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67D5F009-B8B4-44BE-92F1-AA198350DEAA}" xr6:coauthVersionLast="36" xr6:coauthVersionMax="36" xr10:uidLastSave="{00000000-0000-0000-0000-000000000000}"/>
  <bookViews>
    <workbookView xWindow="0" yWindow="0" windowWidth="11025" windowHeight="9780" activeTab="6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164" i="10" l="1"/>
  <c r="V908" i="10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666" i="10" l="1"/>
  <c r="B672" i="10"/>
  <c r="B671" i="10"/>
  <c r="B669" i="10"/>
  <c r="B668" i="10"/>
  <c r="B667" i="10"/>
  <c r="B670" i="10"/>
  <c r="R668" i="10" l="1"/>
  <c r="U668" i="10" s="1"/>
  <c r="H668" i="10"/>
  <c r="K668" i="10" s="1"/>
  <c r="M668" i="10"/>
  <c r="P668" i="10" s="1"/>
  <c r="R667" i="10"/>
  <c r="U667" i="10" s="1"/>
  <c r="M667" i="10"/>
  <c r="P667" i="10" s="1"/>
  <c r="H667" i="10"/>
  <c r="K667" i="10" s="1"/>
  <c r="M669" i="10"/>
  <c r="P669" i="10" s="1"/>
  <c r="H669" i="10"/>
  <c r="K669" i="10" s="1"/>
  <c r="R669" i="10"/>
  <c r="U669" i="10" s="1"/>
  <c r="R671" i="10"/>
  <c r="U671" i="10" s="1"/>
  <c r="H671" i="10"/>
  <c r="K671" i="10" s="1"/>
  <c r="M671" i="10"/>
  <c r="P671" i="10" s="1"/>
  <c r="R666" i="10"/>
  <c r="U666" i="10" s="1"/>
  <c r="H666" i="10"/>
  <c r="K666" i="10" s="1"/>
  <c r="M666" i="10"/>
  <c r="P666" i="10" s="1"/>
  <c r="M672" i="10"/>
  <c r="P672" i="10" s="1"/>
  <c r="R672" i="10"/>
  <c r="U672" i="10" s="1"/>
  <c r="H672" i="10"/>
  <c r="K672" i="10" s="1"/>
  <c r="H670" i="10"/>
  <c r="K670" i="10" s="1"/>
  <c r="M670" i="10"/>
  <c r="P670" i="10" s="1"/>
  <c r="R670" i="10"/>
  <c r="U670" i="10" s="1"/>
  <c r="B63" i="10" l="1"/>
  <c r="B190" i="10"/>
  <c r="H190" i="10" l="1"/>
  <c r="K190" i="10" s="1"/>
  <c r="M190" i="10"/>
  <c r="P190" i="10" s="1"/>
  <c r="R190" i="10"/>
  <c r="U190" i="10" s="1"/>
  <c r="M63" i="10"/>
  <c r="P63" i="10" s="1"/>
  <c r="R63" i="10"/>
  <c r="U63" i="10" s="1"/>
  <c r="H63" i="10"/>
  <c r="K63" i="10" s="1"/>
  <c r="B83" i="10"/>
  <c r="H83" i="10" l="1"/>
  <c r="K83" i="10" s="1"/>
  <c r="M83" i="10"/>
  <c r="P83" i="10" s="1"/>
  <c r="R83" i="10"/>
  <c r="U83" i="10" s="1"/>
  <c r="E153" i="10" l="1"/>
  <c r="F153" i="10" s="1"/>
  <c r="E290" i="10"/>
  <c r="F290" i="10" s="1"/>
  <c r="E666" i="10"/>
  <c r="F666" i="10" s="1"/>
  <c r="E667" i="10"/>
  <c r="F667" i="10" s="1"/>
  <c r="B34" i="10"/>
  <c r="E671" i="10"/>
  <c r="F671" i="10" s="1"/>
  <c r="E61" i="10"/>
  <c r="F61" i="10" s="1"/>
  <c r="E31" i="10"/>
  <c r="F31" i="10" s="1"/>
  <c r="B26" i="10"/>
  <c r="E234" i="10"/>
  <c r="F234" i="10" s="1"/>
  <c r="E43" i="10"/>
  <c r="F43" i="10" s="1"/>
  <c r="E291" i="10"/>
  <c r="F291" i="10" s="1"/>
  <c r="E172" i="10"/>
  <c r="F172" i="10" s="1"/>
  <c r="E47" i="10"/>
  <c r="F47" i="10" s="1"/>
  <c r="E83" i="10"/>
  <c r="F83" i="10" s="1"/>
  <c r="B192" i="10"/>
  <c r="B234" i="10"/>
  <c r="E418" i="10"/>
  <c r="F418" i="10" s="1"/>
  <c r="B228" i="10"/>
  <c r="E308" i="10"/>
  <c r="F308" i="10" s="1"/>
  <c r="E81" i="10"/>
  <c r="F81" i="10" s="1"/>
  <c r="B173" i="10"/>
  <c r="E37" i="10"/>
  <c r="F37" i="10" s="1"/>
  <c r="B264" i="10"/>
  <c r="E154" i="10"/>
  <c r="F154" i="10" s="1"/>
  <c r="B136" i="10"/>
  <c r="E200" i="10"/>
  <c r="F200" i="10" s="1"/>
  <c r="E21" i="10"/>
  <c r="F21" i="10" s="1"/>
  <c r="B77" i="10"/>
  <c r="E53" i="10"/>
  <c r="F53" i="10" s="1"/>
  <c r="E124" i="10"/>
  <c r="F124" i="10" s="1"/>
  <c r="B127" i="10"/>
  <c r="E215" i="10"/>
  <c r="F215" i="10" s="1"/>
  <c r="B188" i="10"/>
  <c r="E136" i="10"/>
  <c r="F136" i="10" s="1"/>
  <c r="E167" i="10"/>
  <c r="F167" i="10" s="1"/>
  <c r="E34" i="10"/>
  <c r="F34" i="10" s="1"/>
  <c r="B51" i="10"/>
  <c r="B308" i="10"/>
  <c r="E14" i="10"/>
  <c r="F14" i="10" s="1"/>
  <c r="E126" i="10"/>
  <c r="F126" i="10" s="1"/>
  <c r="B200" i="10"/>
  <c r="E133" i="10"/>
  <c r="F133" i="10" s="1"/>
  <c r="E84" i="10"/>
  <c r="F84" i="10" s="1"/>
  <c r="E62" i="10"/>
  <c r="F62" i="10" s="1"/>
  <c r="E110" i="10"/>
  <c r="F110" i="10" s="1"/>
  <c r="E4" i="10"/>
  <c r="F4" i="10" s="1"/>
  <c r="B130" i="10"/>
  <c r="B67" i="10"/>
  <c r="E20" i="10"/>
  <c r="F20" i="10" s="1"/>
  <c r="E285" i="10"/>
  <c r="F285" i="10" s="1"/>
  <c r="E264" i="10"/>
  <c r="F264" i="10" s="1"/>
  <c r="B161" i="10"/>
  <c r="E151" i="10"/>
  <c r="F151" i="10" s="1"/>
  <c r="E389" i="10"/>
  <c r="F389" i="10" s="1"/>
  <c r="B335" i="10"/>
  <c r="B96" i="10"/>
  <c r="E2" i="10"/>
  <c r="F2" i="10" s="1"/>
  <c r="E113" i="10"/>
  <c r="F113" i="10" s="1"/>
  <c r="E165" i="10"/>
  <c r="F165" i="10" s="1"/>
  <c r="E64" i="10"/>
  <c r="F64" i="10" s="1"/>
  <c r="B22" i="10"/>
  <c r="E108" i="10"/>
  <c r="F108" i="10" s="1"/>
  <c r="E669" i="10"/>
  <c r="F669" i="10" s="1"/>
  <c r="B4" i="10"/>
  <c r="E74" i="10"/>
  <c r="F74" i="10" s="1"/>
  <c r="E13" i="10"/>
  <c r="F13" i="10" s="1"/>
  <c r="E276" i="10"/>
  <c r="F276" i="10" s="1"/>
  <c r="E144" i="10"/>
  <c r="F144" i="10" s="1"/>
  <c r="E183" i="10"/>
  <c r="F183" i="10" s="1"/>
  <c r="B242" i="10"/>
  <c r="E128" i="10"/>
  <c r="F128" i="10" s="1"/>
  <c r="B69" i="10"/>
  <c r="E75" i="10"/>
  <c r="F75" i="10" s="1"/>
  <c r="B68" i="10"/>
  <c r="E139" i="10"/>
  <c r="F139" i="10" s="1"/>
  <c r="E87" i="10"/>
  <c r="F87" i="10" s="1"/>
  <c r="B427" i="10"/>
  <c r="E7" i="10"/>
  <c r="F7" i="10" s="1"/>
  <c r="E67" i="10"/>
  <c r="F67" i="10" s="1"/>
  <c r="E101" i="10"/>
  <c r="F101" i="10" s="1"/>
  <c r="E15" i="10"/>
  <c r="F15" i="10" s="1"/>
  <c r="B144" i="10"/>
  <c r="E238" i="10"/>
  <c r="F238" i="10" s="1"/>
  <c r="E181" i="10"/>
  <c r="F181" i="10" s="1"/>
  <c r="E305" i="10"/>
  <c r="F305" i="10" s="1"/>
  <c r="E256" i="10"/>
  <c r="F256" i="10" s="1"/>
  <c r="B128" i="10"/>
  <c r="E476" i="10"/>
  <c r="F476" i="10" s="1"/>
  <c r="B162" i="10"/>
  <c r="E189" i="10"/>
  <c r="F189" i="10" s="1"/>
  <c r="E668" i="10"/>
  <c r="F668" i="10" s="1"/>
  <c r="B61" i="10"/>
  <c r="E130" i="10"/>
  <c r="F130" i="10" s="1"/>
  <c r="B16" i="10"/>
  <c r="E50" i="10"/>
  <c r="F50" i="10" s="1"/>
  <c r="E173" i="10"/>
  <c r="F173" i="10" s="1"/>
  <c r="B85" i="10"/>
  <c r="E415" i="10"/>
  <c r="F415" i="10" s="1"/>
  <c r="B73" i="10"/>
  <c r="E272" i="10"/>
  <c r="F272" i="10" s="1"/>
  <c r="E232" i="10"/>
  <c r="F232" i="10" s="1"/>
  <c r="B94" i="10"/>
  <c r="B246" i="10"/>
  <c r="E63" i="10"/>
  <c r="F63" i="10" s="1"/>
  <c r="E672" i="10"/>
  <c r="F672" i="10" s="1"/>
  <c r="B7" i="10"/>
  <c r="E79" i="10"/>
  <c r="F79" i="10" s="1"/>
  <c r="B165" i="10"/>
  <c r="E260" i="10"/>
  <c r="F260" i="10" s="1"/>
  <c r="E228" i="10"/>
  <c r="F228" i="10" s="1"/>
  <c r="B28" i="10"/>
  <c r="E30" i="10"/>
  <c r="F30" i="10" s="1"/>
  <c r="E404" i="10"/>
  <c r="F404" i="10" s="1"/>
  <c r="B238" i="10"/>
  <c r="B108" i="10"/>
  <c r="B110" i="10"/>
  <c r="E11" i="10"/>
  <c r="F11" i="10" s="1"/>
  <c r="B65" i="10"/>
  <c r="E56" i="10"/>
  <c r="F56" i="10" s="1"/>
  <c r="B72" i="10"/>
  <c r="B14" i="10"/>
  <c r="E76" i="10"/>
  <c r="F76" i="10" s="1"/>
  <c r="E8" i="10"/>
  <c r="F8" i="10" s="1"/>
  <c r="E6" i="10"/>
  <c r="F6" i="10" s="1"/>
  <c r="B64" i="10"/>
  <c r="E28" i="10"/>
  <c r="F28" i="10" s="1"/>
  <c r="B147" i="10"/>
  <c r="E85" i="10"/>
  <c r="F85" i="10" s="1"/>
  <c r="E73" i="10"/>
  <c r="F73" i="10" s="1"/>
  <c r="B106" i="10"/>
  <c r="B267" i="10"/>
  <c r="E69" i="10"/>
  <c r="F69" i="10" s="1"/>
  <c r="E18" i="10"/>
  <c r="F18" i="10" s="1"/>
  <c r="E86" i="10"/>
  <c r="F86" i="10" s="1"/>
  <c r="E106" i="10"/>
  <c r="F106" i="10" s="1"/>
  <c r="E300" i="10"/>
  <c r="F300" i="10" s="1"/>
  <c r="B149" i="10"/>
  <c r="E333" i="10"/>
  <c r="F333" i="10" s="1"/>
  <c r="B430" i="10"/>
  <c r="E211" i="10"/>
  <c r="F211" i="10" s="1"/>
  <c r="B201" i="10"/>
  <c r="E296" i="10"/>
  <c r="F296" i="10" s="1"/>
  <c r="E383" i="10"/>
  <c r="F383" i="10" s="1"/>
  <c r="B79" i="10"/>
  <c r="B465" i="10"/>
  <c r="E89" i="10"/>
  <c r="F89" i="10" s="1"/>
  <c r="B121" i="10"/>
  <c r="B87" i="10"/>
  <c r="E66" i="10"/>
  <c r="F66" i="10" s="1"/>
  <c r="E192" i="10"/>
  <c r="F192" i="10" s="1"/>
  <c r="B33" i="10"/>
  <c r="E444" i="10"/>
  <c r="F444" i="10" s="1"/>
  <c r="E309" i="10"/>
  <c r="F309" i="10" s="1"/>
  <c r="E166" i="10"/>
  <c r="F166" i="10" s="1"/>
  <c r="E220" i="10"/>
  <c r="F220" i="10" s="1"/>
  <c r="B148" i="10"/>
  <c r="E196" i="10"/>
  <c r="F196" i="10" s="1"/>
  <c r="B364" i="10"/>
  <c r="E109" i="10"/>
  <c r="F109" i="10" s="1"/>
  <c r="E315" i="10"/>
  <c r="F315" i="10" s="1"/>
  <c r="B142" i="10"/>
  <c r="E226" i="10"/>
  <c r="F226" i="10" s="1"/>
  <c r="E65" i="10"/>
  <c r="F65" i="10" s="1"/>
  <c r="E105" i="10"/>
  <c r="F105" i="10" s="1"/>
  <c r="E102" i="10"/>
  <c r="F102" i="10" s="1"/>
  <c r="B126" i="10"/>
  <c r="B75" i="10"/>
  <c r="E222" i="10"/>
  <c r="F222" i="10" s="1"/>
  <c r="E254" i="10"/>
  <c r="F254" i="10" s="1"/>
  <c r="E60" i="10"/>
  <c r="F60" i="10" s="1"/>
  <c r="B31" i="10"/>
  <c r="B50" i="10"/>
  <c r="E248" i="10"/>
  <c r="F248" i="10" s="1"/>
  <c r="B86" i="10"/>
  <c r="B305" i="10"/>
  <c r="E282" i="10"/>
  <c r="F282" i="10" s="1"/>
  <c r="E92" i="10"/>
  <c r="F92" i="10" s="1"/>
  <c r="E182" i="10"/>
  <c r="F182" i="10" s="1"/>
  <c r="B137" i="10"/>
  <c r="E240" i="10"/>
  <c r="F240" i="10" s="1"/>
  <c r="E168" i="10"/>
  <c r="F168" i="10" s="1"/>
  <c r="B372" i="10"/>
  <c r="E355" i="10"/>
  <c r="F355" i="10" s="1"/>
  <c r="B409" i="10"/>
  <c r="E306" i="10"/>
  <c r="F306" i="10" s="1"/>
  <c r="B199" i="10"/>
  <c r="E229" i="10"/>
  <c r="F229" i="10" s="1"/>
  <c r="B30" i="10"/>
  <c r="B256" i="10"/>
  <c r="E318" i="10"/>
  <c r="F318" i="10" s="1"/>
  <c r="B300" i="10"/>
  <c r="B205" i="10"/>
  <c r="B189" i="10"/>
  <c r="B227" i="10"/>
  <c r="E16" i="10"/>
  <c r="F16" i="10" s="1"/>
  <c r="E41" i="10"/>
  <c r="F41" i="10" s="1"/>
  <c r="E22" i="10"/>
  <c r="F22" i="10" s="1"/>
  <c r="B102" i="10"/>
  <c r="B415" i="10"/>
  <c r="E348" i="10"/>
  <c r="F348" i="10" s="1"/>
  <c r="E267" i="10"/>
  <c r="F267" i="10" s="1"/>
  <c r="E94" i="10"/>
  <c r="F94" i="10" s="1"/>
  <c r="E243" i="10"/>
  <c r="F243" i="10" s="1"/>
  <c r="B39" i="10"/>
  <c r="E292" i="10"/>
  <c r="F292" i="10" s="1"/>
  <c r="E146" i="10"/>
  <c r="F146" i="10" s="1"/>
  <c r="B330" i="10"/>
  <c r="E442" i="10"/>
  <c r="F442" i="10" s="1"/>
  <c r="B281" i="10"/>
  <c r="E122" i="10"/>
  <c r="F122" i="10" s="1"/>
  <c r="E77" i="10"/>
  <c r="F77" i="10" s="1"/>
  <c r="E147" i="10"/>
  <c r="F147" i="10" s="1"/>
  <c r="B444" i="10"/>
  <c r="B232" i="10"/>
  <c r="B222" i="10"/>
  <c r="E68" i="10"/>
  <c r="F68" i="10" s="1"/>
  <c r="E70" i="10"/>
  <c r="F70" i="10" s="1"/>
  <c r="B156" i="10"/>
  <c r="E258" i="10"/>
  <c r="F258" i="10" s="1"/>
  <c r="E36" i="10"/>
  <c r="F36" i="10" s="1"/>
  <c r="E26" i="10"/>
  <c r="F26" i="10" s="1"/>
  <c r="E475" i="10"/>
  <c r="F475" i="10" s="1"/>
  <c r="E51" i="10"/>
  <c r="F51" i="10" s="1"/>
  <c r="B15" i="10"/>
  <c r="E161" i="10"/>
  <c r="F161" i="10" s="1"/>
  <c r="E335" i="10"/>
  <c r="F335" i="10" s="1"/>
  <c r="E230" i="10"/>
  <c r="F230" i="10" s="1"/>
  <c r="B333" i="10"/>
  <c r="E430" i="10"/>
  <c r="F430" i="10" s="1"/>
  <c r="B211" i="10"/>
  <c r="E201" i="10"/>
  <c r="F201" i="10" s="1"/>
  <c r="E185" i="10"/>
  <c r="F185" i="10" s="1"/>
  <c r="B276" i="10"/>
  <c r="E188" i="10"/>
  <c r="F188" i="10" s="1"/>
  <c r="B183" i="10"/>
  <c r="E150" i="10"/>
  <c r="F150" i="10" s="1"/>
  <c r="E465" i="10"/>
  <c r="F465" i="10" s="1"/>
  <c r="E670" i="10"/>
  <c r="F670" i="10" s="1"/>
  <c r="B11" i="10"/>
  <c r="B260" i="10"/>
  <c r="E187" i="10"/>
  <c r="F187" i="10" s="1"/>
  <c r="B151" i="10"/>
  <c r="B348" i="10"/>
  <c r="B181" i="10"/>
  <c r="B92" i="10"/>
  <c r="E190" i="10"/>
  <c r="F190" i="10" s="1"/>
  <c r="B182" i="10"/>
  <c r="B53" i="10"/>
  <c r="E9" i="10"/>
  <c r="F9" i="10" s="1"/>
  <c r="E427" i="10"/>
  <c r="F427" i="10" s="1"/>
  <c r="E419" i="10"/>
  <c r="F419" i="10" s="1"/>
  <c r="B20" i="10"/>
  <c r="B124" i="10"/>
  <c r="E127" i="10"/>
  <c r="F127" i="10" s="1"/>
  <c r="E33" i="10"/>
  <c r="F33" i="10" s="1"/>
  <c r="E311" i="10"/>
  <c r="F311" i="10" s="1"/>
  <c r="E93" i="10"/>
  <c r="F93" i="10" s="1"/>
  <c r="E329" i="10"/>
  <c r="F329" i="10" s="1"/>
  <c r="B204" i="10"/>
  <c r="B243" i="10"/>
  <c r="B230" i="10"/>
  <c r="E162" i="10"/>
  <c r="F162" i="10" s="1"/>
  <c r="E159" i="10"/>
  <c r="F159" i="10" s="1"/>
  <c r="B56" i="10"/>
  <c r="E72" i="10"/>
  <c r="F72" i="10" s="1"/>
  <c r="B272" i="10"/>
  <c r="E205" i="10"/>
  <c r="F205" i="10" s="1"/>
  <c r="B150" i="10"/>
  <c r="B81" i="10"/>
  <c r="E156" i="10"/>
  <c r="F156" i="10" s="1"/>
  <c r="B258" i="10"/>
  <c r="B133" i="10"/>
  <c r="E121" i="10"/>
  <c r="F121" i="10" s="1"/>
  <c r="E281" i="10"/>
  <c r="F281" i="10" s="1"/>
  <c r="B122" i="10"/>
  <c r="E164" i="10"/>
  <c r="F164" i="10" s="1"/>
  <c r="B271" i="10"/>
  <c r="E351" i="10"/>
  <c r="F351" i="10" s="1"/>
  <c r="B362" i="10"/>
  <c r="E371" i="10"/>
  <c r="F371" i="10" s="1"/>
  <c r="B214" i="10"/>
  <c r="E640" i="10"/>
  <c r="F640" i="10" s="1"/>
  <c r="B112" i="10"/>
  <c r="E216" i="10"/>
  <c r="F216" i="10" s="1"/>
  <c r="E646" i="10"/>
  <c r="F646" i="10" s="1"/>
  <c r="B461" i="10"/>
  <c r="E117" i="10"/>
  <c r="F117" i="10" s="1"/>
  <c r="B524" i="10"/>
  <c r="E5" i="10"/>
  <c r="F5" i="10" s="1"/>
  <c r="B598" i="10"/>
  <c r="E601" i="10"/>
  <c r="F601" i="10" s="1"/>
  <c r="B449" i="10"/>
  <c r="E468" i="10"/>
  <c r="F468" i="10" s="1"/>
  <c r="E268" i="10"/>
  <c r="F268" i="10" s="1"/>
  <c r="B476" i="10"/>
  <c r="E39" i="10"/>
  <c r="F39" i="10" s="1"/>
  <c r="B196" i="10"/>
  <c r="B146" i="10"/>
  <c r="B306" i="10"/>
  <c r="E310" i="10"/>
  <c r="F310" i="10" s="1"/>
  <c r="E137" i="10"/>
  <c r="F137" i="10" s="1"/>
  <c r="E221" i="10"/>
  <c r="F221" i="10" s="1"/>
  <c r="B405" i="10"/>
  <c r="E239" i="10"/>
  <c r="F239" i="10" s="1"/>
  <c r="B394" i="10"/>
  <c r="E347" i="10"/>
  <c r="F347" i="10" s="1"/>
  <c r="B313" i="10"/>
  <c r="E32" i="10"/>
  <c r="F32" i="10" s="1"/>
  <c r="E540" i="10"/>
  <c r="F540" i="10" s="1"/>
  <c r="B641" i="10"/>
  <c r="E507" i="10"/>
  <c r="F507" i="10" s="1"/>
  <c r="E350" i="10"/>
  <c r="F350" i="10" s="1"/>
  <c r="B45" i="10"/>
  <c r="E649" i="10"/>
  <c r="F649" i="10" s="1"/>
  <c r="B107" i="10"/>
  <c r="E558" i="10"/>
  <c r="F558" i="10" s="1"/>
  <c r="B431" i="10"/>
  <c r="B187" i="10"/>
  <c r="E364" i="10"/>
  <c r="F364" i="10" s="1"/>
  <c r="E330" i="10"/>
  <c r="F330" i="10" s="1"/>
  <c r="B240" i="10"/>
  <c r="B226" i="10"/>
  <c r="E119" i="10"/>
  <c r="F119" i="10" s="1"/>
  <c r="B286" i="10"/>
  <c r="E266" i="10"/>
  <c r="F266" i="10" s="1"/>
  <c r="B388" i="10"/>
  <c r="E367" i="10"/>
  <c r="F367" i="10" s="1"/>
  <c r="B235" i="10"/>
  <c r="E58" i="10"/>
  <c r="F58" i="10" s="1"/>
  <c r="E432" i="10"/>
  <c r="F432" i="10" s="1"/>
  <c r="B125" i="10"/>
  <c r="E95" i="10"/>
  <c r="F95" i="10" s="1"/>
  <c r="B25" i="10"/>
  <c r="E178" i="10"/>
  <c r="F178" i="10" s="1"/>
  <c r="B225" i="10"/>
  <c r="E603" i="10"/>
  <c r="F603" i="10" s="1"/>
  <c r="B594" i="10"/>
  <c r="E457" i="10"/>
  <c r="F457" i="10" s="1"/>
  <c r="B48" i="10"/>
  <c r="E98" i="10"/>
  <c r="F98" i="10" s="1"/>
  <c r="E246" i="10"/>
  <c r="F246" i="10" s="1"/>
  <c r="E78" i="10"/>
  <c r="F78" i="10" s="1"/>
  <c r="E199" i="10"/>
  <c r="F199" i="10" s="1"/>
  <c r="E408" i="10"/>
  <c r="F408" i="10" s="1"/>
  <c r="B318" i="10"/>
  <c r="B355" i="10"/>
  <c r="B315" i="10"/>
  <c r="B55" i="10"/>
  <c r="E410" i="10"/>
  <c r="F410" i="10" s="1"/>
  <c r="B365" i="10"/>
  <c r="E71" i="10"/>
  <c r="F71" i="10" s="1"/>
  <c r="B250" i="10"/>
  <c r="E523" i="10"/>
  <c r="F523" i="10" s="1"/>
  <c r="B562" i="10"/>
  <c r="E278" i="10"/>
  <c r="F278" i="10" s="1"/>
  <c r="B549" i="10"/>
  <c r="E179" i="10"/>
  <c r="F179" i="10" s="1"/>
  <c r="B38" i="10"/>
  <c r="E441" i="10"/>
  <c r="F441" i="10" s="1"/>
  <c r="B88" i="10"/>
  <c r="E512" i="10"/>
  <c r="F512" i="10" s="1"/>
  <c r="B10" i="10"/>
  <c r="E520" i="10"/>
  <c r="F520" i="10" s="1"/>
  <c r="E409" i="10"/>
  <c r="F409" i="10" s="1"/>
  <c r="B310" i="10"/>
  <c r="B166" i="10"/>
  <c r="B220" i="10"/>
  <c r="B292" i="10"/>
  <c r="B164" i="10"/>
  <c r="E271" i="10"/>
  <c r="F271" i="10" s="1"/>
  <c r="B351" i="10"/>
  <c r="E362" i="10"/>
  <c r="F362" i="10" s="1"/>
  <c r="B371" i="10"/>
  <c r="E214" i="10"/>
  <c r="F214" i="10" s="1"/>
  <c r="E112" i="10"/>
  <c r="F112" i="10" s="1"/>
  <c r="B216" i="10"/>
  <c r="E12" i="10"/>
  <c r="F12" i="10" s="1"/>
  <c r="B646" i="10"/>
  <c r="E461" i="10"/>
  <c r="F461" i="10" s="1"/>
  <c r="B117" i="10"/>
  <c r="B291" i="10"/>
  <c r="E96" i="10"/>
  <c r="F96" i="10" s="1"/>
  <c r="E242" i="10"/>
  <c r="F242" i="10" s="1"/>
  <c r="E152" i="10"/>
  <c r="F152" i="10" s="1"/>
  <c r="B229" i="10"/>
  <c r="E157" i="10"/>
  <c r="F157" i="10" s="1"/>
  <c r="E148" i="10"/>
  <c r="F148" i="10" s="1"/>
  <c r="E244" i="10"/>
  <c r="F244" i="10" s="1"/>
  <c r="B109" i="10"/>
  <c r="B221" i="10"/>
  <c r="E405" i="10"/>
  <c r="F405" i="10" s="1"/>
  <c r="B239" i="10"/>
  <c r="E394" i="10"/>
  <c r="F394" i="10" s="1"/>
  <c r="B347" i="10"/>
  <c r="E313" i="10"/>
  <c r="F313" i="10" s="1"/>
  <c r="B32" i="10"/>
  <c r="E565" i="10"/>
  <c r="F565" i="10" s="1"/>
  <c r="E641" i="10"/>
  <c r="F641" i="10" s="1"/>
  <c r="B507" i="10"/>
  <c r="E100" i="10"/>
  <c r="F100" i="10" s="1"/>
  <c r="B350" i="10"/>
  <c r="E45" i="10"/>
  <c r="F45" i="10" s="1"/>
  <c r="B649" i="10"/>
  <c r="E107" i="10"/>
  <c r="F107" i="10" s="1"/>
  <c r="B558" i="10"/>
  <c r="E431" i="10"/>
  <c r="F431" i="10" s="1"/>
  <c r="B389" i="10"/>
  <c r="B442" i="10"/>
  <c r="B383" i="10"/>
  <c r="E142" i="10"/>
  <c r="F142" i="10" s="1"/>
  <c r="E227" i="10"/>
  <c r="F227" i="10" s="1"/>
  <c r="B254" i="10"/>
  <c r="E269" i="10"/>
  <c r="F269" i="10" s="1"/>
  <c r="B119" i="10"/>
  <c r="E286" i="10"/>
  <c r="F286" i="10" s="1"/>
  <c r="B266" i="10"/>
  <c r="E388" i="10"/>
  <c r="F388" i="10" s="1"/>
  <c r="B367" i="10"/>
  <c r="E235" i="10"/>
  <c r="F235" i="10" s="1"/>
  <c r="B58" i="10"/>
  <c r="E417" i="10"/>
  <c r="F417" i="10" s="1"/>
  <c r="B432" i="10"/>
  <c r="E125" i="10"/>
  <c r="F125" i="10" s="1"/>
  <c r="B95" i="10"/>
  <c r="E25" i="10"/>
  <c r="F25" i="10" s="1"/>
  <c r="B178" i="10"/>
  <c r="E225" i="10"/>
  <c r="F225" i="10" s="1"/>
  <c r="B603" i="10"/>
  <c r="E594" i="10"/>
  <c r="F594" i="10" s="1"/>
  <c r="B457" i="10"/>
  <c r="E48" i="10"/>
  <c r="F48" i="10" s="1"/>
  <c r="B98" i="10"/>
  <c r="E204" i="10"/>
  <c r="F204" i="10" s="1"/>
  <c r="B89" i="10"/>
  <c r="E149" i="10"/>
  <c r="F149" i="10" s="1"/>
  <c r="E372" i="10"/>
  <c r="F372" i="10" s="1"/>
  <c r="E55" i="10"/>
  <c r="F55" i="10" s="1"/>
  <c r="B410" i="10"/>
  <c r="E365" i="10"/>
  <c r="F365" i="10" s="1"/>
  <c r="B71" i="10"/>
  <c r="E250" i="10"/>
  <c r="F250" i="10" s="1"/>
  <c r="B523" i="10"/>
  <c r="E562" i="10"/>
  <c r="F562" i="10" s="1"/>
  <c r="B278" i="10"/>
  <c r="E549" i="10"/>
  <c r="F549" i="10" s="1"/>
  <c r="B179" i="10"/>
  <c r="E38" i="10"/>
  <c r="F38" i="10" s="1"/>
  <c r="B441" i="10"/>
  <c r="E88" i="10"/>
  <c r="F88" i="10" s="1"/>
  <c r="B512" i="10"/>
  <c r="E10" i="10"/>
  <c r="F10" i="10" s="1"/>
  <c r="B520" i="10"/>
  <c r="E600" i="10"/>
  <c r="F600" i="10" s="1"/>
  <c r="E598" i="10"/>
  <c r="F598" i="10" s="1"/>
  <c r="E352" i="10"/>
  <c r="F352" i="10" s="1"/>
  <c r="E312" i="10"/>
  <c r="F312" i="10" s="1"/>
  <c r="B198" i="10"/>
  <c r="E301" i="10"/>
  <c r="F301" i="10" s="1"/>
  <c r="B293" i="10"/>
  <c r="E607" i="10"/>
  <c r="F607" i="10" s="1"/>
  <c r="B521" i="10"/>
  <c r="E459" i="10"/>
  <c r="F459" i="10" s="1"/>
  <c r="E583" i="10"/>
  <c r="F583" i="10" s="1"/>
  <c r="B539" i="10"/>
  <c r="E619" i="10"/>
  <c r="F619" i="10" s="1"/>
  <c r="B241" i="10"/>
  <c r="E517" i="10"/>
  <c r="F517" i="10" s="1"/>
  <c r="B542" i="10"/>
  <c r="E629" i="10"/>
  <c r="F629" i="10" s="1"/>
  <c r="B437" i="10"/>
  <c r="E586" i="10"/>
  <c r="F586" i="10" s="1"/>
  <c r="B331" i="10"/>
  <c r="E302" i="10"/>
  <c r="F302" i="10" s="1"/>
  <c r="B623" i="10"/>
  <c r="E553" i="10"/>
  <c r="F553" i="10" s="1"/>
  <c r="B595" i="10"/>
  <c r="B601" i="10"/>
  <c r="B468" i="10"/>
  <c r="B307" i="10"/>
  <c r="B582" i="10"/>
  <c r="E449" i="10"/>
  <c r="F449" i="10" s="1"/>
  <c r="E482" i="10"/>
  <c r="F482" i="10" s="1"/>
  <c r="B400" i="10"/>
  <c r="E208" i="10"/>
  <c r="F208" i="10" s="1"/>
  <c r="B386" i="10"/>
  <c r="E644" i="10"/>
  <c r="F644" i="10" s="1"/>
  <c r="E604" i="10"/>
  <c r="F604" i="10" s="1"/>
  <c r="E316" i="10"/>
  <c r="F316" i="10" s="1"/>
  <c r="B231" i="10"/>
  <c r="E592" i="10"/>
  <c r="F592" i="10" s="1"/>
  <c r="B413" i="10"/>
  <c r="E259" i="10"/>
  <c r="F259" i="10" s="1"/>
  <c r="B298" i="10"/>
  <c r="E534" i="10"/>
  <c r="F534" i="10" s="1"/>
  <c r="B526" i="10"/>
  <c r="E454" i="10"/>
  <c r="F454" i="10" s="1"/>
  <c r="B191" i="10"/>
  <c r="E535" i="10"/>
  <c r="F535" i="10" s="1"/>
  <c r="B491" i="10"/>
  <c r="E494" i="10"/>
  <c r="F494" i="10" s="1"/>
  <c r="B631" i="10"/>
  <c r="B132" i="10"/>
  <c r="E274" i="10"/>
  <c r="F274" i="10" s="1"/>
  <c r="B5" i="10"/>
  <c r="E265" i="10"/>
  <c r="F265" i="10" s="1"/>
  <c r="B424" i="10"/>
  <c r="E99" i="10"/>
  <c r="F99" i="10" s="1"/>
  <c r="B426" i="10"/>
  <c r="E602" i="10"/>
  <c r="F602" i="10" s="1"/>
  <c r="B345" i="10"/>
  <c r="E170" i="10"/>
  <c r="F170" i="10" s="1"/>
  <c r="B591" i="10"/>
  <c r="B174" i="10"/>
  <c r="E24" i="10"/>
  <c r="F24" i="10" s="1"/>
  <c r="B155" i="10"/>
  <c r="E374" i="10"/>
  <c r="F374" i="10" s="1"/>
  <c r="B635" i="10"/>
  <c r="E584" i="10"/>
  <c r="F584" i="10" s="1"/>
  <c r="B104" i="10"/>
  <c r="E630" i="10"/>
  <c r="F630" i="10" s="1"/>
  <c r="B452" i="10"/>
  <c r="E636" i="10"/>
  <c r="F636" i="10" s="1"/>
  <c r="B44" i="10"/>
  <c r="E627" i="10"/>
  <c r="F627" i="10" s="1"/>
  <c r="B642" i="10"/>
  <c r="E524" i="10"/>
  <c r="F524" i="10" s="1"/>
  <c r="B600" i="10"/>
  <c r="E556" i="10"/>
  <c r="F556" i="10" s="1"/>
  <c r="B352" i="10"/>
  <c r="E284" i="10"/>
  <c r="F284" i="10" s="1"/>
  <c r="E450" i="10"/>
  <c r="F450" i="10" s="1"/>
  <c r="B519" i="10"/>
  <c r="E541" i="10"/>
  <c r="F541" i="10" s="1"/>
  <c r="B605" i="10"/>
  <c r="E606" i="10"/>
  <c r="F606" i="10" s="1"/>
  <c r="B469" i="10"/>
  <c r="E261" i="10"/>
  <c r="F261" i="10" s="1"/>
  <c r="B513" i="10"/>
  <c r="B525" i="10"/>
  <c r="E633" i="10"/>
  <c r="F633" i="10" s="1"/>
  <c r="B421" i="10"/>
  <c r="E550" i="10"/>
  <c r="F550" i="10" s="1"/>
  <c r="B533" i="10"/>
  <c r="E478" i="10"/>
  <c r="F478" i="10" s="1"/>
  <c r="B270" i="10"/>
  <c r="E35" i="10"/>
  <c r="F35" i="10" s="1"/>
  <c r="B381" i="10"/>
  <c r="E440" i="10"/>
  <c r="F440" i="10" s="1"/>
  <c r="B434" i="10"/>
  <c r="E626" i="10"/>
  <c r="F626" i="10" s="1"/>
  <c r="B597" i="10"/>
  <c r="B312" i="10"/>
  <c r="E198" i="10"/>
  <c r="F198" i="10" s="1"/>
  <c r="B301" i="10"/>
  <c r="E293" i="10"/>
  <c r="F293" i="10" s="1"/>
  <c r="B607" i="10"/>
  <c r="E521" i="10"/>
  <c r="F521" i="10" s="1"/>
  <c r="B459" i="10"/>
  <c r="B583" i="10"/>
  <c r="E539" i="10"/>
  <c r="F539" i="10" s="1"/>
  <c r="E241" i="10"/>
  <c r="F241" i="10" s="1"/>
  <c r="B517" i="10"/>
  <c r="E542" i="10"/>
  <c r="F542" i="10" s="1"/>
  <c r="B629" i="10"/>
  <c r="E437" i="10"/>
  <c r="F437" i="10" s="1"/>
  <c r="B586" i="10"/>
  <c r="E331" i="10"/>
  <c r="F331" i="10" s="1"/>
  <c r="B302" i="10"/>
  <c r="E623" i="10"/>
  <c r="F623" i="10" s="1"/>
  <c r="B553" i="10"/>
  <c r="E595" i="10"/>
  <c r="F595" i="10" s="1"/>
  <c r="B556" i="10"/>
  <c r="E307" i="10"/>
  <c r="F307" i="10" s="1"/>
  <c r="B482" i="10"/>
  <c r="E400" i="10"/>
  <c r="F400" i="10" s="1"/>
  <c r="B208" i="10"/>
  <c r="E386" i="10"/>
  <c r="F386" i="10" s="1"/>
  <c r="B644" i="10"/>
  <c r="E138" i="10"/>
  <c r="F138" i="10" s="1"/>
  <c r="B604" i="10"/>
  <c r="E231" i="10"/>
  <c r="F231" i="10" s="1"/>
  <c r="B592" i="10"/>
  <c r="E413" i="10"/>
  <c r="F413" i="10" s="1"/>
  <c r="B295" i="10"/>
  <c r="B438" i="10"/>
  <c r="E132" i="10"/>
  <c r="F132" i="10" s="1"/>
  <c r="B274" i="10"/>
  <c r="B265" i="10"/>
  <c r="E424" i="10"/>
  <c r="F424" i="10" s="1"/>
  <c r="B99" i="10"/>
  <c r="E426" i="10"/>
  <c r="F426" i="10" s="1"/>
  <c r="B602" i="10"/>
  <c r="E345" i="10"/>
  <c r="F345" i="10" s="1"/>
  <c r="B170" i="10"/>
  <c r="E591" i="10"/>
  <c r="F591" i="10" s="1"/>
  <c r="E174" i="10"/>
  <c r="F174" i="10" s="1"/>
  <c r="B24" i="10"/>
  <c r="E155" i="10"/>
  <c r="F155" i="10" s="1"/>
  <c r="B374" i="10"/>
  <c r="E635" i="10"/>
  <c r="F635" i="10" s="1"/>
  <c r="B584" i="10"/>
  <c r="E104" i="10"/>
  <c r="F104" i="10" s="1"/>
  <c r="B630" i="10"/>
  <c r="E452" i="10"/>
  <c r="F452" i="10" s="1"/>
  <c r="B636" i="10"/>
  <c r="E44" i="10"/>
  <c r="F44" i="10" s="1"/>
  <c r="B627" i="10"/>
  <c r="E642" i="10"/>
  <c r="F642" i="10" s="1"/>
  <c r="B496" i="10"/>
  <c r="B550" i="10"/>
  <c r="E191" i="10"/>
  <c r="F191" i="10" s="1"/>
  <c r="E631" i="10"/>
  <c r="F631" i="10" s="1"/>
  <c r="E616" i="10"/>
  <c r="F616" i="10" s="1"/>
  <c r="B399" i="10"/>
  <c r="E614" i="10"/>
  <c r="F614" i="10" s="1"/>
  <c r="B219" i="10"/>
  <c r="E402" i="10"/>
  <c r="F402" i="10" s="1"/>
  <c r="E129" i="10"/>
  <c r="F129" i="10" s="1"/>
  <c r="E569" i="10"/>
  <c r="F569" i="10" s="1"/>
  <c r="E572" i="10"/>
  <c r="F572" i="10" s="1"/>
  <c r="E323" i="10"/>
  <c r="F323" i="10" s="1"/>
  <c r="E597" i="10"/>
  <c r="F597" i="10" s="1"/>
  <c r="E543" i="10"/>
  <c r="F543" i="10" s="1"/>
  <c r="B471" i="10"/>
  <c r="E518" i="10"/>
  <c r="F518" i="10" s="1"/>
  <c r="B497" i="10"/>
  <c r="E498" i="10"/>
  <c r="F498" i="10" s="1"/>
  <c r="B391" i="10"/>
  <c r="E533" i="10"/>
  <c r="F533" i="10" s="1"/>
  <c r="B534" i="10"/>
  <c r="E526" i="10"/>
  <c r="F526" i="10" s="1"/>
  <c r="B35" i="10"/>
  <c r="E621" i="10"/>
  <c r="F621" i="10" s="1"/>
  <c r="B617" i="10"/>
  <c r="E622" i="10"/>
  <c r="F622" i="10" s="1"/>
  <c r="B473" i="10"/>
  <c r="E236" i="10"/>
  <c r="F236" i="10" s="1"/>
  <c r="E358" i="10"/>
  <c r="F358" i="10" s="1"/>
  <c r="E103" i="10"/>
  <c r="F103" i="10" s="1"/>
  <c r="E580" i="10"/>
  <c r="F580" i="10" s="1"/>
  <c r="E357" i="10"/>
  <c r="F357" i="10" s="1"/>
  <c r="B327" i="10"/>
  <c r="E582" i="10"/>
  <c r="F582" i="10" s="1"/>
  <c r="B440" i="10"/>
  <c r="E554" i="10"/>
  <c r="F554" i="10" s="1"/>
  <c r="B632" i="10"/>
  <c r="E536" i="10"/>
  <c r="F536" i="10" s="1"/>
  <c r="B611" i="10"/>
  <c r="E612" i="10"/>
  <c r="F612" i="10" s="1"/>
  <c r="B620" i="10"/>
  <c r="E491" i="10"/>
  <c r="F491" i="10" s="1"/>
  <c r="E376" i="10"/>
  <c r="F376" i="10" s="1"/>
  <c r="B436" i="10"/>
  <c r="E338" i="10"/>
  <c r="F338" i="10" s="1"/>
  <c r="B249" i="10"/>
  <c r="E314" i="10"/>
  <c r="F314" i="10" s="1"/>
  <c r="E566" i="10"/>
  <c r="F566" i="10" s="1"/>
  <c r="E578" i="10"/>
  <c r="F578" i="10" s="1"/>
  <c r="E575" i="10"/>
  <c r="F575" i="10" s="1"/>
  <c r="E169" i="10"/>
  <c r="F169" i="10" s="1"/>
  <c r="B370" i="10"/>
  <c r="E295" i="10"/>
  <c r="F295" i="10" s="1"/>
  <c r="E519" i="10"/>
  <c r="F519" i="10" s="1"/>
  <c r="E186" i="10"/>
  <c r="F186" i="10" s="1"/>
  <c r="B647" i="10"/>
  <c r="E420" i="10"/>
  <c r="F420" i="10" s="1"/>
  <c r="B52" i="10"/>
  <c r="E279" i="10"/>
  <c r="F279" i="10" s="1"/>
  <c r="B368" i="10"/>
  <c r="E605" i="10"/>
  <c r="F605" i="10" s="1"/>
  <c r="E381" i="10"/>
  <c r="F381" i="10" s="1"/>
  <c r="B494" i="10"/>
  <c r="E615" i="10"/>
  <c r="F615" i="10" s="1"/>
  <c r="B317" i="10"/>
  <c r="E207" i="10"/>
  <c r="F207" i="10" s="1"/>
  <c r="B618" i="10"/>
  <c r="E287" i="10"/>
  <c r="F287" i="10" s="1"/>
  <c r="E176" i="10"/>
  <c r="F176" i="10" s="1"/>
  <c r="E29" i="10"/>
  <c r="F29" i="10" s="1"/>
  <c r="E571" i="10"/>
  <c r="F571" i="10" s="1"/>
  <c r="E289" i="10"/>
  <c r="F289" i="10" s="1"/>
  <c r="B529" i="10"/>
  <c r="B541" i="10"/>
  <c r="E469" i="10"/>
  <c r="F469" i="10" s="1"/>
  <c r="E496" i="10"/>
  <c r="F496" i="10" s="1"/>
  <c r="B470" i="10"/>
  <c r="E588" i="10"/>
  <c r="F588" i="10" s="1"/>
  <c r="B610" i="10"/>
  <c r="E354" i="10"/>
  <c r="F354" i="10" s="1"/>
  <c r="B613" i="10"/>
  <c r="E203" i="10"/>
  <c r="F203" i="10" s="1"/>
  <c r="B261" i="10"/>
  <c r="E434" i="10"/>
  <c r="F434" i="10" s="1"/>
  <c r="B626" i="10"/>
  <c r="B543" i="10"/>
  <c r="E471" i="10"/>
  <c r="F471" i="10" s="1"/>
  <c r="B518" i="10"/>
  <c r="E497" i="10"/>
  <c r="F497" i="10" s="1"/>
  <c r="B498" i="10"/>
  <c r="E391" i="10"/>
  <c r="F391" i="10" s="1"/>
  <c r="B554" i="10"/>
  <c r="E632" i="10"/>
  <c r="F632" i="10" s="1"/>
  <c r="B536" i="10"/>
  <c r="E611" i="10"/>
  <c r="F611" i="10" s="1"/>
  <c r="B612" i="10"/>
  <c r="E620" i="10"/>
  <c r="F620" i="10" s="1"/>
  <c r="B376" i="10"/>
  <c r="E436" i="10"/>
  <c r="F436" i="10" s="1"/>
  <c r="B338" i="10"/>
  <c r="E249" i="10"/>
  <c r="F249" i="10" s="1"/>
  <c r="B314" i="10"/>
  <c r="E319" i="10"/>
  <c r="F319" i="10" s="1"/>
  <c r="E574" i="10"/>
  <c r="F574" i="10" s="1"/>
  <c r="E579" i="10"/>
  <c r="F579" i="10" s="1"/>
  <c r="E573" i="10"/>
  <c r="F573" i="10" s="1"/>
  <c r="E525" i="10"/>
  <c r="F525" i="10" s="1"/>
  <c r="B454" i="10"/>
  <c r="B186" i="10"/>
  <c r="E647" i="10"/>
  <c r="F647" i="10" s="1"/>
  <c r="B420" i="10"/>
  <c r="E52" i="10"/>
  <c r="F52" i="10" s="1"/>
  <c r="B279" i="10"/>
  <c r="E368" i="10"/>
  <c r="F368" i="10" s="1"/>
  <c r="B203" i="10"/>
  <c r="B616" i="10"/>
  <c r="E399" i="10"/>
  <c r="F399" i="10" s="1"/>
  <c r="E327" i="10"/>
  <c r="F327" i="10" s="1"/>
  <c r="E403" i="10"/>
  <c r="F403" i="10" s="1"/>
  <c r="B320" i="10"/>
  <c r="E299" i="10"/>
  <c r="F299" i="10" s="1"/>
  <c r="B390" i="10"/>
  <c r="E435" i="10"/>
  <c r="F435" i="10" s="1"/>
  <c r="E325" i="10"/>
  <c r="F325" i="10" s="1"/>
  <c r="B206" i="10"/>
  <c r="E111" i="10"/>
  <c r="F111" i="10" s="1"/>
  <c r="B682" i="10"/>
  <c r="E501" i="10"/>
  <c r="F501" i="10" s="1"/>
  <c r="B502" i="10"/>
  <c r="E447" i="10"/>
  <c r="F447" i="10" s="1"/>
  <c r="B466" i="10"/>
  <c r="E490" i="10"/>
  <c r="F490" i="10" s="1"/>
  <c r="B694" i="10"/>
  <c r="E697" i="10"/>
  <c r="F697" i="10" s="1"/>
  <c r="E529" i="10"/>
  <c r="F529" i="10" s="1"/>
  <c r="B369" i="10"/>
  <c r="B385" i="10"/>
  <c r="E213" i="10"/>
  <c r="F213" i="10" s="1"/>
  <c r="B382" i="10"/>
  <c r="B236" i="10"/>
  <c r="E322" i="10"/>
  <c r="F322" i="10" s="1"/>
  <c r="E576" i="10"/>
  <c r="F576" i="10" s="1"/>
  <c r="E530" i="10"/>
  <c r="F530" i="10" s="1"/>
  <c r="B531" i="10"/>
  <c r="E474" i="10"/>
  <c r="F474" i="10" s="1"/>
  <c r="B384" i="10"/>
  <c r="E477" i="10"/>
  <c r="F477" i="10" s="1"/>
  <c r="B673" i="10"/>
  <c r="E360" i="10"/>
  <c r="F360" i="10" s="1"/>
  <c r="B678" i="10"/>
  <c r="E17" i="10"/>
  <c r="F17" i="10" s="1"/>
  <c r="B681" i="10"/>
  <c r="E395" i="10"/>
  <c r="F395" i="10" s="1"/>
  <c r="B478" i="10"/>
  <c r="E317" i="10"/>
  <c r="F317" i="10" s="1"/>
  <c r="B614" i="10"/>
  <c r="E219" i="10"/>
  <c r="F219" i="10" s="1"/>
  <c r="E675" i="10"/>
  <c r="F675" i="10" s="1"/>
  <c r="B97" i="10"/>
  <c r="B284" i="10"/>
  <c r="B633" i="10"/>
  <c r="B615" i="10"/>
  <c r="E528" i="10"/>
  <c r="F528" i="10" s="1"/>
  <c r="B288" i="10"/>
  <c r="E532" i="10"/>
  <c r="F532" i="10" s="1"/>
  <c r="B359" i="10"/>
  <c r="E393" i="10"/>
  <c r="F393" i="10" s="1"/>
  <c r="B446" i="10"/>
  <c r="E171" i="10"/>
  <c r="F171" i="10" s="1"/>
  <c r="B341" i="10"/>
  <c r="E131" i="10"/>
  <c r="F131" i="10" s="1"/>
  <c r="B177" i="10"/>
  <c r="E217" i="10"/>
  <c r="F217" i="10" s="1"/>
  <c r="B487" i="10"/>
  <c r="E686" i="10"/>
  <c r="F686" i="10" s="1"/>
  <c r="B488" i="10"/>
  <c r="E691" i="10"/>
  <c r="F691" i="10" s="1"/>
  <c r="B693" i="10"/>
  <c r="E695" i="10"/>
  <c r="F695" i="10" s="1"/>
  <c r="B606" i="10"/>
  <c r="E577" i="10"/>
  <c r="F577" i="10" s="1"/>
  <c r="E49" i="10"/>
  <c r="F49" i="10" s="1"/>
  <c r="B346" i="10"/>
  <c r="E677" i="10"/>
  <c r="F677" i="10" s="1"/>
  <c r="E618" i="10"/>
  <c r="F618" i="10" s="1"/>
  <c r="E425" i="10"/>
  <c r="F425" i="10" s="1"/>
  <c r="E326" i="10"/>
  <c r="F326" i="10" s="1"/>
  <c r="B472" i="10"/>
  <c r="E118" i="10"/>
  <c r="F118" i="10" s="1"/>
  <c r="B328" i="10"/>
  <c r="E334" i="10"/>
  <c r="F334" i="10" s="1"/>
  <c r="B195" i="10"/>
  <c r="B499" i="10"/>
  <c r="E679" i="10"/>
  <c r="F679" i="10" s="1"/>
  <c r="B680" i="10"/>
  <c r="E412" i="10"/>
  <c r="F412" i="10" s="1"/>
  <c r="B683" i="10"/>
  <c r="E685" i="10"/>
  <c r="F685" i="10" s="1"/>
  <c r="B688" i="10"/>
  <c r="E690" i="10"/>
  <c r="F690" i="10" s="1"/>
  <c r="B692" i="10"/>
  <c r="E373" i="10"/>
  <c r="F373" i="10" s="1"/>
  <c r="E570" i="10"/>
  <c r="F570" i="10" s="1"/>
  <c r="E370" i="10"/>
  <c r="F370" i="10" s="1"/>
  <c r="B403" i="10"/>
  <c r="E320" i="10"/>
  <c r="F320" i="10" s="1"/>
  <c r="B299" i="10"/>
  <c r="E390" i="10"/>
  <c r="F390" i="10" s="1"/>
  <c r="B435" i="10"/>
  <c r="B325" i="10"/>
  <c r="E206" i="10"/>
  <c r="F206" i="10" s="1"/>
  <c r="B111" i="10"/>
  <c r="E682" i="10"/>
  <c r="F682" i="10" s="1"/>
  <c r="B501" i="10"/>
  <c r="E502" i="10"/>
  <c r="F502" i="10" s="1"/>
  <c r="E27" i="10"/>
  <c r="F27" i="10" s="1"/>
  <c r="E568" i="10"/>
  <c r="F568" i="10" s="1"/>
  <c r="E385" i="10"/>
  <c r="F385" i="10" s="1"/>
  <c r="B213" i="10"/>
  <c r="E382" i="10"/>
  <c r="F382" i="10" s="1"/>
  <c r="E513" i="10"/>
  <c r="F513" i="10" s="1"/>
  <c r="E421" i="10"/>
  <c r="F421" i="10" s="1"/>
  <c r="E270" i="10"/>
  <c r="F270" i="10" s="1"/>
  <c r="B287" i="10"/>
  <c r="E369" i="10"/>
  <c r="F369" i="10" s="1"/>
  <c r="B530" i="10"/>
  <c r="E531" i="10"/>
  <c r="F531" i="10" s="1"/>
  <c r="B474" i="10"/>
  <c r="E384" i="10"/>
  <c r="F384" i="10" s="1"/>
  <c r="B477" i="10"/>
  <c r="E673" i="10"/>
  <c r="F673" i="10" s="1"/>
  <c r="B360" i="10"/>
  <c r="E678" i="10"/>
  <c r="F678" i="10" s="1"/>
  <c r="B17" i="10"/>
  <c r="E681" i="10"/>
  <c r="F681" i="10" s="1"/>
  <c r="B395" i="10"/>
  <c r="E684" i="10"/>
  <c r="F684" i="10" s="1"/>
  <c r="B687" i="10"/>
  <c r="E689" i="10"/>
  <c r="F689" i="10" s="1"/>
  <c r="B59" i="10"/>
  <c r="B450" i="10"/>
  <c r="E255" i="10"/>
  <c r="F255" i="10" s="1"/>
  <c r="B675" i="10"/>
  <c r="E97" i="10"/>
  <c r="F97" i="10" s="1"/>
  <c r="B535" i="10"/>
  <c r="E470" i="10"/>
  <c r="F470" i="10" s="1"/>
  <c r="B621" i="10"/>
  <c r="E617" i="10"/>
  <c r="F617" i="10" s="1"/>
  <c r="E567" i="10"/>
  <c r="F567" i="10" s="1"/>
  <c r="E581" i="10"/>
  <c r="F581" i="10" s="1"/>
  <c r="B528" i="10"/>
  <c r="E288" i="10"/>
  <c r="F288" i="10" s="1"/>
  <c r="B532" i="10"/>
  <c r="E359" i="10"/>
  <c r="F359" i="10" s="1"/>
  <c r="B393" i="10"/>
  <c r="E446" i="10"/>
  <c r="F446" i="10" s="1"/>
  <c r="B171" i="10"/>
  <c r="E341" i="10"/>
  <c r="F341" i="10" s="1"/>
  <c r="B131" i="10"/>
  <c r="E177" i="10"/>
  <c r="F177" i="10" s="1"/>
  <c r="B217" i="10"/>
  <c r="E487" i="10"/>
  <c r="F487" i="10" s="1"/>
  <c r="B686" i="10"/>
  <c r="E488" i="10"/>
  <c r="F488" i="10" s="1"/>
  <c r="B691" i="10"/>
  <c r="E693" i="10"/>
  <c r="F693" i="10" s="1"/>
  <c r="B695" i="10"/>
  <c r="E610" i="10"/>
  <c r="F610" i="10" s="1"/>
  <c r="B323" i="10"/>
  <c r="B49" i="10"/>
  <c r="E346" i="10"/>
  <c r="F346" i="10" s="1"/>
  <c r="B677" i="10"/>
  <c r="B622" i="10"/>
  <c r="E499" i="10"/>
  <c r="F499" i="10" s="1"/>
  <c r="B679" i="10"/>
  <c r="E683" i="10"/>
  <c r="F683" i="10" s="1"/>
  <c r="B91" i="10"/>
  <c r="E701" i="10"/>
  <c r="F701" i="10" s="1"/>
  <c r="B702" i="10"/>
  <c r="E257" i="10"/>
  <c r="F257" i="10" s="1"/>
  <c r="B344" i="10"/>
  <c r="E361" i="10"/>
  <c r="F361" i="10" s="1"/>
  <c r="B340" i="10"/>
  <c r="E650" i="10"/>
  <c r="F650" i="10" s="1"/>
  <c r="E377" i="10"/>
  <c r="F377" i="10" s="1"/>
  <c r="E273" i="10"/>
  <c r="F273" i="10" s="1"/>
  <c r="E660" i="10"/>
  <c r="F660" i="10" s="1"/>
  <c r="E665" i="10"/>
  <c r="F665" i="10" s="1"/>
  <c r="B709" i="10"/>
  <c r="E711" i="10"/>
  <c r="F711" i="10" s="1"/>
  <c r="B713" i="10"/>
  <c r="E715" i="10"/>
  <c r="F715" i="10" s="1"/>
  <c r="E500" i="10"/>
  <c r="F500" i="10" s="1"/>
  <c r="B223" i="10"/>
  <c r="E443" i="10"/>
  <c r="F443" i="10" s="1"/>
  <c r="B339" i="10"/>
  <c r="E735" i="10"/>
  <c r="F735" i="10" s="1"/>
  <c r="B180" i="10"/>
  <c r="E738" i="10"/>
  <c r="F738" i="10" s="1"/>
  <c r="B740" i="10"/>
  <c r="B743" i="10"/>
  <c r="E438" i="10"/>
  <c r="F438" i="10" s="1"/>
  <c r="E676" i="10"/>
  <c r="F676" i="10" s="1"/>
  <c r="B120" i="10"/>
  <c r="B412" i="10"/>
  <c r="B453" i="10"/>
  <c r="E90" i="10"/>
  <c r="F90" i="10" s="1"/>
  <c r="B716" i="10"/>
  <c r="E719" i="10"/>
  <c r="F719" i="10" s="1"/>
  <c r="B263" i="10"/>
  <c r="E721" i="10"/>
  <c r="F721" i="10" s="1"/>
  <c r="B723" i="10"/>
  <c r="E726" i="10"/>
  <c r="F726" i="10" s="1"/>
  <c r="B332" i="10"/>
  <c r="E392" i="10"/>
  <c r="F392" i="10" s="1"/>
  <c r="B375" i="10"/>
  <c r="E397" i="10"/>
  <c r="F397" i="10" s="1"/>
  <c r="E508" i="10"/>
  <c r="F508" i="10" s="1"/>
  <c r="E298" i="10"/>
  <c r="F298" i="10" s="1"/>
  <c r="B676" i="10"/>
  <c r="B690" i="10"/>
  <c r="B212" i="10"/>
  <c r="E700" i="10"/>
  <c r="F700" i="10" s="1"/>
  <c r="B140" i="10"/>
  <c r="E134" i="10"/>
  <c r="F134" i="10" s="1"/>
  <c r="B481" i="10"/>
  <c r="E705" i="10"/>
  <c r="F705" i="10" s="1"/>
  <c r="B116" i="10"/>
  <c r="E19" i="10"/>
  <c r="F19" i="10" s="1"/>
  <c r="E655" i="10"/>
  <c r="F655" i="10" s="1"/>
  <c r="E493" i="10"/>
  <c r="F493" i="10" s="1"/>
  <c r="E54" i="10"/>
  <c r="F54" i="10" s="1"/>
  <c r="E363" i="10"/>
  <c r="F363" i="10" s="1"/>
  <c r="B224" i="10"/>
  <c r="E710" i="10"/>
  <c r="F710" i="10" s="1"/>
  <c r="B297" i="10"/>
  <c r="E495" i="10"/>
  <c r="F495" i="10" s="1"/>
  <c r="B730" i="10"/>
  <c r="E732" i="10"/>
  <c r="F732" i="10" s="1"/>
  <c r="B253" i="10"/>
  <c r="E380" i="10"/>
  <c r="F380" i="10" s="1"/>
  <c r="B324" i="10"/>
  <c r="E737" i="10"/>
  <c r="F737" i="10" s="1"/>
  <c r="B422" i="10"/>
  <c r="B510" i="10"/>
  <c r="B326" i="10"/>
  <c r="E674" i="10"/>
  <c r="F674" i="10" s="1"/>
  <c r="B337" i="10"/>
  <c r="E485" i="10"/>
  <c r="F485" i="10" s="1"/>
  <c r="B460" i="10"/>
  <c r="E353" i="10"/>
  <c r="F353" i="10" s="1"/>
  <c r="B463" i="10"/>
  <c r="E280" i="10"/>
  <c r="F280" i="10" s="1"/>
  <c r="B722" i="10"/>
  <c r="E725" i="10"/>
  <c r="F725" i="10" s="1"/>
  <c r="B321" i="10"/>
  <c r="E247" i="10"/>
  <c r="F247" i="10" s="1"/>
  <c r="B728" i="10"/>
  <c r="E467" i="10"/>
  <c r="F467" i="10" s="1"/>
  <c r="E509" i="10"/>
  <c r="F509" i="10" s="1"/>
  <c r="B588" i="10"/>
  <c r="B685" i="10"/>
  <c r="B283" i="10"/>
  <c r="E699" i="10"/>
  <c r="F699" i="10" s="1"/>
  <c r="B433" i="10"/>
  <c r="E703" i="10"/>
  <c r="F703" i="10" s="1"/>
  <c r="B480" i="10"/>
  <c r="E704" i="10"/>
  <c r="F704" i="10" s="1"/>
  <c r="B304" i="10"/>
  <c r="E194" i="10"/>
  <c r="F194" i="10" s="1"/>
  <c r="E654" i="10"/>
  <c r="F654" i="10" s="1"/>
  <c r="E145" i="10"/>
  <c r="F145" i="10" s="1"/>
  <c r="E659" i="10"/>
  <c r="F659" i="10" s="1"/>
  <c r="E664" i="10"/>
  <c r="F664" i="10" s="1"/>
  <c r="B708" i="10"/>
  <c r="E416" i="10"/>
  <c r="F416" i="10" s="1"/>
  <c r="B445" i="10"/>
  <c r="E714" i="10"/>
  <c r="F714" i="10" s="1"/>
  <c r="B80" i="10"/>
  <c r="E245" i="10"/>
  <c r="F245" i="10" s="1"/>
  <c r="B506" i="10"/>
  <c r="E734" i="10"/>
  <c r="F734" i="10" s="1"/>
  <c r="B40" i="10"/>
  <c r="E387" i="10"/>
  <c r="F387" i="10" s="1"/>
  <c r="B739" i="10"/>
  <c r="B742" i="10"/>
  <c r="E195" i="10"/>
  <c r="F195" i="10" s="1"/>
  <c r="B674" i="10"/>
  <c r="B447" i="10"/>
  <c r="B490" i="10"/>
  <c r="E504" i="10"/>
  <c r="F504" i="10" s="1"/>
  <c r="B396" i="10"/>
  <c r="E718" i="10"/>
  <c r="F718" i="10" s="1"/>
  <c r="B251" i="10"/>
  <c r="E486" i="10"/>
  <c r="F486" i="10" s="1"/>
  <c r="B356" i="10"/>
  <c r="E277" i="10"/>
  <c r="F277" i="10" s="1"/>
  <c r="B237" i="10"/>
  <c r="E398" i="10"/>
  <c r="F398" i="10" s="1"/>
  <c r="B727" i="10"/>
  <c r="E275" i="10"/>
  <c r="F275" i="10" s="1"/>
  <c r="E406" i="10"/>
  <c r="F406" i="10" s="1"/>
  <c r="E613" i="10"/>
  <c r="F613" i="10" s="1"/>
  <c r="B689" i="10"/>
  <c r="B697" i="10"/>
  <c r="B698" i="10"/>
  <c r="E135" i="10"/>
  <c r="F135" i="10" s="1"/>
  <c r="B429" i="10"/>
  <c r="E464" i="10"/>
  <c r="F464" i="10" s="1"/>
  <c r="B479" i="10"/>
  <c r="E303" i="10"/>
  <c r="F303" i="10" s="1"/>
  <c r="B378" i="10"/>
  <c r="E706" i="10"/>
  <c r="F706" i="10" s="1"/>
  <c r="E349" i="10"/>
  <c r="F349" i="10" s="1"/>
  <c r="E184" i="10"/>
  <c r="F184" i="10" s="1"/>
  <c r="E343" i="10"/>
  <c r="F343" i="10" s="1"/>
  <c r="E262" i="10"/>
  <c r="F262" i="10" s="1"/>
  <c r="E197" i="10"/>
  <c r="F197" i="10" s="1"/>
  <c r="B707" i="10"/>
  <c r="E82" i="10"/>
  <c r="F82" i="10" s="1"/>
  <c r="B712" i="10"/>
  <c r="E414" i="10"/>
  <c r="F414" i="10" s="1"/>
  <c r="B729" i="10"/>
  <c r="E731" i="10"/>
  <c r="F731" i="10" s="1"/>
  <c r="B733" i="10"/>
  <c r="E143" i="10"/>
  <c r="F143" i="10" s="1"/>
  <c r="B202" i="10"/>
  <c r="E736" i="10"/>
  <c r="F736" i="10" s="1"/>
  <c r="B411" i="10"/>
  <c r="E407" i="10"/>
  <c r="F407" i="10" s="1"/>
  <c r="B741" i="10"/>
  <c r="E473" i="10"/>
  <c r="F473" i="10" s="1"/>
  <c r="E503" i="10"/>
  <c r="F503" i="10" s="1"/>
  <c r="B141" i="10"/>
  <c r="E717" i="10"/>
  <c r="F717" i="10" s="1"/>
  <c r="B720" i="10"/>
  <c r="E489" i="10"/>
  <c r="F489" i="10" s="1"/>
  <c r="B294" i="10"/>
  <c r="E724" i="10"/>
  <c r="F724" i="10" s="1"/>
  <c r="B158" i="10"/>
  <c r="E163" i="10"/>
  <c r="F163" i="10" s="1"/>
  <c r="B379" i="10"/>
  <c r="E505" i="10"/>
  <c r="F505" i="10" s="1"/>
  <c r="B511" i="10"/>
  <c r="E688" i="10"/>
  <c r="F688" i="10" s="1"/>
  <c r="E492" i="10"/>
  <c r="F492" i="10" s="1"/>
  <c r="E696" i="10"/>
  <c r="F696" i="10" s="1"/>
  <c r="B42" i="10"/>
  <c r="E91" i="10"/>
  <c r="F91" i="10" s="1"/>
  <c r="B701" i="10"/>
  <c r="E702" i="10"/>
  <c r="F702" i="10" s="1"/>
  <c r="B257" i="10"/>
  <c r="E344" i="10"/>
  <c r="F344" i="10" s="1"/>
  <c r="B361" i="10"/>
  <c r="E340" i="10"/>
  <c r="F340" i="10" s="1"/>
  <c r="E57" i="10"/>
  <c r="F57" i="10" s="1"/>
  <c r="E653" i="10"/>
  <c r="F653" i="10" s="1"/>
  <c r="E115" i="10"/>
  <c r="F115" i="10" s="1"/>
  <c r="E342" i="10"/>
  <c r="F342" i="10" s="1"/>
  <c r="E663" i="10"/>
  <c r="F663" i="10" s="1"/>
  <c r="E709" i="10"/>
  <c r="F709" i="10" s="1"/>
  <c r="B711" i="10"/>
  <c r="E713" i="10"/>
  <c r="F713" i="10" s="1"/>
  <c r="B715" i="10"/>
  <c r="B500" i="10"/>
  <c r="E223" i="10"/>
  <c r="F223" i="10" s="1"/>
  <c r="B334" i="10"/>
  <c r="E466" i="10"/>
  <c r="F466" i="10" s="1"/>
  <c r="E692" i="10"/>
  <c r="F692" i="10" s="1"/>
  <c r="E453" i="10"/>
  <c r="F453" i="10" s="1"/>
  <c r="B90" i="10"/>
  <c r="E328" i="10"/>
  <c r="F328" i="10" s="1"/>
  <c r="B684" i="10"/>
  <c r="E212" i="10"/>
  <c r="F212" i="10" s="1"/>
  <c r="B700" i="10"/>
  <c r="E140" i="10"/>
  <c r="F140" i="10" s="1"/>
  <c r="B134" i="10"/>
  <c r="E481" i="10"/>
  <c r="F481" i="10" s="1"/>
  <c r="B705" i="10"/>
  <c r="E116" i="10"/>
  <c r="F116" i="10" s="1"/>
  <c r="E652" i="10"/>
  <c r="F652" i="10" s="1"/>
  <c r="E657" i="10"/>
  <c r="F657" i="10" s="1"/>
  <c r="E658" i="10"/>
  <c r="F658" i="10" s="1"/>
  <c r="E662" i="10"/>
  <c r="F662" i="10" s="1"/>
  <c r="E224" i="10"/>
  <c r="F224" i="10" s="1"/>
  <c r="B710" i="10"/>
  <c r="E297" i="10"/>
  <c r="F297" i="10" s="1"/>
  <c r="B495" i="10"/>
  <c r="E730" i="10"/>
  <c r="F730" i="10" s="1"/>
  <c r="B732" i="10"/>
  <c r="E253" i="10"/>
  <c r="F253" i="10" s="1"/>
  <c r="B380" i="10"/>
  <c r="E324" i="10"/>
  <c r="F324" i="10" s="1"/>
  <c r="B737" i="10"/>
  <c r="E422" i="10"/>
  <c r="F422" i="10" s="1"/>
  <c r="E510" i="10"/>
  <c r="F510" i="10" s="1"/>
  <c r="B746" i="10"/>
  <c r="E252" i="10"/>
  <c r="F252" i="10" s="1"/>
  <c r="E59" i="10"/>
  <c r="F59" i="10" s="1"/>
  <c r="E337" i="10"/>
  <c r="F337" i="10" s="1"/>
  <c r="B485" i="10"/>
  <c r="E460" i="10"/>
  <c r="F460" i="10" s="1"/>
  <c r="B353" i="10"/>
  <c r="E463" i="10"/>
  <c r="F463" i="10" s="1"/>
  <c r="B280" i="10"/>
  <c r="E722" i="10"/>
  <c r="F722" i="10" s="1"/>
  <c r="B725" i="10"/>
  <c r="E321" i="10"/>
  <c r="F321" i="10" s="1"/>
  <c r="B247" i="10"/>
  <c r="E728" i="10"/>
  <c r="F728" i="10" s="1"/>
  <c r="B467" i="10"/>
  <c r="B509" i="10"/>
  <c r="B259" i="10"/>
  <c r="B504" i="10"/>
  <c r="E396" i="10"/>
  <c r="F396" i="10" s="1"/>
  <c r="B718" i="10"/>
  <c r="E251" i="10"/>
  <c r="F251" i="10" s="1"/>
  <c r="B486" i="10"/>
  <c r="E356" i="10"/>
  <c r="F356" i="10" s="1"/>
  <c r="B277" i="10"/>
  <c r="E237" i="10"/>
  <c r="F237" i="10" s="1"/>
  <c r="B398" i="10"/>
  <c r="E727" i="10"/>
  <c r="F727" i="10" s="1"/>
  <c r="B275" i="10"/>
  <c r="B406" i="10"/>
  <c r="E366" i="10"/>
  <c r="F366" i="10" s="1"/>
  <c r="B118" i="10"/>
  <c r="E120" i="10"/>
  <c r="F120" i="10" s="1"/>
  <c r="E429" i="10"/>
  <c r="F429" i="10" s="1"/>
  <c r="B464" i="10"/>
  <c r="E651" i="10"/>
  <c r="F651" i="10" s="1"/>
  <c r="E707" i="10"/>
  <c r="F707" i="10" s="1"/>
  <c r="B82" i="10"/>
  <c r="B724" i="10"/>
  <c r="E379" i="10"/>
  <c r="F379" i="10" s="1"/>
  <c r="B735" i="10"/>
  <c r="B387" i="10"/>
  <c r="E744" i="10"/>
  <c r="F744" i="10" s="1"/>
  <c r="E753" i="10"/>
  <c r="F753" i="10" s="1"/>
  <c r="B757" i="10"/>
  <c r="E42" i="10"/>
  <c r="F42" i="10" s="1"/>
  <c r="E739" i="10"/>
  <c r="F739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48" i="10"/>
  <c r="F648" i="10" s="1"/>
  <c r="E483" i="10"/>
  <c r="F483" i="10" s="1"/>
  <c r="B634" i="10"/>
  <c r="E625" i="10"/>
  <c r="F625" i="10" s="1"/>
  <c r="B638" i="10"/>
  <c r="E680" i="10"/>
  <c r="F680" i="10" s="1"/>
  <c r="E694" i="10"/>
  <c r="F694" i="10" s="1"/>
  <c r="B163" i="10"/>
  <c r="B143" i="10"/>
  <c r="E180" i="10"/>
  <c r="F180" i="10" s="1"/>
  <c r="B756" i="10"/>
  <c r="E760" i="10"/>
  <c r="F760" i="10" s="1"/>
  <c r="E433" i="10"/>
  <c r="F433" i="10" s="1"/>
  <c r="B703" i="10"/>
  <c r="E423" i="10"/>
  <c r="F423" i="10" s="1"/>
  <c r="E708" i="10"/>
  <c r="F708" i="10" s="1"/>
  <c r="B416" i="10"/>
  <c r="B508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373" i="10"/>
  <c r="E698" i="10"/>
  <c r="F698" i="10" s="1"/>
  <c r="B135" i="10"/>
  <c r="E23" i="10"/>
  <c r="F23" i="10" s="1"/>
  <c r="E123" i="10"/>
  <c r="F123" i="10" s="1"/>
  <c r="E716" i="10"/>
  <c r="F716" i="10" s="1"/>
  <c r="B505" i="10"/>
  <c r="E202" i="10"/>
  <c r="F202" i="10" s="1"/>
  <c r="B407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643" i="10"/>
  <c r="E624" i="10"/>
  <c r="F624" i="10" s="1"/>
  <c r="B503" i="10"/>
  <c r="E263" i="10"/>
  <c r="F263" i="10" s="1"/>
  <c r="E729" i="10"/>
  <c r="F729" i="10" s="1"/>
  <c r="E511" i="10"/>
  <c r="F511" i="10" s="1"/>
  <c r="E751" i="10"/>
  <c r="F751" i="10" s="1"/>
  <c r="B754" i="10"/>
  <c r="E758" i="10"/>
  <c r="F758" i="10" s="1"/>
  <c r="E687" i="10"/>
  <c r="F687" i="10" s="1"/>
  <c r="E283" i="10"/>
  <c r="F283" i="10" s="1"/>
  <c r="B699" i="10"/>
  <c r="E210" i="10"/>
  <c r="F210" i="10" s="1"/>
  <c r="E661" i="10"/>
  <c r="F661" i="10" s="1"/>
  <c r="B719" i="10"/>
  <c r="B443" i="10"/>
  <c r="B734" i="10"/>
  <c r="B762" i="10"/>
  <c r="E766" i="10"/>
  <c r="F766" i="10" s="1"/>
  <c r="B696" i="10"/>
  <c r="E378" i="10"/>
  <c r="F378" i="10" s="1"/>
  <c r="B706" i="10"/>
  <c r="E193" i="10"/>
  <c r="F193" i="10" s="1"/>
  <c r="E141" i="10"/>
  <c r="F141" i="10" s="1"/>
  <c r="E723" i="10"/>
  <c r="F723" i="10" s="1"/>
  <c r="E40" i="10"/>
  <c r="F40" i="10" s="1"/>
  <c r="B748" i="10"/>
  <c r="B753" i="10"/>
  <c r="E757" i="10"/>
  <c r="F757" i="10" s="1"/>
  <c r="B721" i="10"/>
  <c r="E80" i="10"/>
  <c r="F80" i="10" s="1"/>
  <c r="B731" i="10"/>
  <c r="E339" i="10"/>
  <c r="F339" i="10" s="1"/>
  <c r="B738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48" i="10"/>
  <c r="B483" i="10"/>
  <c r="E634" i="10"/>
  <c r="F634" i="10" s="1"/>
  <c r="E720" i="10"/>
  <c r="F720" i="10" s="1"/>
  <c r="E332" i="10"/>
  <c r="F332" i="10" s="1"/>
  <c r="E743" i="10"/>
  <c r="F743" i="10" s="1"/>
  <c r="E747" i="10"/>
  <c r="F747" i="10" s="1"/>
  <c r="B752" i="10"/>
  <c r="E756" i="10"/>
  <c r="F756" i="10" s="1"/>
  <c r="B760" i="10"/>
  <c r="E472" i="10"/>
  <c r="F472" i="10" s="1"/>
  <c r="E304" i="10"/>
  <c r="F304" i="10" s="1"/>
  <c r="E458" i="10"/>
  <c r="F458" i="10" s="1"/>
  <c r="B726" i="10"/>
  <c r="E733" i="10"/>
  <c r="F733" i="10" s="1"/>
  <c r="B736" i="10"/>
  <c r="E740" i="10"/>
  <c r="F740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336" i="10"/>
  <c r="E645" i="10"/>
  <c r="F645" i="10" s="1"/>
  <c r="B451" i="10"/>
  <c r="E637" i="10"/>
  <c r="F637" i="10" s="1"/>
  <c r="B608" i="10"/>
  <c r="E455" i="10"/>
  <c r="F455" i="10" s="1"/>
  <c r="E479" i="10"/>
  <c r="F479" i="10" s="1"/>
  <c r="B303" i="10"/>
  <c r="E656" i="10"/>
  <c r="F656" i="10" s="1"/>
  <c r="B392" i="10"/>
  <c r="E411" i="10"/>
  <c r="F411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643" i="10"/>
  <c r="F643" i="10" s="1"/>
  <c r="B624" i="10"/>
  <c r="B489" i="10"/>
  <c r="E158" i="10"/>
  <c r="F158" i="10" s="1"/>
  <c r="B245" i="10"/>
  <c r="B747" i="10"/>
  <c r="B751" i="10"/>
  <c r="E754" i="10"/>
  <c r="F754" i="10" s="1"/>
  <c r="B758" i="10"/>
  <c r="E742" i="10"/>
  <c r="F742" i="10" s="1"/>
  <c r="E762" i="10"/>
  <c r="F762" i="10" s="1"/>
  <c r="E46" i="10"/>
  <c r="F46" i="10" s="1"/>
  <c r="E114" i="10"/>
  <c r="F114" i="10" s="1"/>
  <c r="B589" i="10"/>
  <c r="B585" i="10"/>
  <c r="E160" i="10"/>
  <c r="F160" i="10" s="1"/>
  <c r="B557" i="10"/>
  <c r="E551" i="10"/>
  <c r="F551" i="10" s="1"/>
  <c r="B537" i="10"/>
  <c r="E546" i="10"/>
  <c r="F546" i="10" s="1"/>
  <c r="B209" i="10"/>
  <c r="E516" i="10"/>
  <c r="F516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375" i="10"/>
  <c r="F375" i="10" s="1"/>
  <c r="E778" i="10"/>
  <c r="F778" i="10" s="1"/>
  <c r="E638" i="10"/>
  <c r="F638" i="10" s="1"/>
  <c r="E609" i="10"/>
  <c r="F609" i="10" s="1"/>
  <c r="B455" i="10"/>
  <c r="E175" i="10"/>
  <c r="F175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439" i="10"/>
  <c r="F439" i="10" s="1"/>
  <c r="E599" i="10"/>
  <c r="F599" i="10" s="1"/>
  <c r="B593" i="10"/>
  <c r="E401" i="10"/>
  <c r="F401" i="10" s="1"/>
  <c r="B428" i="10"/>
  <c r="E561" i="10"/>
  <c r="F561" i="10" s="1"/>
  <c r="B555" i="10"/>
  <c r="E545" i="10"/>
  <c r="F545" i="10" s="1"/>
  <c r="B522" i="10"/>
  <c r="E515" i="10"/>
  <c r="F515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492" i="10"/>
  <c r="E774" i="10"/>
  <c r="F774" i="10" s="1"/>
  <c r="E484" i="10"/>
  <c r="F484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712" i="10"/>
  <c r="F712" i="10" s="1"/>
  <c r="E587" i="10"/>
  <c r="F587" i="10" s="1"/>
  <c r="B564" i="10"/>
  <c r="E560" i="10"/>
  <c r="F560" i="10" s="1"/>
  <c r="B462" i="10"/>
  <c r="E544" i="10"/>
  <c r="F544" i="10" s="1"/>
  <c r="B548" i="10"/>
  <c r="E514" i="10"/>
  <c r="F514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480" i="10"/>
  <c r="F480" i="10" s="1"/>
  <c r="E770" i="10"/>
  <c r="F770" i="10" s="1"/>
  <c r="B774" i="10"/>
  <c r="B484" i="10"/>
  <c r="E456" i="10"/>
  <c r="F456" i="10" s="1"/>
  <c r="B439" i="10"/>
  <c r="B46" i="10"/>
  <c r="B114" i="10"/>
  <c r="E590" i="10"/>
  <c r="F590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445" i="10"/>
  <c r="F445" i="10" s="1"/>
  <c r="B717" i="10"/>
  <c r="E294" i="10"/>
  <c r="F294" i="10" s="1"/>
  <c r="B770" i="10"/>
  <c r="E801" i="10"/>
  <c r="F801" i="10" s="1"/>
  <c r="B609" i="10"/>
  <c r="B563" i="10"/>
  <c r="E559" i="10"/>
  <c r="F559" i="10" s="1"/>
  <c r="B552" i="10"/>
  <c r="E538" i="10"/>
  <c r="F538" i="10" s="1"/>
  <c r="B547" i="10"/>
  <c r="E527" i="10"/>
  <c r="F527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456" i="10"/>
  <c r="E596" i="10"/>
  <c r="F596" i="10" s="1"/>
  <c r="B175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397" i="10"/>
  <c r="E506" i="10"/>
  <c r="F506" i="10" s="1"/>
  <c r="B625" i="10"/>
  <c r="E639" i="10"/>
  <c r="F639" i="10" s="1"/>
  <c r="E608" i="10"/>
  <c r="F608" i="10" s="1"/>
  <c r="B599" i="10"/>
  <c r="E585" i="10"/>
  <c r="F585" i="10" s="1"/>
  <c r="B160" i="10"/>
  <c r="E557" i="10"/>
  <c r="F557" i="10" s="1"/>
  <c r="B551" i="10"/>
  <c r="E537" i="10"/>
  <c r="F537" i="10" s="1"/>
  <c r="B546" i="10"/>
  <c r="E209" i="10"/>
  <c r="F209" i="10" s="1"/>
  <c r="B516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448" i="10"/>
  <c r="F448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207" i="10"/>
  <c r="B704" i="10"/>
  <c r="B414" i="10"/>
  <c r="B759" i="10"/>
  <c r="E628" i="10"/>
  <c r="F628" i="10" s="1"/>
  <c r="B401" i="10"/>
  <c r="E428" i="10"/>
  <c r="F428" i="10" s="1"/>
  <c r="B561" i="10"/>
  <c r="E555" i="10"/>
  <c r="F555" i="10" s="1"/>
  <c r="B545" i="10"/>
  <c r="E522" i="10"/>
  <c r="F522" i="10" s="1"/>
  <c r="B515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218" i="10"/>
  <c r="F218" i="10" s="1"/>
  <c r="E790" i="10"/>
  <c r="F790" i="10" s="1"/>
  <c r="E336" i="10"/>
  <c r="F336" i="10" s="1"/>
  <c r="E589" i="10"/>
  <c r="F589" i="10" s="1"/>
  <c r="B590" i="10"/>
  <c r="E832" i="10"/>
  <c r="F832" i="10" s="1"/>
  <c r="E867" i="10"/>
  <c r="F867" i="10" s="1"/>
  <c r="E786" i="10"/>
  <c r="F786" i="10" s="1"/>
  <c r="B628" i="10"/>
  <c r="B639" i="10"/>
  <c r="B448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93" i="10"/>
  <c r="F593" i="10" s="1"/>
  <c r="E564" i="10"/>
  <c r="F564" i="10" s="1"/>
  <c r="B538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544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714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552" i="10"/>
  <c r="F552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451" i="10"/>
  <c r="F451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637" i="10"/>
  <c r="B587" i="10"/>
  <c r="E462" i="10"/>
  <c r="F462" i="10" s="1"/>
  <c r="B527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96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514" i="10"/>
  <c r="E868" i="10"/>
  <c r="F868" i="10" s="1"/>
  <c r="E914" i="10"/>
  <c r="F914" i="10" s="1"/>
  <c r="B645" i="10"/>
  <c r="E921" i="10"/>
  <c r="F921" i="10" s="1"/>
  <c r="E933" i="10"/>
  <c r="F933" i="10" s="1"/>
  <c r="E978" i="10"/>
  <c r="F978" i="10" s="1"/>
  <c r="E987" i="10"/>
  <c r="F987" i="10" s="1"/>
  <c r="B559" i="10"/>
  <c r="E547" i="10"/>
  <c r="F547" i="10" s="1"/>
  <c r="E846" i="10"/>
  <c r="F846" i="10" s="1"/>
  <c r="E942" i="10"/>
  <c r="F942" i="10" s="1"/>
  <c r="E979" i="10"/>
  <c r="F979" i="10" s="1"/>
  <c r="E563" i="10"/>
  <c r="F563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560" i="10"/>
  <c r="E548" i="10"/>
  <c r="F548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18" i="10"/>
  <c r="B640" i="10"/>
  <c r="B36" i="10"/>
  <c r="B282" i="10"/>
  <c r="B540" i="10"/>
  <c r="B70" i="10"/>
  <c r="B139" i="10"/>
  <c r="B285" i="10"/>
  <c r="B138" i="10"/>
  <c r="B268" i="10"/>
  <c r="B159" i="10"/>
  <c r="B157" i="10"/>
  <c r="B62" i="10"/>
  <c r="B12" i="10"/>
  <c r="B475" i="10"/>
  <c r="B418" i="10"/>
  <c r="B565" i="10"/>
  <c r="B113" i="10"/>
  <c r="B8" i="10"/>
  <c r="B408" i="10"/>
  <c r="B244" i="10"/>
  <c r="B311" i="10"/>
  <c r="B248" i="10"/>
  <c r="B419" i="10"/>
  <c r="B269" i="10"/>
  <c r="B9" i="10"/>
  <c r="B329" i="10"/>
  <c r="B105" i="10"/>
  <c r="B172" i="10"/>
  <c r="B43" i="10"/>
  <c r="B21" i="10"/>
  <c r="B78" i="10"/>
  <c r="B619" i="10"/>
  <c r="B215" i="10"/>
  <c r="B2" i="10"/>
  <c r="B185" i="10"/>
  <c r="B154" i="10"/>
  <c r="B404" i="10"/>
  <c r="B309" i="10"/>
  <c r="B316" i="10"/>
  <c r="E3" i="10"/>
  <c r="F3" i="10" s="1"/>
  <c r="R527" i="10" l="1"/>
  <c r="U527" i="10" s="1"/>
  <c r="M527" i="10"/>
  <c r="P527" i="10" s="1"/>
  <c r="H527" i="10"/>
  <c r="K527" i="10" s="1"/>
  <c r="R766" i="10"/>
  <c r="U766" i="10" s="1"/>
  <c r="H766" i="10"/>
  <c r="K766" i="10" s="1"/>
  <c r="M766" i="10"/>
  <c r="P766" i="10" s="1"/>
  <c r="R448" i="10"/>
  <c r="U448" i="10" s="1"/>
  <c r="M448" i="10"/>
  <c r="P448" i="10" s="1"/>
  <c r="H448" i="10"/>
  <c r="K448" i="10" s="1"/>
  <c r="M593" i="10"/>
  <c r="P593" i="10" s="1"/>
  <c r="H593" i="10"/>
  <c r="K593" i="10" s="1"/>
  <c r="R593" i="10"/>
  <c r="U593" i="10" s="1"/>
  <c r="M455" i="10"/>
  <c r="P455" i="10" s="1"/>
  <c r="R455" i="10"/>
  <c r="U455" i="10" s="1"/>
  <c r="H455" i="10"/>
  <c r="K455" i="10" s="1"/>
  <c r="R731" i="10"/>
  <c r="U731" i="10" s="1"/>
  <c r="H731" i="10"/>
  <c r="K731" i="10" s="1"/>
  <c r="M731" i="10"/>
  <c r="P731" i="10" s="1"/>
  <c r="M748" i="10"/>
  <c r="P748" i="10" s="1"/>
  <c r="H748" i="10"/>
  <c r="K748" i="10" s="1"/>
  <c r="R748" i="10"/>
  <c r="U748" i="10" s="1"/>
  <c r="H706" i="10"/>
  <c r="K706" i="10" s="1"/>
  <c r="R706" i="10"/>
  <c r="U706" i="10" s="1"/>
  <c r="M706" i="10"/>
  <c r="P706" i="10" s="1"/>
  <c r="M505" i="10"/>
  <c r="P505" i="10" s="1"/>
  <c r="R505" i="10"/>
  <c r="U505" i="10" s="1"/>
  <c r="H505" i="10"/>
  <c r="K505" i="10" s="1"/>
  <c r="H508" i="10"/>
  <c r="K508" i="10" s="1"/>
  <c r="M508" i="10"/>
  <c r="P508" i="10" s="1"/>
  <c r="R508" i="10"/>
  <c r="U508" i="10" s="1"/>
  <c r="H703" i="10"/>
  <c r="K703" i="10" s="1"/>
  <c r="R703" i="10"/>
  <c r="U703" i="10" s="1"/>
  <c r="M703" i="10"/>
  <c r="P703" i="10" s="1"/>
  <c r="R387" i="10"/>
  <c r="U387" i="10" s="1"/>
  <c r="M387" i="10"/>
  <c r="P387" i="10" s="1"/>
  <c r="H387" i="10"/>
  <c r="K387" i="10" s="1"/>
  <c r="M715" i="10"/>
  <c r="P715" i="10" s="1"/>
  <c r="R715" i="10"/>
  <c r="U715" i="10" s="1"/>
  <c r="H715" i="10"/>
  <c r="K715" i="10" s="1"/>
  <c r="R511" i="10"/>
  <c r="U511" i="10" s="1"/>
  <c r="H511" i="10"/>
  <c r="K511" i="10" s="1"/>
  <c r="M511" i="10"/>
  <c r="P511" i="10" s="1"/>
  <c r="R379" i="10"/>
  <c r="U379" i="10" s="1"/>
  <c r="M379" i="10"/>
  <c r="P379" i="10" s="1"/>
  <c r="H379" i="10"/>
  <c r="K379" i="10" s="1"/>
  <c r="R712" i="10"/>
  <c r="U712" i="10" s="1"/>
  <c r="M712" i="10"/>
  <c r="P712" i="10" s="1"/>
  <c r="H712" i="10"/>
  <c r="K712" i="10" s="1"/>
  <c r="M447" i="10"/>
  <c r="P447" i="10" s="1"/>
  <c r="R447" i="10"/>
  <c r="U447" i="10" s="1"/>
  <c r="H447" i="10"/>
  <c r="K447" i="10" s="1"/>
  <c r="R321" i="10"/>
  <c r="U321" i="10" s="1"/>
  <c r="M321" i="10"/>
  <c r="P321" i="10" s="1"/>
  <c r="H321" i="10"/>
  <c r="K321" i="10" s="1"/>
  <c r="H120" i="10"/>
  <c r="K120" i="10" s="1"/>
  <c r="R120" i="10"/>
  <c r="U120" i="10" s="1"/>
  <c r="M120" i="10"/>
  <c r="P120" i="10" s="1"/>
  <c r="H621" i="10"/>
  <c r="K621" i="10" s="1"/>
  <c r="R621" i="10"/>
  <c r="U621" i="10" s="1"/>
  <c r="M621" i="10"/>
  <c r="P621" i="10" s="1"/>
  <c r="R688" i="10"/>
  <c r="U688" i="10" s="1"/>
  <c r="H688" i="10"/>
  <c r="K688" i="10" s="1"/>
  <c r="M688" i="10"/>
  <c r="P688" i="10" s="1"/>
  <c r="R346" i="10"/>
  <c r="U346" i="10" s="1"/>
  <c r="M346" i="10"/>
  <c r="P346" i="10" s="1"/>
  <c r="H346" i="10"/>
  <c r="K346" i="10" s="1"/>
  <c r="R384" i="10"/>
  <c r="U384" i="10" s="1"/>
  <c r="H384" i="10"/>
  <c r="K384" i="10" s="1"/>
  <c r="M384" i="10"/>
  <c r="P384" i="10" s="1"/>
  <c r="H470" i="10"/>
  <c r="K470" i="10" s="1"/>
  <c r="R470" i="10"/>
  <c r="U470" i="10" s="1"/>
  <c r="M470" i="10"/>
  <c r="P470" i="10" s="1"/>
  <c r="M647" i="10"/>
  <c r="P647" i="10" s="1"/>
  <c r="H647" i="10"/>
  <c r="K647" i="10" s="1"/>
  <c r="R647" i="10"/>
  <c r="U647" i="10" s="1"/>
  <c r="M370" i="10"/>
  <c r="P370" i="10" s="1"/>
  <c r="H370" i="10"/>
  <c r="K370" i="10" s="1"/>
  <c r="R370" i="10"/>
  <c r="U370" i="10" s="1"/>
  <c r="H632" i="10"/>
  <c r="K632" i="10" s="1"/>
  <c r="R632" i="10"/>
  <c r="U632" i="10" s="1"/>
  <c r="M632" i="10"/>
  <c r="P632" i="10" s="1"/>
  <c r="H24" i="10"/>
  <c r="K24" i="10" s="1"/>
  <c r="R24" i="10"/>
  <c r="U24" i="10" s="1"/>
  <c r="M24" i="10"/>
  <c r="P24" i="10" s="1"/>
  <c r="H583" i="10"/>
  <c r="K583" i="10" s="1"/>
  <c r="M583" i="10"/>
  <c r="P583" i="10" s="1"/>
  <c r="R583" i="10"/>
  <c r="U583" i="10" s="1"/>
  <c r="M513" i="10"/>
  <c r="P513" i="10" s="1"/>
  <c r="R513" i="10"/>
  <c r="U513" i="10" s="1"/>
  <c r="H513" i="10"/>
  <c r="K513" i="10" s="1"/>
  <c r="H298" i="10"/>
  <c r="K298" i="10" s="1"/>
  <c r="R298" i="10"/>
  <c r="U298" i="10" s="1"/>
  <c r="M298" i="10"/>
  <c r="P298" i="10" s="1"/>
  <c r="R601" i="10"/>
  <c r="U601" i="10" s="1"/>
  <c r="H601" i="10"/>
  <c r="K601" i="10" s="1"/>
  <c r="M601" i="10"/>
  <c r="P601" i="10" s="1"/>
  <c r="M241" i="10"/>
  <c r="P241" i="10" s="1"/>
  <c r="H241" i="10"/>
  <c r="K241" i="10" s="1"/>
  <c r="R241" i="10"/>
  <c r="U241" i="10" s="1"/>
  <c r="H278" i="10"/>
  <c r="K278" i="10" s="1"/>
  <c r="R278" i="10"/>
  <c r="U278" i="10" s="1"/>
  <c r="M278" i="10"/>
  <c r="P278" i="10" s="1"/>
  <c r="R58" i="10"/>
  <c r="U58" i="10" s="1"/>
  <c r="M58" i="10"/>
  <c r="P58" i="10" s="1"/>
  <c r="H58" i="10"/>
  <c r="K58" i="10" s="1"/>
  <c r="R558" i="10"/>
  <c r="U558" i="10" s="1"/>
  <c r="H558" i="10"/>
  <c r="K558" i="10" s="1"/>
  <c r="M558" i="10"/>
  <c r="P558" i="10" s="1"/>
  <c r="H109" i="10"/>
  <c r="K109" i="10" s="1"/>
  <c r="M109" i="10"/>
  <c r="P109" i="10" s="1"/>
  <c r="R109" i="10"/>
  <c r="U109" i="10" s="1"/>
  <c r="M371" i="10"/>
  <c r="P371" i="10" s="1"/>
  <c r="H371" i="10"/>
  <c r="K371" i="10" s="1"/>
  <c r="R371" i="10"/>
  <c r="U371" i="10" s="1"/>
  <c r="M315" i="10"/>
  <c r="P315" i="10" s="1"/>
  <c r="R315" i="10"/>
  <c r="U315" i="10" s="1"/>
  <c r="H315" i="10"/>
  <c r="K315" i="10" s="1"/>
  <c r="M286" i="10"/>
  <c r="P286" i="10" s="1"/>
  <c r="R286" i="10"/>
  <c r="U286" i="10" s="1"/>
  <c r="H286" i="10"/>
  <c r="K286" i="10" s="1"/>
  <c r="R240" i="10"/>
  <c r="U240" i="10" s="1"/>
  <c r="H240" i="10"/>
  <c r="K240" i="10" s="1"/>
  <c r="M240" i="10"/>
  <c r="P240" i="10" s="1"/>
  <c r="H107" i="10"/>
  <c r="K107" i="10" s="1"/>
  <c r="M107" i="10"/>
  <c r="P107" i="10" s="1"/>
  <c r="R107" i="10"/>
  <c r="U107" i="10" s="1"/>
  <c r="R146" i="10"/>
  <c r="U146" i="10" s="1"/>
  <c r="H146" i="10"/>
  <c r="K146" i="10" s="1"/>
  <c r="M146" i="10"/>
  <c r="P146" i="10" s="1"/>
  <c r="M449" i="10"/>
  <c r="P449" i="10" s="1"/>
  <c r="R449" i="10"/>
  <c r="U449" i="10" s="1"/>
  <c r="H449" i="10"/>
  <c r="K449" i="10" s="1"/>
  <c r="H122" i="10"/>
  <c r="K122" i="10" s="1"/>
  <c r="R122" i="10"/>
  <c r="U122" i="10" s="1"/>
  <c r="M122" i="10"/>
  <c r="P122" i="10" s="1"/>
  <c r="H133" i="10"/>
  <c r="K133" i="10" s="1"/>
  <c r="M133" i="10"/>
  <c r="P133" i="10" s="1"/>
  <c r="R133" i="10"/>
  <c r="U133" i="10" s="1"/>
  <c r="R31" i="10"/>
  <c r="U31" i="10" s="1"/>
  <c r="H31" i="10"/>
  <c r="K31" i="10" s="1"/>
  <c r="M31" i="10"/>
  <c r="P31" i="10" s="1"/>
  <c r="H75" i="10"/>
  <c r="K75" i="10" s="1"/>
  <c r="R75" i="10"/>
  <c r="U75" i="10" s="1"/>
  <c r="M75" i="10"/>
  <c r="P75" i="10" s="1"/>
  <c r="H33" i="10"/>
  <c r="K33" i="10" s="1"/>
  <c r="M33" i="10"/>
  <c r="P33" i="10" s="1"/>
  <c r="R33" i="10"/>
  <c r="U33" i="10" s="1"/>
  <c r="R201" i="10"/>
  <c r="U201" i="10" s="1"/>
  <c r="M201" i="10"/>
  <c r="P201" i="10" s="1"/>
  <c r="H201" i="10"/>
  <c r="K201" i="10" s="1"/>
  <c r="M61" i="10"/>
  <c r="P61" i="10" s="1"/>
  <c r="H61" i="10"/>
  <c r="K61" i="10" s="1"/>
  <c r="R61" i="10"/>
  <c r="U61" i="10" s="1"/>
  <c r="H128" i="10"/>
  <c r="K128" i="10" s="1"/>
  <c r="R128" i="10"/>
  <c r="U128" i="10" s="1"/>
  <c r="M128" i="10"/>
  <c r="P128" i="10" s="1"/>
  <c r="H68" i="10"/>
  <c r="K68" i="10" s="1"/>
  <c r="R68" i="10"/>
  <c r="U68" i="10" s="1"/>
  <c r="M68" i="10"/>
  <c r="P68" i="10" s="1"/>
  <c r="M96" i="10"/>
  <c r="P96" i="10" s="1"/>
  <c r="H96" i="10"/>
  <c r="K96" i="10" s="1"/>
  <c r="R96" i="10"/>
  <c r="U96" i="10" s="1"/>
  <c r="H188" i="10"/>
  <c r="K188" i="10" s="1"/>
  <c r="M188" i="10"/>
  <c r="P188" i="10" s="1"/>
  <c r="R188" i="10"/>
  <c r="U188" i="10" s="1"/>
  <c r="H136" i="10"/>
  <c r="K136" i="10" s="1"/>
  <c r="M136" i="10"/>
  <c r="P136" i="10" s="1"/>
  <c r="R136" i="10"/>
  <c r="U136" i="10" s="1"/>
  <c r="M234" i="10"/>
  <c r="P234" i="10" s="1"/>
  <c r="R234" i="10"/>
  <c r="U234" i="10" s="1"/>
  <c r="H234" i="10"/>
  <c r="K234" i="10" s="1"/>
  <c r="H172" i="10"/>
  <c r="K172" i="10" s="1"/>
  <c r="M172" i="10"/>
  <c r="P172" i="10" s="1"/>
  <c r="R172" i="10"/>
  <c r="U172" i="10" s="1"/>
  <c r="M645" i="10"/>
  <c r="P645" i="10" s="1"/>
  <c r="R645" i="10"/>
  <c r="U645" i="10" s="1"/>
  <c r="H645" i="10"/>
  <c r="K645" i="10" s="1"/>
  <c r="M316" i="10"/>
  <c r="P316" i="10" s="1"/>
  <c r="R316" i="10"/>
  <c r="U316" i="10" s="1"/>
  <c r="H316" i="10"/>
  <c r="K316" i="10" s="1"/>
  <c r="H9" i="10"/>
  <c r="K9" i="10" s="1"/>
  <c r="M9" i="10"/>
  <c r="P9" i="10" s="1"/>
  <c r="R9" i="10"/>
  <c r="U9" i="10" s="1"/>
  <c r="M268" i="10"/>
  <c r="P268" i="10" s="1"/>
  <c r="H268" i="10"/>
  <c r="K268" i="10" s="1"/>
  <c r="R268" i="10"/>
  <c r="U268" i="10" s="1"/>
  <c r="R269" i="10"/>
  <c r="U269" i="10" s="1"/>
  <c r="M269" i="10"/>
  <c r="P269" i="10" s="1"/>
  <c r="H269" i="10"/>
  <c r="K269" i="10" s="1"/>
  <c r="R138" i="10"/>
  <c r="U138" i="10" s="1"/>
  <c r="M138" i="10"/>
  <c r="P138" i="10" s="1"/>
  <c r="H138" i="10"/>
  <c r="K138" i="10" s="1"/>
  <c r="H414" i="10"/>
  <c r="K414" i="10" s="1"/>
  <c r="R414" i="10"/>
  <c r="U414" i="10" s="1"/>
  <c r="M414" i="10"/>
  <c r="P414" i="10" s="1"/>
  <c r="R175" i="10"/>
  <c r="U175" i="10" s="1"/>
  <c r="H175" i="10"/>
  <c r="K175" i="10" s="1"/>
  <c r="M175" i="10"/>
  <c r="P175" i="10" s="1"/>
  <c r="M245" i="10"/>
  <c r="P245" i="10" s="1"/>
  <c r="H245" i="10"/>
  <c r="K245" i="10" s="1"/>
  <c r="R245" i="10"/>
  <c r="U245" i="10" s="1"/>
  <c r="H775" i="10"/>
  <c r="K775" i="10" s="1"/>
  <c r="M775" i="10"/>
  <c r="P775" i="10" s="1"/>
  <c r="R775" i="10"/>
  <c r="U775" i="10" s="1"/>
  <c r="M771" i="10"/>
  <c r="P771" i="10" s="1"/>
  <c r="R771" i="10"/>
  <c r="U771" i="10" s="1"/>
  <c r="H771" i="10"/>
  <c r="K771" i="10" s="1"/>
  <c r="R755" i="10"/>
  <c r="U755" i="10" s="1"/>
  <c r="H755" i="10"/>
  <c r="K755" i="10" s="1"/>
  <c r="M755" i="10"/>
  <c r="P755" i="10" s="1"/>
  <c r="R780" i="10"/>
  <c r="U780" i="10" s="1"/>
  <c r="H780" i="10"/>
  <c r="K780" i="10" s="1"/>
  <c r="M780" i="10"/>
  <c r="P780" i="10" s="1"/>
  <c r="M163" i="10"/>
  <c r="P163" i="10" s="1"/>
  <c r="H163" i="10"/>
  <c r="K163" i="10" s="1"/>
  <c r="R163" i="10"/>
  <c r="U163" i="10" s="1"/>
  <c r="H781" i="10"/>
  <c r="K781" i="10" s="1"/>
  <c r="M781" i="10"/>
  <c r="P781" i="10" s="1"/>
  <c r="R781" i="10"/>
  <c r="U781" i="10" s="1"/>
  <c r="M275" i="10"/>
  <c r="P275" i="10" s="1"/>
  <c r="R275" i="10"/>
  <c r="U275" i="10" s="1"/>
  <c r="H275" i="10"/>
  <c r="K275" i="10" s="1"/>
  <c r="R500" i="10"/>
  <c r="U500" i="10" s="1"/>
  <c r="H500" i="10"/>
  <c r="K500" i="10" s="1"/>
  <c r="M500" i="10"/>
  <c r="P500" i="10" s="1"/>
  <c r="M396" i="10"/>
  <c r="P396" i="10" s="1"/>
  <c r="R396" i="10"/>
  <c r="U396" i="10" s="1"/>
  <c r="H396" i="10"/>
  <c r="K396" i="10" s="1"/>
  <c r="H304" i="10"/>
  <c r="K304" i="10" s="1"/>
  <c r="M304" i="10"/>
  <c r="P304" i="10" s="1"/>
  <c r="R304" i="10"/>
  <c r="U304" i="10" s="1"/>
  <c r="M730" i="10"/>
  <c r="P730" i="10" s="1"/>
  <c r="H730" i="10"/>
  <c r="K730" i="10" s="1"/>
  <c r="R730" i="10"/>
  <c r="U730" i="10" s="1"/>
  <c r="R677" i="10"/>
  <c r="U677" i="10" s="1"/>
  <c r="M677" i="10"/>
  <c r="P677" i="10" s="1"/>
  <c r="H677" i="10"/>
  <c r="K677" i="10" s="1"/>
  <c r="M686" i="10"/>
  <c r="P686" i="10" s="1"/>
  <c r="H686" i="10"/>
  <c r="K686" i="10" s="1"/>
  <c r="R686" i="10"/>
  <c r="U686" i="10" s="1"/>
  <c r="M299" i="10"/>
  <c r="P299" i="10" s="1"/>
  <c r="H299" i="10"/>
  <c r="K299" i="10" s="1"/>
  <c r="R299" i="10"/>
  <c r="U299" i="10" s="1"/>
  <c r="H472" i="10"/>
  <c r="K472" i="10" s="1"/>
  <c r="M472" i="10"/>
  <c r="P472" i="10" s="1"/>
  <c r="R472" i="10"/>
  <c r="U472" i="10" s="1"/>
  <c r="R487" i="10"/>
  <c r="U487" i="10" s="1"/>
  <c r="H487" i="10"/>
  <c r="K487" i="10" s="1"/>
  <c r="M487" i="10"/>
  <c r="P487" i="10" s="1"/>
  <c r="R614" i="10"/>
  <c r="U614" i="10" s="1"/>
  <c r="H614" i="10"/>
  <c r="K614" i="10" s="1"/>
  <c r="M614" i="10"/>
  <c r="P614" i="10" s="1"/>
  <c r="H382" i="10"/>
  <c r="K382" i="10" s="1"/>
  <c r="M382" i="10"/>
  <c r="P382" i="10" s="1"/>
  <c r="R382" i="10"/>
  <c r="U382" i="10" s="1"/>
  <c r="M466" i="10"/>
  <c r="P466" i="10" s="1"/>
  <c r="R466" i="10"/>
  <c r="U466" i="10" s="1"/>
  <c r="H466" i="10"/>
  <c r="K466" i="10" s="1"/>
  <c r="H320" i="10"/>
  <c r="K320" i="10" s="1"/>
  <c r="R320" i="10"/>
  <c r="U320" i="10" s="1"/>
  <c r="M320" i="10"/>
  <c r="P320" i="10" s="1"/>
  <c r="H536" i="10"/>
  <c r="K536" i="10" s="1"/>
  <c r="R536" i="10"/>
  <c r="U536" i="10" s="1"/>
  <c r="M536" i="10"/>
  <c r="P536" i="10" s="1"/>
  <c r="R261" i="10"/>
  <c r="U261" i="10" s="1"/>
  <c r="M261" i="10"/>
  <c r="P261" i="10" s="1"/>
  <c r="H261" i="10"/>
  <c r="K261" i="10" s="1"/>
  <c r="R604" i="10"/>
  <c r="U604" i="10" s="1"/>
  <c r="M604" i="10"/>
  <c r="P604" i="10" s="1"/>
  <c r="H604" i="10"/>
  <c r="K604" i="10" s="1"/>
  <c r="M635" i="10"/>
  <c r="P635" i="10" s="1"/>
  <c r="H635" i="10"/>
  <c r="K635" i="10" s="1"/>
  <c r="R635" i="10"/>
  <c r="U635" i="10" s="1"/>
  <c r="R254" i="10"/>
  <c r="U254" i="10" s="1"/>
  <c r="H254" i="10"/>
  <c r="K254" i="10" s="1"/>
  <c r="M254" i="10"/>
  <c r="P254" i="10" s="1"/>
  <c r="M239" i="10"/>
  <c r="P239" i="10" s="1"/>
  <c r="R239" i="10"/>
  <c r="U239" i="10" s="1"/>
  <c r="H239" i="10"/>
  <c r="K239" i="10" s="1"/>
  <c r="R291" i="10"/>
  <c r="U291" i="10" s="1"/>
  <c r="H291" i="10"/>
  <c r="K291" i="10" s="1"/>
  <c r="M291" i="10"/>
  <c r="P291" i="10" s="1"/>
  <c r="R405" i="10"/>
  <c r="U405" i="10" s="1"/>
  <c r="H405" i="10"/>
  <c r="K405" i="10" s="1"/>
  <c r="M405" i="10"/>
  <c r="P405" i="10" s="1"/>
  <c r="M196" i="10"/>
  <c r="P196" i="10" s="1"/>
  <c r="R196" i="10"/>
  <c r="U196" i="10" s="1"/>
  <c r="H196" i="10"/>
  <c r="K196" i="10" s="1"/>
  <c r="R362" i="10"/>
  <c r="U362" i="10" s="1"/>
  <c r="M362" i="10"/>
  <c r="P362" i="10" s="1"/>
  <c r="H362" i="10"/>
  <c r="K362" i="10" s="1"/>
  <c r="R204" i="10"/>
  <c r="U204" i="10" s="1"/>
  <c r="H204" i="10"/>
  <c r="K204" i="10" s="1"/>
  <c r="M204" i="10"/>
  <c r="P204" i="10" s="1"/>
  <c r="R444" i="10"/>
  <c r="U444" i="10" s="1"/>
  <c r="H444" i="10"/>
  <c r="K444" i="10" s="1"/>
  <c r="M444" i="10"/>
  <c r="P444" i="10" s="1"/>
  <c r="R256" i="10"/>
  <c r="U256" i="10" s="1"/>
  <c r="H256" i="10"/>
  <c r="K256" i="10" s="1"/>
  <c r="M256" i="10"/>
  <c r="P256" i="10" s="1"/>
  <c r="M137" i="10"/>
  <c r="P137" i="10" s="1"/>
  <c r="R137" i="10"/>
  <c r="U137" i="10" s="1"/>
  <c r="H137" i="10"/>
  <c r="K137" i="10" s="1"/>
  <c r="M238" i="10"/>
  <c r="P238" i="10" s="1"/>
  <c r="R238" i="10"/>
  <c r="U238" i="10" s="1"/>
  <c r="H238" i="10"/>
  <c r="K238" i="10" s="1"/>
  <c r="R22" i="10"/>
  <c r="U22" i="10" s="1"/>
  <c r="M22" i="10"/>
  <c r="P22" i="10" s="1"/>
  <c r="H22" i="10"/>
  <c r="K22" i="10" s="1"/>
  <c r="R51" i="10"/>
  <c r="U51" i="10" s="1"/>
  <c r="M51" i="10"/>
  <c r="P51" i="10" s="1"/>
  <c r="H51" i="10"/>
  <c r="K51" i="10" s="1"/>
  <c r="H309" i="10"/>
  <c r="K309" i="10" s="1"/>
  <c r="M309" i="10"/>
  <c r="P309" i="10" s="1"/>
  <c r="R309" i="10"/>
  <c r="U309" i="10" s="1"/>
  <c r="H419" i="10"/>
  <c r="K419" i="10" s="1"/>
  <c r="M419" i="10"/>
  <c r="P419" i="10" s="1"/>
  <c r="R419" i="10"/>
  <c r="U419" i="10" s="1"/>
  <c r="M285" i="10"/>
  <c r="P285" i="10" s="1"/>
  <c r="H285" i="10"/>
  <c r="K285" i="10" s="1"/>
  <c r="R285" i="10"/>
  <c r="U285" i="10" s="1"/>
  <c r="M639" i="10"/>
  <c r="P639" i="10" s="1"/>
  <c r="R639" i="10"/>
  <c r="U639" i="10" s="1"/>
  <c r="H639" i="10"/>
  <c r="K639" i="10" s="1"/>
  <c r="R46" i="10"/>
  <c r="U46" i="10" s="1"/>
  <c r="H46" i="10"/>
  <c r="K46" i="10" s="1"/>
  <c r="M46" i="10"/>
  <c r="P46" i="10" s="1"/>
  <c r="H462" i="10"/>
  <c r="K462" i="10" s="1"/>
  <c r="R462" i="10"/>
  <c r="U462" i="10" s="1"/>
  <c r="M462" i="10"/>
  <c r="P462" i="10" s="1"/>
  <c r="H726" i="10"/>
  <c r="K726" i="10" s="1"/>
  <c r="R726" i="10"/>
  <c r="U726" i="10" s="1"/>
  <c r="M726" i="10"/>
  <c r="P726" i="10" s="1"/>
  <c r="R762" i="10"/>
  <c r="U762" i="10" s="1"/>
  <c r="H762" i="10"/>
  <c r="K762" i="10" s="1"/>
  <c r="M762" i="10"/>
  <c r="P762" i="10" s="1"/>
  <c r="R643" i="10"/>
  <c r="U643" i="10" s="1"/>
  <c r="H643" i="10"/>
  <c r="K643" i="10" s="1"/>
  <c r="M643" i="10"/>
  <c r="P643" i="10" s="1"/>
  <c r="R735" i="10"/>
  <c r="U735" i="10" s="1"/>
  <c r="M735" i="10"/>
  <c r="P735" i="10" s="1"/>
  <c r="H735" i="10"/>
  <c r="K735" i="10" s="1"/>
  <c r="R485" i="10"/>
  <c r="U485" i="10" s="1"/>
  <c r="H485" i="10"/>
  <c r="K485" i="10" s="1"/>
  <c r="M485" i="10"/>
  <c r="P485" i="10" s="1"/>
  <c r="M380" i="10"/>
  <c r="P380" i="10" s="1"/>
  <c r="R380" i="10"/>
  <c r="U380" i="10" s="1"/>
  <c r="H380" i="10"/>
  <c r="K380" i="10" s="1"/>
  <c r="R445" i="10"/>
  <c r="U445" i="10" s="1"/>
  <c r="H445" i="10"/>
  <c r="K445" i="10" s="1"/>
  <c r="M445" i="10"/>
  <c r="P445" i="10" s="1"/>
  <c r="M263" i="10"/>
  <c r="P263" i="10" s="1"/>
  <c r="R263" i="10"/>
  <c r="U263" i="10" s="1"/>
  <c r="H263" i="10"/>
  <c r="K263" i="10" s="1"/>
  <c r="H453" i="10"/>
  <c r="K453" i="10" s="1"/>
  <c r="R453" i="10"/>
  <c r="U453" i="10" s="1"/>
  <c r="M453" i="10"/>
  <c r="P453" i="10" s="1"/>
  <c r="R339" i="10"/>
  <c r="U339" i="10" s="1"/>
  <c r="H339" i="10"/>
  <c r="K339" i="10" s="1"/>
  <c r="M339" i="10"/>
  <c r="P339" i="10" s="1"/>
  <c r="M91" i="10"/>
  <c r="P91" i="10" s="1"/>
  <c r="H91" i="10"/>
  <c r="K91" i="10" s="1"/>
  <c r="R91" i="10"/>
  <c r="U91" i="10" s="1"/>
  <c r="M528" i="10"/>
  <c r="P528" i="10" s="1"/>
  <c r="R528" i="10"/>
  <c r="U528" i="10" s="1"/>
  <c r="H528" i="10"/>
  <c r="K528" i="10" s="1"/>
  <c r="H17" i="10"/>
  <c r="K17" i="10" s="1"/>
  <c r="M17" i="10"/>
  <c r="P17" i="10" s="1"/>
  <c r="R17" i="10"/>
  <c r="U17" i="10" s="1"/>
  <c r="R626" i="10"/>
  <c r="U626" i="10" s="1"/>
  <c r="M626" i="10"/>
  <c r="P626" i="10" s="1"/>
  <c r="H626" i="10"/>
  <c r="K626" i="10" s="1"/>
  <c r="M613" i="10"/>
  <c r="P613" i="10" s="1"/>
  <c r="H613" i="10"/>
  <c r="K613" i="10" s="1"/>
  <c r="R613" i="10"/>
  <c r="U613" i="10" s="1"/>
  <c r="H618" i="10"/>
  <c r="K618" i="10" s="1"/>
  <c r="R618" i="10"/>
  <c r="U618" i="10" s="1"/>
  <c r="M618" i="10"/>
  <c r="P618" i="10" s="1"/>
  <c r="R494" i="10"/>
  <c r="U494" i="10" s="1"/>
  <c r="H494" i="10"/>
  <c r="K494" i="10" s="1"/>
  <c r="M494" i="10"/>
  <c r="P494" i="10" s="1"/>
  <c r="R368" i="10"/>
  <c r="U368" i="10" s="1"/>
  <c r="M368" i="10"/>
  <c r="P368" i="10" s="1"/>
  <c r="H368" i="10"/>
  <c r="K368" i="10" s="1"/>
  <c r="M620" i="10"/>
  <c r="P620" i="10" s="1"/>
  <c r="R620" i="10"/>
  <c r="U620" i="10" s="1"/>
  <c r="H620" i="10"/>
  <c r="K620" i="10" s="1"/>
  <c r="R584" i="10"/>
  <c r="U584" i="10" s="1"/>
  <c r="M584" i="10"/>
  <c r="P584" i="10" s="1"/>
  <c r="H584" i="10"/>
  <c r="K584" i="10" s="1"/>
  <c r="H592" i="10"/>
  <c r="K592" i="10" s="1"/>
  <c r="M592" i="10"/>
  <c r="P592" i="10" s="1"/>
  <c r="R592" i="10"/>
  <c r="U592" i="10" s="1"/>
  <c r="R517" i="10"/>
  <c r="U517" i="10" s="1"/>
  <c r="H517" i="10"/>
  <c r="K517" i="10" s="1"/>
  <c r="M517" i="10"/>
  <c r="P517" i="10" s="1"/>
  <c r="M421" i="10"/>
  <c r="P421" i="10" s="1"/>
  <c r="H421" i="10"/>
  <c r="K421" i="10" s="1"/>
  <c r="R421" i="10"/>
  <c r="U421" i="10" s="1"/>
  <c r="H132" i="10"/>
  <c r="K132" i="10" s="1"/>
  <c r="M132" i="10"/>
  <c r="P132" i="10" s="1"/>
  <c r="R132" i="10"/>
  <c r="U132" i="10" s="1"/>
  <c r="M191" i="10"/>
  <c r="P191" i="10" s="1"/>
  <c r="H191" i="10"/>
  <c r="K191" i="10" s="1"/>
  <c r="R191" i="10"/>
  <c r="U191" i="10" s="1"/>
  <c r="R437" i="10"/>
  <c r="U437" i="10" s="1"/>
  <c r="M437" i="10"/>
  <c r="P437" i="10" s="1"/>
  <c r="H437" i="10"/>
  <c r="K437" i="10" s="1"/>
  <c r="R198" i="10"/>
  <c r="U198" i="10" s="1"/>
  <c r="M198" i="10"/>
  <c r="P198" i="10" s="1"/>
  <c r="H198" i="10"/>
  <c r="K198" i="10" s="1"/>
  <c r="R441" i="10"/>
  <c r="U441" i="10" s="1"/>
  <c r="H441" i="10"/>
  <c r="K441" i="10" s="1"/>
  <c r="M441" i="10"/>
  <c r="P441" i="10" s="1"/>
  <c r="H95" i="10"/>
  <c r="K95" i="10" s="1"/>
  <c r="M95" i="10"/>
  <c r="P95" i="10" s="1"/>
  <c r="R95" i="10"/>
  <c r="U95" i="10" s="1"/>
  <c r="M216" i="10"/>
  <c r="P216" i="10" s="1"/>
  <c r="H216" i="10"/>
  <c r="K216" i="10" s="1"/>
  <c r="R216" i="10"/>
  <c r="U216" i="10" s="1"/>
  <c r="M365" i="10"/>
  <c r="P365" i="10" s="1"/>
  <c r="R365" i="10"/>
  <c r="U365" i="10" s="1"/>
  <c r="H365" i="10"/>
  <c r="K365" i="10" s="1"/>
  <c r="H355" i="10"/>
  <c r="K355" i="10" s="1"/>
  <c r="R355" i="10"/>
  <c r="U355" i="10" s="1"/>
  <c r="M355" i="10"/>
  <c r="P355" i="10" s="1"/>
  <c r="M235" i="10"/>
  <c r="P235" i="10" s="1"/>
  <c r="H235" i="10"/>
  <c r="K235" i="10" s="1"/>
  <c r="R235" i="10"/>
  <c r="U235" i="10" s="1"/>
  <c r="H124" i="10"/>
  <c r="K124" i="10" s="1"/>
  <c r="M124" i="10"/>
  <c r="P124" i="10" s="1"/>
  <c r="R124" i="10"/>
  <c r="U124" i="10" s="1"/>
  <c r="R348" i="10"/>
  <c r="U348" i="10" s="1"/>
  <c r="M348" i="10"/>
  <c r="P348" i="10" s="1"/>
  <c r="H348" i="10"/>
  <c r="K348" i="10" s="1"/>
  <c r="M30" i="10"/>
  <c r="P30" i="10" s="1"/>
  <c r="H30" i="10"/>
  <c r="K30" i="10" s="1"/>
  <c r="R30" i="10"/>
  <c r="U30" i="10" s="1"/>
  <c r="H67" i="10"/>
  <c r="K67" i="10" s="1"/>
  <c r="R67" i="10"/>
  <c r="U67" i="10" s="1"/>
  <c r="M67" i="10"/>
  <c r="P67" i="10" s="1"/>
  <c r="R77" i="10"/>
  <c r="U77" i="10" s="1"/>
  <c r="H77" i="10"/>
  <c r="K77" i="10" s="1"/>
  <c r="M77" i="10"/>
  <c r="P77" i="10" s="1"/>
  <c r="R560" i="10"/>
  <c r="U560" i="10" s="1"/>
  <c r="M560" i="10"/>
  <c r="P560" i="10" s="1"/>
  <c r="H560" i="10"/>
  <c r="K560" i="10" s="1"/>
  <c r="M587" i="10"/>
  <c r="P587" i="10" s="1"/>
  <c r="H587" i="10"/>
  <c r="K587" i="10" s="1"/>
  <c r="R587" i="10"/>
  <c r="U587" i="10" s="1"/>
  <c r="H714" i="10"/>
  <c r="K714" i="10" s="1"/>
  <c r="M714" i="10"/>
  <c r="P714" i="10" s="1"/>
  <c r="R714" i="10"/>
  <c r="U714" i="10" s="1"/>
  <c r="H552" i="10"/>
  <c r="K552" i="10" s="1"/>
  <c r="R552" i="10"/>
  <c r="U552" i="10" s="1"/>
  <c r="M552" i="10"/>
  <c r="P552" i="10" s="1"/>
  <c r="R585" i="10"/>
  <c r="U585" i="10" s="1"/>
  <c r="H585" i="10"/>
  <c r="K585" i="10" s="1"/>
  <c r="M585" i="10"/>
  <c r="P585" i="10" s="1"/>
  <c r="R624" i="10"/>
  <c r="U624" i="10" s="1"/>
  <c r="H624" i="10"/>
  <c r="K624" i="10" s="1"/>
  <c r="M624" i="10"/>
  <c r="P624" i="10" s="1"/>
  <c r="M734" i="10"/>
  <c r="P734" i="10" s="1"/>
  <c r="R734" i="10"/>
  <c r="U734" i="10" s="1"/>
  <c r="H734" i="10"/>
  <c r="K734" i="10" s="1"/>
  <c r="H638" i="10"/>
  <c r="K638" i="10" s="1"/>
  <c r="R638" i="10"/>
  <c r="U638" i="10" s="1"/>
  <c r="M638" i="10"/>
  <c r="P638" i="10" s="1"/>
  <c r="R700" i="10"/>
  <c r="U700" i="10" s="1"/>
  <c r="H700" i="10"/>
  <c r="K700" i="10" s="1"/>
  <c r="M700" i="10"/>
  <c r="P700" i="10" s="1"/>
  <c r="H733" i="10"/>
  <c r="K733" i="10" s="1"/>
  <c r="M733" i="10"/>
  <c r="P733" i="10" s="1"/>
  <c r="R733" i="10"/>
  <c r="U733" i="10" s="1"/>
  <c r="H356" i="10"/>
  <c r="K356" i="10" s="1"/>
  <c r="M356" i="10"/>
  <c r="P356" i="10" s="1"/>
  <c r="R356" i="10"/>
  <c r="U356" i="10" s="1"/>
  <c r="H324" i="10"/>
  <c r="K324" i="10" s="1"/>
  <c r="R324" i="10"/>
  <c r="U324" i="10" s="1"/>
  <c r="M324" i="10"/>
  <c r="P324" i="10" s="1"/>
  <c r="R695" i="10"/>
  <c r="U695" i="10" s="1"/>
  <c r="H695" i="10"/>
  <c r="K695" i="10" s="1"/>
  <c r="M695" i="10"/>
  <c r="P695" i="10" s="1"/>
  <c r="M287" i="10"/>
  <c r="P287" i="10" s="1"/>
  <c r="H287" i="10"/>
  <c r="K287" i="10" s="1"/>
  <c r="R287" i="10"/>
  <c r="U287" i="10" s="1"/>
  <c r="R195" i="10"/>
  <c r="U195" i="10" s="1"/>
  <c r="H195" i="10"/>
  <c r="K195" i="10" s="1"/>
  <c r="M195" i="10"/>
  <c r="P195" i="10" s="1"/>
  <c r="R693" i="10"/>
  <c r="U693" i="10" s="1"/>
  <c r="H693" i="10"/>
  <c r="K693" i="10" s="1"/>
  <c r="M693" i="10"/>
  <c r="P693" i="10" s="1"/>
  <c r="H359" i="10"/>
  <c r="K359" i="10" s="1"/>
  <c r="M359" i="10"/>
  <c r="P359" i="10" s="1"/>
  <c r="R359" i="10"/>
  <c r="U359" i="10" s="1"/>
  <c r="M249" i="10"/>
  <c r="P249" i="10" s="1"/>
  <c r="R249" i="10"/>
  <c r="U249" i="10" s="1"/>
  <c r="H249" i="10"/>
  <c r="K249" i="10" s="1"/>
  <c r="R497" i="10"/>
  <c r="U497" i="10" s="1"/>
  <c r="M497" i="10"/>
  <c r="P497" i="10" s="1"/>
  <c r="H497" i="10"/>
  <c r="K497" i="10" s="1"/>
  <c r="R399" i="10"/>
  <c r="U399" i="10" s="1"/>
  <c r="H399" i="10"/>
  <c r="K399" i="10" s="1"/>
  <c r="M399" i="10"/>
  <c r="P399" i="10" s="1"/>
  <c r="R452" i="10"/>
  <c r="U452" i="10" s="1"/>
  <c r="M452" i="10"/>
  <c r="P452" i="10" s="1"/>
  <c r="H452" i="10"/>
  <c r="K452" i="10" s="1"/>
  <c r="M386" i="10"/>
  <c r="P386" i="10" s="1"/>
  <c r="R386" i="10"/>
  <c r="U386" i="10" s="1"/>
  <c r="H386" i="10"/>
  <c r="K386" i="10" s="1"/>
  <c r="R582" i="10"/>
  <c r="U582" i="10" s="1"/>
  <c r="M582" i="10"/>
  <c r="P582" i="10" s="1"/>
  <c r="H582" i="10"/>
  <c r="K582" i="10" s="1"/>
  <c r="M32" i="10"/>
  <c r="P32" i="10" s="1"/>
  <c r="H32" i="10"/>
  <c r="K32" i="10" s="1"/>
  <c r="R32" i="10"/>
  <c r="U32" i="10" s="1"/>
  <c r="M313" i="10"/>
  <c r="P313" i="10" s="1"/>
  <c r="H313" i="10"/>
  <c r="K313" i="10" s="1"/>
  <c r="R313" i="10"/>
  <c r="U313" i="10" s="1"/>
  <c r="H112" i="10"/>
  <c r="K112" i="10" s="1"/>
  <c r="R112" i="10"/>
  <c r="U112" i="10" s="1"/>
  <c r="M112" i="10"/>
  <c r="P112" i="10" s="1"/>
  <c r="R81" i="10"/>
  <c r="U81" i="10" s="1"/>
  <c r="M81" i="10"/>
  <c r="P81" i="10" s="1"/>
  <c r="H81" i="10"/>
  <c r="K81" i="10" s="1"/>
  <c r="H56" i="10"/>
  <c r="K56" i="10" s="1"/>
  <c r="R56" i="10"/>
  <c r="U56" i="10" s="1"/>
  <c r="M56" i="10"/>
  <c r="P56" i="10" s="1"/>
  <c r="R182" i="10"/>
  <c r="U182" i="10" s="1"/>
  <c r="H182" i="10"/>
  <c r="K182" i="10" s="1"/>
  <c r="M182" i="10"/>
  <c r="P182" i="10" s="1"/>
  <c r="R151" i="10"/>
  <c r="U151" i="10" s="1"/>
  <c r="H151" i="10"/>
  <c r="K151" i="10" s="1"/>
  <c r="M151" i="10"/>
  <c r="P151" i="10" s="1"/>
  <c r="H222" i="10"/>
  <c r="K222" i="10" s="1"/>
  <c r="M222" i="10"/>
  <c r="P222" i="10" s="1"/>
  <c r="R222" i="10"/>
  <c r="U222" i="10" s="1"/>
  <c r="R364" i="10"/>
  <c r="U364" i="10" s="1"/>
  <c r="M364" i="10"/>
  <c r="P364" i="10" s="1"/>
  <c r="H364" i="10"/>
  <c r="K364" i="10" s="1"/>
  <c r="R87" i="10"/>
  <c r="U87" i="10" s="1"/>
  <c r="H87" i="10"/>
  <c r="K87" i="10" s="1"/>
  <c r="M87" i="10"/>
  <c r="P87" i="10" s="1"/>
  <c r="M465" i="10"/>
  <c r="P465" i="10" s="1"/>
  <c r="H465" i="10"/>
  <c r="K465" i="10" s="1"/>
  <c r="R465" i="10"/>
  <c r="U465" i="10" s="1"/>
  <c r="R147" i="10"/>
  <c r="U147" i="10" s="1"/>
  <c r="M147" i="10"/>
  <c r="P147" i="10" s="1"/>
  <c r="H147" i="10"/>
  <c r="K147" i="10" s="1"/>
  <c r="M65" i="10"/>
  <c r="P65" i="10" s="1"/>
  <c r="R65" i="10"/>
  <c r="U65" i="10" s="1"/>
  <c r="H65" i="10"/>
  <c r="K65" i="10" s="1"/>
  <c r="R404" i="10"/>
  <c r="U404" i="10" s="1"/>
  <c r="H404" i="10"/>
  <c r="K404" i="10" s="1"/>
  <c r="M404" i="10"/>
  <c r="P404" i="10" s="1"/>
  <c r="H248" i="10"/>
  <c r="K248" i="10" s="1"/>
  <c r="M248" i="10"/>
  <c r="P248" i="10" s="1"/>
  <c r="R248" i="10"/>
  <c r="U248" i="10" s="1"/>
  <c r="M139" i="10"/>
  <c r="P139" i="10" s="1"/>
  <c r="R139" i="10"/>
  <c r="U139" i="10" s="1"/>
  <c r="H139" i="10"/>
  <c r="K139" i="10" s="1"/>
  <c r="M154" i="10"/>
  <c r="P154" i="10" s="1"/>
  <c r="R154" i="10"/>
  <c r="U154" i="10" s="1"/>
  <c r="H154" i="10"/>
  <c r="K154" i="10" s="1"/>
  <c r="R311" i="10"/>
  <c r="U311" i="10" s="1"/>
  <c r="M311" i="10"/>
  <c r="P311" i="10" s="1"/>
  <c r="H311" i="10"/>
  <c r="K311" i="10" s="1"/>
  <c r="R70" i="10"/>
  <c r="U70" i="10" s="1"/>
  <c r="H70" i="10"/>
  <c r="K70" i="10" s="1"/>
  <c r="M70" i="10"/>
  <c r="P70" i="10" s="1"/>
  <c r="R637" i="10"/>
  <c r="U637" i="10" s="1"/>
  <c r="H637" i="10"/>
  <c r="K637" i="10" s="1"/>
  <c r="M637" i="10"/>
  <c r="P637" i="10" s="1"/>
  <c r="M628" i="10"/>
  <c r="P628" i="10" s="1"/>
  <c r="H628" i="10"/>
  <c r="K628" i="10" s="1"/>
  <c r="R628" i="10"/>
  <c r="U628" i="10" s="1"/>
  <c r="R590" i="10"/>
  <c r="U590" i="10" s="1"/>
  <c r="H590" i="10"/>
  <c r="K590" i="10" s="1"/>
  <c r="M590" i="10"/>
  <c r="P590" i="10" s="1"/>
  <c r="H704" i="10"/>
  <c r="K704" i="10" s="1"/>
  <c r="R704" i="10"/>
  <c r="U704" i="10" s="1"/>
  <c r="M704" i="10"/>
  <c r="P704" i="10" s="1"/>
  <c r="R599" i="10"/>
  <c r="U599" i="10" s="1"/>
  <c r="M599" i="10"/>
  <c r="P599" i="10" s="1"/>
  <c r="H599" i="10"/>
  <c r="K599" i="10" s="1"/>
  <c r="H609" i="10"/>
  <c r="K609" i="10" s="1"/>
  <c r="R609" i="10"/>
  <c r="U609" i="10" s="1"/>
  <c r="M609" i="10"/>
  <c r="P609" i="10" s="1"/>
  <c r="M717" i="10"/>
  <c r="P717" i="10" s="1"/>
  <c r="R717" i="10"/>
  <c r="U717" i="10" s="1"/>
  <c r="H717" i="10"/>
  <c r="K717" i="10" s="1"/>
  <c r="H439" i="10"/>
  <c r="K439" i="10" s="1"/>
  <c r="R439" i="10"/>
  <c r="U439" i="10" s="1"/>
  <c r="M439" i="10"/>
  <c r="P439" i="10" s="1"/>
  <c r="M492" i="10"/>
  <c r="P492" i="10" s="1"/>
  <c r="R492" i="10"/>
  <c r="U492" i="10" s="1"/>
  <c r="H492" i="10"/>
  <c r="K492" i="10" s="1"/>
  <c r="H555" i="10"/>
  <c r="K555" i="10" s="1"/>
  <c r="M555" i="10"/>
  <c r="P555" i="10" s="1"/>
  <c r="R555" i="10"/>
  <c r="U555" i="10" s="1"/>
  <c r="R392" i="10"/>
  <c r="U392" i="10" s="1"/>
  <c r="M392" i="10"/>
  <c r="P392" i="10" s="1"/>
  <c r="H392" i="10"/>
  <c r="K392" i="10" s="1"/>
  <c r="H768" i="10"/>
  <c r="K768" i="10" s="1"/>
  <c r="R768" i="10"/>
  <c r="U768" i="10" s="1"/>
  <c r="M768" i="10"/>
  <c r="P768" i="10" s="1"/>
  <c r="M416" i="10"/>
  <c r="P416" i="10" s="1"/>
  <c r="R416" i="10"/>
  <c r="U416" i="10" s="1"/>
  <c r="H416" i="10"/>
  <c r="K416" i="10" s="1"/>
  <c r="M280" i="10"/>
  <c r="P280" i="10" s="1"/>
  <c r="H280" i="10"/>
  <c r="K280" i="10" s="1"/>
  <c r="R280" i="10"/>
  <c r="U280" i="10" s="1"/>
  <c r="H90" i="10"/>
  <c r="K90" i="10" s="1"/>
  <c r="M90" i="10"/>
  <c r="P90" i="10" s="1"/>
  <c r="R90" i="10"/>
  <c r="U90" i="10" s="1"/>
  <c r="M698" i="10"/>
  <c r="P698" i="10" s="1"/>
  <c r="R698" i="10"/>
  <c r="U698" i="10" s="1"/>
  <c r="H698" i="10"/>
  <c r="K698" i="10" s="1"/>
  <c r="H685" i="10"/>
  <c r="K685" i="10" s="1"/>
  <c r="R685" i="10"/>
  <c r="U685" i="10" s="1"/>
  <c r="M685" i="10"/>
  <c r="P685" i="10" s="1"/>
  <c r="M588" i="10"/>
  <c r="P588" i="10" s="1"/>
  <c r="H588" i="10"/>
  <c r="K588" i="10" s="1"/>
  <c r="R588" i="10"/>
  <c r="U588" i="10" s="1"/>
  <c r="M510" i="10"/>
  <c r="P510" i="10" s="1"/>
  <c r="H510" i="10"/>
  <c r="K510" i="10" s="1"/>
  <c r="R510" i="10"/>
  <c r="U510" i="10" s="1"/>
  <c r="M140" i="10"/>
  <c r="P140" i="10" s="1"/>
  <c r="H140" i="10"/>
  <c r="K140" i="10" s="1"/>
  <c r="R140" i="10"/>
  <c r="U140" i="10" s="1"/>
  <c r="R332" i="10"/>
  <c r="U332" i="10" s="1"/>
  <c r="M332" i="10"/>
  <c r="P332" i="10" s="1"/>
  <c r="H332" i="10"/>
  <c r="K332" i="10" s="1"/>
  <c r="M740" i="10"/>
  <c r="P740" i="10" s="1"/>
  <c r="H740" i="10"/>
  <c r="K740" i="10" s="1"/>
  <c r="R740" i="10"/>
  <c r="U740" i="10" s="1"/>
  <c r="M344" i="10"/>
  <c r="P344" i="10" s="1"/>
  <c r="H344" i="10"/>
  <c r="K344" i="10" s="1"/>
  <c r="R344" i="10"/>
  <c r="U344" i="10" s="1"/>
  <c r="M393" i="10"/>
  <c r="P393" i="10" s="1"/>
  <c r="R393" i="10"/>
  <c r="U393" i="10" s="1"/>
  <c r="H393" i="10"/>
  <c r="K393" i="10" s="1"/>
  <c r="M687" i="10"/>
  <c r="P687" i="10" s="1"/>
  <c r="H687" i="10"/>
  <c r="K687" i="10" s="1"/>
  <c r="R687" i="10"/>
  <c r="U687" i="10" s="1"/>
  <c r="H616" i="10"/>
  <c r="K616" i="10" s="1"/>
  <c r="R616" i="10"/>
  <c r="U616" i="10" s="1"/>
  <c r="M616" i="10"/>
  <c r="P616" i="10" s="1"/>
  <c r="H35" i="10"/>
  <c r="K35" i="10" s="1"/>
  <c r="R35" i="10"/>
  <c r="U35" i="10" s="1"/>
  <c r="M35" i="10"/>
  <c r="P35" i="10" s="1"/>
  <c r="H496" i="10"/>
  <c r="K496" i="10" s="1"/>
  <c r="M496" i="10"/>
  <c r="P496" i="10" s="1"/>
  <c r="R496" i="10"/>
  <c r="U496" i="10" s="1"/>
  <c r="M636" i="10"/>
  <c r="P636" i="10" s="1"/>
  <c r="H636" i="10"/>
  <c r="K636" i="10" s="1"/>
  <c r="R636" i="10"/>
  <c r="U636" i="10" s="1"/>
  <c r="R265" i="10"/>
  <c r="U265" i="10" s="1"/>
  <c r="M265" i="10"/>
  <c r="P265" i="10" s="1"/>
  <c r="H265" i="10"/>
  <c r="K265" i="10" s="1"/>
  <c r="M438" i="10"/>
  <c r="P438" i="10" s="1"/>
  <c r="R438" i="10"/>
  <c r="U438" i="10" s="1"/>
  <c r="H438" i="10"/>
  <c r="K438" i="10" s="1"/>
  <c r="H586" i="10"/>
  <c r="K586" i="10" s="1"/>
  <c r="M586" i="10"/>
  <c r="P586" i="10" s="1"/>
  <c r="R586" i="10"/>
  <c r="U586" i="10" s="1"/>
  <c r="R270" i="10"/>
  <c r="U270" i="10" s="1"/>
  <c r="M270" i="10"/>
  <c r="P270" i="10" s="1"/>
  <c r="H270" i="10"/>
  <c r="K270" i="10" s="1"/>
  <c r="M426" i="10"/>
  <c r="P426" i="10" s="1"/>
  <c r="R426" i="10"/>
  <c r="U426" i="10" s="1"/>
  <c r="H426" i="10"/>
  <c r="K426" i="10" s="1"/>
  <c r="H5" i="10"/>
  <c r="K5" i="10" s="1"/>
  <c r="R5" i="10"/>
  <c r="U5" i="10" s="1"/>
  <c r="M5" i="10"/>
  <c r="P5" i="10" s="1"/>
  <c r="R631" i="10"/>
  <c r="U631" i="10" s="1"/>
  <c r="M631" i="10"/>
  <c r="P631" i="10" s="1"/>
  <c r="H631" i="10"/>
  <c r="K631" i="10" s="1"/>
  <c r="R623" i="10"/>
  <c r="U623" i="10" s="1"/>
  <c r="M623" i="10"/>
  <c r="P623" i="10" s="1"/>
  <c r="H623" i="10"/>
  <c r="K623" i="10" s="1"/>
  <c r="R521" i="10"/>
  <c r="U521" i="10" s="1"/>
  <c r="H521" i="10"/>
  <c r="K521" i="10" s="1"/>
  <c r="M521" i="10"/>
  <c r="P521" i="10" s="1"/>
  <c r="H520" i="10"/>
  <c r="K520" i="10" s="1"/>
  <c r="R520" i="10"/>
  <c r="U520" i="10" s="1"/>
  <c r="M520" i="10"/>
  <c r="P520" i="10" s="1"/>
  <c r="M603" i="10"/>
  <c r="P603" i="10" s="1"/>
  <c r="R603" i="10"/>
  <c r="U603" i="10" s="1"/>
  <c r="H603" i="10"/>
  <c r="K603" i="10" s="1"/>
  <c r="M117" i="10"/>
  <c r="P117" i="10" s="1"/>
  <c r="H117" i="10"/>
  <c r="K117" i="10" s="1"/>
  <c r="R117" i="10"/>
  <c r="U117" i="10" s="1"/>
  <c r="H562" i="10"/>
  <c r="K562" i="10" s="1"/>
  <c r="R562" i="10"/>
  <c r="U562" i="10" s="1"/>
  <c r="M562" i="10"/>
  <c r="P562" i="10" s="1"/>
  <c r="M125" i="10"/>
  <c r="P125" i="10" s="1"/>
  <c r="R125" i="10"/>
  <c r="U125" i="10" s="1"/>
  <c r="H125" i="10"/>
  <c r="K125" i="10" s="1"/>
  <c r="H150" i="10"/>
  <c r="K150" i="10" s="1"/>
  <c r="M150" i="10"/>
  <c r="P150" i="10" s="1"/>
  <c r="R150" i="10"/>
  <c r="U150" i="10" s="1"/>
  <c r="H230" i="10"/>
  <c r="K230" i="10" s="1"/>
  <c r="M230" i="10"/>
  <c r="P230" i="10" s="1"/>
  <c r="R230" i="10"/>
  <c r="U230" i="10" s="1"/>
  <c r="R39" i="10"/>
  <c r="U39" i="10" s="1"/>
  <c r="H39" i="10"/>
  <c r="K39" i="10" s="1"/>
  <c r="M39" i="10"/>
  <c r="P39" i="10" s="1"/>
  <c r="M102" i="10"/>
  <c r="P102" i="10" s="1"/>
  <c r="R102" i="10"/>
  <c r="U102" i="10" s="1"/>
  <c r="H102" i="10"/>
  <c r="K102" i="10" s="1"/>
  <c r="M149" i="10"/>
  <c r="P149" i="10" s="1"/>
  <c r="H149" i="10"/>
  <c r="K149" i="10" s="1"/>
  <c r="R149" i="10"/>
  <c r="U149" i="10" s="1"/>
  <c r="M28" i="10"/>
  <c r="P28" i="10" s="1"/>
  <c r="R28" i="10"/>
  <c r="U28" i="10" s="1"/>
  <c r="H28" i="10"/>
  <c r="K28" i="10" s="1"/>
  <c r="M427" i="10"/>
  <c r="P427" i="10" s="1"/>
  <c r="R427" i="10"/>
  <c r="U427" i="10" s="1"/>
  <c r="H427" i="10"/>
  <c r="K427" i="10" s="1"/>
  <c r="R161" i="10"/>
  <c r="U161" i="10" s="1"/>
  <c r="H161" i="10"/>
  <c r="K161" i="10" s="1"/>
  <c r="M161" i="10"/>
  <c r="P161" i="10" s="1"/>
  <c r="R130" i="10"/>
  <c r="U130" i="10" s="1"/>
  <c r="M130" i="10"/>
  <c r="P130" i="10" s="1"/>
  <c r="H130" i="10"/>
  <c r="K130" i="10" s="1"/>
  <c r="R244" i="10"/>
  <c r="U244" i="10" s="1"/>
  <c r="M244" i="10"/>
  <c r="P244" i="10" s="1"/>
  <c r="H244" i="10"/>
  <c r="K244" i="10" s="1"/>
  <c r="R540" i="10"/>
  <c r="U540" i="10" s="1"/>
  <c r="M540" i="10"/>
  <c r="P540" i="10" s="1"/>
  <c r="H540" i="10"/>
  <c r="K540" i="10" s="1"/>
  <c r="M561" i="10"/>
  <c r="P561" i="10" s="1"/>
  <c r="R561" i="10"/>
  <c r="U561" i="10" s="1"/>
  <c r="H561" i="10"/>
  <c r="K561" i="10" s="1"/>
  <c r="M397" i="10"/>
  <c r="P397" i="10" s="1"/>
  <c r="R397" i="10"/>
  <c r="U397" i="10" s="1"/>
  <c r="H397" i="10"/>
  <c r="K397" i="10" s="1"/>
  <c r="R751" i="10"/>
  <c r="U751" i="10" s="1"/>
  <c r="M751" i="10"/>
  <c r="P751" i="10" s="1"/>
  <c r="H751" i="10"/>
  <c r="K751" i="10" s="1"/>
  <c r="M303" i="10"/>
  <c r="P303" i="10" s="1"/>
  <c r="H303" i="10"/>
  <c r="K303" i="10" s="1"/>
  <c r="R303" i="10"/>
  <c r="U303" i="10" s="1"/>
  <c r="M752" i="10"/>
  <c r="P752" i="10" s="1"/>
  <c r="R752" i="10"/>
  <c r="U752" i="10" s="1"/>
  <c r="H752" i="10"/>
  <c r="K752" i="10" s="1"/>
  <c r="H769" i="10"/>
  <c r="K769" i="10" s="1"/>
  <c r="M769" i="10"/>
  <c r="P769" i="10" s="1"/>
  <c r="R769" i="10"/>
  <c r="U769" i="10" s="1"/>
  <c r="M443" i="10"/>
  <c r="P443" i="10" s="1"/>
  <c r="R443" i="10"/>
  <c r="U443" i="10" s="1"/>
  <c r="H443" i="10"/>
  <c r="K443" i="10" s="1"/>
  <c r="H749" i="10"/>
  <c r="K749" i="10" s="1"/>
  <c r="R749" i="10"/>
  <c r="U749" i="10" s="1"/>
  <c r="M749" i="10"/>
  <c r="P749" i="10" s="1"/>
  <c r="M504" i="10"/>
  <c r="P504" i="10" s="1"/>
  <c r="R504" i="10"/>
  <c r="U504" i="10" s="1"/>
  <c r="H504" i="10"/>
  <c r="K504" i="10" s="1"/>
  <c r="M705" i="10"/>
  <c r="P705" i="10" s="1"/>
  <c r="R705" i="10"/>
  <c r="U705" i="10" s="1"/>
  <c r="H705" i="10"/>
  <c r="K705" i="10" s="1"/>
  <c r="R701" i="10"/>
  <c r="U701" i="10" s="1"/>
  <c r="H701" i="10"/>
  <c r="K701" i="10" s="1"/>
  <c r="M701" i="10"/>
  <c r="P701" i="10" s="1"/>
  <c r="H720" i="10"/>
  <c r="K720" i="10" s="1"/>
  <c r="R720" i="10"/>
  <c r="U720" i="10" s="1"/>
  <c r="M720" i="10"/>
  <c r="P720" i="10" s="1"/>
  <c r="M411" i="10"/>
  <c r="P411" i="10" s="1"/>
  <c r="R411" i="10"/>
  <c r="U411" i="10" s="1"/>
  <c r="H411" i="10"/>
  <c r="K411" i="10" s="1"/>
  <c r="H727" i="10"/>
  <c r="K727" i="10" s="1"/>
  <c r="M727" i="10"/>
  <c r="P727" i="10" s="1"/>
  <c r="R727" i="10"/>
  <c r="U727" i="10" s="1"/>
  <c r="H506" i="10"/>
  <c r="K506" i="10" s="1"/>
  <c r="M506" i="10"/>
  <c r="P506" i="10" s="1"/>
  <c r="R506" i="10"/>
  <c r="U506" i="10" s="1"/>
  <c r="R460" i="10"/>
  <c r="U460" i="10" s="1"/>
  <c r="M460" i="10"/>
  <c r="P460" i="10" s="1"/>
  <c r="H460" i="10"/>
  <c r="K460" i="10" s="1"/>
  <c r="R679" i="10"/>
  <c r="U679" i="10" s="1"/>
  <c r="M679" i="10"/>
  <c r="P679" i="10" s="1"/>
  <c r="H679" i="10"/>
  <c r="K679" i="10" s="1"/>
  <c r="H530" i="10"/>
  <c r="K530" i="10" s="1"/>
  <c r="M530" i="10"/>
  <c r="P530" i="10" s="1"/>
  <c r="R530" i="10"/>
  <c r="U530" i="10" s="1"/>
  <c r="R111" i="10"/>
  <c r="U111" i="10" s="1"/>
  <c r="H111" i="10"/>
  <c r="K111" i="10" s="1"/>
  <c r="M111" i="10"/>
  <c r="P111" i="10" s="1"/>
  <c r="H499" i="10"/>
  <c r="K499" i="10" s="1"/>
  <c r="R499" i="10"/>
  <c r="U499" i="10" s="1"/>
  <c r="M499" i="10"/>
  <c r="P499" i="10" s="1"/>
  <c r="H633" i="10"/>
  <c r="K633" i="10" s="1"/>
  <c r="R633" i="10"/>
  <c r="U633" i="10" s="1"/>
  <c r="M633" i="10"/>
  <c r="P633" i="10" s="1"/>
  <c r="M203" i="10"/>
  <c r="P203" i="10" s="1"/>
  <c r="H203" i="10"/>
  <c r="K203" i="10" s="1"/>
  <c r="R203" i="10"/>
  <c r="U203" i="10" s="1"/>
  <c r="H518" i="10"/>
  <c r="K518" i="10" s="1"/>
  <c r="R518" i="10"/>
  <c r="U518" i="10" s="1"/>
  <c r="M518" i="10"/>
  <c r="P518" i="10" s="1"/>
  <c r="R617" i="10"/>
  <c r="U617" i="10" s="1"/>
  <c r="M617" i="10"/>
  <c r="P617" i="10" s="1"/>
  <c r="H617" i="10"/>
  <c r="K617" i="10" s="1"/>
  <c r="R519" i="10"/>
  <c r="U519" i="10" s="1"/>
  <c r="M519" i="10"/>
  <c r="P519" i="10" s="1"/>
  <c r="H519" i="10"/>
  <c r="K519" i="10" s="1"/>
  <c r="R352" i="10"/>
  <c r="U352" i="10" s="1"/>
  <c r="H352" i="10"/>
  <c r="K352" i="10" s="1"/>
  <c r="M352" i="10"/>
  <c r="P352" i="10" s="1"/>
  <c r="R642" i="10"/>
  <c r="U642" i="10" s="1"/>
  <c r="M642" i="10"/>
  <c r="P642" i="10" s="1"/>
  <c r="H642" i="10"/>
  <c r="K642" i="10" s="1"/>
  <c r="R410" i="10"/>
  <c r="U410" i="10" s="1"/>
  <c r="H410" i="10"/>
  <c r="K410" i="10" s="1"/>
  <c r="M410" i="10"/>
  <c r="P410" i="10" s="1"/>
  <c r="H119" i="10"/>
  <c r="K119" i="10" s="1"/>
  <c r="M119" i="10"/>
  <c r="P119" i="10" s="1"/>
  <c r="R119" i="10"/>
  <c r="U119" i="10" s="1"/>
  <c r="R507" i="10"/>
  <c r="U507" i="10" s="1"/>
  <c r="M507" i="10"/>
  <c r="P507" i="10" s="1"/>
  <c r="H507" i="10"/>
  <c r="K507" i="10" s="1"/>
  <c r="H226" i="10"/>
  <c r="K226" i="10" s="1"/>
  <c r="M226" i="10"/>
  <c r="P226" i="10" s="1"/>
  <c r="R226" i="10"/>
  <c r="U226" i="10" s="1"/>
  <c r="R641" i="10"/>
  <c r="U641" i="10" s="1"/>
  <c r="H641" i="10"/>
  <c r="K641" i="10" s="1"/>
  <c r="M641" i="10"/>
  <c r="P641" i="10" s="1"/>
  <c r="H461" i="10"/>
  <c r="K461" i="10" s="1"/>
  <c r="R461" i="10"/>
  <c r="U461" i="10" s="1"/>
  <c r="M461" i="10"/>
  <c r="P461" i="10" s="1"/>
  <c r="R372" i="10"/>
  <c r="U372" i="10" s="1"/>
  <c r="M372" i="10"/>
  <c r="P372" i="10" s="1"/>
  <c r="H372" i="10"/>
  <c r="K372" i="10" s="1"/>
  <c r="R142" i="10"/>
  <c r="U142" i="10" s="1"/>
  <c r="M142" i="10"/>
  <c r="P142" i="10" s="1"/>
  <c r="H142" i="10"/>
  <c r="K142" i="10" s="1"/>
  <c r="R108" i="10"/>
  <c r="U108" i="10" s="1"/>
  <c r="M108" i="10"/>
  <c r="P108" i="10" s="1"/>
  <c r="H108" i="10"/>
  <c r="K108" i="10" s="1"/>
  <c r="H85" i="10"/>
  <c r="K85" i="10" s="1"/>
  <c r="R85" i="10"/>
  <c r="U85" i="10" s="1"/>
  <c r="M85" i="10"/>
  <c r="P85" i="10" s="1"/>
  <c r="H207" i="10"/>
  <c r="K207" i="10" s="1"/>
  <c r="R207" i="10"/>
  <c r="U207" i="10" s="1"/>
  <c r="M207" i="10"/>
  <c r="P207" i="10" s="1"/>
  <c r="M551" i="10"/>
  <c r="P551" i="10" s="1"/>
  <c r="H551" i="10"/>
  <c r="K551" i="10" s="1"/>
  <c r="R551" i="10"/>
  <c r="U551" i="10" s="1"/>
  <c r="R537" i="10"/>
  <c r="U537" i="10" s="1"/>
  <c r="M537" i="10"/>
  <c r="P537" i="10" s="1"/>
  <c r="H537" i="10"/>
  <c r="K537" i="10" s="1"/>
  <c r="M589" i="10"/>
  <c r="P589" i="10" s="1"/>
  <c r="R589" i="10"/>
  <c r="U589" i="10" s="1"/>
  <c r="H589" i="10"/>
  <c r="K589" i="10" s="1"/>
  <c r="R336" i="10"/>
  <c r="U336" i="10" s="1"/>
  <c r="H336" i="10"/>
  <c r="K336" i="10" s="1"/>
  <c r="M336" i="10"/>
  <c r="P336" i="10" s="1"/>
  <c r="R483" i="10"/>
  <c r="U483" i="10" s="1"/>
  <c r="H483" i="10"/>
  <c r="K483" i="10" s="1"/>
  <c r="M483" i="10"/>
  <c r="P483" i="10" s="1"/>
  <c r="R721" i="10"/>
  <c r="U721" i="10" s="1"/>
  <c r="M721" i="10"/>
  <c r="P721" i="10" s="1"/>
  <c r="H721" i="10"/>
  <c r="K721" i="10" s="1"/>
  <c r="R744" i="10"/>
  <c r="U744" i="10" s="1"/>
  <c r="M744" i="10"/>
  <c r="P744" i="10" s="1"/>
  <c r="H744" i="10"/>
  <c r="K744" i="10" s="1"/>
  <c r="H757" i="10"/>
  <c r="K757" i="10" s="1"/>
  <c r="R757" i="10"/>
  <c r="U757" i="10" s="1"/>
  <c r="M757" i="10"/>
  <c r="P757" i="10" s="1"/>
  <c r="H486" i="10"/>
  <c r="K486" i="10" s="1"/>
  <c r="R486" i="10"/>
  <c r="U486" i="10" s="1"/>
  <c r="M486" i="10"/>
  <c r="P486" i="10" s="1"/>
  <c r="M509" i="10"/>
  <c r="P509" i="10" s="1"/>
  <c r="H509" i="10"/>
  <c r="K509" i="10" s="1"/>
  <c r="R509" i="10"/>
  <c r="U509" i="10" s="1"/>
  <c r="H247" i="10"/>
  <c r="K247" i="10" s="1"/>
  <c r="M247" i="10"/>
  <c r="P247" i="10" s="1"/>
  <c r="R247" i="10"/>
  <c r="U247" i="10" s="1"/>
  <c r="R710" i="10"/>
  <c r="U710" i="10" s="1"/>
  <c r="H710" i="10"/>
  <c r="K710" i="10" s="1"/>
  <c r="M710" i="10"/>
  <c r="P710" i="10" s="1"/>
  <c r="R334" i="10"/>
  <c r="U334" i="10" s="1"/>
  <c r="H334" i="10"/>
  <c r="K334" i="10" s="1"/>
  <c r="M334" i="10"/>
  <c r="P334" i="10" s="1"/>
  <c r="M479" i="10"/>
  <c r="P479" i="10" s="1"/>
  <c r="H479" i="10"/>
  <c r="K479" i="10" s="1"/>
  <c r="R479" i="10"/>
  <c r="U479" i="10" s="1"/>
  <c r="R283" i="10"/>
  <c r="U283" i="10" s="1"/>
  <c r="H283" i="10"/>
  <c r="K283" i="10" s="1"/>
  <c r="M283" i="10"/>
  <c r="P283" i="10" s="1"/>
  <c r="M116" i="10"/>
  <c r="P116" i="10" s="1"/>
  <c r="H116" i="10"/>
  <c r="K116" i="10" s="1"/>
  <c r="R116" i="10"/>
  <c r="U116" i="10" s="1"/>
  <c r="R709" i="10"/>
  <c r="U709" i="10" s="1"/>
  <c r="H709" i="10"/>
  <c r="K709" i="10" s="1"/>
  <c r="M709" i="10"/>
  <c r="P709" i="10" s="1"/>
  <c r="M171" i="10"/>
  <c r="P171" i="10" s="1"/>
  <c r="R171" i="10"/>
  <c r="U171" i="10" s="1"/>
  <c r="H171" i="10"/>
  <c r="K171" i="10" s="1"/>
  <c r="H535" i="10"/>
  <c r="K535" i="10" s="1"/>
  <c r="R535" i="10"/>
  <c r="U535" i="10" s="1"/>
  <c r="M535" i="10"/>
  <c r="P535" i="10" s="1"/>
  <c r="M284" i="10"/>
  <c r="P284" i="10" s="1"/>
  <c r="H284" i="10"/>
  <c r="K284" i="10" s="1"/>
  <c r="R284" i="10"/>
  <c r="U284" i="10" s="1"/>
  <c r="R681" i="10"/>
  <c r="U681" i="10" s="1"/>
  <c r="M681" i="10"/>
  <c r="P681" i="10" s="1"/>
  <c r="H681" i="10"/>
  <c r="K681" i="10" s="1"/>
  <c r="M236" i="10"/>
  <c r="P236" i="10" s="1"/>
  <c r="R236" i="10"/>
  <c r="U236" i="10" s="1"/>
  <c r="H236" i="10"/>
  <c r="K236" i="10" s="1"/>
  <c r="M206" i="10"/>
  <c r="P206" i="10" s="1"/>
  <c r="H206" i="10"/>
  <c r="K206" i="10" s="1"/>
  <c r="R206" i="10"/>
  <c r="U206" i="10" s="1"/>
  <c r="M420" i="10"/>
  <c r="P420" i="10" s="1"/>
  <c r="R420" i="10"/>
  <c r="U420" i="10" s="1"/>
  <c r="H420" i="10"/>
  <c r="K420" i="10" s="1"/>
  <c r="M454" i="10"/>
  <c r="P454" i="10" s="1"/>
  <c r="H454" i="10"/>
  <c r="K454" i="10" s="1"/>
  <c r="R454" i="10"/>
  <c r="U454" i="10" s="1"/>
  <c r="R338" i="10"/>
  <c r="U338" i="10" s="1"/>
  <c r="H338" i="10"/>
  <c r="K338" i="10" s="1"/>
  <c r="M338" i="10"/>
  <c r="P338" i="10" s="1"/>
  <c r="M534" i="10"/>
  <c r="P534" i="10" s="1"/>
  <c r="H534" i="10"/>
  <c r="K534" i="10" s="1"/>
  <c r="R534" i="10"/>
  <c r="U534" i="10" s="1"/>
  <c r="M602" i="10"/>
  <c r="P602" i="10" s="1"/>
  <c r="H602" i="10"/>
  <c r="K602" i="10" s="1"/>
  <c r="R602" i="10"/>
  <c r="U602" i="10" s="1"/>
  <c r="R295" i="10"/>
  <c r="U295" i="10" s="1"/>
  <c r="M295" i="10"/>
  <c r="P295" i="10" s="1"/>
  <c r="H295" i="10"/>
  <c r="K295" i="10" s="1"/>
  <c r="M482" i="10"/>
  <c r="P482" i="10" s="1"/>
  <c r="R482" i="10"/>
  <c r="U482" i="10" s="1"/>
  <c r="H482" i="10"/>
  <c r="K482" i="10" s="1"/>
  <c r="H553" i="10"/>
  <c r="K553" i="10" s="1"/>
  <c r="M553" i="10"/>
  <c r="P553" i="10" s="1"/>
  <c r="R553" i="10"/>
  <c r="U553" i="10" s="1"/>
  <c r="R301" i="10"/>
  <c r="U301" i="10" s="1"/>
  <c r="M301" i="10"/>
  <c r="P301" i="10" s="1"/>
  <c r="H301" i="10"/>
  <c r="K301" i="10" s="1"/>
  <c r="R434" i="10"/>
  <c r="U434" i="10" s="1"/>
  <c r="H434" i="10"/>
  <c r="K434" i="10" s="1"/>
  <c r="M434" i="10"/>
  <c r="P434" i="10" s="1"/>
  <c r="R591" i="10"/>
  <c r="U591" i="10" s="1"/>
  <c r="H591" i="10"/>
  <c r="K591" i="10" s="1"/>
  <c r="M591" i="10"/>
  <c r="P591" i="10" s="1"/>
  <c r="R98" i="10"/>
  <c r="U98" i="10" s="1"/>
  <c r="M98" i="10"/>
  <c r="P98" i="10" s="1"/>
  <c r="H98" i="10"/>
  <c r="K98" i="10" s="1"/>
  <c r="R383" i="10"/>
  <c r="U383" i="10" s="1"/>
  <c r="M383" i="10"/>
  <c r="P383" i="10" s="1"/>
  <c r="H383" i="10"/>
  <c r="K383" i="10" s="1"/>
  <c r="R38" i="10"/>
  <c r="U38" i="10" s="1"/>
  <c r="H38" i="10"/>
  <c r="K38" i="10" s="1"/>
  <c r="M38" i="10"/>
  <c r="P38" i="10" s="1"/>
  <c r="M225" i="10"/>
  <c r="P225" i="10" s="1"/>
  <c r="R225" i="10"/>
  <c r="U225" i="10" s="1"/>
  <c r="H225" i="10"/>
  <c r="K225" i="10" s="1"/>
  <c r="R187" i="10"/>
  <c r="U187" i="10" s="1"/>
  <c r="H187" i="10"/>
  <c r="K187" i="10" s="1"/>
  <c r="M187" i="10"/>
  <c r="P187" i="10" s="1"/>
  <c r="R243" i="10"/>
  <c r="U243" i="10" s="1"/>
  <c r="M243" i="10"/>
  <c r="P243" i="10" s="1"/>
  <c r="H243" i="10"/>
  <c r="K243" i="10" s="1"/>
  <c r="R20" i="10"/>
  <c r="U20" i="10" s="1"/>
  <c r="H20" i="10"/>
  <c r="K20" i="10" s="1"/>
  <c r="M20" i="10"/>
  <c r="P20" i="10" s="1"/>
  <c r="H11" i="10"/>
  <c r="K11" i="10" s="1"/>
  <c r="M11" i="10"/>
  <c r="P11" i="10" s="1"/>
  <c r="R11" i="10"/>
  <c r="U11" i="10" s="1"/>
  <c r="H330" i="10"/>
  <c r="K330" i="10" s="1"/>
  <c r="R330" i="10"/>
  <c r="U330" i="10" s="1"/>
  <c r="M330" i="10"/>
  <c r="P330" i="10" s="1"/>
  <c r="H126" i="10"/>
  <c r="K126" i="10" s="1"/>
  <c r="M126" i="10"/>
  <c r="P126" i="10" s="1"/>
  <c r="R126" i="10"/>
  <c r="U126" i="10" s="1"/>
  <c r="M72" i="10"/>
  <c r="P72" i="10" s="1"/>
  <c r="H72" i="10"/>
  <c r="K72" i="10" s="1"/>
  <c r="R72" i="10"/>
  <c r="U72" i="10" s="1"/>
  <c r="R7" i="10"/>
  <c r="U7" i="10" s="1"/>
  <c r="M7" i="10"/>
  <c r="P7" i="10" s="1"/>
  <c r="H7" i="10"/>
  <c r="K7" i="10" s="1"/>
  <c r="R185" i="10"/>
  <c r="U185" i="10" s="1"/>
  <c r="M185" i="10"/>
  <c r="P185" i="10" s="1"/>
  <c r="H185" i="10"/>
  <c r="K185" i="10" s="1"/>
  <c r="H408" i="10"/>
  <c r="K408" i="10" s="1"/>
  <c r="R408" i="10"/>
  <c r="U408" i="10" s="1"/>
  <c r="M408" i="10"/>
  <c r="P408" i="10" s="1"/>
  <c r="H282" i="10"/>
  <c r="K282" i="10" s="1"/>
  <c r="M282" i="10"/>
  <c r="P282" i="10" s="1"/>
  <c r="R282" i="10"/>
  <c r="U282" i="10" s="1"/>
  <c r="M2" i="10"/>
  <c r="P2" i="10" s="1"/>
  <c r="R2" i="10"/>
  <c r="U2" i="10" s="1"/>
  <c r="H2" i="10"/>
  <c r="K2" i="10" s="1"/>
  <c r="M8" i="10"/>
  <c r="P8" i="10" s="1"/>
  <c r="R8" i="10"/>
  <c r="U8" i="10" s="1"/>
  <c r="H8" i="10"/>
  <c r="K8" i="10" s="1"/>
  <c r="M36" i="10"/>
  <c r="P36" i="10" s="1"/>
  <c r="H36" i="10"/>
  <c r="K36" i="10" s="1"/>
  <c r="R36" i="10"/>
  <c r="U36" i="10" s="1"/>
  <c r="R515" i="10"/>
  <c r="U515" i="10" s="1"/>
  <c r="H515" i="10"/>
  <c r="K515" i="10" s="1"/>
  <c r="M515" i="10"/>
  <c r="P515" i="10" s="1"/>
  <c r="H484" i="10"/>
  <c r="K484" i="10" s="1"/>
  <c r="R484" i="10"/>
  <c r="U484" i="10" s="1"/>
  <c r="M484" i="10"/>
  <c r="P484" i="10" s="1"/>
  <c r="H489" i="10"/>
  <c r="K489" i="10" s="1"/>
  <c r="M489" i="10"/>
  <c r="P489" i="10" s="1"/>
  <c r="R489" i="10"/>
  <c r="U489" i="10" s="1"/>
  <c r="M406" i="10"/>
  <c r="P406" i="10" s="1"/>
  <c r="R406" i="10"/>
  <c r="U406" i="10" s="1"/>
  <c r="H406" i="10"/>
  <c r="K406" i="10" s="1"/>
  <c r="H684" i="10"/>
  <c r="K684" i="10" s="1"/>
  <c r="R684" i="10"/>
  <c r="U684" i="10" s="1"/>
  <c r="M684" i="10"/>
  <c r="P684" i="10" s="1"/>
  <c r="H711" i="10"/>
  <c r="K711" i="10" s="1"/>
  <c r="R711" i="10"/>
  <c r="U711" i="10" s="1"/>
  <c r="M711" i="10"/>
  <c r="P711" i="10" s="1"/>
  <c r="M361" i="10"/>
  <c r="P361" i="10" s="1"/>
  <c r="R361" i="10"/>
  <c r="U361" i="10" s="1"/>
  <c r="H361" i="10"/>
  <c r="K361" i="10" s="1"/>
  <c r="R158" i="10"/>
  <c r="U158" i="10" s="1"/>
  <c r="H158" i="10"/>
  <c r="K158" i="10" s="1"/>
  <c r="M158" i="10"/>
  <c r="P158" i="10" s="1"/>
  <c r="R707" i="10"/>
  <c r="U707" i="10" s="1"/>
  <c r="H707" i="10"/>
  <c r="K707" i="10" s="1"/>
  <c r="M707" i="10"/>
  <c r="P707" i="10" s="1"/>
  <c r="R739" i="10"/>
  <c r="U739" i="10" s="1"/>
  <c r="M739" i="10"/>
  <c r="P739" i="10" s="1"/>
  <c r="H739" i="10"/>
  <c r="K739" i="10" s="1"/>
  <c r="M722" i="10"/>
  <c r="P722" i="10" s="1"/>
  <c r="H722" i="10"/>
  <c r="K722" i="10" s="1"/>
  <c r="R722" i="10"/>
  <c r="U722" i="10" s="1"/>
  <c r="H297" i="10"/>
  <c r="K297" i="10" s="1"/>
  <c r="M297" i="10"/>
  <c r="P297" i="10" s="1"/>
  <c r="R297" i="10"/>
  <c r="U297" i="10" s="1"/>
  <c r="H477" i="10"/>
  <c r="K477" i="10" s="1"/>
  <c r="M477" i="10"/>
  <c r="P477" i="10" s="1"/>
  <c r="R477" i="10"/>
  <c r="U477" i="10" s="1"/>
  <c r="H683" i="10"/>
  <c r="K683" i="10" s="1"/>
  <c r="M683" i="10"/>
  <c r="P683" i="10" s="1"/>
  <c r="R683" i="10"/>
  <c r="U683" i="10" s="1"/>
  <c r="M531" i="10"/>
  <c r="P531" i="10" s="1"/>
  <c r="H531" i="10"/>
  <c r="K531" i="10" s="1"/>
  <c r="R531" i="10"/>
  <c r="U531" i="10" s="1"/>
  <c r="R469" i="10"/>
  <c r="U469" i="10" s="1"/>
  <c r="H469" i="10"/>
  <c r="K469" i="10" s="1"/>
  <c r="M469" i="10"/>
  <c r="P469" i="10" s="1"/>
  <c r="R413" i="10"/>
  <c r="U413" i="10" s="1"/>
  <c r="H413" i="10"/>
  <c r="K413" i="10" s="1"/>
  <c r="M413" i="10"/>
  <c r="P413" i="10" s="1"/>
  <c r="R539" i="10"/>
  <c r="U539" i="10" s="1"/>
  <c r="M539" i="10"/>
  <c r="P539" i="10" s="1"/>
  <c r="H539" i="10"/>
  <c r="K539" i="10" s="1"/>
  <c r="M523" i="10"/>
  <c r="P523" i="10" s="1"/>
  <c r="H523" i="10"/>
  <c r="K523" i="10" s="1"/>
  <c r="R523" i="10"/>
  <c r="U523" i="10" s="1"/>
  <c r="H367" i="10"/>
  <c r="K367" i="10" s="1"/>
  <c r="M367" i="10"/>
  <c r="P367" i="10" s="1"/>
  <c r="R367" i="10"/>
  <c r="U367" i="10" s="1"/>
  <c r="M442" i="10"/>
  <c r="P442" i="10" s="1"/>
  <c r="H442" i="10"/>
  <c r="K442" i="10" s="1"/>
  <c r="R442" i="10"/>
  <c r="U442" i="10" s="1"/>
  <c r="H389" i="10"/>
  <c r="K389" i="10" s="1"/>
  <c r="M389" i="10"/>
  <c r="P389" i="10" s="1"/>
  <c r="R389" i="10"/>
  <c r="U389" i="10" s="1"/>
  <c r="R649" i="10"/>
  <c r="U649" i="10" s="1"/>
  <c r="H649" i="10"/>
  <c r="K649" i="10" s="1"/>
  <c r="M649" i="10"/>
  <c r="P649" i="10" s="1"/>
  <c r="R351" i="10"/>
  <c r="U351" i="10" s="1"/>
  <c r="H351" i="10"/>
  <c r="K351" i="10" s="1"/>
  <c r="M351" i="10"/>
  <c r="P351" i="10" s="1"/>
  <c r="R292" i="10"/>
  <c r="U292" i="10" s="1"/>
  <c r="M292" i="10"/>
  <c r="P292" i="10" s="1"/>
  <c r="H292" i="10"/>
  <c r="K292" i="10" s="1"/>
  <c r="M45" i="10"/>
  <c r="P45" i="10" s="1"/>
  <c r="R45" i="10"/>
  <c r="U45" i="10" s="1"/>
  <c r="H45" i="10"/>
  <c r="K45" i="10" s="1"/>
  <c r="H598" i="10"/>
  <c r="K598" i="10" s="1"/>
  <c r="R598" i="10"/>
  <c r="U598" i="10" s="1"/>
  <c r="M598" i="10"/>
  <c r="P598" i="10" s="1"/>
  <c r="M199" i="10"/>
  <c r="P199" i="10" s="1"/>
  <c r="H199" i="10"/>
  <c r="K199" i="10" s="1"/>
  <c r="R199" i="10"/>
  <c r="U199" i="10" s="1"/>
  <c r="H121" i="10"/>
  <c r="K121" i="10" s="1"/>
  <c r="R121" i="10"/>
  <c r="U121" i="10" s="1"/>
  <c r="M121" i="10"/>
  <c r="P121" i="10" s="1"/>
  <c r="M430" i="10"/>
  <c r="P430" i="10" s="1"/>
  <c r="R430" i="10"/>
  <c r="U430" i="10" s="1"/>
  <c r="H430" i="10"/>
  <c r="K430" i="10" s="1"/>
  <c r="R267" i="10"/>
  <c r="U267" i="10" s="1"/>
  <c r="H267" i="10"/>
  <c r="K267" i="10" s="1"/>
  <c r="M267" i="10"/>
  <c r="P267" i="10" s="1"/>
  <c r="M69" i="10"/>
  <c r="P69" i="10" s="1"/>
  <c r="H69" i="10"/>
  <c r="K69" i="10" s="1"/>
  <c r="R69" i="10"/>
  <c r="U69" i="10" s="1"/>
  <c r="M264" i="10"/>
  <c r="P264" i="10" s="1"/>
  <c r="R264" i="10"/>
  <c r="U264" i="10" s="1"/>
  <c r="H264" i="10"/>
  <c r="K264" i="10" s="1"/>
  <c r="R62" i="10"/>
  <c r="U62" i="10" s="1"/>
  <c r="M62" i="10"/>
  <c r="P62" i="10" s="1"/>
  <c r="H62" i="10"/>
  <c r="K62" i="10" s="1"/>
  <c r="M544" i="10"/>
  <c r="P544" i="10" s="1"/>
  <c r="H544" i="10"/>
  <c r="K544" i="10" s="1"/>
  <c r="R544" i="10"/>
  <c r="U544" i="10" s="1"/>
  <c r="H516" i="10"/>
  <c r="K516" i="10" s="1"/>
  <c r="M516" i="10"/>
  <c r="P516" i="10" s="1"/>
  <c r="R516" i="10"/>
  <c r="U516" i="10" s="1"/>
  <c r="H456" i="10"/>
  <c r="K456" i="10" s="1"/>
  <c r="M456" i="10"/>
  <c r="P456" i="10" s="1"/>
  <c r="R456" i="10"/>
  <c r="U456" i="10" s="1"/>
  <c r="R747" i="10"/>
  <c r="U747" i="10" s="1"/>
  <c r="H747" i="10"/>
  <c r="K747" i="10" s="1"/>
  <c r="M747" i="10"/>
  <c r="P747" i="10" s="1"/>
  <c r="M767" i="10"/>
  <c r="P767" i="10" s="1"/>
  <c r="H767" i="10"/>
  <c r="K767" i="10" s="1"/>
  <c r="R767" i="10"/>
  <c r="U767" i="10" s="1"/>
  <c r="R745" i="10"/>
  <c r="U745" i="10" s="1"/>
  <c r="M745" i="10"/>
  <c r="P745" i="10" s="1"/>
  <c r="H745" i="10"/>
  <c r="K745" i="10" s="1"/>
  <c r="M608" i="10"/>
  <c r="P608" i="10" s="1"/>
  <c r="R608" i="10"/>
  <c r="U608" i="10" s="1"/>
  <c r="H608" i="10"/>
  <c r="K608" i="10" s="1"/>
  <c r="R696" i="10"/>
  <c r="U696" i="10" s="1"/>
  <c r="H696" i="10"/>
  <c r="K696" i="10" s="1"/>
  <c r="M696" i="10"/>
  <c r="P696" i="10" s="1"/>
  <c r="M763" i="10"/>
  <c r="P763" i="10" s="1"/>
  <c r="H763" i="10"/>
  <c r="K763" i="10" s="1"/>
  <c r="R763" i="10"/>
  <c r="U763" i="10" s="1"/>
  <c r="H772" i="10"/>
  <c r="K772" i="10" s="1"/>
  <c r="M772" i="10"/>
  <c r="P772" i="10" s="1"/>
  <c r="R772" i="10"/>
  <c r="U772" i="10" s="1"/>
  <c r="M773" i="10"/>
  <c r="P773" i="10" s="1"/>
  <c r="H773" i="10"/>
  <c r="K773" i="10" s="1"/>
  <c r="R773" i="10"/>
  <c r="U773" i="10" s="1"/>
  <c r="H724" i="10"/>
  <c r="K724" i="10" s="1"/>
  <c r="M724" i="10"/>
  <c r="P724" i="10" s="1"/>
  <c r="R724" i="10"/>
  <c r="U724" i="10" s="1"/>
  <c r="M398" i="10"/>
  <c r="P398" i="10" s="1"/>
  <c r="H398" i="10"/>
  <c r="K398" i="10" s="1"/>
  <c r="R398" i="10"/>
  <c r="U398" i="10" s="1"/>
  <c r="M674" i="10"/>
  <c r="P674" i="10" s="1"/>
  <c r="H674" i="10"/>
  <c r="K674" i="10" s="1"/>
  <c r="R674" i="10"/>
  <c r="U674" i="10" s="1"/>
  <c r="R480" i="10"/>
  <c r="U480" i="10" s="1"/>
  <c r="H480" i="10"/>
  <c r="K480" i="10" s="1"/>
  <c r="M480" i="10"/>
  <c r="P480" i="10" s="1"/>
  <c r="R690" i="10"/>
  <c r="U690" i="10" s="1"/>
  <c r="H690" i="10"/>
  <c r="K690" i="10" s="1"/>
  <c r="M690" i="10"/>
  <c r="P690" i="10" s="1"/>
  <c r="H49" i="10"/>
  <c r="K49" i="10" s="1"/>
  <c r="M49" i="10"/>
  <c r="P49" i="10" s="1"/>
  <c r="R49" i="10"/>
  <c r="U49" i="10" s="1"/>
  <c r="R217" i="10"/>
  <c r="U217" i="10" s="1"/>
  <c r="H217" i="10"/>
  <c r="K217" i="10" s="1"/>
  <c r="M217" i="10"/>
  <c r="P217" i="10" s="1"/>
  <c r="R403" i="10"/>
  <c r="U403" i="10" s="1"/>
  <c r="M403" i="10"/>
  <c r="P403" i="10" s="1"/>
  <c r="H403" i="10"/>
  <c r="K403" i="10" s="1"/>
  <c r="M177" i="10"/>
  <c r="P177" i="10" s="1"/>
  <c r="H177" i="10"/>
  <c r="K177" i="10" s="1"/>
  <c r="R177" i="10"/>
  <c r="U177" i="10" s="1"/>
  <c r="R385" i="10"/>
  <c r="U385" i="10" s="1"/>
  <c r="M385" i="10"/>
  <c r="P385" i="10" s="1"/>
  <c r="H385" i="10"/>
  <c r="K385" i="10" s="1"/>
  <c r="R502" i="10"/>
  <c r="U502" i="10" s="1"/>
  <c r="H502" i="10"/>
  <c r="K502" i="10" s="1"/>
  <c r="M502" i="10"/>
  <c r="P502" i="10" s="1"/>
  <c r="H554" i="10"/>
  <c r="K554" i="10" s="1"/>
  <c r="M554" i="10"/>
  <c r="P554" i="10" s="1"/>
  <c r="R554" i="10"/>
  <c r="U554" i="10" s="1"/>
  <c r="M541" i="10"/>
  <c r="P541" i="10" s="1"/>
  <c r="H541" i="10"/>
  <c r="K541" i="10" s="1"/>
  <c r="R541" i="10"/>
  <c r="U541" i="10" s="1"/>
  <c r="H274" i="10"/>
  <c r="K274" i="10" s="1"/>
  <c r="R274" i="10"/>
  <c r="U274" i="10" s="1"/>
  <c r="M274" i="10"/>
  <c r="P274" i="10" s="1"/>
  <c r="R644" i="10"/>
  <c r="U644" i="10" s="1"/>
  <c r="H644" i="10"/>
  <c r="K644" i="10" s="1"/>
  <c r="M644" i="10"/>
  <c r="P644" i="10" s="1"/>
  <c r="M459" i="10"/>
  <c r="P459" i="10" s="1"/>
  <c r="H459" i="10"/>
  <c r="K459" i="10" s="1"/>
  <c r="R459" i="10"/>
  <c r="U459" i="10" s="1"/>
  <c r="M155" i="10"/>
  <c r="P155" i="10" s="1"/>
  <c r="H155" i="10"/>
  <c r="K155" i="10" s="1"/>
  <c r="R155" i="10"/>
  <c r="U155" i="10" s="1"/>
  <c r="H221" i="10"/>
  <c r="K221" i="10" s="1"/>
  <c r="M221" i="10"/>
  <c r="P221" i="10" s="1"/>
  <c r="R221" i="10"/>
  <c r="U221" i="10" s="1"/>
  <c r="H220" i="10"/>
  <c r="K220" i="10" s="1"/>
  <c r="R220" i="10"/>
  <c r="U220" i="10" s="1"/>
  <c r="M220" i="10"/>
  <c r="P220" i="10" s="1"/>
  <c r="H10" i="10"/>
  <c r="K10" i="10" s="1"/>
  <c r="R10" i="10"/>
  <c r="U10" i="10" s="1"/>
  <c r="M10" i="10"/>
  <c r="P10" i="10" s="1"/>
  <c r="R48" i="10"/>
  <c r="U48" i="10" s="1"/>
  <c r="M48" i="10"/>
  <c r="P48" i="10" s="1"/>
  <c r="H48" i="10"/>
  <c r="K48" i="10" s="1"/>
  <c r="M476" i="10"/>
  <c r="P476" i="10" s="1"/>
  <c r="R476" i="10"/>
  <c r="U476" i="10" s="1"/>
  <c r="H476" i="10"/>
  <c r="K476" i="10" s="1"/>
  <c r="H271" i="10"/>
  <c r="K271" i="10" s="1"/>
  <c r="R271" i="10"/>
  <c r="U271" i="10" s="1"/>
  <c r="M271" i="10"/>
  <c r="P271" i="10" s="1"/>
  <c r="H258" i="10"/>
  <c r="K258" i="10" s="1"/>
  <c r="R258" i="10"/>
  <c r="U258" i="10" s="1"/>
  <c r="M258" i="10"/>
  <c r="P258" i="10" s="1"/>
  <c r="R211" i="10"/>
  <c r="U211" i="10" s="1"/>
  <c r="M211" i="10"/>
  <c r="P211" i="10" s="1"/>
  <c r="H211" i="10"/>
  <c r="K211" i="10" s="1"/>
  <c r="M79" i="10"/>
  <c r="P79" i="10" s="1"/>
  <c r="R79" i="10"/>
  <c r="U79" i="10" s="1"/>
  <c r="H79" i="10"/>
  <c r="K79" i="10" s="1"/>
  <c r="R94" i="10"/>
  <c r="U94" i="10" s="1"/>
  <c r="M94" i="10"/>
  <c r="P94" i="10" s="1"/>
  <c r="H94" i="10"/>
  <c r="K94" i="10" s="1"/>
  <c r="H162" i="10"/>
  <c r="K162" i="10" s="1"/>
  <c r="M162" i="10"/>
  <c r="P162" i="10" s="1"/>
  <c r="R162" i="10"/>
  <c r="U162" i="10" s="1"/>
  <c r="R335" i="10"/>
  <c r="U335" i="10" s="1"/>
  <c r="H335" i="10"/>
  <c r="K335" i="10" s="1"/>
  <c r="M335" i="10"/>
  <c r="P335" i="10" s="1"/>
  <c r="M200" i="10"/>
  <c r="P200" i="10" s="1"/>
  <c r="R200" i="10"/>
  <c r="U200" i="10" s="1"/>
  <c r="H200" i="10"/>
  <c r="K200" i="10" s="1"/>
  <c r="H127" i="10"/>
  <c r="K127" i="10" s="1"/>
  <c r="R127" i="10"/>
  <c r="U127" i="10" s="1"/>
  <c r="M127" i="10"/>
  <c r="P127" i="10" s="1"/>
  <c r="M228" i="10"/>
  <c r="P228" i="10" s="1"/>
  <c r="H228" i="10"/>
  <c r="K228" i="10" s="1"/>
  <c r="R228" i="10"/>
  <c r="U228" i="10" s="1"/>
  <c r="H192" i="10"/>
  <c r="K192" i="10" s="1"/>
  <c r="M192" i="10"/>
  <c r="P192" i="10" s="1"/>
  <c r="R192" i="10"/>
  <c r="U192" i="10" s="1"/>
  <c r="R215" i="10"/>
  <c r="U215" i="10" s="1"/>
  <c r="H215" i="10"/>
  <c r="K215" i="10" s="1"/>
  <c r="M215" i="10"/>
  <c r="P215" i="10" s="1"/>
  <c r="H113" i="10"/>
  <c r="K113" i="10" s="1"/>
  <c r="R113" i="10"/>
  <c r="U113" i="10" s="1"/>
  <c r="M113" i="10"/>
  <c r="P113" i="10" s="1"/>
  <c r="R619" i="10"/>
  <c r="U619" i="10" s="1"/>
  <c r="M619" i="10"/>
  <c r="P619" i="10" s="1"/>
  <c r="H619" i="10"/>
  <c r="K619" i="10" s="1"/>
  <c r="M565" i="10"/>
  <c r="P565" i="10" s="1"/>
  <c r="H565" i="10"/>
  <c r="K565" i="10" s="1"/>
  <c r="R565" i="10"/>
  <c r="U565" i="10" s="1"/>
  <c r="R640" i="10"/>
  <c r="U640" i="10" s="1"/>
  <c r="H640" i="10"/>
  <c r="K640" i="10" s="1"/>
  <c r="M640" i="10"/>
  <c r="P640" i="10" s="1"/>
  <c r="M559" i="10"/>
  <c r="P559" i="10" s="1"/>
  <c r="R559" i="10"/>
  <c r="U559" i="10" s="1"/>
  <c r="H559" i="10"/>
  <c r="K559" i="10" s="1"/>
  <c r="R625" i="10"/>
  <c r="U625" i="10" s="1"/>
  <c r="H625" i="10"/>
  <c r="K625" i="10" s="1"/>
  <c r="M625" i="10"/>
  <c r="P625" i="10" s="1"/>
  <c r="M564" i="10"/>
  <c r="P564" i="10" s="1"/>
  <c r="H564" i="10"/>
  <c r="K564" i="10" s="1"/>
  <c r="R564" i="10"/>
  <c r="U564" i="10" s="1"/>
  <c r="R648" i="10"/>
  <c r="U648" i="10" s="1"/>
  <c r="H648" i="10"/>
  <c r="K648" i="10" s="1"/>
  <c r="M648" i="10"/>
  <c r="P648" i="10" s="1"/>
  <c r="R732" i="10"/>
  <c r="U732" i="10" s="1"/>
  <c r="H732" i="10"/>
  <c r="K732" i="10" s="1"/>
  <c r="M732" i="10"/>
  <c r="P732" i="10" s="1"/>
  <c r="H708" i="10"/>
  <c r="K708" i="10" s="1"/>
  <c r="R708" i="10"/>
  <c r="U708" i="10" s="1"/>
  <c r="M708" i="10"/>
  <c r="P708" i="10" s="1"/>
  <c r="M728" i="10"/>
  <c r="P728" i="10" s="1"/>
  <c r="R728" i="10"/>
  <c r="U728" i="10" s="1"/>
  <c r="H728" i="10"/>
  <c r="K728" i="10" s="1"/>
  <c r="M716" i="10"/>
  <c r="P716" i="10" s="1"/>
  <c r="R716" i="10"/>
  <c r="U716" i="10" s="1"/>
  <c r="H716" i="10"/>
  <c r="K716" i="10" s="1"/>
  <c r="M223" i="10"/>
  <c r="P223" i="10" s="1"/>
  <c r="H223" i="10"/>
  <c r="K223" i="10" s="1"/>
  <c r="R223" i="10"/>
  <c r="U223" i="10" s="1"/>
  <c r="M360" i="10"/>
  <c r="P360" i="10" s="1"/>
  <c r="R360" i="10"/>
  <c r="U360" i="10" s="1"/>
  <c r="H360" i="10"/>
  <c r="K360" i="10" s="1"/>
  <c r="H692" i="10"/>
  <c r="K692" i="10" s="1"/>
  <c r="R692" i="10"/>
  <c r="U692" i="10" s="1"/>
  <c r="M692" i="10"/>
  <c r="P692" i="10" s="1"/>
  <c r="M673" i="10"/>
  <c r="P673" i="10" s="1"/>
  <c r="H673" i="10"/>
  <c r="K673" i="10" s="1"/>
  <c r="R673" i="10"/>
  <c r="U673" i="10" s="1"/>
  <c r="R610" i="10"/>
  <c r="U610" i="10" s="1"/>
  <c r="M610" i="10"/>
  <c r="P610" i="10" s="1"/>
  <c r="H610" i="10"/>
  <c r="K610" i="10" s="1"/>
  <c r="R317" i="10"/>
  <c r="U317" i="10" s="1"/>
  <c r="H317" i="10"/>
  <c r="K317" i="10" s="1"/>
  <c r="M317" i="10"/>
  <c r="P317" i="10" s="1"/>
  <c r="H52" i="10"/>
  <c r="K52" i="10" s="1"/>
  <c r="M52" i="10"/>
  <c r="P52" i="10" s="1"/>
  <c r="R52" i="10"/>
  <c r="U52" i="10" s="1"/>
  <c r="R611" i="10"/>
  <c r="U611" i="10" s="1"/>
  <c r="M611" i="10"/>
  <c r="P611" i="10" s="1"/>
  <c r="H611" i="10"/>
  <c r="K611" i="10" s="1"/>
  <c r="R550" i="10"/>
  <c r="U550" i="10" s="1"/>
  <c r="H550" i="10"/>
  <c r="K550" i="10" s="1"/>
  <c r="M550" i="10"/>
  <c r="P550" i="10" s="1"/>
  <c r="M374" i="10"/>
  <c r="P374" i="10" s="1"/>
  <c r="R374" i="10"/>
  <c r="U374" i="10" s="1"/>
  <c r="H374" i="10"/>
  <c r="K374" i="10" s="1"/>
  <c r="H525" i="10"/>
  <c r="K525" i="10" s="1"/>
  <c r="R525" i="10"/>
  <c r="U525" i="10" s="1"/>
  <c r="M525" i="10"/>
  <c r="P525" i="10" s="1"/>
  <c r="H600" i="10"/>
  <c r="K600" i="10" s="1"/>
  <c r="R600" i="10"/>
  <c r="U600" i="10" s="1"/>
  <c r="M600" i="10"/>
  <c r="P600" i="10" s="1"/>
  <c r="H526" i="10"/>
  <c r="K526" i="10" s="1"/>
  <c r="M526" i="10"/>
  <c r="P526" i="10" s="1"/>
  <c r="R526" i="10"/>
  <c r="U526" i="10" s="1"/>
  <c r="R542" i="10"/>
  <c r="U542" i="10" s="1"/>
  <c r="M542" i="10"/>
  <c r="P542" i="10" s="1"/>
  <c r="H542" i="10"/>
  <c r="K542" i="10" s="1"/>
  <c r="H179" i="10"/>
  <c r="K179" i="10" s="1"/>
  <c r="R179" i="10"/>
  <c r="U179" i="10" s="1"/>
  <c r="M179" i="10"/>
  <c r="P179" i="10" s="1"/>
  <c r="R432" i="10"/>
  <c r="U432" i="10" s="1"/>
  <c r="H432" i="10"/>
  <c r="K432" i="10" s="1"/>
  <c r="M432" i="10"/>
  <c r="P432" i="10" s="1"/>
  <c r="R229" i="10"/>
  <c r="U229" i="10" s="1"/>
  <c r="H229" i="10"/>
  <c r="K229" i="10" s="1"/>
  <c r="M229" i="10"/>
  <c r="P229" i="10" s="1"/>
  <c r="H55" i="10"/>
  <c r="K55" i="10" s="1"/>
  <c r="M55" i="10"/>
  <c r="P55" i="10" s="1"/>
  <c r="R55" i="10"/>
  <c r="U55" i="10" s="1"/>
  <c r="M388" i="10"/>
  <c r="P388" i="10" s="1"/>
  <c r="R388" i="10"/>
  <c r="U388" i="10" s="1"/>
  <c r="H388" i="10"/>
  <c r="K388" i="10" s="1"/>
  <c r="H431" i="10"/>
  <c r="K431" i="10" s="1"/>
  <c r="R431" i="10"/>
  <c r="U431" i="10" s="1"/>
  <c r="M431" i="10"/>
  <c r="P431" i="10" s="1"/>
  <c r="M205" i="10"/>
  <c r="P205" i="10" s="1"/>
  <c r="H205" i="10"/>
  <c r="K205" i="10" s="1"/>
  <c r="R205" i="10"/>
  <c r="U205" i="10" s="1"/>
  <c r="R418" i="10"/>
  <c r="U418" i="10" s="1"/>
  <c r="H418" i="10"/>
  <c r="K418" i="10" s="1"/>
  <c r="M418" i="10"/>
  <c r="P418" i="10" s="1"/>
  <c r="H514" i="10"/>
  <c r="K514" i="10" s="1"/>
  <c r="M514" i="10"/>
  <c r="P514" i="10" s="1"/>
  <c r="R514" i="10"/>
  <c r="U514" i="10" s="1"/>
  <c r="H563" i="10"/>
  <c r="K563" i="10" s="1"/>
  <c r="R563" i="10"/>
  <c r="U563" i="10" s="1"/>
  <c r="M563" i="10"/>
  <c r="P563" i="10" s="1"/>
  <c r="H503" i="10"/>
  <c r="K503" i="10" s="1"/>
  <c r="R503" i="10"/>
  <c r="U503" i="10" s="1"/>
  <c r="M503" i="10"/>
  <c r="P503" i="10" s="1"/>
  <c r="H779" i="10"/>
  <c r="K779" i="10" s="1"/>
  <c r="R779" i="10"/>
  <c r="U779" i="10" s="1"/>
  <c r="M779" i="10"/>
  <c r="P779" i="10" s="1"/>
  <c r="R407" i="10"/>
  <c r="U407" i="10" s="1"/>
  <c r="H407" i="10"/>
  <c r="K407" i="10" s="1"/>
  <c r="M407" i="10"/>
  <c r="P407" i="10" s="1"/>
  <c r="R135" i="10"/>
  <c r="U135" i="10" s="1"/>
  <c r="H135" i="10"/>
  <c r="K135" i="10" s="1"/>
  <c r="M135" i="10"/>
  <c r="P135" i="10" s="1"/>
  <c r="M634" i="10"/>
  <c r="P634" i="10" s="1"/>
  <c r="H634" i="10"/>
  <c r="K634" i="10" s="1"/>
  <c r="R634" i="10"/>
  <c r="U634" i="10" s="1"/>
  <c r="H750" i="10"/>
  <c r="K750" i="10" s="1"/>
  <c r="M750" i="10"/>
  <c r="P750" i="10" s="1"/>
  <c r="R750" i="10"/>
  <c r="U750" i="10" s="1"/>
  <c r="M729" i="10"/>
  <c r="P729" i="10" s="1"/>
  <c r="H729" i="10"/>
  <c r="K729" i="10" s="1"/>
  <c r="R729" i="10"/>
  <c r="U729" i="10" s="1"/>
  <c r="H697" i="10"/>
  <c r="K697" i="10" s="1"/>
  <c r="M697" i="10"/>
  <c r="P697" i="10" s="1"/>
  <c r="R697" i="10"/>
  <c r="U697" i="10" s="1"/>
  <c r="M251" i="10"/>
  <c r="P251" i="10" s="1"/>
  <c r="R251" i="10"/>
  <c r="U251" i="10" s="1"/>
  <c r="H251" i="10"/>
  <c r="K251" i="10" s="1"/>
  <c r="M253" i="10"/>
  <c r="P253" i="10" s="1"/>
  <c r="R253" i="10"/>
  <c r="U253" i="10" s="1"/>
  <c r="H253" i="10"/>
  <c r="K253" i="10" s="1"/>
  <c r="M691" i="10"/>
  <c r="P691" i="10" s="1"/>
  <c r="R691" i="10"/>
  <c r="U691" i="10" s="1"/>
  <c r="H691" i="10"/>
  <c r="K691" i="10" s="1"/>
  <c r="M435" i="10"/>
  <c r="P435" i="10" s="1"/>
  <c r="H435" i="10"/>
  <c r="K435" i="10" s="1"/>
  <c r="R435" i="10"/>
  <c r="U435" i="10" s="1"/>
  <c r="M328" i="10"/>
  <c r="P328" i="10" s="1"/>
  <c r="R328" i="10"/>
  <c r="U328" i="10" s="1"/>
  <c r="H328" i="10"/>
  <c r="K328" i="10" s="1"/>
  <c r="R488" i="10"/>
  <c r="U488" i="10" s="1"/>
  <c r="H488" i="10"/>
  <c r="K488" i="10" s="1"/>
  <c r="M488" i="10"/>
  <c r="P488" i="10" s="1"/>
  <c r="H288" i="10"/>
  <c r="K288" i="10" s="1"/>
  <c r="R288" i="10"/>
  <c r="U288" i="10" s="1"/>
  <c r="M288" i="10"/>
  <c r="P288" i="10" s="1"/>
  <c r="R369" i="10"/>
  <c r="U369" i="10" s="1"/>
  <c r="H369" i="10"/>
  <c r="K369" i="10" s="1"/>
  <c r="M369" i="10"/>
  <c r="P369" i="10" s="1"/>
  <c r="R694" i="10"/>
  <c r="U694" i="10" s="1"/>
  <c r="M694" i="10"/>
  <c r="P694" i="10" s="1"/>
  <c r="H694" i="10"/>
  <c r="K694" i="10" s="1"/>
  <c r="R390" i="10"/>
  <c r="U390" i="10" s="1"/>
  <c r="M390" i="10"/>
  <c r="P390" i="10" s="1"/>
  <c r="H390" i="10"/>
  <c r="K390" i="10" s="1"/>
  <c r="R612" i="10"/>
  <c r="U612" i="10" s="1"/>
  <c r="M612" i="10"/>
  <c r="P612" i="10" s="1"/>
  <c r="H612" i="10"/>
  <c r="K612" i="10" s="1"/>
  <c r="H436" i="10"/>
  <c r="K436" i="10" s="1"/>
  <c r="R436" i="10"/>
  <c r="U436" i="10" s="1"/>
  <c r="M436" i="10"/>
  <c r="P436" i="10" s="1"/>
  <c r="H471" i="10"/>
  <c r="K471" i="10" s="1"/>
  <c r="M471" i="10"/>
  <c r="P471" i="10" s="1"/>
  <c r="R471" i="10"/>
  <c r="U471" i="10" s="1"/>
  <c r="H104" i="10"/>
  <c r="K104" i="10" s="1"/>
  <c r="R104" i="10"/>
  <c r="U104" i="10" s="1"/>
  <c r="M104" i="10"/>
  <c r="P104" i="10" s="1"/>
  <c r="R400" i="10"/>
  <c r="U400" i="10" s="1"/>
  <c r="M400" i="10"/>
  <c r="P400" i="10" s="1"/>
  <c r="H400" i="10"/>
  <c r="K400" i="10" s="1"/>
  <c r="M347" i="10"/>
  <c r="P347" i="10" s="1"/>
  <c r="R347" i="10"/>
  <c r="U347" i="10" s="1"/>
  <c r="H347" i="10"/>
  <c r="K347" i="10" s="1"/>
  <c r="M394" i="10"/>
  <c r="P394" i="10" s="1"/>
  <c r="H394" i="10"/>
  <c r="K394" i="10" s="1"/>
  <c r="R394" i="10"/>
  <c r="U394" i="10" s="1"/>
  <c r="M214" i="10"/>
  <c r="P214" i="10" s="1"/>
  <c r="R214" i="10"/>
  <c r="U214" i="10" s="1"/>
  <c r="H214" i="10"/>
  <c r="K214" i="10" s="1"/>
  <c r="H92" i="10"/>
  <c r="K92" i="10" s="1"/>
  <c r="M92" i="10"/>
  <c r="P92" i="10" s="1"/>
  <c r="R92" i="10"/>
  <c r="U92" i="10" s="1"/>
  <c r="H15" i="10"/>
  <c r="K15" i="10" s="1"/>
  <c r="R15" i="10"/>
  <c r="U15" i="10" s="1"/>
  <c r="M15" i="10"/>
  <c r="P15" i="10" s="1"/>
  <c r="H156" i="10"/>
  <c r="K156" i="10" s="1"/>
  <c r="M156" i="10"/>
  <c r="P156" i="10" s="1"/>
  <c r="R156" i="10"/>
  <c r="U156" i="10" s="1"/>
  <c r="R305" i="10"/>
  <c r="U305" i="10" s="1"/>
  <c r="M305" i="10"/>
  <c r="P305" i="10" s="1"/>
  <c r="H305" i="10"/>
  <c r="K305" i="10" s="1"/>
  <c r="M148" i="10"/>
  <c r="P148" i="10" s="1"/>
  <c r="H148" i="10"/>
  <c r="K148" i="10" s="1"/>
  <c r="R148" i="10"/>
  <c r="U148" i="10" s="1"/>
  <c r="H16" i="10"/>
  <c r="K16" i="10" s="1"/>
  <c r="R16" i="10"/>
  <c r="U16" i="10" s="1"/>
  <c r="M16" i="10"/>
  <c r="P16" i="10" s="1"/>
  <c r="R26" i="10"/>
  <c r="U26" i="10" s="1"/>
  <c r="H26" i="10"/>
  <c r="K26" i="10" s="1"/>
  <c r="M26" i="10"/>
  <c r="P26" i="10" s="1"/>
  <c r="M78" i="10"/>
  <c r="P78" i="10" s="1"/>
  <c r="R78" i="10"/>
  <c r="U78" i="10" s="1"/>
  <c r="H78" i="10"/>
  <c r="K78" i="10" s="1"/>
  <c r="R18" i="10"/>
  <c r="U18" i="10" s="1"/>
  <c r="H18" i="10"/>
  <c r="K18" i="10" s="1"/>
  <c r="M18" i="10"/>
  <c r="P18" i="10" s="1"/>
  <c r="R21" i="10"/>
  <c r="U21" i="10" s="1"/>
  <c r="M21" i="10"/>
  <c r="P21" i="10" s="1"/>
  <c r="H21" i="10"/>
  <c r="K21" i="10" s="1"/>
  <c r="R475" i="10"/>
  <c r="U475" i="10" s="1"/>
  <c r="H475" i="10"/>
  <c r="K475" i="10" s="1"/>
  <c r="M475" i="10"/>
  <c r="P475" i="10" s="1"/>
  <c r="H538" i="10"/>
  <c r="K538" i="10" s="1"/>
  <c r="M538" i="10"/>
  <c r="P538" i="10" s="1"/>
  <c r="R538" i="10"/>
  <c r="U538" i="10" s="1"/>
  <c r="M548" i="10"/>
  <c r="P548" i="10" s="1"/>
  <c r="H548" i="10"/>
  <c r="K548" i="10" s="1"/>
  <c r="R548" i="10"/>
  <c r="U548" i="10" s="1"/>
  <c r="R428" i="10"/>
  <c r="U428" i="10" s="1"/>
  <c r="M428" i="10"/>
  <c r="P428" i="10" s="1"/>
  <c r="H428" i="10"/>
  <c r="K428" i="10" s="1"/>
  <c r="M736" i="10"/>
  <c r="P736" i="10" s="1"/>
  <c r="H736" i="10"/>
  <c r="K736" i="10" s="1"/>
  <c r="R736" i="10"/>
  <c r="U736" i="10" s="1"/>
  <c r="M118" i="10"/>
  <c r="P118" i="10" s="1"/>
  <c r="H118" i="10"/>
  <c r="K118" i="10" s="1"/>
  <c r="R118" i="10"/>
  <c r="U118" i="10" s="1"/>
  <c r="M353" i="10"/>
  <c r="P353" i="10" s="1"/>
  <c r="R353" i="10"/>
  <c r="U353" i="10" s="1"/>
  <c r="H353" i="10"/>
  <c r="K353" i="10" s="1"/>
  <c r="H737" i="10"/>
  <c r="K737" i="10" s="1"/>
  <c r="M737" i="10"/>
  <c r="P737" i="10" s="1"/>
  <c r="R737" i="10"/>
  <c r="U737" i="10" s="1"/>
  <c r="M212" i="10"/>
  <c r="P212" i="10" s="1"/>
  <c r="R212" i="10"/>
  <c r="U212" i="10" s="1"/>
  <c r="H212" i="10"/>
  <c r="K212" i="10" s="1"/>
  <c r="M723" i="10"/>
  <c r="P723" i="10" s="1"/>
  <c r="R723" i="10"/>
  <c r="U723" i="10" s="1"/>
  <c r="H723" i="10"/>
  <c r="K723" i="10" s="1"/>
  <c r="M180" i="10"/>
  <c r="P180" i="10" s="1"/>
  <c r="R180" i="10"/>
  <c r="U180" i="10" s="1"/>
  <c r="H180" i="10"/>
  <c r="K180" i="10" s="1"/>
  <c r="M702" i="10"/>
  <c r="P702" i="10" s="1"/>
  <c r="R702" i="10"/>
  <c r="U702" i="10" s="1"/>
  <c r="H702" i="10"/>
  <c r="K702" i="10" s="1"/>
  <c r="R532" i="10"/>
  <c r="U532" i="10" s="1"/>
  <c r="M532" i="10"/>
  <c r="P532" i="10" s="1"/>
  <c r="H532" i="10"/>
  <c r="K532" i="10" s="1"/>
  <c r="H395" i="10"/>
  <c r="K395" i="10" s="1"/>
  <c r="R395" i="10"/>
  <c r="U395" i="10" s="1"/>
  <c r="M395" i="10"/>
  <c r="P395" i="10" s="1"/>
  <c r="M440" i="10"/>
  <c r="P440" i="10" s="1"/>
  <c r="H440" i="10"/>
  <c r="K440" i="10" s="1"/>
  <c r="R440" i="10"/>
  <c r="U440" i="10" s="1"/>
  <c r="H327" i="10"/>
  <c r="K327" i="10" s="1"/>
  <c r="M327" i="10"/>
  <c r="P327" i="10" s="1"/>
  <c r="R327" i="10"/>
  <c r="U327" i="10" s="1"/>
  <c r="R630" i="10"/>
  <c r="U630" i="10" s="1"/>
  <c r="M630" i="10"/>
  <c r="P630" i="10" s="1"/>
  <c r="H630" i="10"/>
  <c r="K630" i="10" s="1"/>
  <c r="H556" i="10"/>
  <c r="K556" i="10" s="1"/>
  <c r="R556" i="10"/>
  <c r="U556" i="10" s="1"/>
  <c r="M556" i="10"/>
  <c r="P556" i="10" s="1"/>
  <c r="R629" i="10"/>
  <c r="U629" i="10" s="1"/>
  <c r="M629" i="10"/>
  <c r="P629" i="10" s="1"/>
  <c r="H629" i="10"/>
  <c r="K629" i="10" s="1"/>
  <c r="R533" i="10"/>
  <c r="U533" i="10" s="1"/>
  <c r="M533" i="10"/>
  <c r="P533" i="10" s="1"/>
  <c r="H533" i="10"/>
  <c r="K533" i="10" s="1"/>
  <c r="M424" i="10"/>
  <c r="P424" i="10" s="1"/>
  <c r="R424" i="10"/>
  <c r="U424" i="10" s="1"/>
  <c r="H424" i="10"/>
  <c r="K424" i="10" s="1"/>
  <c r="M491" i="10"/>
  <c r="P491" i="10" s="1"/>
  <c r="R491" i="10"/>
  <c r="U491" i="10" s="1"/>
  <c r="H491" i="10"/>
  <c r="K491" i="10" s="1"/>
  <c r="R307" i="10"/>
  <c r="U307" i="10" s="1"/>
  <c r="M307" i="10"/>
  <c r="P307" i="10" s="1"/>
  <c r="H307" i="10"/>
  <c r="K307" i="10" s="1"/>
  <c r="H331" i="10"/>
  <c r="K331" i="10" s="1"/>
  <c r="M331" i="10"/>
  <c r="P331" i="10" s="1"/>
  <c r="R331" i="10"/>
  <c r="U331" i="10" s="1"/>
  <c r="R293" i="10"/>
  <c r="U293" i="10" s="1"/>
  <c r="M293" i="10"/>
  <c r="P293" i="10" s="1"/>
  <c r="H293" i="10"/>
  <c r="K293" i="10" s="1"/>
  <c r="R512" i="10"/>
  <c r="U512" i="10" s="1"/>
  <c r="H512" i="10"/>
  <c r="K512" i="10" s="1"/>
  <c r="M512" i="10"/>
  <c r="P512" i="10" s="1"/>
  <c r="M89" i="10"/>
  <c r="P89" i="10" s="1"/>
  <c r="R89" i="10"/>
  <c r="U89" i="10" s="1"/>
  <c r="H89" i="10"/>
  <c r="K89" i="10" s="1"/>
  <c r="R178" i="10"/>
  <c r="U178" i="10" s="1"/>
  <c r="H178" i="10"/>
  <c r="K178" i="10" s="1"/>
  <c r="M178" i="10"/>
  <c r="P178" i="10" s="1"/>
  <c r="R646" i="10"/>
  <c r="U646" i="10" s="1"/>
  <c r="M646" i="10"/>
  <c r="P646" i="10" s="1"/>
  <c r="H646" i="10"/>
  <c r="K646" i="10" s="1"/>
  <c r="M166" i="10"/>
  <c r="P166" i="10" s="1"/>
  <c r="R166" i="10"/>
  <c r="U166" i="10" s="1"/>
  <c r="H166" i="10"/>
  <c r="K166" i="10" s="1"/>
  <c r="H250" i="10"/>
  <c r="K250" i="10" s="1"/>
  <c r="R250" i="10"/>
  <c r="U250" i="10" s="1"/>
  <c r="M250" i="10"/>
  <c r="P250" i="10" s="1"/>
  <c r="H227" i="10"/>
  <c r="K227" i="10" s="1"/>
  <c r="R227" i="10"/>
  <c r="U227" i="10" s="1"/>
  <c r="M227" i="10"/>
  <c r="P227" i="10" s="1"/>
  <c r="R300" i="10"/>
  <c r="U300" i="10" s="1"/>
  <c r="M300" i="10"/>
  <c r="P300" i="10" s="1"/>
  <c r="H300" i="10"/>
  <c r="K300" i="10" s="1"/>
  <c r="R86" i="10"/>
  <c r="U86" i="10" s="1"/>
  <c r="H86" i="10"/>
  <c r="K86" i="10" s="1"/>
  <c r="M86" i="10"/>
  <c r="P86" i="10" s="1"/>
  <c r="M50" i="10"/>
  <c r="P50" i="10" s="1"/>
  <c r="H50" i="10"/>
  <c r="K50" i="10" s="1"/>
  <c r="R50" i="10"/>
  <c r="U50" i="10" s="1"/>
  <c r="H43" i="10"/>
  <c r="K43" i="10" s="1"/>
  <c r="R43" i="10"/>
  <c r="U43" i="10" s="1"/>
  <c r="M43" i="10"/>
  <c r="P43" i="10" s="1"/>
  <c r="H12" i="10"/>
  <c r="K12" i="10" s="1"/>
  <c r="M12" i="10"/>
  <c r="P12" i="10" s="1"/>
  <c r="R12" i="10"/>
  <c r="U12" i="10" s="1"/>
  <c r="H401" i="10"/>
  <c r="K401" i="10" s="1"/>
  <c r="M401" i="10"/>
  <c r="P401" i="10" s="1"/>
  <c r="R401" i="10"/>
  <c r="U401" i="10" s="1"/>
  <c r="H547" i="10"/>
  <c r="K547" i="10" s="1"/>
  <c r="R547" i="10"/>
  <c r="U547" i="10" s="1"/>
  <c r="M547" i="10"/>
  <c r="P547" i="10" s="1"/>
  <c r="H770" i="10"/>
  <c r="K770" i="10" s="1"/>
  <c r="R770" i="10"/>
  <c r="U770" i="10" s="1"/>
  <c r="M770" i="10"/>
  <c r="P770" i="10" s="1"/>
  <c r="H774" i="10"/>
  <c r="K774" i="10" s="1"/>
  <c r="R774" i="10"/>
  <c r="U774" i="10" s="1"/>
  <c r="M774" i="10"/>
  <c r="P774" i="10" s="1"/>
  <c r="H761" i="10"/>
  <c r="K761" i="10" s="1"/>
  <c r="R761" i="10"/>
  <c r="U761" i="10" s="1"/>
  <c r="M761" i="10"/>
  <c r="P761" i="10" s="1"/>
  <c r="M738" i="10"/>
  <c r="P738" i="10" s="1"/>
  <c r="R738" i="10"/>
  <c r="U738" i="10" s="1"/>
  <c r="H738" i="10"/>
  <c r="K738" i="10" s="1"/>
  <c r="R753" i="10"/>
  <c r="U753" i="10" s="1"/>
  <c r="H753" i="10"/>
  <c r="K753" i="10" s="1"/>
  <c r="M753" i="10"/>
  <c r="P753" i="10" s="1"/>
  <c r="M143" i="10"/>
  <c r="P143" i="10" s="1"/>
  <c r="H143" i="10"/>
  <c r="K143" i="10" s="1"/>
  <c r="R143" i="10"/>
  <c r="U143" i="10" s="1"/>
  <c r="R134" i="10"/>
  <c r="U134" i="10" s="1"/>
  <c r="M134" i="10"/>
  <c r="P134" i="10" s="1"/>
  <c r="H134" i="10"/>
  <c r="K134" i="10" s="1"/>
  <c r="R42" i="10"/>
  <c r="U42" i="10" s="1"/>
  <c r="H42" i="10"/>
  <c r="K42" i="10" s="1"/>
  <c r="M42" i="10"/>
  <c r="P42" i="10" s="1"/>
  <c r="R141" i="10"/>
  <c r="U141" i="10" s="1"/>
  <c r="H141" i="10"/>
  <c r="K141" i="10" s="1"/>
  <c r="M141" i="10"/>
  <c r="P141" i="10" s="1"/>
  <c r="M202" i="10"/>
  <c r="P202" i="10" s="1"/>
  <c r="H202" i="10"/>
  <c r="K202" i="10" s="1"/>
  <c r="R202" i="10"/>
  <c r="U202" i="10" s="1"/>
  <c r="H237" i="10"/>
  <c r="K237" i="10" s="1"/>
  <c r="R237" i="10"/>
  <c r="U237" i="10" s="1"/>
  <c r="M237" i="10"/>
  <c r="P237" i="10" s="1"/>
  <c r="M80" i="10"/>
  <c r="P80" i="10" s="1"/>
  <c r="H80" i="10"/>
  <c r="K80" i="10" s="1"/>
  <c r="R80" i="10"/>
  <c r="U80" i="10" s="1"/>
  <c r="H422" i="10"/>
  <c r="K422" i="10" s="1"/>
  <c r="R422" i="10"/>
  <c r="U422" i="10" s="1"/>
  <c r="M422" i="10"/>
  <c r="P422" i="10" s="1"/>
  <c r="M412" i="10"/>
  <c r="P412" i="10" s="1"/>
  <c r="R412" i="10"/>
  <c r="U412" i="10" s="1"/>
  <c r="H412" i="10"/>
  <c r="K412" i="10" s="1"/>
  <c r="M450" i="10"/>
  <c r="P450" i="10" s="1"/>
  <c r="R450" i="10"/>
  <c r="U450" i="10" s="1"/>
  <c r="H450" i="10"/>
  <c r="K450" i="10" s="1"/>
  <c r="R213" i="10"/>
  <c r="U213" i="10" s="1"/>
  <c r="H213" i="10"/>
  <c r="K213" i="10" s="1"/>
  <c r="M213" i="10"/>
  <c r="P213" i="10" s="1"/>
  <c r="H325" i="10"/>
  <c r="K325" i="10" s="1"/>
  <c r="R325" i="10"/>
  <c r="U325" i="10" s="1"/>
  <c r="M325" i="10"/>
  <c r="P325" i="10" s="1"/>
  <c r="H446" i="10"/>
  <c r="K446" i="10" s="1"/>
  <c r="M446" i="10"/>
  <c r="P446" i="10" s="1"/>
  <c r="R446" i="10"/>
  <c r="U446" i="10" s="1"/>
  <c r="R478" i="10"/>
  <c r="U478" i="10" s="1"/>
  <c r="H478" i="10"/>
  <c r="K478" i="10" s="1"/>
  <c r="M478" i="10"/>
  <c r="P478" i="10" s="1"/>
  <c r="M543" i="10"/>
  <c r="P543" i="10" s="1"/>
  <c r="H543" i="10"/>
  <c r="K543" i="10" s="1"/>
  <c r="R543" i="10"/>
  <c r="U543" i="10" s="1"/>
  <c r="M391" i="10"/>
  <c r="P391" i="10" s="1"/>
  <c r="H391" i="10"/>
  <c r="K391" i="10" s="1"/>
  <c r="R391" i="10"/>
  <c r="U391" i="10" s="1"/>
  <c r="H219" i="10"/>
  <c r="K219" i="10" s="1"/>
  <c r="R219" i="10"/>
  <c r="U219" i="10" s="1"/>
  <c r="M219" i="10"/>
  <c r="P219" i="10" s="1"/>
  <c r="M44" i="10"/>
  <c r="P44" i="10" s="1"/>
  <c r="H44" i="10"/>
  <c r="K44" i="10" s="1"/>
  <c r="R44" i="10"/>
  <c r="U44" i="10" s="1"/>
  <c r="H759" i="10"/>
  <c r="K759" i="10" s="1"/>
  <c r="M759" i="10"/>
  <c r="P759" i="10" s="1"/>
  <c r="R759" i="10"/>
  <c r="U759" i="10" s="1"/>
  <c r="R160" i="10"/>
  <c r="U160" i="10" s="1"/>
  <c r="M160" i="10"/>
  <c r="P160" i="10" s="1"/>
  <c r="H160" i="10"/>
  <c r="K160" i="10" s="1"/>
  <c r="H522" i="10"/>
  <c r="K522" i="10" s="1"/>
  <c r="R522" i="10"/>
  <c r="U522" i="10" s="1"/>
  <c r="M522" i="10"/>
  <c r="P522" i="10" s="1"/>
  <c r="M557" i="10"/>
  <c r="P557" i="10" s="1"/>
  <c r="R557" i="10"/>
  <c r="U557" i="10" s="1"/>
  <c r="H557" i="10"/>
  <c r="K557" i="10" s="1"/>
  <c r="R776" i="10"/>
  <c r="U776" i="10" s="1"/>
  <c r="H776" i="10"/>
  <c r="K776" i="10" s="1"/>
  <c r="M776" i="10"/>
  <c r="P776" i="10" s="1"/>
  <c r="M373" i="10"/>
  <c r="P373" i="10" s="1"/>
  <c r="H373" i="10"/>
  <c r="K373" i="10" s="1"/>
  <c r="R373" i="10"/>
  <c r="U373" i="10" s="1"/>
  <c r="M464" i="10"/>
  <c r="P464" i="10" s="1"/>
  <c r="R464" i="10"/>
  <c r="U464" i="10" s="1"/>
  <c r="H464" i="10"/>
  <c r="K464" i="10" s="1"/>
  <c r="R718" i="10"/>
  <c r="U718" i="10" s="1"/>
  <c r="H718" i="10"/>
  <c r="K718" i="10" s="1"/>
  <c r="M718" i="10"/>
  <c r="P718" i="10" s="1"/>
  <c r="H259" i="10"/>
  <c r="K259" i="10" s="1"/>
  <c r="M259" i="10"/>
  <c r="P259" i="10" s="1"/>
  <c r="R259" i="10"/>
  <c r="U259" i="10" s="1"/>
  <c r="R725" i="10"/>
  <c r="U725" i="10" s="1"/>
  <c r="M725" i="10"/>
  <c r="P725" i="10" s="1"/>
  <c r="H725" i="10"/>
  <c r="K725" i="10" s="1"/>
  <c r="H746" i="10"/>
  <c r="K746" i="10" s="1"/>
  <c r="R746" i="10"/>
  <c r="U746" i="10" s="1"/>
  <c r="M746" i="10"/>
  <c r="P746" i="10" s="1"/>
  <c r="M741" i="10"/>
  <c r="P741" i="10" s="1"/>
  <c r="R741" i="10"/>
  <c r="U741" i="10" s="1"/>
  <c r="H741" i="10"/>
  <c r="K741" i="10" s="1"/>
  <c r="M429" i="10"/>
  <c r="P429" i="10" s="1"/>
  <c r="R429" i="10"/>
  <c r="U429" i="10" s="1"/>
  <c r="H429" i="10"/>
  <c r="K429" i="10" s="1"/>
  <c r="R490" i="10"/>
  <c r="U490" i="10" s="1"/>
  <c r="M490" i="10"/>
  <c r="P490" i="10" s="1"/>
  <c r="H490" i="10"/>
  <c r="K490" i="10" s="1"/>
  <c r="M337" i="10"/>
  <c r="P337" i="10" s="1"/>
  <c r="R337" i="10"/>
  <c r="U337" i="10" s="1"/>
  <c r="H337" i="10"/>
  <c r="K337" i="10" s="1"/>
  <c r="M326" i="10"/>
  <c r="P326" i="10" s="1"/>
  <c r="R326" i="10"/>
  <c r="U326" i="10" s="1"/>
  <c r="H326" i="10"/>
  <c r="K326" i="10" s="1"/>
  <c r="M481" i="10"/>
  <c r="P481" i="10" s="1"/>
  <c r="R481" i="10"/>
  <c r="U481" i="10" s="1"/>
  <c r="H481" i="10"/>
  <c r="K481" i="10" s="1"/>
  <c r="H375" i="10"/>
  <c r="K375" i="10" s="1"/>
  <c r="M375" i="10"/>
  <c r="P375" i="10" s="1"/>
  <c r="R375" i="10"/>
  <c r="U375" i="10" s="1"/>
  <c r="H743" i="10"/>
  <c r="K743" i="10" s="1"/>
  <c r="R743" i="10"/>
  <c r="U743" i="10" s="1"/>
  <c r="M743" i="10"/>
  <c r="P743" i="10" s="1"/>
  <c r="M340" i="10"/>
  <c r="P340" i="10" s="1"/>
  <c r="H340" i="10"/>
  <c r="K340" i="10" s="1"/>
  <c r="R340" i="10"/>
  <c r="U340" i="10" s="1"/>
  <c r="H59" i="10"/>
  <c r="K59" i="10" s="1"/>
  <c r="M59" i="10"/>
  <c r="P59" i="10" s="1"/>
  <c r="R59" i="10"/>
  <c r="U59" i="10" s="1"/>
  <c r="H606" i="10"/>
  <c r="K606" i="10" s="1"/>
  <c r="M606" i="10"/>
  <c r="P606" i="10" s="1"/>
  <c r="R606" i="10"/>
  <c r="U606" i="10" s="1"/>
  <c r="H97" i="10"/>
  <c r="K97" i="10" s="1"/>
  <c r="M97" i="10"/>
  <c r="P97" i="10" s="1"/>
  <c r="R97" i="10"/>
  <c r="U97" i="10" s="1"/>
  <c r="R678" i="10"/>
  <c r="U678" i="10" s="1"/>
  <c r="M678" i="10"/>
  <c r="P678" i="10" s="1"/>
  <c r="H678" i="10"/>
  <c r="K678" i="10" s="1"/>
  <c r="H186" i="10"/>
  <c r="K186" i="10" s="1"/>
  <c r="R186" i="10"/>
  <c r="U186" i="10" s="1"/>
  <c r="M186" i="10"/>
  <c r="P186" i="10" s="1"/>
  <c r="H376" i="10"/>
  <c r="K376" i="10" s="1"/>
  <c r="M376" i="10"/>
  <c r="P376" i="10" s="1"/>
  <c r="R376" i="10"/>
  <c r="U376" i="10" s="1"/>
  <c r="M627" i="10"/>
  <c r="P627" i="10" s="1"/>
  <c r="R627" i="10"/>
  <c r="U627" i="10" s="1"/>
  <c r="H627" i="10"/>
  <c r="K627" i="10" s="1"/>
  <c r="R99" i="10"/>
  <c r="U99" i="10" s="1"/>
  <c r="M99" i="10"/>
  <c r="P99" i="10" s="1"/>
  <c r="H99" i="10"/>
  <c r="K99" i="10" s="1"/>
  <c r="H302" i="10"/>
  <c r="K302" i="10" s="1"/>
  <c r="R302" i="10"/>
  <c r="U302" i="10" s="1"/>
  <c r="M302" i="10"/>
  <c r="P302" i="10" s="1"/>
  <c r="R312" i="10"/>
  <c r="U312" i="10" s="1"/>
  <c r="H312" i="10"/>
  <c r="K312" i="10" s="1"/>
  <c r="M312" i="10"/>
  <c r="P312" i="10" s="1"/>
  <c r="H381" i="10"/>
  <c r="K381" i="10" s="1"/>
  <c r="M381" i="10"/>
  <c r="P381" i="10" s="1"/>
  <c r="R381" i="10"/>
  <c r="U381" i="10" s="1"/>
  <c r="R345" i="10"/>
  <c r="U345" i="10" s="1"/>
  <c r="M345" i="10"/>
  <c r="P345" i="10" s="1"/>
  <c r="H345" i="10"/>
  <c r="K345" i="10" s="1"/>
  <c r="M468" i="10"/>
  <c r="P468" i="10" s="1"/>
  <c r="H468" i="10"/>
  <c r="K468" i="10" s="1"/>
  <c r="R468" i="10"/>
  <c r="U468" i="10" s="1"/>
  <c r="M595" i="10"/>
  <c r="P595" i="10" s="1"/>
  <c r="H595" i="10"/>
  <c r="K595" i="10" s="1"/>
  <c r="R595" i="10"/>
  <c r="U595" i="10" s="1"/>
  <c r="H457" i="10"/>
  <c r="K457" i="10" s="1"/>
  <c r="M457" i="10"/>
  <c r="P457" i="10" s="1"/>
  <c r="R457" i="10"/>
  <c r="U457" i="10" s="1"/>
  <c r="H549" i="10"/>
  <c r="K549" i="10" s="1"/>
  <c r="M549" i="10"/>
  <c r="P549" i="10" s="1"/>
  <c r="R549" i="10"/>
  <c r="U549" i="10" s="1"/>
  <c r="H318" i="10"/>
  <c r="K318" i="10" s="1"/>
  <c r="M318" i="10"/>
  <c r="P318" i="10" s="1"/>
  <c r="R318" i="10"/>
  <c r="U318" i="10" s="1"/>
  <c r="R25" i="10"/>
  <c r="U25" i="10" s="1"/>
  <c r="M25" i="10"/>
  <c r="P25" i="10" s="1"/>
  <c r="H25" i="10"/>
  <c r="K25" i="10" s="1"/>
  <c r="R105" i="10"/>
  <c r="U105" i="10" s="1"/>
  <c r="M105" i="10"/>
  <c r="P105" i="10" s="1"/>
  <c r="H105" i="10"/>
  <c r="K105" i="10" s="1"/>
  <c r="M157" i="10"/>
  <c r="P157" i="10" s="1"/>
  <c r="H157" i="10"/>
  <c r="K157" i="10" s="1"/>
  <c r="R157" i="10"/>
  <c r="U157" i="10" s="1"/>
  <c r="H596" i="10"/>
  <c r="K596" i="10" s="1"/>
  <c r="R596" i="10"/>
  <c r="U596" i="10" s="1"/>
  <c r="M596" i="10"/>
  <c r="P596" i="10" s="1"/>
  <c r="H545" i="10"/>
  <c r="K545" i="10" s="1"/>
  <c r="M545" i="10"/>
  <c r="P545" i="10" s="1"/>
  <c r="R545" i="10"/>
  <c r="U545" i="10" s="1"/>
  <c r="H114" i="10"/>
  <c r="K114" i="10" s="1"/>
  <c r="M114" i="10"/>
  <c r="P114" i="10" s="1"/>
  <c r="R114" i="10"/>
  <c r="U114" i="10" s="1"/>
  <c r="H778" i="10"/>
  <c r="K778" i="10" s="1"/>
  <c r="M778" i="10"/>
  <c r="P778" i="10" s="1"/>
  <c r="R778" i="10"/>
  <c r="U778" i="10" s="1"/>
  <c r="H760" i="10"/>
  <c r="K760" i="10" s="1"/>
  <c r="M760" i="10"/>
  <c r="P760" i="10" s="1"/>
  <c r="R760" i="10"/>
  <c r="U760" i="10" s="1"/>
  <c r="M777" i="10"/>
  <c r="P777" i="10" s="1"/>
  <c r="R777" i="10"/>
  <c r="U777" i="10" s="1"/>
  <c r="H777" i="10"/>
  <c r="K777" i="10" s="1"/>
  <c r="H719" i="10"/>
  <c r="K719" i="10" s="1"/>
  <c r="R719" i="10"/>
  <c r="U719" i="10" s="1"/>
  <c r="M719" i="10"/>
  <c r="P719" i="10" s="1"/>
  <c r="R756" i="10"/>
  <c r="U756" i="10" s="1"/>
  <c r="H756" i="10"/>
  <c r="K756" i="10" s="1"/>
  <c r="M756" i="10"/>
  <c r="P756" i="10" s="1"/>
  <c r="R257" i="10"/>
  <c r="U257" i="10" s="1"/>
  <c r="M257" i="10"/>
  <c r="P257" i="10" s="1"/>
  <c r="H257" i="10"/>
  <c r="K257" i="10" s="1"/>
  <c r="M294" i="10"/>
  <c r="P294" i="10" s="1"/>
  <c r="R294" i="10"/>
  <c r="U294" i="10" s="1"/>
  <c r="H294" i="10"/>
  <c r="K294" i="10" s="1"/>
  <c r="H689" i="10"/>
  <c r="K689" i="10" s="1"/>
  <c r="M689" i="10"/>
  <c r="P689" i="10" s="1"/>
  <c r="R689" i="10"/>
  <c r="U689" i="10" s="1"/>
  <c r="R40" i="10"/>
  <c r="U40" i="10" s="1"/>
  <c r="M40" i="10"/>
  <c r="P40" i="10" s="1"/>
  <c r="H40" i="10"/>
  <c r="K40" i="10" s="1"/>
  <c r="H463" i="10"/>
  <c r="K463" i="10" s="1"/>
  <c r="M463" i="10"/>
  <c r="P463" i="10" s="1"/>
  <c r="R463" i="10"/>
  <c r="U463" i="10" s="1"/>
  <c r="M224" i="10"/>
  <c r="P224" i="10" s="1"/>
  <c r="H224" i="10"/>
  <c r="K224" i="10" s="1"/>
  <c r="R224" i="10"/>
  <c r="U224" i="10" s="1"/>
  <c r="H622" i="10"/>
  <c r="K622" i="10" s="1"/>
  <c r="M622" i="10"/>
  <c r="P622" i="10" s="1"/>
  <c r="R622" i="10"/>
  <c r="U622" i="10" s="1"/>
  <c r="H323" i="10"/>
  <c r="K323" i="10" s="1"/>
  <c r="M323" i="10"/>
  <c r="P323" i="10" s="1"/>
  <c r="R323" i="10"/>
  <c r="U323" i="10" s="1"/>
  <c r="H474" i="10"/>
  <c r="K474" i="10" s="1"/>
  <c r="M474" i="10"/>
  <c r="P474" i="10" s="1"/>
  <c r="R474" i="10"/>
  <c r="U474" i="10" s="1"/>
  <c r="H501" i="10"/>
  <c r="K501" i="10" s="1"/>
  <c r="R501" i="10"/>
  <c r="U501" i="10" s="1"/>
  <c r="M501" i="10"/>
  <c r="P501" i="10" s="1"/>
  <c r="R680" i="10"/>
  <c r="U680" i="10" s="1"/>
  <c r="H680" i="10"/>
  <c r="K680" i="10" s="1"/>
  <c r="M680" i="10"/>
  <c r="P680" i="10" s="1"/>
  <c r="M615" i="10"/>
  <c r="P615" i="10" s="1"/>
  <c r="H615" i="10"/>
  <c r="K615" i="10" s="1"/>
  <c r="R615" i="10"/>
  <c r="U615" i="10" s="1"/>
  <c r="H498" i="10"/>
  <c r="K498" i="10" s="1"/>
  <c r="M498" i="10"/>
  <c r="P498" i="10" s="1"/>
  <c r="R498" i="10"/>
  <c r="U498" i="10" s="1"/>
  <c r="R473" i="10"/>
  <c r="U473" i="10" s="1"/>
  <c r="H473" i="10"/>
  <c r="K473" i="10" s="1"/>
  <c r="M473" i="10"/>
  <c r="P473" i="10" s="1"/>
  <c r="R605" i="10"/>
  <c r="U605" i="10" s="1"/>
  <c r="H605" i="10"/>
  <c r="K605" i="10" s="1"/>
  <c r="M605" i="10"/>
  <c r="P605" i="10" s="1"/>
  <c r="H231" i="10"/>
  <c r="K231" i="10" s="1"/>
  <c r="M231" i="10"/>
  <c r="P231" i="10" s="1"/>
  <c r="R231" i="10"/>
  <c r="U231" i="10" s="1"/>
  <c r="M71" i="10"/>
  <c r="P71" i="10" s="1"/>
  <c r="H71" i="10"/>
  <c r="K71" i="10" s="1"/>
  <c r="R71" i="10"/>
  <c r="U71" i="10" s="1"/>
  <c r="H266" i="10"/>
  <c r="K266" i="10" s="1"/>
  <c r="M266" i="10"/>
  <c r="P266" i="10" s="1"/>
  <c r="R266" i="10"/>
  <c r="U266" i="10" s="1"/>
  <c r="M350" i="10"/>
  <c r="P350" i="10" s="1"/>
  <c r="R350" i="10"/>
  <c r="U350" i="10" s="1"/>
  <c r="H350" i="10"/>
  <c r="K350" i="10" s="1"/>
  <c r="H164" i="10"/>
  <c r="K164" i="10" s="1"/>
  <c r="R164" i="10"/>
  <c r="U164" i="10" s="1"/>
  <c r="M164" i="10"/>
  <c r="P164" i="10" s="1"/>
  <c r="H310" i="10"/>
  <c r="K310" i="10" s="1"/>
  <c r="R310" i="10"/>
  <c r="U310" i="10" s="1"/>
  <c r="M310" i="10"/>
  <c r="P310" i="10" s="1"/>
  <c r="M306" i="10"/>
  <c r="P306" i="10" s="1"/>
  <c r="H306" i="10"/>
  <c r="K306" i="10" s="1"/>
  <c r="R306" i="10"/>
  <c r="U306" i="10" s="1"/>
  <c r="R524" i="10"/>
  <c r="U524" i="10" s="1"/>
  <c r="M524" i="10"/>
  <c r="P524" i="10" s="1"/>
  <c r="H524" i="10"/>
  <c r="K524" i="10" s="1"/>
  <c r="M272" i="10"/>
  <c r="P272" i="10" s="1"/>
  <c r="R272" i="10"/>
  <c r="U272" i="10" s="1"/>
  <c r="H272" i="10"/>
  <c r="K272" i="10" s="1"/>
  <c r="R53" i="10"/>
  <c r="U53" i="10" s="1"/>
  <c r="M53" i="10"/>
  <c r="P53" i="10" s="1"/>
  <c r="H53" i="10"/>
  <c r="K53" i="10" s="1"/>
  <c r="H276" i="10"/>
  <c r="K276" i="10" s="1"/>
  <c r="M276" i="10"/>
  <c r="P276" i="10" s="1"/>
  <c r="R276" i="10"/>
  <c r="U276" i="10" s="1"/>
  <c r="H232" i="10"/>
  <c r="K232" i="10" s="1"/>
  <c r="M232" i="10"/>
  <c r="P232" i="10" s="1"/>
  <c r="R232" i="10"/>
  <c r="U232" i="10" s="1"/>
  <c r="H415" i="10"/>
  <c r="K415" i="10" s="1"/>
  <c r="M415" i="10"/>
  <c r="P415" i="10" s="1"/>
  <c r="R415" i="10"/>
  <c r="U415" i="10" s="1"/>
  <c r="M189" i="10"/>
  <c r="P189" i="10" s="1"/>
  <c r="H189" i="10"/>
  <c r="K189" i="10" s="1"/>
  <c r="R189" i="10"/>
  <c r="U189" i="10" s="1"/>
  <c r="M409" i="10"/>
  <c r="P409" i="10" s="1"/>
  <c r="H409" i="10"/>
  <c r="K409" i="10" s="1"/>
  <c r="R409" i="10"/>
  <c r="U409" i="10" s="1"/>
  <c r="R110" i="10"/>
  <c r="U110" i="10" s="1"/>
  <c r="M110" i="10"/>
  <c r="P110" i="10" s="1"/>
  <c r="H110" i="10"/>
  <c r="K110" i="10" s="1"/>
  <c r="H73" i="10"/>
  <c r="K73" i="10" s="1"/>
  <c r="M73" i="10"/>
  <c r="P73" i="10" s="1"/>
  <c r="R73" i="10"/>
  <c r="U73" i="10" s="1"/>
  <c r="H144" i="10"/>
  <c r="K144" i="10" s="1"/>
  <c r="R144" i="10"/>
  <c r="U144" i="10" s="1"/>
  <c r="M144" i="10"/>
  <c r="P144" i="10" s="1"/>
  <c r="R242" i="10"/>
  <c r="U242" i="10" s="1"/>
  <c r="M242" i="10"/>
  <c r="P242" i="10" s="1"/>
  <c r="H242" i="10"/>
  <c r="K242" i="10" s="1"/>
  <c r="R4" i="10"/>
  <c r="U4" i="10" s="1"/>
  <c r="M4" i="10"/>
  <c r="P4" i="10" s="1"/>
  <c r="H4" i="10"/>
  <c r="K4" i="10" s="1"/>
  <c r="M308" i="10"/>
  <c r="P308" i="10" s="1"/>
  <c r="H308" i="10"/>
  <c r="K308" i="10" s="1"/>
  <c r="R308" i="10"/>
  <c r="U308" i="10" s="1"/>
  <c r="M173" i="10"/>
  <c r="P173" i="10" s="1"/>
  <c r="H173" i="10"/>
  <c r="K173" i="10" s="1"/>
  <c r="R173" i="10"/>
  <c r="U173" i="10" s="1"/>
  <c r="M329" i="10"/>
  <c r="P329" i="10" s="1"/>
  <c r="H329" i="10"/>
  <c r="K329" i="10" s="1"/>
  <c r="R329" i="10"/>
  <c r="U329" i="10" s="1"/>
  <c r="H159" i="10"/>
  <c r="K159" i="10" s="1"/>
  <c r="M159" i="10"/>
  <c r="P159" i="10" s="1"/>
  <c r="R159" i="10"/>
  <c r="U159" i="10" s="1"/>
  <c r="M546" i="10"/>
  <c r="P546" i="10" s="1"/>
  <c r="R546" i="10"/>
  <c r="U546" i="10" s="1"/>
  <c r="H546" i="10"/>
  <c r="K546" i="10" s="1"/>
  <c r="M209" i="10"/>
  <c r="P209" i="10" s="1"/>
  <c r="R209" i="10"/>
  <c r="U209" i="10" s="1"/>
  <c r="H209" i="10"/>
  <c r="K209" i="10" s="1"/>
  <c r="H758" i="10"/>
  <c r="K758" i="10" s="1"/>
  <c r="R758" i="10"/>
  <c r="U758" i="10" s="1"/>
  <c r="M758" i="10"/>
  <c r="P758" i="10" s="1"/>
  <c r="M451" i="10"/>
  <c r="P451" i="10" s="1"/>
  <c r="R451" i="10"/>
  <c r="U451" i="10" s="1"/>
  <c r="H451" i="10"/>
  <c r="K451" i="10" s="1"/>
  <c r="R699" i="10"/>
  <c r="U699" i="10" s="1"/>
  <c r="M699" i="10"/>
  <c r="P699" i="10" s="1"/>
  <c r="H699" i="10"/>
  <c r="K699" i="10" s="1"/>
  <c r="R754" i="10"/>
  <c r="U754" i="10" s="1"/>
  <c r="H754" i="10"/>
  <c r="K754" i="10" s="1"/>
  <c r="M754" i="10"/>
  <c r="P754" i="10" s="1"/>
  <c r="R764" i="10"/>
  <c r="U764" i="10" s="1"/>
  <c r="H764" i="10"/>
  <c r="K764" i="10" s="1"/>
  <c r="M764" i="10"/>
  <c r="P764" i="10" s="1"/>
  <c r="M765" i="10"/>
  <c r="P765" i="10" s="1"/>
  <c r="H765" i="10"/>
  <c r="K765" i="10" s="1"/>
  <c r="R765" i="10"/>
  <c r="U765" i="10" s="1"/>
  <c r="R82" i="10"/>
  <c r="U82" i="10" s="1"/>
  <c r="M82" i="10"/>
  <c r="P82" i="10" s="1"/>
  <c r="H82" i="10"/>
  <c r="K82" i="10" s="1"/>
  <c r="R277" i="10"/>
  <c r="U277" i="10" s="1"/>
  <c r="M277" i="10"/>
  <c r="P277" i="10" s="1"/>
  <c r="H277" i="10"/>
  <c r="K277" i="10" s="1"/>
  <c r="M467" i="10"/>
  <c r="P467" i="10" s="1"/>
  <c r="H467" i="10"/>
  <c r="K467" i="10" s="1"/>
  <c r="R467" i="10"/>
  <c r="U467" i="10" s="1"/>
  <c r="H495" i="10"/>
  <c r="K495" i="10" s="1"/>
  <c r="R495" i="10"/>
  <c r="U495" i="10" s="1"/>
  <c r="M495" i="10"/>
  <c r="P495" i="10" s="1"/>
  <c r="R378" i="10"/>
  <c r="U378" i="10" s="1"/>
  <c r="M378" i="10"/>
  <c r="P378" i="10" s="1"/>
  <c r="H378" i="10"/>
  <c r="K378" i="10" s="1"/>
  <c r="M742" i="10"/>
  <c r="P742" i="10" s="1"/>
  <c r="R742" i="10"/>
  <c r="U742" i="10" s="1"/>
  <c r="H742" i="10"/>
  <c r="K742" i="10" s="1"/>
  <c r="R433" i="10"/>
  <c r="U433" i="10" s="1"/>
  <c r="H433" i="10"/>
  <c r="K433" i="10" s="1"/>
  <c r="M433" i="10"/>
  <c r="P433" i="10" s="1"/>
  <c r="H676" i="10"/>
  <c r="K676" i="10" s="1"/>
  <c r="M676" i="10"/>
  <c r="P676" i="10" s="1"/>
  <c r="R676" i="10"/>
  <c r="U676" i="10" s="1"/>
  <c r="M713" i="10"/>
  <c r="P713" i="10" s="1"/>
  <c r="R713" i="10"/>
  <c r="U713" i="10" s="1"/>
  <c r="H713" i="10"/>
  <c r="K713" i="10" s="1"/>
  <c r="H131" i="10"/>
  <c r="K131" i="10" s="1"/>
  <c r="R131" i="10"/>
  <c r="U131" i="10" s="1"/>
  <c r="M131" i="10"/>
  <c r="P131" i="10" s="1"/>
  <c r="M675" i="10"/>
  <c r="P675" i="10" s="1"/>
  <c r="H675" i="10"/>
  <c r="K675" i="10" s="1"/>
  <c r="R675" i="10"/>
  <c r="U675" i="10" s="1"/>
  <c r="H341" i="10"/>
  <c r="K341" i="10" s="1"/>
  <c r="R341" i="10"/>
  <c r="U341" i="10" s="1"/>
  <c r="M341" i="10"/>
  <c r="P341" i="10" s="1"/>
  <c r="R682" i="10"/>
  <c r="U682" i="10" s="1"/>
  <c r="M682" i="10"/>
  <c r="P682" i="10" s="1"/>
  <c r="H682" i="10"/>
  <c r="K682" i="10" s="1"/>
  <c r="R279" i="10"/>
  <c r="U279" i="10" s="1"/>
  <c r="M279" i="10"/>
  <c r="P279" i="10" s="1"/>
  <c r="H279" i="10"/>
  <c r="K279" i="10" s="1"/>
  <c r="R314" i="10"/>
  <c r="U314" i="10" s="1"/>
  <c r="M314" i="10"/>
  <c r="P314" i="10" s="1"/>
  <c r="H314" i="10"/>
  <c r="K314" i="10" s="1"/>
  <c r="M529" i="10"/>
  <c r="P529" i="10" s="1"/>
  <c r="R529" i="10"/>
  <c r="U529" i="10" s="1"/>
  <c r="H529" i="10"/>
  <c r="K529" i="10" s="1"/>
  <c r="R170" i="10"/>
  <c r="U170" i="10" s="1"/>
  <c r="H170" i="10"/>
  <c r="K170" i="10" s="1"/>
  <c r="M170" i="10"/>
  <c r="P170" i="10" s="1"/>
  <c r="M208" i="10"/>
  <c r="P208" i="10" s="1"/>
  <c r="R208" i="10"/>
  <c r="U208" i="10" s="1"/>
  <c r="H208" i="10"/>
  <c r="K208" i="10" s="1"/>
  <c r="R607" i="10"/>
  <c r="U607" i="10" s="1"/>
  <c r="M607" i="10"/>
  <c r="P607" i="10" s="1"/>
  <c r="H607" i="10"/>
  <c r="K607" i="10" s="1"/>
  <c r="R597" i="10"/>
  <c r="U597" i="10" s="1"/>
  <c r="H597" i="10"/>
  <c r="K597" i="10" s="1"/>
  <c r="M597" i="10"/>
  <c r="P597" i="10" s="1"/>
  <c r="M174" i="10"/>
  <c r="P174" i="10" s="1"/>
  <c r="H174" i="10"/>
  <c r="K174" i="10" s="1"/>
  <c r="R174" i="10"/>
  <c r="U174" i="10" s="1"/>
  <c r="M88" i="10"/>
  <c r="P88" i="10" s="1"/>
  <c r="H88" i="10"/>
  <c r="K88" i="10" s="1"/>
  <c r="R88" i="10"/>
  <c r="U88" i="10" s="1"/>
  <c r="R594" i="10"/>
  <c r="U594" i="10" s="1"/>
  <c r="M594" i="10"/>
  <c r="P594" i="10" s="1"/>
  <c r="H594" i="10"/>
  <c r="K594" i="10" s="1"/>
  <c r="R181" i="10"/>
  <c r="U181" i="10" s="1"/>
  <c r="M181" i="10"/>
  <c r="P181" i="10" s="1"/>
  <c r="H181" i="10"/>
  <c r="K181" i="10" s="1"/>
  <c r="M260" i="10"/>
  <c r="P260" i="10" s="1"/>
  <c r="H260" i="10"/>
  <c r="K260" i="10" s="1"/>
  <c r="R260" i="10"/>
  <c r="U260" i="10" s="1"/>
  <c r="R183" i="10"/>
  <c r="U183" i="10" s="1"/>
  <c r="H183" i="10"/>
  <c r="K183" i="10" s="1"/>
  <c r="M183" i="10"/>
  <c r="P183" i="10" s="1"/>
  <c r="M333" i="10"/>
  <c r="P333" i="10" s="1"/>
  <c r="R333" i="10"/>
  <c r="U333" i="10" s="1"/>
  <c r="H333" i="10"/>
  <c r="K333" i="10" s="1"/>
  <c r="R281" i="10"/>
  <c r="U281" i="10" s="1"/>
  <c r="H281" i="10"/>
  <c r="K281" i="10" s="1"/>
  <c r="M281" i="10"/>
  <c r="P281" i="10" s="1"/>
  <c r="R106" i="10"/>
  <c r="U106" i="10" s="1"/>
  <c r="H106" i="10"/>
  <c r="K106" i="10" s="1"/>
  <c r="M106" i="10"/>
  <c r="P106" i="10" s="1"/>
  <c r="M64" i="10"/>
  <c r="P64" i="10" s="1"/>
  <c r="H64" i="10"/>
  <c r="K64" i="10" s="1"/>
  <c r="R64" i="10"/>
  <c r="U64" i="10" s="1"/>
  <c r="M14" i="10"/>
  <c r="P14" i="10" s="1"/>
  <c r="H14" i="10"/>
  <c r="K14" i="10" s="1"/>
  <c r="R14" i="10"/>
  <c r="U14" i="10" s="1"/>
  <c r="M165" i="10"/>
  <c r="P165" i="10" s="1"/>
  <c r="H165" i="10"/>
  <c r="K165" i="10" s="1"/>
  <c r="R165" i="10"/>
  <c r="U165" i="10" s="1"/>
  <c r="M246" i="10"/>
  <c r="P246" i="10" s="1"/>
  <c r="H246" i="10"/>
  <c r="K246" i="10" s="1"/>
  <c r="R246" i="10"/>
  <c r="U246" i="10" s="1"/>
  <c r="H34" i="10"/>
  <c r="K34" i="10" s="1"/>
  <c r="R34" i="10"/>
  <c r="U34" i="10" s="1"/>
  <c r="M34" i="10"/>
  <c r="P34" i="10" s="1"/>
  <c r="B354" i="10"/>
  <c r="B296" i="10"/>
  <c r="B6" i="10"/>
  <c r="B41" i="10"/>
  <c r="B60" i="10"/>
  <c r="B168" i="10"/>
  <c r="B3" i="10"/>
  <c r="B100" i="10"/>
  <c r="B663" i="10"/>
  <c r="B152" i="10"/>
  <c r="B417" i="10"/>
  <c r="B47" i="10"/>
  <c r="B115" i="10"/>
  <c r="B37" i="10"/>
  <c r="B101" i="10"/>
  <c r="B74" i="10"/>
  <c r="B184" i="10"/>
  <c r="B57" i="10"/>
  <c r="B84" i="10"/>
  <c r="B665" i="10"/>
  <c r="B93" i="10"/>
  <c r="B273" i="10"/>
  <c r="B363" i="10"/>
  <c r="B660" i="10"/>
  <c r="B54" i="10"/>
  <c r="B342" i="10"/>
  <c r="B650" i="10"/>
  <c r="B493" i="10"/>
  <c r="B377" i="10"/>
  <c r="B655" i="10"/>
  <c r="B659" i="10"/>
  <c r="B653" i="10"/>
  <c r="B19" i="10"/>
  <c r="B123" i="10"/>
  <c r="B290" i="10"/>
  <c r="B153" i="10"/>
  <c r="B654" i="10"/>
  <c r="B658" i="10"/>
  <c r="B458" i="10"/>
  <c r="B262" i="10"/>
  <c r="B664" i="10"/>
  <c r="B656" i="10"/>
  <c r="B652" i="10"/>
  <c r="B423" i="10"/>
  <c r="B193" i="10"/>
  <c r="B145" i="10"/>
  <c r="B661" i="10"/>
  <c r="B66" i="10"/>
  <c r="B23" i="10"/>
  <c r="B651" i="10"/>
  <c r="B194" i="10"/>
  <c r="B197" i="10"/>
  <c r="B218" i="10"/>
  <c r="B13" i="10"/>
  <c r="B343" i="10"/>
  <c r="B662" i="10"/>
  <c r="B210" i="10"/>
  <c r="B167" i="10"/>
  <c r="B349" i="10"/>
  <c r="B657" i="10"/>
  <c r="B76" i="10"/>
  <c r="R650" i="10" l="1"/>
  <c r="U650" i="10" s="1"/>
  <c r="H650" i="10"/>
  <c r="K650" i="10" s="1"/>
  <c r="M650" i="10"/>
  <c r="P650" i="10" s="1"/>
  <c r="M659" i="10"/>
  <c r="P659" i="10" s="1"/>
  <c r="H659" i="10"/>
  <c r="K659" i="10" s="1"/>
  <c r="R659" i="10"/>
  <c r="U659" i="10" s="1"/>
  <c r="H145" i="10"/>
  <c r="K145" i="10" s="1"/>
  <c r="R145" i="10"/>
  <c r="U145" i="10" s="1"/>
  <c r="M145" i="10"/>
  <c r="P145" i="10" s="1"/>
  <c r="M655" i="10"/>
  <c r="P655" i="10" s="1"/>
  <c r="H655" i="10"/>
  <c r="K655" i="10" s="1"/>
  <c r="R655" i="10"/>
  <c r="U655" i="10" s="1"/>
  <c r="R37" i="10"/>
  <c r="U37" i="10" s="1"/>
  <c r="H37" i="10"/>
  <c r="K37" i="10" s="1"/>
  <c r="M37" i="10"/>
  <c r="P37" i="10" s="1"/>
  <c r="R654" i="10"/>
  <c r="U654" i="10" s="1"/>
  <c r="H654" i="10"/>
  <c r="K654" i="10" s="1"/>
  <c r="M654" i="10"/>
  <c r="P654" i="10" s="1"/>
  <c r="H76" i="10"/>
  <c r="K76" i="10" s="1"/>
  <c r="R76" i="10"/>
  <c r="U76" i="10" s="1"/>
  <c r="M76" i="10"/>
  <c r="P76" i="10" s="1"/>
  <c r="R193" i="10"/>
  <c r="U193" i="10" s="1"/>
  <c r="M193" i="10"/>
  <c r="P193" i="10" s="1"/>
  <c r="H193" i="10"/>
  <c r="K193" i="10" s="1"/>
  <c r="H377" i="10"/>
  <c r="K377" i="10" s="1"/>
  <c r="M377" i="10"/>
  <c r="P377" i="10" s="1"/>
  <c r="R377" i="10"/>
  <c r="U377" i="10" s="1"/>
  <c r="M115" i="10"/>
  <c r="P115" i="10" s="1"/>
  <c r="R115" i="10"/>
  <c r="U115" i="10" s="1"/>
  <c r="H115" i="10"/>
  <c r="K115" i="10" s="1"/>
  <c r="H657" i="10"/>
  <c r="K657" i="10" s="1"/>
  <c r="R657" i="10"/>
  <c r="U657" i="10" s="1"/>
  <c r="M657" i="10"/>
  <c r="P657" i="10" s="1"/>
  <c r="H423" i="10"/>
  <c r="K423" i="10" s="1"/>
  <c r="M423" i="10"/>
  <c r="P423" i="10" s="1"/>
  <c r="R423" i="10"/>
  <c r="U423" i="10" s="1"/>
  <c r="R493" i="10"/>
  <c r="U493" i="10" s="1"/>
  <c r="H493" i="10"/>
  <c r="K493" i="10" s="1"/>
  <c r="M493" i="10"/>
  <c r="P493" i="10" s="1"/>
  <c r="M47" i="10"/>
  <c r="P47" i="10" s="1"/>
  <c r="H47" i="10"/>
  <c r="K47" i="10" s="1"/>
  <c r="R47" i="10"/>
  <c r="U47" i="10" s="1"/>
  <c r="H167" i="10"/>
  <c r="K167" i="10" s="1"/>
  <c r="R167" i="10"/>
  <c r="U167" i="10" s="1"/>
  <c r="M167" i="10"/>
  <c r="P167" i="10" s="1"/>
  <c r="R656" i="10"/>
  <c r="U656" i="10" s="1"/>
  <c r="H656" i="10"/>
  <c r="K656" i="10" s="1"/>
  <c r="M656" i="10"/>
  <c r="P656" i="10" s="1"/>
  <c r="M342" i="10"/>
  <c r="P342" i="10" s="1"/>
  <c r="R342" i="10"/>
  <c r="U342" i="10" s="1"/>
  <c r="H342" i="10"/>
  <c r="K342" i="10" s="1"/>
  <c r="H152" i="10"/>
  <c r="K152" i="10" s="1"/>
  <c r="R152" i="10"/>
  <c r="U152" i="10" s="1"/>
  <c r="M152" i="10"/>
  <c r="P152" i="10" s="1"/>
  <c r="M100" i="10"/>
  <c r="P100" i="10" s="1"/>
  <c r="R100" i="10"/>
  <c r="U100" i="10" s="1"/>
  <c r="H100" i="10"/>
  <c r="K100" i="10" s="1"/>
  <c r="R662" i="10"/>
  <c r="U662" i="10" s="1"/>
  <c r="H662" i="10"/>
  <c r="K662" i="10" s="1"/>
  <c r="M662" i="10"/>
  <c r="P662" i="10" s="1"/>
  <c r="M262" i="10"/>
  <c r="P262" i="10" s="1"/>
  <c r="R262" i="10"/>
  <c r="U262" i="10" s="1"/>
  <c r="H262" i="10"/>
  <c r="K262" i="10" s="1"/>
  <c r="H660" i="10"/>
  <c r="K660" i="10" s="1"/>
  <c r="R660" i="10"/>
  <c r="U660" i="10" s="1"/>
  <c r="M660" i="10"/>
  <c r="P660" i="10" s="1"/>
  <c r="R3" i="10"/>
  <c r="U3" i="10" s="1"/>
  <c r="H3" i="10"/>
  <c r="K3" i="10" s="1"/>
  <c r="M3" i="10"/>
  <c r="P3" i="10" s="1"/>
  <c r="R349" i="10"/>
  <c r="U349" i="10" s="1"/>
  <c r="H349" i="10"/>
  <c r="K349" i="10" s="1"/>
  <c r="M349" i="10"/>
  <c r="P349" i="10" s="1"/>
  <c r="M652" i="10"/>
  <c r="P652" i="10" s="1"/>
  <c r="R652" i="10"/>
  <c r="U652" i="10" s="1"/>
  <c r="H652" i="10"/>
  <c r="K652" i="10" s="1"/>
  <c r="M417" i="10"/>
  <c r="P417" i="10" s="1"/>
  <c r="H417" i="10"/>
  <c r="K417" i="10" s="1"/>
  <c r="R417" i="10"/>
  <c r="U417" i="10" s="1"/>
  <c r="M210" i="10"/>
  <c r="P210" i="10" s="1"/>
  <c r="H210" i="10"/>
  <c r="K210" i="10" s="1"/>
  <c r="R210" i="10"/>
  <c r="U210" i="10" s="1"/>
  <c r="M54" i="10"/>
  <c r="P54" i="10" s="1"/>
  <c r="H54" i="10"/>
  <c r="K54" i="10" s="1"/>
  <c r="R54" i="10"/>
  <c r="U54" i="10" s="1"/>
  <c r="R663" i="10"/>
  <c r="U663" i="10" s="1"/>
  <c r="H663" i="10"/>
  <c r="K663" i="10" s="1"/>
  <c r="M663" i="10"/>
  <c r="P663" i="10" s="1"/>
  <c r="M343" i="10"/>
  <c r="P343" i="10" s="1"/>
  <c r="R343" i="10"/>
  <c r="U343" i="10" s="1"/>
  <c r="H343" i="10"/>
  <c r="K343" i="10" s="1"/>
  <c r="R363" i="10"/>
  <c r="U363" i="10" s="1"/>
  <c r="H363" i="10"/>
  <c r="K363" i="10" s="1"/>
  <c r="M363" i="10"/>
  <c r="P363" i="10" s="1"/>
  <c r="R168" i="10"/>
  <c r="U168" i="10" s="1"/>
  <c r="H168" i="10"/>
  <c r="K168" i="10" s="1"/>
  <c r="M168" i="10"/>
  <c r="P168" i="10" s="1"/>
  <c r="M664" i="10"/>
  <c r="P664" i="10" s="1"/>
  <c r="R664" i="10"/>
  <c r="U664" i="10" s="1"/>
  <c r="H664" i="10"/>
  <c r="K664" i="10" s="1"/>
  <c r="M458" i="10"/>
  <c r="P458" i="10" s="1"/>
  <c r="H458" i="10"/>
  <c r="K458" i="10" s="1"/>
  <c r="R458" i="10"/>
  <c r="U458" i="10" s="1"/>
  <c r="R13" i="10"/>
  <c r="U13" i="10" s="1"/>
  <c r="M13" i="10"/>
  <c r="P13" i="10" s="1"/>
  <c r="H13" i="10"/>
  <c r="K13" i="10" s="1"/>
  <c r="M658" i="10"/>
  <c r="P658" i="10" s="1"/>
  <c r="H658" i="10"/>
  <c r="K658" i="10" s="1"/>
  <c r="R658" i="10"/>
  <c r="U658" i="10" s="1"/>
  <c r="H273" i="10"/>
  <c r="K273" i="10" s="1"/>
  <c r="M273" i="10"/>
  <c r="P273" i="10" s="1"/>
  <c r="R273" i="10"/>
  <c r="U273" i="10" s="1"/>
  <c r="H60" i="10"/>
  <c r="K60" i="10" s="1"/>
  <c r="M60" i="10"/>
  <c r="P60" i="10" s="1"/>
  <c r="R60" i="10"/>
  <c r="U60" i="10" s="1"/>
  <c r="M41" i="10"/>
  <c r="P41" i="10" s="1"/>
  <c r="H41" i="10"/>
  <c r="K41" i="10" s="1"/>
  <c r="R41" i="10"/>
  <c r="U41" i="10" s="1"/>
  <c r="R218" i="10"/>
  <c r="U218" i="10" s="1"/>
  <c r="M218" i="10"/>
  <c r="P218" i="10" s="1"/>
  <c r="H218" i="10"/>
  <c r="K218" i="10" s="1"/>
  <c r="H197" i="10"/>
  <c r="K197" i="10" s="1"/>
  <c r="R197" i="10"/>
  <c r="U197" i="10" s="1"/>
  <c r="M197" i="10"/>
  <c r="P197" i="10" s="1"/>
  <c r="M153" i="10"/>
  <c r="P153" i="10" s="1"/>
  <c r="H153" i="10"/>
  <c r="K153" i="10" s="1"/>
  <c r="R153" i="10"/>
  <c r="U153" i="10" s="1"/>
  <c r="H665" i="10"/>
  <c r="K665" i="10" s="1"/>
  <c r="R665" i="10"/>
  <c r="U665" i="10" s="1"/>
  <c r="M665" i="10"/>
  <c r="P665" i="10" s="1"/>
  <c r="M6" i="10"/>
  <c r="P6" i="10" s="1"/>
  <c r="R6" i="10"/>
  <c r="U6" i="10" s="1"/>
  <c r="H6" i="10"/>
  <c r="K6" i="10" s="1"/>
  <c r="R194" i="10"/>
  <c r="U194" i="10" s="1"/>
  <c r="M194" i="10"/>
  <c r="P194" i="10" s="1"/>
  <c r="H194" i="10"/>
  <c r="K194" i="10" s="1"/>
  <c r="M290" i="10"/>
  <c r="P290" i="10" s="1"/>
  <c r="R290" i="10"/>
  <c r="U290" i="10" s="1"/>
  <c r="H290" i="10"/>
  <c r="K290" i="10" s="1"/>
  <c r="M84" i="10"/>
  <c r="P84" i="10" s="1"/>
  <c r="H84" i="10"/>
  <c r="K84" i="10" s="1"/>
  <c r="R84" i="10"/>
  <c r="U84" i="10" s="1"/>
  <c r="R296" i="10"/>
  <c r="U296" i="10" s="1"/>
  <c r="H296" i="10"/>
  <c r="K296" i="10" s="1"/>
  <c r="M296" i="10"/>
  <c r="P296" i="10" s="1"/>
  <c r="M651" i="10"/>
  <c r="P651" i="10" s="1"/>
  <c r="R651" i="10"/>
  <c r="U651" i="10" s="1"/>
  <c r="H651" i="10"/>
  <c r="K651" i="10" s="1"/>
  <c r="M123" i="10"/>
  <c r="P123" i="10" s="1"/>
  <c r="H123" i="10"/>
  <c r="K123" i="10" s="1"/>
  <c r="R123" i="10"/>
  <c r="U123" i="10" s="1"/>
  <c r="M57" i="10"/>
  <c r="P57" i="10" s="1"/>
  <c r="H57" i="10"/>
  <c r="K57" i="10" s="1"/>
  <c r="R57" i="10"/>
  <c r="U57" i="10" s="1"/>
  <c r="H354" i="10"/>
  <c r="K354" i="10" s="1"/>
  <c r="R354" i="10"/>
  <c r="U354" i="10" s="1"/>
  <c r="M354" i="10"/>
  <c r="P354" i="10" s="1"/>
  <c r="H23" i="10"/>
  <c r="K23" i="10" s="1"/>
  <c r="M23" i="10"/>
  <c r="P23" i="10" s="1"/>
  <c r="R23" i="10"/>
  <c r="U23" i="10" s="1"/>
  <c r="R19" i="10"/>
  <c r="U19" i="10" s="1"/>
  <c r="M19" i="10"/>
  <c r="P19" i="10" s="1"/>
  <c r="H19" i="10"/>
  <c r="K19" i="10" s="1"/>
  <c r="H184" i="10"/>
  <c r="K184" i="10" s="1"/>
  <c r="M184" i="10"/>
  <c r="P184" i="10" s="1"/>
  <c r="R184" i="10"/>
  <c r="U184" i="10" s="1"/>
  <c r="H93" i="10"/>
  <c r="K93" i="10" s="1"/>
  <c r="R93" i="10"/>
  <c r="U93" i="10" s="1"/>
  <c r="M93" i="10"/>
  <c r="P93" i="10" s="1"/>
  <c r="H66" i="10"/>
  <c r="K66" i="10" s="1"/>
  <c r="R66" i="10"/>
  <c r="U66" i="10" s="1"/>
  <c r="M66" i="10"/>
  <c r="P66" i="10" s="1"/>
  <c r="M653" i="10"/>
  <c r="P653" i="10" s="1"/>
  <c r="R653" i="10"/>
  <c r="U653" i="10" s="1"/>
  <c r="H653" i="10"/>
  <c r="K653" i="10" s="1"/>
  <c r="M74" i="10"/>
  <c r="P74" i="10" s="1"/>
  <c r="R74" i="10"/>
  <c r="U74" i="10" s="1"/>
  <c r="H74" i="10"/>
  <c r="K74" i="10" s="1"/>
  <c r="M661" i="10"/>
  <c r="P661" i="10" s="1"/>
  <c r="R661" i="10"/>
  <c r="U661" i="10" s="1"/>
  <c r="H661" i="10"/>
  <c r="K661" i="10" s="1"/>
  <c r="M101" i="10"/>
  <c r="P101" i="10" s="1"/>
  <c r="R101" i="10"/>
  <c r="U101" i="10" s="1"/>
  <c r="H101" i="10"/>
  <c r="K101" i="10" s="1"/>
  <c r="B402" i="10" l="1"/>
  <c r="B319" i="10"/>
  <c r="B176" i="10"/>
  <c r="B575" i="10"/>
  <c r="B322" i="10"/>
  <c r="B580" i="10"/>
  <c r="B27" i="10"/>
  <c r="B577" i="10"/>
  <c r="B29" i="10"/>
  <c r="B366" i="10"/>
  <c r="B574" i="10"/>
  <c r="B571" i="10"/>
  <c r="B103" i="10"/>
  <c r="B578" i="10"/>
  <c r="B573" i="10"/>
  <c r="B566" i="10"/>
  <c r="B576" i="10"/>
  <c r="B572" i="10"/>
  <c r="B425" i="10"/>
  <c r="B357" i="10"/>
  <c r="B569" i="10"/>
  <c r="B358" i="10"/>
  <c r="B579" i="10"/>
  <c r="B289" i="10"/>
  <c r="B255" i="10"/>
  <c r="B129" i="10"/>
  <c r="B169" i="10"/>
  <c r="B581" i="10"/>
  <c r="B252" i="10"/>
  <c r="B568" i="10"/>
  <c r="B567" i="10"/>
  <c r="H566" i="10" l="1"/>
  <c r="K566" i="10" s="1"/>
  <c r="M566" i="10"/>
  <c r="P566" i="10" s="1"/>
  <c r="R566" i="10"/>
  <c r="U566" i="10" s="1"/>
  <c r="H573" i="10"/>
  <c r="K573" i="10" s="1"/>
  <c r="M573" i="10"/>
  <c r="P573" i="10" s="1"/>
  <c r="R573" i="10"/>
  <c r="U573" i="10" s="1"/>
  <c r="R578" i="10"/>
  <c r="U578" i="10" s="1"/>
  <c r="M578" i="10"/>
  <c r="P578" i="10" s="1"/>
  <c r="H578" i="10"/>
  <c r="K578" i="10" s="1"/>
  <c r="M103" i="10"/>
  <c r="P103" i="10" s="1"/>
  <c r="R103" i="10"/>
  <c r="U103" i="10" s="1"/>
  <c r="H103" i="10"/>
  <c r="K103" i="10" s="1"/>
  <c r="R571" i="10"/>
  <c r="U571" i="10" s="1"/>
  <c r="H571" i="10"/>
  <c r="K571" i="10" s="1"/>
  <c r="M571" i="10"/>
  <c r="P571" i="10" s="1"/>
  <c r="M169" i="10"/>
  <c r="P169" i="10" s="1"/>
  <c r="H169" i="10"/>
  <c r="K169" i="10" s="1"/>
  <c r="R169" i="10"/>
  <c r="U169" i="10" s="1"/>
  <c r="H574" i="10"/>
  <c r="K574" i="10" s="1"/>
  <c r="M574" i="10"/>
  <c r="P574" i="10" s="1"/>
  <c r="R574" i="10"/>
  <c r="U574" i="10" s="1"/>
  <c r="R129" i="10"/>
  <c r="U129" i="10" s="1"/>
  <c r="H129" i="10"/>
  <c r="K129" i="10" s="1"/>
  <c r="M129" i="10"/>
  <c r="P129" i="10" s="1"/>
  <c r="R366" i="10"/>
  <c r="U366" i="10" s="1"/>
  <c r="M366" i="10"/>
  <c r="P366" i="10" s="1"/>
  <c r="H366" i="10"/>
  <c r="K366" i="10" s="1"/>
  <c r="H255" i="10"/>
  <c r="K255" i="10" s="1"/>
  <c r="M255" i="10"/>
  <c r="P255" i="10" s="1"/>
  <c r="R255" i="10"/>
  <c r="U255" i="10" s="1"/>
  <c r="H29" i="10"/>
  <c r="K29" i="10" s="1"/>
  <c r="M29" i="10"/>
  <c r="P29" i="10" s="1"/>
  <c r="R29" i="10"/>
  <c r="U29" i="10" s="1"/>
  <c r="M289" i="10"/>
  <c r="P289" i="10" s="1"/>
  <c r="H289" i="10"/>
  <c r="K289" i="10" s="1"/>
  <c r="R289" i="10"/>
  <c r="U289" i="10" s="1"/>
  <c r="M577" i="10"/>
  <c r="P577" i="10" s="1"/>
  <c r="R577" i="10"/>
  <c r="U577" i="10" s="1"/>
  <c r="H577" i="10"/>
  <c r="K577" i="10" s="1"/>
  <c r="R579" i="10"/>
  <c r="U579" i="10" s="1"/>
  <c r="H579" i="10"/>
  <c r="K579" i="10" s="1"/>
  <c r="M579" i="10"/>
  <c r="P579" i="10" s="1"/>
  <c r="R27" i="10"/>
  <c r="U27" i="10" s="1"/>
  <c r="M27" i="10"/>
  <c r="P27" i="10" s="1"/>
  <c r="H27" i="10"/>
  <c r="K27" i="10" s="1"/>
  <c r="M252" i="10"/>
  <c r="P252" i="10" s="1"/>
  <c r="R252" i="10"/>
  <c r="U252" i="10" s="1"/>
  <c r="H252" i="10"/>
  <c r="K252" i="10" s="1"/>
  <c r="M358" i="10"/>
  <c r="P358" i="10" s="1"/>
  <c r="H358" i="10"/>
  <c r="K358" i="10" s="1"/>
  <c r="R358" i="10"/>
  <c r="U358" i="10" s="1"/>
  <c r="H580" i="10"/>
  <c r="K580" i="10" s="1"/>
  <c r="R580" i="10"/>
  <c r="U580" i="10" s="1"/>
  <c r="M580" i="10"/>
  <c r="P580" i="10" s="1"/>
  <c r="H567" i="10"/>
  <c r="K567" i="10" s="1"/>
  <c r="M567" i="10"/>
  <c r="P567" i="10" s="1"/>
  <c r="R567" i="10"/>
  <c r="U567" i="10" s="1"/>
  <c r="H569" i="10"/>
  <c r="K569" i="10" s="1"/>
  <c r="R569" i="10"/>
  <c r="U569" i="10" s="1"/>
  <c r="M569" i="10"/>
  <c r="P569" i="10" s="1"/>
  <c r="M322" i="10"/>
  <c r="P322" i="10" s="1"/>
  <c r="R322" i="10"/>
  <c r="U322" i="10" s="1"/>
  <c r="H322" i="10"/>
  <c r="K322" i="10" s="1"/>
  <c r="H568" i="10"/>
  <c r="K568" i="10" s="1"/>
  <c r="R568" i="10"/>
  <c r="U568" i="10" s="1"/>
  <c r="M568" i="10"/>
  <c r="P568" i="10" s="1"/>
  <c r="H357" i="10"/>
  <c r="K357" i="10" s="1"/>
  <c r="R357" i="10"/>
  <c r="U357" i="10" s="1"/>
  <c r="M357" i="10"/>
  <c r="P357" i="10" s="1"/>
  <c r="R575" i="10"/>
  <c r="U575" i="10" s="1"/>
  <c r="H575" i="10"/>
  <c r="K575" i="10" s="1"/>
  <c r="M575" i="10"/>
  <c r="P575" i="10" s="1"/>
  <c r="R581" i="10"/>
  <c r="U581" i="10" s="1"/>
  <c r="H581" i="10"/>
  <c r="K581" i="10" s="1"/>
  <c r="M581" i="10"/>
  <c r="P581" i="10" s="1"/>
  <c r="H425" i="10"/>
  <c r="K425" i="10" s="1"/>
  <c r="M425" i="10"/>
  <c r="P425" i="10" s="1"/>
  <c r="R425" i="10"/>
  <c r="U425" i="10" s="1"/>
  <c r="M176" i="10"/>
  <c r="P176" i="10" s="1"/>
  <c r="H176" i="10"/>
  <c r="K176" i="10" s="1"/>
  <c r="R176" i="10"/>
  <c r="U176" i="10" s="1"/>
  <c r="M572" i="10"/>
  <c r="P572" i="10" s="1"/>
  <c r="H572" i="10"/>
  <c r="K572" i="10" s="1"/>
  <c r="R572" i="10"/>
  <c r="U572" i="10" s="1"/>
  <c r="R319" i="10"/>
  <c r="U319" i="10" s="1"/>
  <c r="H319" i="10"/>
  <c r="K319" i="10" s="1"/>
  <c r="M319" i="10"/>
  <c r="P319" i="10" s="1"/>
  <c r="R576" i="10"/>
  <c r="U576" i="10" s="1"/>
  <c r="H576" i="10"/>
  <c r="K576" i="10" s="1"/>
  <c r="M576" i="10"/>
  <c r="P576" i="10" s="1"/>
  <c r="R402" i="10"/>
  <c r="U402" i="10" s="1"/>
  <c r="M402" i="10"/>
  <c r="P402" i="10" s="1"/>
  <c r="H402" i="10"/>
  <c r="K402" i="10" s="1"/>
  <c r="B570" i="10"/>
  <c r="H570" i="10" l="1"/>
  <c r="K570" i="10" s="1"/>
  <c r="M570" i="10"/>
  <c r="P570" i="10" s="1"/>
  <c r="R570" i="10"/>
  <c r="U570" i="10" s="1"/>
  <c r="G14" i="7" l="1"/>
  <c r="I16" i="7" l="1"/>
  <c r="I14" i="7"/>
  <c r="I6" i="7"/>
  <c r="I3" i="7"/>
  <c r="I19" i="7"/>
  <c r="I2" i="7"/>
  <c r="G19" i="7"/>
  <c r="G6" i="7"/>
  <c r="G3" i="7"/>
  <c r="G16" i="7"/>
  <c r="G2" i="7"/>
  <c r="E233" i="10" l="1"/>
  <c r="F233" i="10" s="1"/>
  <c r="B233" i="10"/>
  <c r="H233" i="10" l="1"/>
  <c r="K233" i="10" s="1"/>
  <c r="M233" i="10"/>
  <c r="P233" i="10" s="1"/>
  <c r="R233" i="10"/>
  <c r="U233" i="10" s="1"/>
  <c r="I5" i="7" l="1"/>
  <c r="G5" i="7"/>
  <c r="G17" i="7"/>
  <c r="I15" i="7"/>
  <c r="I17" i="7"/>
  <c r="G15" i="7"/>
  <c r="G4" i="7"/>
  <c r="I4" i="7"/>
  <c r="I12" i="7"/>
  <c r="G12" i="7"/>
  <c r="G9" i="7"/>
  <c r="I9" i="7"/>
  <c r="G8" i="7"/>
  <c r="G21" i="7"/>
  <c r="I21" i="7"/>
  <c r="I8" i="7"/>
  <c r="G20" i="7"/>
  <c r="G13" i="7"/>
  <c r="I13" i="7"/>
  <c r="I7" i="7" l="1"/>
  <c r="I10" i="7"/>
  <c r="G7" i="7"/>
  <c r="G18" i="7"/>
  <c r="G10" i="7" l="1"/>
  <c r="G11" i="7"/>
  <c r="I20" i="7"/>
  <c r="I11" i="7"/>
  <c r="I18" i="7"/>
  <c r="G22" i="7" l="1"/>
  <c r="I22" i="7"/>
  <c r="O13" i="7" s="1"/>
  <c r="P13" i="7" s="1"/>
  <c r="Q13" i="7" s="1"/>
  <c r="R13" i="7" s="1"/>
  <c r="O2" i="7"/>
  <c r="P2" i="7" s="1"/>
  <c r="Q2" i="7" s="1"/>
  <c r="R2" i="7" s="1"/>
  <c r="O5" i="7"/>
  <c r="P5" i="7" s="1"/>
  <c r="Q5" i="7" s="1"/>
  <c r="R5" i="7" s="1"/>
  <c r="O9" i="7"/>
  <c r="P9" i="7" s="1"/>
  <c r="Q9" i="7" s="1"/>
  <c r="R9" i="7" s="1"/>
  <c r="O18" i="7"/>
  <c r="P18" i="7" s="1"/>
  <c r="Q18" i="7" s="1"/>
  <c r="R18" i="7" s="1"/>
  <c r="O17" i="7"/>
  <c r="P17" i="7" s="1"/>
  <c r="Q17" i="7" s="1"/>
  <c r="R17" i="7" s="1"/>
  <c r="O16" i="7"/>
  <c r="P16" i="7" s="1"/>
  <c r="Q16" i="7" s="1"/>
  <c r="R16" i="7" s="1"/>
  <c r="O3" i="7"/>
  <c r="P3" i="7" s="1"/>
  <c r="Q3" i="7" s="1"/>
  <c r="R3" i="7" s="1"/>
  <c r="O20" i="7"/>
  <c r="P20" i="7" s="1"/>
  <c r="Q20" i="7" s="1"/>
  <c r="R20" i="7" s="1"/>
  <c r="O11" i="7"/>
  <c r="P11" i="7" s="1"/>
  <c r="Q11" i="7" s="1"/>
  <c r="R11" i="7" s="1"/>
  <c r="O21" i="7"/>
  <c r="P21" i="7" s="1"/>
  <c r="Q21" i="7" s="1"/>
  <c r="R21" i="7" s="1"/>
  <c r="O19" i="7"/>
  <c r="P19" i="7" s="1"/>
  <c r="Q19" i="7" s="1"/>
  <c r="R19" i="7" s="1"/>
  <c r="O8" i="7"/>
  <c r="P8" i="7" s="1"/>
  <c r="Q8" i="7" s="1"/>
  <c r="R8" i="7" s="1"/>
  <c r="O10" i="7"/>
  <c r="P10" i="7" s="1"/>
  <c r="Q10" i="7" s="1"/>
  <c r="R10" i="7" s="1"/>
  <c r="O14" i="7"/>
  <c r="P14" i="7" s="1"/>
  <c r="Q14" i="7" s="1"/>
  <c r="R14" i="7" s="1"/>
  <c r="O4" i="7"/>
  <c r="P4" i="7" s="1"/>
  <c r="Q4" i="7" s="1"/>
  <c r="R4" i="7" s="1"/>
  <c r="K4" i="7"/>
  <c r="L4" i="7" s="1"/>
  <c r="M4" i="7" s="1"/>
  <c r="N4" i="7" s="1"/>
  <c r="K16" i="7"/>
  <c r="L16" i="7" s="1"/>
  <c r="M16" i="7" s="1"/>
  <c r="N16" i="7" s="1"/>
  <c r="K11" i="7"/>
  <c r="L11" i="7" s="1"/>
  <c r="M11" i="7" s="1"/>
  <c r="N11" i="7" s="1"/>
  <c r="K14" i="7"/>
  <c r="L14" i="7" s="1"/>
  <c r="M14" i="7" s="1"/>
  <c r="N14" i="7" s="1"/>
  <c r="K20" i="7"/>
  <c r="L20" i="7" s="1"/>
  <c r="M20" i="7" s="1"/>
  <c r="N20" i="7" s="1"/>
  <c r="K18" i="7"/>
  <c r="L18" i="7" s="1"/>
  <c r="M18" i="7" s="1"/>
  <c r="N18" i="7" s="1"/>
  <c r="K10" i="7"/>
  <c r="L10" i="7" s="1"/>
  <c r="M10" i="7" s="1"/>
  <c r="N10" i="7" s="1"/>
  <c r="K12" i="7"/>
  <c r="L12" i="7" s="1"/>
  <c r="M12" i="7" s="1"/>
  <c r="N12" i="7" s="1"/>
  <c r="K7" i="7"/>
  <c r="L7" i="7" s="1"/>
  <c r="M7" i="7" s="1"/>
  <c r="N7" i="7" s="1"/>
  <c r="K2" i="7"/>
  <c r="L2" i="7" s="1"/>
  <c r="M2" i="7" s="1"/>
  <c r="N2" i="7" s="1"/>
  <c r="K13" i="7"/>
  <c r="L13" i="7" s="1"/>
  <c r="M13" i="7" s="1"/>
  <c r="N13" i="7" s="1"/>
  <c r="K3" i="7"/>
  <c r="L3" i="7" s="1"/>
  <c r="M3" i="7" s="1"/>
  <c r="N3" i="7" s="1"/>
  <c r="K9" i="7"/>
  <c r="L9" i="7" s="1"/>
  <c r="M9" i="7" s="1"/>
  <c r="N9" i="7" s="1"/>
  <c r="K17" i="7"/>
  <c r="L17" i="7" s="1"/>
  <c r="M17" i="7" s="1"/>
  <c r="N17" i="7" s="1"/>
  <c r="K6" i="7"/>
  <c r="L6" i="7" s="1"/>
  <c r="M6" i="7" s="1"/>
  <c r="N6" i="7" s="1"/>
  <c r="K8" i="7"/>
  <c r="L8" i="7" s="1"/>
  <c r="M8" i="7" s="1"/>
  <c r="N8" i="7" s="1"/>
  <c r="K15" i="7"/>
  <c r="L15" i="7" s="1"/>
  <c r="M15" i="7" s="1"/>
  <c r="N15" i="7" s="1"/>
  <c r="K19" i="7"/>
  <c r="L19" i="7" s="1"/>
  <c r="M19" i="7" s="1"/>
  <c r="N19" i="7" s="1"/>
  <c r="K21" i="7"/>
  <c r="L21" i="7" s="1"/>
  <c r="M21" i="7" s="1"/>
  <c r="N21" i="7" s="1"/>
  <c r="K5" i="7"/>
  <c r="L5" i="7" s="1"/>
  <c r="M5" i="7" s="1"/>
  <c r="N5" i="7" s="1"/>
  <c r="O6" i="7" l="1"/>
  <c r="P6" i="7" s="1"/>
  <c r="Q6" i="7" s="1"/>
  <c r="R6" i="7" s="1"/>
  <c r="O7" i="7"/>
  <c r="P7" i="7" s="1"/>
  <c r="Q7" i="7" s="1"/>
  <c r="R7" i="7" s="1"/>
  <c r="O15" i="7"/>
  <c r="P15" i="7" s="1"/>
  <c r="Q15" i="7" s="1"/>
  <c r="R15" i="7" s="1"/>
  <c r="O12" i="7"/>
  <c r="P12" i="7" s="1"/>
  <c r="Q12" i="7" s="1"/>
  <c r="R12" i="7" s="1"/>
</calcChain>
</file>

<file path=xl/sharedStrings.xml><?xml version="1.0" encoding="utf-8"?>
<sst xmlns="http://schemas.openxmlformats.org/spreadsheetml/2006/main" count="13528" uniqueCount="4928">
  <si>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</si>
  <si>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</si>
  <si>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</si>
  <si>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</si>
  <si>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</si>
  <si>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</si>
  <si>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</si>
  <si>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</si>
  <si>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</si>
  <si>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</si>
  <si>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</si>
  <si>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</si>
  <si>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</si>
  <si>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</si>
  <si>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</si>
  <si>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</si>
  <si>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</si>
  <si>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</si>
  <si>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</si>
  <si>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</si>
  <si>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</si>
  <si>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</si>
  <si>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</si>
  <si>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</si>
  <si>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</si>
  <si>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</si>
  <si>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</si>
  <si>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</si>
  <si>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</si>
  <si>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</si>
  <si>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</si>
  <si>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</si>
  <si>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</si>
  <si>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</si>
  <si>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</si>
  <si>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</si>
  <si>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</si>
  <si>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</si>
  <si>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</si>
  <si>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</si>
  <si>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</si>
  <si>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</si>
  <si>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</si>
  <si>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</si>
  <si>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</si>
  <si>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</si>
  <si>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</si>
  <si>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</si>
  <si>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</si>
  <si>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</si>
  <si>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</si>
  <si>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</si>
  <si>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</si>
  <si>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</si>
  <si>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</si>
  <si>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</si>
  <si>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</si>
  <si>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</si>
  <si>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</si>
  <si>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</si>
  <si>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</si>
  <si>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</si>
  <si>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</si>
  <si>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</si>
  <si>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</si>
  <si>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</si>
  <si>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</si>
  <si>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</si>
  <si>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</si>
  <si>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</si>
  <si>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</si>
  <si>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</si>
  <si>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</si>
  <si>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</si>
  <si>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</si>
  <si>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</si>
  <si>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</si>
  <si>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</si>
  <si>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</si>
  <si>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</si>
  <si>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</si>
  <si>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</si>
  <si>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</si>
  <si>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</si>
  <si>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</si>
  <si>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</si>
  <si>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</si>
  <si>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</si>
  <si>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</si>
  <si>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</si>
  <si>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</si>
  <si>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</si>
  <si>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</si>
  <si>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</si>
  <si>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</si>
  <si>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</si>
  <si>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</si>
  <si>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</si>
  <si>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</si>
  <si>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</si>
  <si>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</si>
  <si>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</si>
  <si>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</si>
  <si>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</si>
  <si>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</si>
  <si>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</si>
  <si>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</si>
  <si>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</si>
  <si>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</si>
  <si>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</si>
  <si>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</si>
  <si>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</si>
  <si>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</si>
  <si>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</si>
  <si>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</si>
  <si>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</si>
  <si>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</si>
  <si>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</si>
  <si>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</si>
  <si>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</si>
  <si>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</si>
  <si>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</si>
  <si>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</si>
  <si>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</si>
  <si>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</si>
  <si>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</si>
  <si>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</si>
  <si>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</si>
  <si>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</si>
  <si>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</si>
  <si>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</si>
  <si>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</si>
  <si>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</si>
  <si>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</si>
  <si>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</si>
  <si>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</si>
  <si>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</si>
  <si>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</si>
  <si>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</si>
  <si>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</si>
  <si>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</si>
  <si>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</si>
  <si>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</si>
  <si>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</si>
  <si>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</si>
  <si>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</si>
  <si>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</si>
  <si>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</si>
  <si>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</si>
  <si>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</si>
  <si>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</si>
  <si>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</si>
  <si>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</si>
  <si>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</si>
  <si>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</si>
  <si>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</si>
  <si>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</si>
  <si>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</si>
  <si>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</si>
  <si>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</si>
  <si>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</si>
  <si>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</si>
  <si>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</si>
  <si>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</si>
  <si>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</si>
  <si>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</si>
  <si>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</si>
  <si>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</si>
  <si>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</si>
  <si>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</si>
  <si>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</si>
  <si>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</si>
  <si>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</si>
  <si>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</si>
  <si>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</si>
  <si>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</si>
  <si>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</si>
  <si>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</si>
  <si>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</si>
  <si>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</si>
  <si>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</si>
  <si>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</si>
  <si>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</si>
  <si>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</si>
  <si>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</si>
  <si>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</si>
  <si>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</si>
  <si>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</si>
  <si>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</si>
  <si>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</si>
  <si>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</si>
  <si>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</si>
  <si>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</si>
  <si>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</si>
  <si>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</si>
  <si>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</si>
  <si>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</si>
  <si>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</si>
  <si>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</si>
  <si>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</si>
  <si>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</si>
  <si>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</si>
  <si>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</si>
  <si>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</si>
  <si>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</si>
  <si>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</si>
  <si>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</si>
  <si>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</si>
  <si>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</si>
  <si>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</si>
  <si>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</si>
  <si>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</si>
  <si>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</si>
  <si>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</si>
  <si>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</si>
  <si>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</si>
  <si>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</si>
  <si>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</si>
  <si>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</si>
  <si>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</si>
  <si>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</si>
  <si>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</si>
  <si>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</si>
  <si>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</si>
  <si>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</si>
  <si>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</si>
  <si>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</si>
  <si>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</si>
  <si>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</si>
  <si>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</si>
  <si>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</si>
  <si>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</si>
  <si>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</si>
  <si>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</si>
  <si>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</si>
  <si>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</si>
  <si>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</si>
  <si>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</si>
  <si>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</si>
  <si>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</si>
  <si>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</si>
  <si>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</si>
  <si>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</si>
  <si>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</si>
  <si>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</si>
  <si>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</si>
  <si>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</si>
  <si>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</si>
  <si>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</si>
  <si>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</si>
  <si>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</si>
  <si>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</si>
  <si>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</si>
  <si>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</si>
  <si>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</si>
  <si>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</si>
  <si>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</si>
  <si>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</si>
  <si>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</si>
  <si>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</si>
  <si>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</si>
  <si>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</si>
  <si>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</si>
  <si>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</si>
  <si>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</si>
  <si>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</si>
  <si>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</si>
  <si>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</si>
  <si>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</si>
  <si>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</si>
  <si>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</si>
  <si>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</si>
  <si>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</si>
  <si>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</si>
  <si>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</si>
  <si>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</si>
  <si>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</si>
  <si>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</si>
  <si>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</si>
  <si>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</si>
  <si>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</si>
  <si>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</si>
  <si>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</si>
  <si>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</si>
  <si>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</si>
  <si>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</si>
  <si>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</si>
  <si>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</si>
  <si>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</si>
  <si>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</si>
  <si>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</si>
  <si>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</si>
  <si>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</si>
  <si>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</si>
  <si>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</si>
  <si>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</si>
  <si>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</si>
  <si>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</si>
  <si>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</si>
  <si>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</si>
  <si>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</si>
  <si>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</si>
  <si>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</si>
  <si>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</si>
  <si>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</si>
  <si>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</si>
  <si>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</si>
  <si>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</si>
  <si>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</si>
  <si>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</si>
  <si>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</si>
  <si>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</si>
  <si>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</si>
  <si>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</si>
  <si>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</si>
  <si>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</si>
  <si>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</si>
  <si>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</si>
  <si>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</si>
  <si>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</si>
  <si>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</si>
  <si>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</si>
  <si>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</si>
  <si>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</si>
  <si>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</si>
  <si>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</si>
  <si>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</si>
  <si>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</si>
  <si>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</si>
  <si>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</si>
  <si>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</si>
  <si>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</si>
  <si>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</si>
  <si>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</si>
  <si>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</si>
  <si>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</si>
  <si>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</si>
  <si>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</si>
  <si>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</si>
  <si>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</si>
  <si>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</si>
  <si>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</si>
  <si>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</si>
  <si>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</si>
  <si>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</si>
  <si>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</si>
  <si>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</si>
  <si>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</si>
  <si>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</si>
  <si>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</si>
  <si>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</si>
  <si>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</si>
  <si>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</si>
  <si>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</si>
  <si>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</si>
  <si>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</si>
  <si>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</si>
  <si>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</si>
  <si>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</si>
  <si>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</si>
  <si>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</si>
  <si>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</si>
  <si>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</si>
  <si>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</si>
  <si>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</si>
  <si>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</si>
  <si>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</si>
  <si>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</si>
  <si>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</si>
  <si>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</si>
  <si>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</si>
  <si>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</si>
  <si>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</si>
  <si>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</si>
  <si>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</si>
  <si>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</si>
  <si>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</si>
  <si>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</si>
  <si>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</si>
  <si>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</si>
  <si>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</si>
  <si>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</si>
  <si>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</si>
  <si>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</si>
  <si>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</si>
  <si>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</si>
  <si>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</si>
  <si>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</si>
  <si>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</si>
  <si>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</si>
  <si>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</si>
  <si>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</si>
  <si>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</si>
  <si>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</si>
  <si>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</si>
  <si>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</si>
  <si>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</si>
  <si>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</si>
  <si>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</si>
  <si>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</si>
  <si>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</si>
  <si>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</si>
  <si>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</si>
  <si>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</si>
  <si>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</si>
  <si>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</si>
  <si>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</si>
  <si>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</si>
  <si>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</si>
  <si>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</si>
  <si>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</si>
  <si>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</si>
  <si>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</si>
  <si>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</si>
  <si>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</si>
  <si>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</si>
  <si>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</si>
  <si>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</si>
  <si>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</si>
  <si>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</si>
  <si>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</si>
  <si>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</si>
  <si>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</si>
  <si>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</si>
  <si>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</si>
  <si>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</si>
  <si>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</si>
  <si>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</si>
  <si>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</si>
  <si>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</si>
  <si>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</si>
  <si>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</si>
  <si>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</si>
  <si>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</si>
  <si>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</si>
  <si>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</si>
  <si>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</si>
  <si>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</si>
  <si>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</si>
  <si>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</si>
  <si>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</si>
  <si>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</si>
  <si>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</si>
  <si>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</si>
  <si>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</si>
  <si>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</si>
  <si>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</si>
  <si>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</si>
  <si>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</si>
  <si>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</si>
  <si>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</si>
  <si>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</si>
  <si>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</si>
  <si>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</si>
  <si>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</si>
  <si>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</si>
  <si>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</si>
  <si>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</si>
  <si>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</si>
  <si>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</si>
  <si>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</si>
  <si>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</si>
  <si>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</si>
  <si>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</si>
  <si>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</si>
  <si>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</si>
  <si>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</si>
  <si>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</si>
  <si>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</si>
  <si>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</si>
  <si>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</si>
  <si>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</si>
  <si>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</si>
  <si>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</si>
  <si>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</si>
  <si>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</si>
  <si>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</si>
  <si>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</si>
  <si>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</si>
  <si>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</si>
  <si>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</si>
  <si>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</si>
  <si>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</si>
  <si>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</si>
  <si>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</si>
  <si>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</si>
  <si>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</si>
  <si>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</si>
  <si>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</si>
  <si>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</si>
  <si>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</si>
  <si>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</si>
  <si>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</si>
  <si>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</si>
  <si>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</si>
  <si>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</si>
  <si>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</si>
  <si>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</si>
  <si>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</si>
  <si>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</si>
  <si>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</si>
  <si>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</si>
  <si>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</si>
  <si>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</si>
  <si>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</si>
  <si>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</si>
  <si>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</si>
  <si>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</si>
  <si>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</si>
  <si>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</si>
  <si>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</si>
  <si>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</si>
  <si>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</si>
  <si>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</si>
  <si>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</si>
  <si>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</si>
  <si>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</si>
  <si>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</si>
  <si>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</si>
  <si>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</si>
  <si>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</si>
  <si>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</si>
  <si>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</si>
  <si>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</si>
  <si>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</si>
  <si>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</si>
  <si>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</si>
  <si>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</si>
  <si>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</si>
  <si>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</si>
  <si>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</si>
  <si>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</si>
  <si>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</si>
  <si>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</si>
  <si>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</si>
  <si>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</si>
  <si>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</si>
  <si>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</si>
  <si>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</si>
  <si>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</si>
  <si>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</si>
  <si>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</si>
  <si>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</si>
  <si>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</si>
  <si>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</si>
  <si>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</si>
  <si>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</si>
  <si>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</si>
  <si>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</si>
  <si>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</si>
  <si>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</si>
  <si>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</si>
  <si>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</si>
  <si>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</si>
  <si>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</si>
  <si>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</si>
  <si>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</si>
  <si>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</si>
  <si>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</si>
  <si>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</si>
  <si>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</si>
  <si>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</si>
  <si>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</si>
  <si>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</si>
  <si>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</si>
  <si>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</si>
  <si>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</si>
  <si>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</si>
  <si>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</si>
  <si>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</si>
  <si>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</si>
  <si>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</si>
  <si>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</si>
  <si>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</si>
  <si>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</si>
  <si>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</si>
  <si>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</si>
  <si>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</si>
  <si>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</si>
  <si>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</si>
  <si>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</si>
  <si>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</si>
  <si>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</si>
  <si>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</si>
  <si>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</si>
  <si>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</si>
  <si>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</si>
  <si>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</si>
  <si>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</si>
  <si>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</si>
  <si>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</si>
  <si>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</si>
  <si>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</si>
  <si>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</si>
  <si>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</si>
  <si>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</si>
  <si>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</si>
  <si>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</si>
  <si>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</si>
  <si>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</si>
  <si>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</si>
  <si>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</si>
  <si>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</si>
  <si>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</si>
  <si>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</si>
  <si>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</si>
  <si>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</si>
  <si>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</si>
  <si>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</si>
  <si>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</si>
  <si>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</si>
  <si>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</si>
  <si>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</si>
  <si>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</si>
  <si>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</si>
  <si>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</si>
  <si>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</si>
  <si>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</si>
  <si>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</si>
  <si>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</si>
  <si>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</si>
  <si>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</si>
  <si>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</si>
  <si>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</si>
  <si>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</si>
  <si>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</si>
  <si>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</si>
  <si>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</si>
  <si>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</si>
  <si>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</si>
  <si>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</si>
  <si>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</si>
  <si>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</si>
  <si>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</si>
  <si>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</si>
  <si>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</si>
  <si>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</si>
  <si>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</si>
  <si>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</si>
  <si>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</si>
  <si>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</si>
  <si>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</si>
  <si>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</si>
  <si>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</si>
  <si>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</si>
  <si>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</si>
  <si>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</si>
  <si>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</si>
  <si>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</si>
  <si>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</si>
  <si>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</si>
  <si>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</si>
  <si>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</si>
  <si>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</si>
  <si>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</si>
  <si>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</si>
  <si>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</si>
  <si>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</si>
  <si>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</si>
  <si>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</si>
  <si>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</si>
  <si>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</si>
  <si>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</si>
  <si>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</si>
  <si>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</si>
  <si>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</si>
  <si>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</si>
  <si>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</si>
  <si>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</si>
  <si>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</si>
  <si>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</si>
  <si>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</si>
  <si>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</si>
  <si>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</si>
  <si>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</si>
  <si>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</si>
  <si>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</si>
  <si>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</si>
  <si>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</si>
  <si>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</si>
  <si>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</si>
  <si>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</si>
  <si>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</si>
  <si>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</si>
  <si>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</si>
  <si>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</si>
  <si>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</si>
  <si>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</si>
  <si>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</si>
  <si>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</si>
  <si>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</si>
  <si>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</si>
  <si>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</si>
  <si>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</si>
  <si>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</si>
  <si>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</si>
  <si>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</si>
  <si>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</si>
  <si>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</si>
  <si>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</si>
  <si>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</si>
  <si>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</si>
  <si>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</si>
  <si>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</si>
  <si>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</si>
  <si>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</si>
  <si>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</si>
  <si>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</si>
  <si>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</si>
  <si>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</si>
  <si>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</si>
  <si>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</si>
  <si>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</si>
  <si>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</si>
  <si>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</si>
  <si>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</si>
  <si>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</si>
  <si>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</si>
  <si>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</si>
  <si>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</si>
  <si>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</si>
  <si>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</si>
  <si>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</si>
  <si>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</si>
  <si>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</si>
  <si>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</si>
  <si>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</si>
  <si>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</si>
  <si>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</si>
  <si>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</si>
  <si>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</si>
  <si>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</si>
  <si>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</si>
  <si>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</si>
  <si>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</si>
  <si>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</si>
  <si>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</si>
  <si>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</si>
  <si>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</si>
  <si>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</si>
  <si>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</si>
  <si>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</si>
  <si>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</si>
  <si>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</si>
  <si>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</si>
  <si>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</si>
  <si>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</si>
  <si>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</si>
  <si>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</si>
  <si>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</si>
  <si>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</si>
  <si>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</si>
  <si>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</si>
  <si>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</si>
  <si>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</si>
  <si>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</si>
  <si>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</si>
  <si>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</si>
  <si>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</si>
  <si>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</si>
  <si>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</si>
  <si>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</si>
  <si>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</si>
  <si>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</si>
  <si>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</si>
  <si>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</si>
  <si>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</si>
  <si>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</si>
  <si>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</si>
  <si>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</si>
  <si>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</si>
  <si>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</si>
  <si>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</si>
  <si>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</si>
  <si>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</si>
  <si>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</si>
  <si>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</si>
  <si>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</si>
  <si>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</si>
  <si>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</si>
  <si>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</si>
  <si>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</si>
  <si>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</si>
  <si>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</si>
  <si>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</si>
  <si>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</si>
  <si>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</si>
  <si>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</si>
  <si>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</si>
  <si>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</si>
  <si>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</si>
  <si>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</si>
  <si>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</si>
  <si>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</si>
  <si>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</si>
  <si>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</si>
  <si>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</si>
  <si>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</si>
  <si>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</si>
  <si>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</si>
  <si>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</si>
  <si>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</si>
  <si>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</si>
  <si>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</si>
  <si>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</si>
  <si>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</si>
  <si>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</si>
  <si>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</si>
  <si>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</si>
  <si>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</si>
  <si>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</si>
  <si>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</si>
  <si>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</si>
  <si>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</si>
  <si>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</si>
  <si>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</si>
  <si>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</si>
  <si>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</si>
  <si>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</si>
  <si>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</si>
  <si>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</si>
  <si>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</si>
  <si>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</si>
  <si>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</si>
  <si>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</si>
  <si>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</si>
  <si>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</si>
  <si>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</si>
  <si>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</si>
  <si>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</si>
  <si>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</si>
  <si>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</si>
  <si>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</si>
  <si>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</si>
  <si>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</si>
  <si>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</si>
  <si>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</si>
  <si>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</si>
  <si>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</si>
  <si>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</si>
  <si>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</si>
  <si>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</si>
  <si>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</si>
  <si>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</si>
  <si>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</si>
  <si>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</si>
  <si>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</si>
  <si>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</si>
  <si>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</si>
  <si>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</si>
  <si>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</si>
  <si>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</si>
  <si>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</si>
  <si>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</si>
  <si>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</si>
  <si>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</si>
  <si>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</si>
  <si>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</si>
  <si>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</si>
  <si>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</si>
  <si>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</si>
  <si>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</si>
  <si>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</si>
  <si>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</si>
  <si>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</si>
  <si>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</si>
  <si>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</si>
  <si>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</si>
  <si>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</si>
  <si>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</si>
  <si>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</si>
  <si>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</si>
  <si>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</si>
  <si>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</si>
  <si>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</si>
  <si>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</si>
  <si>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</si>
  <si>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</si>
  <si>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</si>
  <si>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</si>
  <si>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</si>
  <si>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</si>
  <si>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</si>
  <si>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</si>
  <si>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</si>
  <si>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</si>
  <si>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</si>
  <si>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</si>
  <si>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</si>
  <si>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</si>
  <si>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</si>
  <si>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</si>
  <si>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</si>
  <si>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</si>
  <si>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</si>
  <si>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</si>
  <si>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</si>
  <si>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</si>
  <si>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</si>
  <si>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</si>
  <si>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</si>
  <si>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</si>
  <si>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</si>
  <si>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</si>
  <si>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</si>
  <si>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</si>
  <si>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</si>
  <si>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</si>
  <si>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</si>
  <si>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</si>
  <si>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</si>
  <si>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</si>
  <si>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</si>
  <si>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</si>
  <si>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</si>
  <si>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</si>
  <si>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</si>
  <si>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</si>
  <si>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</si>
  <si>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</si>
  <si>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</si>
  <si>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</si>
  <si>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</si>
  <si>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</si>
  <si>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</si>
  <si>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</si>
  <si>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</si>
  <si>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</si>
  <si>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</si>
  <si>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</si>
  <si>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</si>
  <si>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</si>
  <si>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</si>
  <si>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</si>
  <si>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</si>
  <si>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</si>
  <si>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</si>
  <si>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</si>
  <si>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</si>
  <si>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</si>
  <si>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</si>
  <si>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</si>
  <si>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</si>
  <si>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</si>
  <si>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</si>
  <si>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</si>
  <si>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</si>
  <si>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</si>
  <si>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</si>
  <si>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</si>
  <si>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</si>
  <si>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</si>
  <si>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</si>
  <si>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</si>
  <si>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</si>
  <si>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</si>
  <si>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</si>
  <si>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</si>
  <si>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</si>
  <si>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</si>
  <si>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</si>
  <si>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</si>
  <si>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</si>
  <si>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</si>
  <si>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</si>
  <si>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</si>
  <si>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</si>
  <si>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</si>
  <si>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</si>
  <si>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</si>
  <si>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</si>
  <si>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</si>
  <si>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</si>
  <si>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</si>
  <si>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</si>
  <si>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</si>
  <si>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</si>
  <si>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</si>
  <si>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</si>
  <si>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</si>
  <si>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</si>
  <si>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</si>
  <si>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</si>
  <si>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</si>
  <si>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</si>
  <si>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</si>
  <si>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</si>
  <si>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</si>
  <si>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</si>
  <si>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</si>
  <si>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</si>
  <si>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</si>
  <si>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</si>
  <si>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</si>
  <si>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</si>
  <si>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</si>
  <si>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</si>
  <si>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</si>
  <si>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</si>
  <si>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</si>
  <si>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</si>
  <si>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</si>
  <si>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</si>
  <si>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</si>
  <si>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</si>
  <si>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</si>
  <si>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</si>
  <si>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</si>
  <si>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</si>
  <si>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</si>
  <si>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</si>
  <si>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</si>
  <si>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</si>
  <si>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</si>
  <si>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</si>
  <si>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</si>
  <si>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</si>
  <si>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</si>
  <si>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</si>
  <si>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</si>
  <si>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</si>
  <si>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</si>
  <si>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</si>
  <si>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</si>
  <si>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</si>
  <si>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</si>
  <si>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</si>
  <si>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</si>
  <si>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</si>
  <si>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</si>
  <si>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</si>
  <si>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</si>
  <si>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</si>
  <si>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</si>
  <si>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</si>
  <si>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</si>
  <si>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</si>
  <si>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</si>
  <si>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</si>
  <si>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</si>
  <si>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</si>
  <si>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</si>
  <si>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</si>
  <si>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</si>
  <si>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</si>
  <si>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</si>
  <si>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</si>
  <si>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</si>
  <si>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</si>
  <si>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</si>
  <si>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</si>
  <si>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</si>
  <si>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</si>
  <si>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</si>
  <si>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</si>
  <si>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</si>
  <si>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</si>
  <si>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</si>
  <si>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</si>
  <si>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</si>
  <si>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</si>
  <si>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</si>
  <si>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</si>
  <si>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</si>
  <si>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</si>
  <si>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</si>
  <si>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</si>
  <si>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</si>
  <si>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</si>
  <si>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</si>
  <si>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</si>
  <si>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</si>
  <si>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</si>
  <si>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</si>
  <si>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</si>
  <si>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</si>
  <si>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</si>
  <si>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</si>
  <si>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</si>
  <si>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</si>
  <si>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</si>
  <si>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</si>
  <si>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</si>
  <si>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</si>
  <si>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</si>
  <si>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</si>
  <si>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</si>
  <si>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</si>
  <si>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</si>
  <si>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</si>
  <si>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</si>
  <si>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</si>
  <si>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</si>
  <si>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</si>
  <si>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</si>
  <si>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</si>
  <si>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</si>
  <si>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</si>
  <si>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</si>
  <si>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</si>
  <si>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</si>
  <si>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</si>
  <si>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</si>
  <si>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</si>
  <si>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</si>
  <si>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</si>
  <si>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</si>
  <si>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</si>
  <si>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</si>
  <si>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</si>
  <si>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</si>
  <si>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</si>
  <si>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</si>
  <si>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</si>
  <si>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</si>
  <si>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</si>
  <si>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</si>
  <si>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</si>
  <si>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</si>
  <si>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</si>
  <si>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</si>
  <si>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</si>
  <si>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</si>
  <si>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</si>
  <si>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</si>
  <si>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</si>
  <si>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</si>
  <si>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</si>
  <si>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</si>
  <si>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</si>
  <si>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</si>
  <si>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</si>
  <si>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</si>
  <si>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</si>
  <si>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</si>
  <si>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</si>
  <si>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</si>
  <si>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</si>
  <si>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</si>
  <si>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</si>
  <si>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</si>
  <si>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</si>
  <si>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</si>
  <si>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</si>
  <si>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</si>
  <si>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</si>
  <si>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</si>
  <si>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</si>
  <si>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</si>
  <si>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</si>
  <si>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</si>
  <si>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</si>
  <si>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</si>
  <si>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</si>
  <si>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</si>
  <si>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</si>
  <si>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</si>
  <si>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</si>
  <si>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</si>
  <si>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</si>
  <si>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</si>
  <si>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</si>
  <si>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</si>
  <si>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</si>
  <si>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</si>
  <si>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</si>
  <si>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</si>
  <si>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</si>
  <si>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</si>
  <si>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</si>
  <si>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</si>
  <si>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</si>
  <si>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</si>
  <si>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</si>
  <si>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</si>
  <si>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</si>
  <si>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</si>
  <si>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</si>
  <si>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</si>
  <si>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</si>
  <si>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</si>
  <si>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</si>
  <si>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</si>
  <si>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</si>
  <si>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</si>
  <si>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</si>
  <si>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</si>
  <si>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</si>
  <si>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</si>
  <si>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</si>
  <si>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</si>
  <si>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</si>
  <si>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</si>
  <si>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</si>
  <si>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</si>
  <si>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</si>
  <si>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</si>
  <si>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</si>
  <si>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</si>
  <si>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</si>
  <si>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</si>
  <si>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</si>
  <si>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</si>
  <si>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</si>
  <si>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</si>
  <si>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</si>
  <si>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</si>
  <si>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</si>
  <si>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</si>
  <si>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</si>
  <si>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</si>
  <si>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</si>
  <si>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</si>
  <si>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</si>
  <si>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</si>
  <si>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</si>
  <si>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</si>
  <si>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</si>
  <si>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</si>
  <si>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</si>
  <si>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</si>
  <si>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</si>
  <si>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</si>
  <si>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</si>
  <si>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</si>
  <si>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</si>
  <si>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</si>
  <si>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</si>
  <si>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</si>
  <si>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</si>
  <si>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</si>
  <si>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</si>
  <si>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</si>
  <si>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</si>
  <si>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</si>
  <si>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</si>
  <si>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</si>
  <si>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</si>
  <si>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</si>
  <si>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</si>
  <si>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</si>
  <si>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</si>
  <si>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</si>
  <si>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</si>
  <si>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</si>
  <si>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</si>
  <si>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</si>
  <si>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</si>
  <si>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</si>
  <si>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</si>
  <si>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</si>
  <si>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</si>
  <si>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</si>
  <si>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</si>
  <si>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</si>
  <si>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</si>
  <si>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</si>
  <si>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</si>
  <si>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</si>
  <si>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</si>
  <si>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</si>
  <si>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</si>
  <si>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</si>
  <si>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</si>
  <si>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</si>
  <si>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</si>
  <si>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</si>
  <si>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</si>
  <si>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</si>
  <si>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</si>
  <si>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</si>
  <si>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</si>
  <si>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</si>
  <si>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</si>
  <si>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</si>
  <si>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</si>
  <si>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</si>
  <si>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</si>
  <si>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</si>
  <si>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</si>
  <si>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</si>
  <si>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</si>
  <si>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</si>
  <si>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</si>
  <si>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</si>
  <si>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</si>
  <si>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</si>
  <si>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</si>
  <si>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</si>
  <si>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</si>
  <si>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</si>
  <si>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</si>
  <si>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</si>
  <si>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</si>
  <si>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</si>
  <si>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</si>
  <si>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</si>
  <si>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</si>
  <si>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</si>
  <si>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</si>
  <si>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</si>
  <si>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</si>
  <si>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</si>
  <si>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</si>
  <si>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</si>
  <si>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</si>
  <si>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</si>
  <si>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</si>
  <si>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</si>
  <si>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</si>
  <si>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</si>
  <si>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</si>
  <si>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</si>
  <si>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</si>
  <si>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</si>
  <si>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</si>
  <si>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</si>
  <si>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</si>
  <si>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</si>
  <si>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</si>
  <si>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</si>
  <si>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</si>
  <si>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</si>
  <si>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</si>
  <si>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</si>
  <si>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</si>
  <si>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</si>
  <si>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</si>
  <si>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</si>
  <si>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</si>
  <si>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</si>
  <si>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</si>
  <si>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</si>
  <si>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</si>
  <si>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</si>
  <si>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</si>
  <si>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</si>
  <si>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</si>
  <si>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</si>
  <si>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</si>
  <si>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</si>
  <si>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</si>
  <si>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</si>
  <si>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</si>
  <si>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</si>
  <si>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</si>
  <si>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</si>
  <si>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</si>
  <si>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</si>
  <si>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</si>
  <si>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</si>
  <si>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</si>
  <si>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</si>
  <si>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</si>
  <si>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</si>
  <si>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</si>
  <si>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</si>
  <si>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</si>
  <si>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</si>
  <si>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</si>
  <si>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</si>
  <si>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</si>
  <si>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</si>
  <si>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</si>
  <si>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</si>
  <si>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</si>
  <si>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</si>
  <si>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</si>
  <si>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</si>
  <si>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</si>
  <si>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</si>
  <si>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</si>
  <si>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</si>
  <si>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</si>
  <si>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</si>
  <si>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</si>
  <si>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</si>
  <si>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</si>
  <si>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</si>
  <si>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</si>
  <si>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</si>
  <si>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</si>
  <si>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</si>
  <si>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</si>
  <si>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</si>
  <si>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</si>
  <si>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</si>
  <si>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</si>
  <si>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</si>
  <si>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</si>
  <si>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</si>
  <si>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</si>
  <si>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</si>
  <si>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</si>
  <si>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</si>
  <si>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</si>
  <si>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</si>
  <si>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</si>
  <si>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</si>
  <si>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</si>
  <si>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</si>
  <si>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</si>
  <si>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</si>
  <si>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</si>
  <si>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</si>
  <si>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</si>
  <si>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</si>
  <si>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</si>
  <si>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</si>
  <si>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</si>
  <si>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</si>
  <si>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</si>
  <si>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</si>
  <si>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</si>
  <si>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</si>
  <si>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</si>
  <si>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</si>
  <si>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</si>
  <si>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</si>
  <si>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</si>
  <si>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</si>
  <si>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</si>
  <si>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</si>
  <si>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</si>
  <si>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</si>
  <si>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</si>
  <si>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</si>
  <si>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</si>
  <si>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</si>
  <si>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</si>
  <si>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</si>
  <si>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</si>
  <si>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</si>
  <si>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</si>
  <si>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</si>
  <si>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</si>
  <si>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</si>
  <si>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</si>
  <si>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</si>
  <si>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</si>
  <si>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</si>
  <si>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</si>
  <si>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</si>
  <si>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</si>
  <si>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</si>
  <si>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</si>
  <si>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</si>
  <si>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</si>
  <si>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</si>
  <si>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</si>
  <si>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</si>
  <si>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</si>
  <si>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</si>
  <si>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</si>
  <si>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</si>
  <si>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</si>
  <si>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</si>
  <si>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</si>
  <si>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</si>
  <si>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</si>
  <si>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</si>
  <si>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</si>
  <si>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</si>
  <si>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</si>
  <si>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</si>
  <si>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</si>
  <si>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</si>
  <si>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</si>
  <si>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</si>
  <si>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</si>
  <si>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</si>
  <si>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</si>
  <si>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</si>
  <si>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</si>
  <si>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</si>
  <si>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</si>
  <si>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</si>
  <si>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</si>
  <si>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</si>
  <si>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</si>
  <si>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</si>
  <si>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</si>
  <si>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</si>
  <si>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</si>
  <si>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</si>
  <si>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</si>
  <si>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</si>
  <si>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</si>
  <si>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</si>
  <si>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</si>
  <si>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</si>
  <si>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</si>
  <si>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</si>
  <si>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</si>
  <si>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</si>
  <si>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</si>
  <si>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</si>
  <si>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</si>
  <si>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</si>
  <si>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</si>
  <si>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</si>
  <si>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</si>
  <si>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</si>
  <si>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</si>
  <si>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</si>
  <si>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</si>
  <si>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</si>
  <si>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</si>
  <si>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</si>
  <si>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</si>
  <si>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</si>
  <si>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</si>
  <si>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</si>
  <si>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</si>
  <si>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</si>
  <si>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</si>
  <si>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</si>
  <si>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</si>
  <si>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</si>
  <si>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</si>
  <si>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</si>
  <si>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</si>
  <si>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</si>
  <si>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</si>
  <si>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</si>
  <si>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</si>
  <si>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</si>
  <si>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</si>
  <si>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</si>
  <si>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</si>
  <si>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</si>
  <si>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</si>
  <si>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</si>
  <si>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</si>
  <si>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</si>
  <si>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</si>
  <si>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</si>
  <si>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</si>
  <si>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</si>
  <si>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</si>
  <si>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</si>
  <si>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</si>
  <si>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</si>
  <si>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</si>
  <si>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</si>
  <si>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</si>
  <si>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</si>
  <si>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</si>
  <si>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</si>
  <si>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</si>
  <si>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</si>
  <si>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</si>
  <si>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</si>
  <si>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</si>
  <si>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</si>
  <si>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</si>
  <si>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</si>
  <si>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</si>
  <si>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</si>
  <si>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</si>
  <si>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</si>
  <si>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</si>
  <si>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</si>
  <si>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</si>
  <si>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</si>
  <si>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</si>
  <si>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</si>
  <si>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</si>
  <si>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</si>
  <si>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</si>
  <si>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</si>
  <si>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</si>
  <si>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</si>
  <si>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</si>
  <si>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</si>
  <si>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</si>
  <si>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</si>
  <si>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</si>
  <si>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</si>
  <si>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</si>
  <si>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</si>
  <si>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</si>
  <si>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</si>
  <si>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</si>
  <si>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</si>
  <si>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</si>
  <si>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</si>
  <si>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</si>
  <si>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</si>
  <si>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</si>
  <si>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</si>
  <si>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</si>
  <si>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</si>
  <si>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</si>
  <si>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</si>
  <si>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</si>
  <si>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</si>
  <si>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</si>
  <si>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</si>
  <si>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</si>
  <si>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</si>
  <si>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</si>
  <si>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</si>
  <si>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</si>
  <si>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</si>
  <si>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</si>
  <si>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</si>
  <si>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</si>
  <si>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</si>
  <si>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</si>
  <si>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</si>
  <si>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</si>
  <si>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</si>
  <si>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</si>
  <si>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</si>
  <si>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</si>
  <si>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</si>
  <si>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</si>
  <si>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</si>
  <si>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</si>
  <si>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</si>
  <si>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</si>
  <si>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</si>
  <si>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</si>
  <si>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</si>
  <si>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</si>
  <si>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</si>
  <si>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</si>
  <si>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</si>
  <si>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</si>
  <si>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</si>
  <si>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</si>
  <si>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</si>
  <si>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</si>
  <si>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</si>
  <si>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</si>
  <si>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</si>
  <si>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</si>
  <si>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</si>
  <si>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</si>
  <si>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</si>
  <si>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</si>
  <si>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</si>
  <si>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</si>
  <si>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</si>
  <si>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</si>
  <si>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</si>
  <si>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</si>
  <si>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</si>
  <si>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</si>
  <si>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</si>
  <si>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</si>
  <si>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</si>
  <si>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</si>
  <si>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</si>
  <si>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</si>
  <si>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</si>
  <si>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</si>
  <si>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</si>
  <si>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</si>
  <si>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</si>
  <si>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</si>
  <si>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</si>
  <si>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</si>
  <si>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</si>
  <si>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</si>
  <si>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</si>
  <si>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</si>
  <si>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</si>
  <si>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</si>
  <si>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</si>
  <si>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</si>
  <si>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</si>
  <si>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</si>
  <si>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</si>
  <si>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</si>
  <si>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</si>
  <si>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</si>
  <si>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</si>
  <si>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</si>
  <si>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</si>
  <si>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</si>
  <si>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</si>
  <si>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</si>
  <si>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</si>
  <si>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</si>
  <si>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</si>
  <si>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</si>
  <si>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</si>
  <si>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</si>
  <si>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</si>
  <si>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</si>
  <si>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</si>
  <si>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</si>
  <si>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</si>
  <si>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</si>
  <si>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</si>
  <si>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</si>
  <si>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</si>
  <si>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</si>
  <si>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</si>
  <si>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</si>
  <si>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</si>
  <si>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</si>
  <si>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</si>
  <si>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</si>
  <si>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</si>
  <si>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</si>
  <si>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</si>
  <si>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</si>
  <si>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</si>
  <si>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</si>
  <si>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</si>
  <si>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</si>
  <si>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</si>
  <si>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</si>
  <si>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</si>
  <si>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</si>
  <si>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</si>
  <si>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</si>
  <si>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</si>
  <si>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</si>
  <si>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</si>
  <si>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</si>
  <si>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</si>
  <si>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</si>
  <si>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</si>
  <si>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</si>
  <si>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</si>
  <si>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</si>
  <si>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</si>
  <si>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</si>
  <si>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</si>
  <si>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</si>
  <si>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</si>
  <si>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</si>
  <si>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</si>
  <si>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</si>
  <si>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</si>
  <si>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</si>
  <si>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</si>
  <si>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</si>
  <si>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</si>
  <si>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</si>
  <si>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</si>
  <si>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</si>
  <si>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</si>
  <si>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</si>
  <si>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</si>
  <si>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</si>
  <si>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</si>
  <si>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</si>
  <si>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</si>
  <si>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</si>
  <si>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</si>
  <si>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</si>
  <si>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</si>
  <si>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</si>
  <si>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</si>
  <si>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</si>
  <si>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</si>
  <si>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</si>
  <si>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</si>
  <si>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</si>
  <si>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</si>
  <si>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</si>
  <si>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</si>
  <si>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</si>
  <si>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</si>
  <si>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</si>
  <si>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</si>
  <si>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</si>
  <si>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</si>
  <si>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</si>
  <si>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</si>
  <si>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</si>
  <si>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</si>
  <si>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</si>
  <si>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</si>
  <si>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</si>
  <si>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</si>
  <si>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</si>
  <si>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</si>
  <si>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</si>
  <si>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</si>
  <si>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</si>
  <si>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</si>
  <si>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</si>
  <si>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</si>
  <si>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</si>
  <si>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</si>
  <si>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</si>
  <si>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</si>
  <si>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</si>
  <si>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</si>
  <si>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</si>
  <si>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</si>
  <si>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</si>
  <si>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</si>
  <si>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</si>
  <si>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</si>
  <si>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</si>
  <si>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</si>
  <si>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</si>
  <si>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</si>
  <si>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</si>
  <si>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</si>
  <si>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</si>
  <si>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</si>
  <si>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</si>
  <si>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</si>
  <si>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</si>
  <si>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</si>
  <si>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</si>
  <si>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</si>
  <si>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</si>
  <si>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</si>
  <si>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</si>
  <si>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</si>
  <si>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</si>
  <si>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</si>
  <si>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</si>
  <si>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</si>
  <si>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</si>
  <si>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</si>
  <si>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</si>
  <si>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</si>
  <si>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</si>
  <si>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</si>
  <si>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</si>
  <si>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</si>
  <si>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</si>
  <si>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</si>
  <si>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</si>
  <si>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</si>
  <si>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</si>
  <si>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</si>
  <si>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</si>
  <si>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</si>
  <si>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</si>
  <si>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</si>
  <si>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</si>
  <si>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</si>
  <si>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</si>
  <si>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</si>
  <si>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</si>
  <si>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</si>
  <si>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</si>
  <si>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</si>
  <si>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</si>
  <si>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</si>
  <si>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</si>
  <si>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</si>
  <si>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</si>
  <si>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</si>
  <si>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</si>
  <si>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</si>
  <si>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</si>
  <si>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</si>
  <si>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</si>
  <si>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</si>
  <si>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</si>
  <si>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</si>
  <si>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</si>
  <si>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</si>
  <si>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</si>
  <si>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</si>
  <si>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</si>
  <si>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</si>
  <si>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</si>
  <si>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</si>
  <si>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</si>
  <si>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</si>
  <si>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</si>
  <si>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</si>
  <si>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</si>
  <si>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</si>
  <si>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</si>
  <si>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</si>
  <si>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</si>
  <si>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</si>
  <si>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</si>
  <si>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</si>
  <si>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</si>
  <si>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</si>
  <si>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</si>
  <si>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</si>
  <si>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</si>
  <si>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</si>
  <si>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</si>
  <si>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</si>
  <si>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</si>
  <si>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</si>
  <si>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</si>
  <si>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</si>
  <si>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</si>
  <si>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</si>
  <si>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</si>
  <si>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</si>
  <si>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</si>
  <si>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</si>
  <si>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</si>
  <si>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</si>
  <si>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</si>
  <si>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</si>
  <si>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</si>
  <si>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</si>
  <si>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</si>
  <si>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</si>
  <si>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</si>
  <si>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</si>
  <si>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</si>
  <si>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</si>
  <si>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</si>
  <si>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</si>
  <si>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</si>
  <si>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</si>
  <si>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</si>
  <si>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</si>
  <si>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</si>
  <si>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</si>
  <si>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</si>
  <si>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</si>
  <si>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</si>
  <si>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</si>
  <si>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</si>
  <si>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</si>
  <si>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</si>
  <si>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</si>
  <si>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</si>
  <si>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</si>
  <si>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</si>
  <si>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</si>
  <si>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</si>
  <si>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</si>
  <si>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</si>
  <si>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</si>
  <si>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</si>
  <si>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</si>
  <si>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</si>
  <si>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</si>
  <si>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</si>
  <si>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</si>
  <si>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</si>
  <si>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</si>
  <si>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</si>
  <si>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</si>
  <si>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</si>
  <si>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</si>
  <si>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</si>
  <si>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</si>
  <si>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</si>
  <si>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</si>
  <si>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</si>
  <si>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</si>
  <si>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</si>
  <si>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</si>
  <si>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</si>
  <si>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</si>
  <si>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</si>
  <si>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</si>
  <si>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</si>
  <si>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</si>
  <si>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</si>
  <si>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</si>
  <si>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</si>
  <si>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</si>
  <si>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</si>
  <si>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</si>
  <si>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</si>
  <si>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</si>
  <si>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</si>
  <si>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</si>
  <si>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</si>
  <si>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</si>
  <si>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</si>
  <si>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</si>
  <si>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</si>
  <si>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</si>
  <si>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</si>
  <si>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</si>
  <si>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</si>
  <si>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</si>
  <si>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</si>
  <si>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</si>
  <si>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</si>
  <si>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</si>
  <si>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</si>
  <si>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</si>
  <si>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</si>
  <si>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</si>
  <si>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</si>
  <si>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</si>
  <si>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</si>
  <si>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</si>
  <si>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</si>
  <si>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</si>
  <si>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</si>
  <si>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</si>
  <si>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</si>
  <si>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</si>
  <si>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</si>
  <si>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</si>
  <si>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</si>
  <si>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</si>
  <si>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</si>
  <si>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</si>
  <si>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</si>
  <si>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</si>
  <si>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</si>
  <si>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</si>
  <si>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</si>
  <si>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</si>
  <si>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</si>
  <si>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</si>
  <si>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</si>
  <si>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</si>
  <si>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</si>
  <si>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</si>
  <si>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</si>
  <si>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</si>
  <si>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</si>
  <si>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</si>
  <si>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</si>
  <si>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</si>
  <si>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</si>
  <si>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</si>
  <si>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</si>
  <si>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</si>
  <si>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</si>
  <si>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</si>
  <si>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</si>
  <si>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</si>
  <si>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</si>
  <si>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</si>
  <si>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</si>
  <si>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</si>
  <si>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</si>
  <si>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</si>
  <si>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</si>
  <si>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</si>
  <si>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</si>
  <si>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</si>
  <si>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</si>
  <si>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</si>
  <si>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</si>
  <si>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</si>
  <si>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</si>
  <si>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</si>
  <si>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</si>
  <si>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</si>
  <si>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</si>
  <si>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</si>
  <si>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</si>
  <si>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</si>
  <si>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</si>
  <si>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</si>
  <si>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</si>
  <si>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</si>
  <si>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</si>
  <si>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</si>
  <si>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</si>
  <si>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</si>
  <si>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</si>
  <si>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</si>
  <si>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</si>
  <si>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</si>
  <si>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</si>
  <si>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</si>
  <si>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</si>
  <si>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</si>
  <si>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</si>
  <si>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</si>
  <si>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</si>
  <si>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</si>
  <si>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</si>
  <si>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</si>
  <si>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</si>
  <si>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</si>
  <si>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</si>
  <si>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</si>
  <si>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</si>
  <si>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</si>
  <si>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</si>
  <si>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</si>
  <si>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</si>
  <si>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</si>
  <si>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</si>
  <si>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</si>
  <si>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</si>
  <si>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</si>
  <si>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</si>
  <si>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</si>
  <si>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</si>
  <si>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</si>
  <si>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</si>
  <si>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</si>
  <si>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</si>
  <si>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</si>
  <si>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</si>
  <si>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</si>
  <si>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</si>
  <si>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</si>
  <si>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</si>
  <si>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</si>
  <si>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</si>
  <si>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</si>
  <si>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</si>
  <si>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</si>
  <si>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</si>
  <si>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</si>
  <si>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</si>
  <si>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</si>
  <si>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</si>
  <si>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</si>
  <si>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</si>
  <si>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</si>
  <si>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</si>
  <si>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</si>
  <si>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</si>
  <si>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</si>
  <si>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</si>
  <si>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</si>
  <si>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</si>
  <si>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</si>
  <si>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</si>
  <si>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</si>
  <si>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</si>
  <si>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</si>
  <si>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</si>
  <si>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</si>
  <si>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</si>
  <si>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</si>
  <si>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</si>
  <si>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</si>
  <si>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</si>
  <si>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</si>
  <si>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</si>
  <si>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</si>
  <si>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</si>
  <si>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</si>
  <si>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</si>
  <si>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</si>
  <si>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</si>
  <si>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</si>
  <si>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</si>
  <si>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</si>
  <si>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</si>
  <si>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</si>
  <si>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</si>
  <si>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</si>
  <si>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</si>
  <si>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</si>
  <si>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</si>
  <si>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</si>
  <si>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</si>
  <si>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</si>
  <si>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</si>
  <si>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</si>
  <si>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</si>
  <si>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</si>
  <si>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</si>
  <si>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</si>
  <si>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</si>
  <si>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</si>
  <si>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</si>
  <si>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</si>
  <si>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</si>
  <si>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</si>
  <si>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</si>
  <si>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</si>
  <si>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</si>
  <si>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</si>
  <si>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</si>
  <si>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</si>
  <si>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</si>
  <si>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</si>
  <si>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</si>
  <si>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</si>
  <si>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</si>
  <si>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</si>
  <si>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</si>
  <si>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</si>
  <si>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</si>
  <si>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</si>
  <si>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</si>
  <si>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</si>
  <si>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</si>
  <si>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</si>
  <si>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</si>
  <si>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</si>
  <si>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</si>
  <si>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</si>
  <si>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</si>
  <si>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</si>
  <si>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</si>
  <si>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</si>
  <si>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</si>
  <si>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</si>
  <si>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</si>
  <si>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</si>
  <si>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</si>
  <si>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</si>
  <si>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</si>
  <si>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</si>
  <si>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</si>
  <si>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</si>
  <si>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</si>
  <si>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</si>
  <si>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</si>
  <si>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</si>
  <si>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</si>
  <si>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</si>
  <si>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</si>
  <si>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</si>
  <si>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</si>
  <si>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</si>
  <si>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</si>
  <si>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</si>
  <si>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</si>
  <si>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</si>
  <si>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</si>
  <si>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</si>
  <si>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</si>
  <si>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</si>
  <si>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</si>
  <si>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</si>
  <si>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</si>
  <si>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</si>
  <si>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</si>
  <si>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</si>
  <si>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</si>
  <si>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</si>
  <si>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</si>
  <si>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</si>
  <si>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</si>
  <si>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</si>
  <si>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</si>
  <si>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</si>
  <si>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</si>
  <si>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</si>
  <si>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</si>
  <si>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</si>
  <si>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</si>
  <si>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</si>
  <si>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</si>
  <si>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</si>
  <si>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</si>
  <si>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</si>
  <si>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</si>
  <si>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</si>
  <si>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</si>
  <si>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</si>
  <si>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</si>
  <si>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</si>
  <si>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</si>
  <si>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</si>
  <si>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</si>
  <si>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</si>
  <si>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</si>
  <si>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</si>
  <si>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</si>
  <si>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</si>
  <si>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</si>
  <si>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</si>
  <si>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</si>
  <si>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</si>
  <si>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</si>
  <si>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</si>
  <si>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</si>
  <si>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</si>
  <si>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</si>
  <si>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</si>
  <si>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</si>
  <si>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</si>
  <si>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</si>
  <si>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</si>
  <si>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</si>
  <si>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</si>
  <si>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</si>
  <si>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</si>
  <si>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</si>
  <si>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</si>
  <si>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</si>
  <si>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</si>
  <si>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</si>
  <si>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</si>
  <si>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</si>
  <si>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</si>
  <si>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</si>
  <si>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</si>
  <si>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</si>
  <si>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</si>
  <si>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</si>
  <si>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</si>
  <si>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</si>
  <si>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</si>
  <si>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</si>
  <si>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</si>
  <si>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</si>
  <si>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</si>
  <si>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</si>
  <si>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</si>
  <si>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</si>
  <si>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</si>
  <si>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</si>
  <si>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</si>
  <si>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</si>
  <si>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</si>
  <si>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</si>
  <si>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</si>
  <si>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</si>
  <si>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</si>
  <si>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</si>
  <si>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</si>
  <si>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</si>
  <si>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</si>
  <si>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</si>
  <si>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</si>
  <si>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</si>
  <si>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</si>
  <si>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</si>
  <si>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</si>
  <si>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</si>
  <si>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</si>
  <si>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</si>
  <si>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</si>
  <si>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</si>
  <si>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</si>
  <si>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</si>
  <si>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</si>
  <si>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</si>
  <si>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</si>
  <si>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</si>
  <si>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</si>
  <si>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</si>
  <si>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</si>
  <si>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</si>
  <si>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</si>
  <si>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</si>
  <si>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</si>
  <si>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</si>
  <si>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</si>
  <si>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</si>
  <si>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</si>
  <si>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</si>
  <si>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</si>
  <si>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</si>
  <si>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</si>
  <si>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</si>
  <si>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</si>
  <si>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</si>
  <si>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</si>
  <si>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</si>
  <si>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</si>
  <si>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</si>
  <si>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</si>
  <si>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</si>
  <si>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</si>
  <si>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</si>
  <si>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</si>
  <si>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</si>
  <si>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</si>
  <si>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</si>
  <si>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</si>
  <si>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</si>
  <si>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</si>
  <si>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</si>
  <si>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</si>
  <si>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</si>
  <si>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</si>
  <si>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</si>
  <si>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2023-08-07T15:30:06.067296Z</t>
  </si>
  <si>
    <t>Permanent transfer to Stoke</t>
  </si>
  <si>
    <t>2023-07-31T07:08:09.572672Z</t>
  </si>
  <si>
    <t>2023-08-06T23:30:05.414382Z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</si>
  <si>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</si>
  <si>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</si>
  <si>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</si>
  <si>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</si>
  <si>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</si>
  <si>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</si>
  <si>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</si>
  <si>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2023-08-03T10:30:04.581002Z</t>
  </si>
  <si>
    <t>Axel</t>
  </si>
  <si>
    <t>220362.jpg</t>
  </si>
  <si>
    <t>Disasi</t>
  </si>
  <si>
    <t>Lesley</t>
  </si>
  <si>
    <t>503714.jpg</t>
  </si>
  <si>
    <t>Ugochukwu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</si>
  <si>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</si>
  <si>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</si>
  <si>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</si>
  <si>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</si>
  <si>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</si>
  <si>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2023-08-06T23:30:05.714102Z</t>
  </si>
  <si>
    <t>Ankle injury - Unknown return date</t>
  </si>
  <si>
    <t>2023-08-06T23:30:05.744451Z</t>
  </si>
  <si>
    <t>Calvin</t>
  </si>
  <si>
    <t>232892.jpg</t>
  </si>
  <si>
    <t>Bassey</t>
  </si>
  <si>
    <t>Permanent Transfer to Al-Ittihad</t>
  </si>
  <si>
    <t>2023-08-01T09:50:49.848998Z</t>
  </si>
  <si>
    <t>Season long loan to Rotherham</t>
  </si>
  <si>
    <t>2023-07-31T07:05:08.472622Z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</si>
  <si>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</si>
  <si>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</si>
  <si>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</si>
  <si>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</si>
  <si>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</si>
  <si>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</si>
  <si>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</si>
  <si>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</si>
  <si>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</si>
  <si>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</si>
  <si>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</si>
  <si>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</si>
  <si>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</si>
  <si>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</si>
  <si>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</si>
  <si>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</si>
  <si>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</si>
  <si>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</si>
  <si>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</si>
  <si>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</si>
  <si>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</si>
  <si>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</si>
  <si>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</si>
  <si>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</si>
  <si>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</si>
  <si>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</si>
  <si>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2023-08-06T23:30:06.119901Z</t>
  </si>
  <si>
    <t>Permanent transfer to Marseille</t>
  </si>
  <si>
    <t>2023-08-02T07:28:59.550053Z</t>
  </si>
  <si>
    <t>2023-08-04T11:00:04.405468Z</t>
  </si>
  <si>
    <t>Permanent transfer to Millwall</t>
  </si>
  <si>
    <t>2023-08-07T07:47:40.181414Z</t>
  </si>
  <si>
    <t>Season long loan to FC Nantes</t>
  </si>
  <si>
    <t>2023-08-14T03:57:12.475590Z</t>
  </si>
  <si>
    <t>2023-08-12T18:00:07.121160Z</t>
  </si>
  <si>
    <t>463748.jpg</t>
  </si>
  <si>
    <t>Hein</t>
  </si>
  <si>
    <t>2023-08-10T11:00:05.686871Z</t>
  </si>
  <si>
    <t>Muscle injury - Unknown return date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</si>
  <si>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</si>
  <si>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</si>
  <si>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</si>
  <si>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</si>
  <si>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</si>
  <si>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</si>
  <si>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</si>
  <si>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</si>
  <si>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</si>
  <si>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</si>
  <si>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</si>
  <si>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</si>
  <si>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</si>
  <si>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</si>
  <si>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</si>
  <si>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</si>
  <si>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</si>
  <si>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</si>
  <si>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</si>
  <si>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</si>
  <si>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</si>
  <si>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</si>
  <si>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</si>
  <si>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</si>
  <si>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</si>
  <si>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</si>
  <si>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</si>
  <si>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</si>
  <si>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</si>
  <si>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</si>
  <si>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</si>
  <si>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</si>
  <si>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</si>
  <si>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</si>
  <si>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</si>
  <si>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</si>
  <si>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</si>
  <si>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</si>
  <si>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</si>
  <si>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</si>
  <si>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</si>
  <si>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</si>
  <si>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</si>
  <si>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</si>
  <si>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</si>
  <si>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</si>
  <si>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</si>
  <si>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</si>
  <si>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</si>
  <si>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</si>
  <si>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</si>
  <si>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</si>
  <si>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</si>
  <si>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</si>
  <si>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</si>
  <si>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</si>
  <si>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</si>
  <si>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</si>
  <si>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</si>
  <si>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</si>
  <si>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</si>
  <si>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</si>
  <si>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</si>
  <si>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</si>
  <si>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</si>
  <si>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</si>
  <si>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</si>
  <si>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</si>
  <si>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</si>
  <si>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</si>
  <si>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</si>
  <si>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</si>
  <si>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</si>
  <si>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</si>
  <si>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</si>
  <si>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</si>
  <si>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</si>
  <si>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</si>
  <si>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</si>
  <si>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</si>
  <si>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</si>
  <si>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</si>
  <si>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</si>
  <si>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</si>
  <si>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</si>
  <si>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</si>
  <si>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</si>
  <si>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</si>
  <si>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</si>
  <si>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</si>
  <si>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</si>
  <si>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</si>
  <si>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</si>
  <si>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</si>
  <si>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</si>
  <si>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</si>
  <si>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</si>
  <si>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</si>
  <si>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</si>
  <si>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</si>
  <si>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</si>
  <si>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</si>
  <si>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</si>
  <si>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</si>
  <si>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</si>
  <si>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</si>
  <si>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</si>
  <si>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</si>
  <si>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</si>
  <si>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</si>
  <si>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</si>
  <si>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</si>
  <si>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</si>
  <si>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</si>
  <si>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</si>
  <si>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</si>
  <si>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</si>
  <si>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</si>
  <si>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</si>
  <si>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</si>
  <si>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</si>
  <si>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</si>
  <si>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</si>
  <si>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</si>
  <si>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</si>
  <si>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</si>
  <si>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</si>
  <si>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</si>
  <si>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</si>
  <si>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</si>
  <si>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</si>
  <si>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</si>
  <si>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</si>
  <si>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</si>
  <si>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</si>
  <si>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</si>
  <si>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</si>
  <si>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</si>
  <si>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</si>
  <si>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</si>
  <si>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</si>
  <si>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</si>
  <si>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</si>
  <si>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</si>
  <si>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</si>
  <si>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</si>
  <si>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</si>
  <si>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</si>
  <si>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</si>
  <si>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</si>
  <si>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</si>
  <si>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</si>
  <si>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</si>
  <si>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</si>
  <si>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</si>
  <si>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</si>
  <si>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</si>
  <si>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</si>
  <si>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</si>
  <si>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</si>
  <si>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</si>
  <si>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</si>
  <si>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</si>
  <si>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</si>
  <si>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</si>
  <si>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</si>
  <si>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</si>
  <si>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</si>
  <si>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</si>
  <si>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</si>
  <si>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</si>
  <si>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</si>
  <si>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</si>
  <si>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</si>
  <si>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</si>
  <si>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</si>
  <si>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</si>
  <si>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</si>
  <si>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</si>
  <si>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</si>
  <si>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</si>
  <si>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</si>
  <si>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</si>
  <si>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</si>
  <si>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</si>
  <si>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</si>
  <si>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</si>
  <si>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</si>
  <si>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</si>
  <si>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</si>
  <si>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</si>
  <si>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</si>
  <si>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</si>
  <si>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</si>
  <si>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</si>
  <si>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</si>
  <si>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</si>
  <si>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</si>
  <si>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</si>
  <si>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</si>
  <si>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</si>
  <si>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</si>
  <si>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</si>
  <si>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</si>
  <si>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</si>
  <si>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</si>
  <si>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</si>
  <si>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</si>
  <si>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</si>
  <si>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</si>
  <si>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</si>
  <si>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</si>
  <si>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</si>
  <si>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</si>
  <si>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</si>
  <si>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</si>
  <si>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</si>
  <si>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</si>
  <si>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</si>
  <si>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</si>
  <si>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</si>
  <si>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</si>
  <si>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</si>
  <si>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</si>
  <si>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</si>
  <si>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</si>
  <si>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</si>
  <si>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</si>
  <si>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</si>
  <si>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</si>
  <si>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</si>
  <si>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</si>
  <si>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</si>
  <si>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</si>
  <si>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</si>
  <si>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</si>
  <si>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</si>
  <si>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</si>
  <si>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</si>
  <si>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</si>
  <si>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</si>
  <si>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</si>
  <si>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</si>
  <si>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</si>
  <si>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</si>
  <si>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</si>
  <si>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</si>
  <si>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</si>
  <si>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</si>
  <si>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</si>
  <si>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</si>
  <si>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</si>
  <si>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</si>
  <si>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</si>
  <si>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</si>
  <si>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</si>
  <si>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</si>
  <si>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</si>
  <si>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</si>
  <si>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</si>
  <si>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</si>
  <si>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</si>
  <si>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</si>
  <si>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</si>
  <si>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</si>
  <si>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</si>
  <si>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</si>
  <si>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</si>
  <si>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</si>
  <si>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</si>
  <si>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</si>
  <si>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</si>
  <si>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</si>
  <si>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</si>
  <si>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</si>
  <si>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</si>
  <si>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</si>
  <si>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</si>
  <si>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</si>
  <si>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</si>
  <si>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2023-08-20T22:00:05.790965Z</t>
  </si>
  <si>
    <t>Filip</t>
  </si>
  <si>
    <t>462381.jpg</t>
  </si>
  <si>
    <t>Marschall</t>
  </si>
  <si>
    <t>Permanent transfer to Valencia</t>
  </si>
  <si>
    <t>2023-08-21T08:27:40.363072Z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</si>
  <si>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</si>
  <si>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</si>
  <si>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</si>
  <si>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</si>
  <si>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</si>
  <si>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</si>
  <si>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</si>
  <si>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</si>
  <si>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</si>
  <si>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</si>
  <si>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</si>
  <si>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</si>
  <si>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Permanent transfer to Lyon</t>
  </si>
  <si>
    <t>2023-08-17T06:14:22.523517Z</t>
  </si>
  <si>
    <t>Permanent transfer to Al-Hilal</t>
  </si>
  <si>
    <t>2023-08-18T14:00:10.226716Z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</si>
  <si>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</si>
  <si>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</si>
  <si>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</si>
  <si>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</si>
  <si>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</si>
  <si>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</si>
  <si>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</si>
  <si>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</si>
  <si>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</si>
  <si>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</si>
  <si>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</si>
  <si>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</si>
  <si>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</si>
  <si>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A.Davies</t>
  </si>
  <si>
    <t>173807.jpg</t>
  </si>
  <si>
    <t>T.Davies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</si>
  <si>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</si>
  <si>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</si>
  <si>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</si>
  <si>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</si>
  <si>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</si>
  <si>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</si>
  <si>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</si>
  <si>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</si>
  <si>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</si>
  <si>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</si>
  <si>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</si>
  <si>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</si>
  <si>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</si>
  <si>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</si>
  <si>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</si>
  <si>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</si>
  <si>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</si>
  <si>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</si>
  <si>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</si>
  <si>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</si>
  <si>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</si>
  <si>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</si>
  <si>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</si>
  <si>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</si>
  <si>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</si>
  <si>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</si>
  <si>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</si>
  <si>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</si>
  <si>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</si>
  <si>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</si>
  <si>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</si>
  <si>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</si>
  <si>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</si>
  <si>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</si>
  <si>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</si>
  <si>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</si>
  <si>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</si>
  <si>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</si>
  <si>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</si>
  <si>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</si>
  <si>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</si>
  <si>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</si>
  <si>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</si>
  <si>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</si>
  <si>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</si>
  <si>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</si>
  <si>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</si>
  <si>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</si>
  <si>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</si>
  <si>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</si>
  <si>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</si>
  <si>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</si>
  <si>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</si>
  <si>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</si>
  <si>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</si>
  <si>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</si>
  <si>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</si>
  <si>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</si>
  <si>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</si>
  <si>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</si>
  <si>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</si>
  <si>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</si>
  <si>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</si>
  <si>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</si>
  <si>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2023-08-24T14:00:07.654796Z</t>
  </si>
  <si>
    <t>2023-08-26T21:00:07.967178Z</t>
  </si>
  <si>
    <t>Season-long loan to Birmingham City</t>
  </si>
  <si>
    <t>2023-08-28T08:00:28.514721Z</t>
  </si>
  <si>
    <t>515024.jpg</t>
  </si>
  <si>
    <t>Harris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</si>
  <si>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</si>
  <si>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</si>
  <si>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</si>
  <si>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</si>
  <si>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</si>
  <si>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</si>
  <si>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</si>
  <si>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</si>
  <si>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</si>
  <si>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</si>
  <si>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</si>
  <si>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</si>
  <si>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</si>
  <si>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</si>
  <si>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504598.jpg</t>
  </si>
  <si>
    <t>Gore</t>
  </si>
  <si>
    <t>2023-08-28T08:19:16.956660Z</t>
  </si>
  <si>
    <t>Transferred to Basel</t>
  </si>
  <si>
    <t>2023-08-28T07:58:11.676535Z</t>
  </si>
  <si>
    <t>Season-long loan to Olympiakos</t>
  </si>
  <si>
    <t>Gonzalo</t>
  </si>
  <si>
    <t>218430.jpg</t>
  </si>
  <si>
    <t>Montiel</t>
  </si>
  <si>
    <t>G.Montiel</t>
  </si>
  <si>
    <t>2023-08-27T23:00:07.645002Z</t>
  </si>
  <si>
    <t>2023-08-23T08:39:25.105821Z</t>
  </si>
  <si>
    <t>2023-08-26T19:30:07.900929Z</t>
  </si>
  <si>
    <t>233963.jpg</t>
  </si>
  <si>
    <t>Mavropanos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</si>
  <si>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</si>
  <si>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</si>
  <si>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</si>
  <si>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</si>
  <si>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</si>
  <si>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</si>
  <si>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</si>
  <si>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</si>
  <si>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</si>
  <si>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</si>
  <si>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</si>
  <si>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</si>
  <si>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</si>
  <si>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</si>
  <si>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</si>
  <si>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</si>
  <si>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</si>
  <si>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</si>
  <si>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</si>
  <si>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</si>
  <si>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</si>
  <si>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</si>
  <si>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</si>
  <si>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</si>
  <si>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</si>
  <si>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</si>
  <si>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</si>
  <si>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</si>
  <si>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</si>
  <si>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</si>
  <si>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</si>
  <si>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</si>
  <si>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</si>
  <si>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</si>
  <si>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</si>
  <si>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</si>
  <si>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</si>
  <si>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</si>
  <si>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</si>
  <si>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</si>
  <si>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</si>
  <si>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</si>
  <si>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</si>
  <si>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</si>
  <si>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</si>
  <si>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</si>
  <si>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</si>
  <si>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</si>
  <si>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</si>
  <si>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</si>
  <si>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</si>
  <si>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</si>
  <si>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</si>
  <si>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</si>
  <si>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</si>
  <si>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</si>
  <si>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</si>
  <si>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</si>
  <si>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</si>
  <si>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</si>
  <si>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</si>
  <si>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</si>
  <si>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</si>
  <si>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</si>
  <si>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457569.jpg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</si>
  <si>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</si>
  <si>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</si>
  <si>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</si>
  <si>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</si>
  <si>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</si>
  <si>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</si>
  <si>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</si>
  <si>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</si>
  <si>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</si>
  <si>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</si>
  <si>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</si>
  <si>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</si>
  <si>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</si>
  <si>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</si>
  <si>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</si>
  <si>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</si>
  <si>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</si>
  <si>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</si>
  <si>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</si>
  <si>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</si>
  <si>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Timothy</t>
  </si>
  <si>
    <t>166477.jpg</t>
  </si>
  <si>
    <t>Castagne</t>
  </si>
  <si>
    <t>428971.jpg</t>
  </si>
  <si>
    <t>Benda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</si>
  <si>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</si>
  <si>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</si>
  <si>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</si>
  <si>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</si>
  <si>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</si>
  <si>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</si>
  <si>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</si>
  <si>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</si>
  <si>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</si>
  <si>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</si>
  <si>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</si>
  <si>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</si>
  <si>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</si>
  <si>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</si>
  <si>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</si>
  <si>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</si>
  <si>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</si>
  <si>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</si>
  <si>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</si>
  <si>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</si>
  <si>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</si>
  <si>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</si>
  <si>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</si>
  <si>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</si>
  <si>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</si>
  <si>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</si>
  <si>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</si>
  <si>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</si>
  <si>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</si>
  <si>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</si>
  <si>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</si>
  <si>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</si>
  <si>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</si>
  <si>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</si>
  <si>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</si>
  <si>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</si>
  <si>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</si>
  <si>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</si>
  <si>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</si>
  <si>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</si>
  <si>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Season-long loan to Doncaster Rovers</t>
  </si>
  <si>
    <t>2023-09-01T21:50:15.739167Z</t>
  </si>
  <si>
    <t>244619.jpg</t>
  </si>
  <si>
    <t>2023-08-31T08:53:56.855071Z</t>
  </si>
  <si>
    <t>2023-09-01T15:33:02.832710Z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</si>
  <si>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</si>
  <si>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</si>
  <si>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</si>
  <si>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</si>
  <si>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</si>
  <si>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</si>
  <si>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</si>
  <si>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</si>
  <si>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</si>
  <si>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</si>
  <si>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</si>
  <si>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</si>
  <si>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</si>
  <si>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</si>
  <si>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</si>
  <si>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</si>
  <si>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</si>
  <si>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</si>
  <si>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</si>
  <si>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</si>
  <si>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</si>
  <si>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</si>
  <si>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</si>
  <si>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</si>
  <si>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</si>
  <si>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</si>
  <si>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</si>
  <si>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</si>
  <si>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</si>
  <si>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</si>
  <si>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</si>
  <si>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</si>
  <si>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</si>
  <si>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</si>
  <si>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</si>
  <si>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</si>
  <si>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</si>
  <si>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</si>
  <si>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</si>
  <si>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</si>
  <si>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</si>
  <si>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</si>
  <si>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</si>
  <si>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</si>
  <si>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</si>
  <si>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</si>
  <si>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</si>
  <si>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</si>
  <si>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</si>
  <si>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</si>
  <si>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</si>
  <si>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</si>
  <si>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</si>
  <si>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</si>
  <si>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</si>
  <si>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</si>
  <si>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</si>
  <si>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2023-09-16T20:00:07.015382Z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</si>
  <si>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</si>
  <si>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</si>
  <si>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</si>
  <si>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</si>
  <si>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</si>
  <si>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</si>
  <si>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</si>
  <si>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</si>
  <si>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</si>
  <si>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</si>
  <si>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</si>
  <si>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</si>
  <si>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</si>
  <si>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</si>
  <si>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</si>
  <si>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</si>
  <si>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</si>
  <si>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</si>
  <si>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</si>
  <si>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</si>
  <si>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</si>
  <si>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</si>
  <si>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</si>
  <si>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</si>
  <si>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</si>
  <si>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</si>
  <si>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2023-09-16T23:30:07.302434Z</t>
  </si>
  <si>
    <t>Season long loan to Dagenham and Redbridge</t>
  </si>
  <si>
    <t>2023-09-11T14:13:13.987409Z</t>
  </si>
  <si>
    <t>Permanent transfer to Süper Lig club Beşiktaş</t>
  </si>
  <si>
    <t>2023-09-06T09:24:44.178755Z</t>
  </si>
  <si>
    <t>2023-09-15T15:30:08.418514Z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</si>
  <si>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</si>
  <si>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</si>
  <si>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</si>
  <si>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</si>
  <si>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</si>
  <si>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</si>
  <si>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</si>
  <si>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</si>
  <si>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</si>
  <si>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</si>
  <si>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</si>
  <si>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</si>
  <si>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</si>
  <si>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</si>
  <si>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</si>
  <si>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</si>
  <si>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</si>
  <si>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</si>
  <si>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</si>
  <si>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</si>
  <si>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</si>
  <si>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</si>
  <si>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</si>
  <si>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</si>
  <si>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</si>
  <si>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</si>
  <si>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</si>
  <si>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</si>
  <si>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</si>
  <si>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</si>
  <si>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</si>
  <si>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</si>
  <si>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</si>
  <si>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</si>
  <si>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</si>
  <si>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</si>
  <si>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</si>
  <si>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</si>
  <si>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</si>
  <si>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</si>
  <si>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</si>
  <si>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</si>
  <si>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</si>
  <si>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</si>
  <si>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</si>
  <si>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</si>
  <si>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</si>
  <si>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</si>
  <si>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</si>
  <si>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</si>
  <si>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</si>
  <si>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</si>
  <si>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</si>
  <si>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</si>
  <si>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</si>
  <si>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</si>
  <si>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</si>
  <si>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</si>
  <si>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</si>
  <si>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</si>
  <si>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</si>
  <si>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</si>
  <si>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</si>
  <si>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</si>
  <si>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</si>
  <si>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</si>
  <si>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</si>
  <si>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</si>
  <si>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</si>
  <si>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2023-09-22T13:30:07.934644Z</t>
  </si>
  <si>
    <t>Mackenzie</t>
  </si>
  <si>
    <t>447261.jpg</t>
  </si>
  <si>
    <t>Hunt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</si>
  <si>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</si>
  <si>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</si>
  <si>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</si>
  <si>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</si>
  <si>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</si>
  <si>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</si>
  <si>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</si>
  <si>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</si>
  <si>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</si>
  <si>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</si>
  <si>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</si>
  <si>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</si>
  <si>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</si>
  <si>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2023-09-30T23:00:09.545623Z</t>
  </si>
  <si>
    <t>2023-09-26T18:00:07.515397Z</t>
  </si>
  <si>
    <t>2023-09-29T14:00:08.638239Z</t>
  </si>
  <si>
    <t>2023-09-27T09:00:08.265496Z</t>
  </si>
  <si>
    <t>2023-09-27T09:00:08.517252Z</t>
  </si>
  <si>
    <t>2023-09-27T09:00:08.768948Z</t>
  </si>
  <si>
    <t>Ademola</t>
  </si>
  <si>
    <t>531993.jpg</t>
  </si>
  <si>
    <t>Ola-Adebomi</t>
  </si>
  <si>
    <t>531989.jpg</t>
  </si>
  <si>
    <t>Ozoh</t>
  </si>
  <si>
    <t>2023-09-29T10:30:08.978098Z</t>
  </si>
  <si>
    <t>2023-10-01T02:00:08.267715Z</t>
  </si>
  <si>
    <t>2023-09-27T09:00:08.838995Z</t>
  </si>
  <si>
    <t>2023-09-28T03:30:09.589726Z</t>
  </si>
  <si>
    <t>2023-09-28T03:30:09.657546Z</t>
  </si>
  <si>
    <t>2023-10-02T09:30:09.366703Z</t>
  </si>
  <si>
    <t>2023-09-30T23:00:09.253470Z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</si>
  <si>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</si>
  <si>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</si>
  <si>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</si>
  <si>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</si>
  <si>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</si>
  <si>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</si>
  <si>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</si>
  <si>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</si>
  <si>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</si>
  <si>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</si>
  <si>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</si>
  <si>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</si>
  <si>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2023-10-05T08:30:09.546767Z</t>
  </si>
  <si>
    <t>248854.jpg</t>
  </si>
  <si>
    <t>Brooking</t>
  </si>
  <si>
    <t>2023-10-05T08:30:09.363808Z</t>
  </si>
  <si>
    <t>Joshua Brooking</t>
  </si>
  <si>
    <t>GW8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</si>
  <si>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</si>
  <si>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</si>
  <si>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</si>
  <si>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</si>
  <si>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</si>
  <si>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</si>
  <si>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</si>
  <si>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Jadan</t>
  </si>
  <si>
    <t>474908.jpg</t>
  </si>
  <si>
    <t>Raymond</t>
  </si>
  <si>
    <t>462491.jpg</t>
  </si>
  <si>
    <t>Leg injury - Unknown return date</t>
  </si>
  <si>
    <t>2023-10-07T21:00:08.209470Z</t>
  </si>
  <si>
    <t>2023-10-06T11:00:10.190930Z</t>
  </si>
  <si>
    <t>2023-10-06T15:30:09.250334Z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</si>
  <si>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</si>
  <si>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</si>
  <si>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</si>
  <si>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</si>
  <si>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</si>
  <si>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</si>
  <si>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</si>
  <si>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</si>
  <si>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2023-10-21T17:30:07.514105Z</t>
  </si>
  <si>
    <t>2023-10-20T15:30:08.340971Z</t>
  </si>
  <si>
    <t>2023-10-21T17:30:07.549301Z</t>
  </si>
  <si>
    <t>2023-10-18T22:00:08.810786Z</t>
  </si>
  <si>
    <t>2023-10-10T12:00:09.181007Z</t>
  </si>
  <si>
    <t>2023-10-20T15:30:08.713409Z</t>
  </si>
  <si>
    <t>2023-10-13T09:30:09.800778Z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</si>
  <si>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</si>
  <si>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</si>
  <si>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</si>
  <si>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</si>
  <si>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</si>
  <si>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</si>
  <si>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</si>
  <si>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</si>
  <si>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2023-10-20T11:00:09.986299Z</t>
  </si>
  <si>
    <t>2023-10-12T09:30:10.081141Z</t>
  </si>
  <si>
    <t>585472.jpg</t>
  </si>
  <si>
    <t>Oné</t>
  </si>
  <si>
    <t>Jili</t>
  </si>
  <si>
    <t>601496.jpg</t>
  </si>
  <si>
    <t>Buyabu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</si>
  <si>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</si>
  <si>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</si>
  <si>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</si>
  <si>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</si>
  <si>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</si>
  <si>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</si>
  <si>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</si>
  <si>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</si>
  <si>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</si>
  <si>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</si>
  <si>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</si>
  <si>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2023-10-25T12:00:07.465521Z</t>
  </si>
  <si>
    <t>2023-10-27T13:30:07.907911Z</t>
  </si>
  <si>
    <t>2023-10-28T18:00:07.926322Z</t>
  </si>
  <si>
    <t>Devan</t>
  </si>
  <si>
    <t>487693.jpg</t>
  </si>
  <si>
    <t>Tanton</t>
  </si>
  <si>
    <t>2023-10-25T22:30:08.608535Z</t>
  </si>
  <si>
    <t>Suspended until 27 Aug</t>
  </si>
  <si>
    <t>2023-10-28T17:30:08.969563Z</t>
  </si>
  <si>
    <t>Illness - Unknown return date</t>
  </si>
  <si>
    <t>2023-10-27T13:30:09.169653Z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</si>
  <si>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</si>
  <si>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</si>
  <si>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</si>
  <si>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</si>
  <si>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</si>
  <si>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</si>
  <si>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</si>
  <si>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</si>
  <si>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</si>
  <si>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</si>
  <si>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2023-11-04T21:00:08.152623Z</t>
  </si>
  <si>
    <t>2023-11-04T19:30:09.474630Z</t>
  </si>
  <si>
    <t>2023-11-04T19:30:07.833796Z</t>
  </si>
  <si>
    <t>2023-11-04T19:30:07.875275Z</t>
  </si>
  <si>
    <t>Valintino</t>
  </si>
  <si>
    <t>516432.jpg</t>
  </si>
  <si>
    <t>Adedokun</t>
  </si>
  <si>
    <t>2023-11-04T15:30:08.544057Z</t>
  </si>
  <si>
    <t>2023-11-04T03:00:08.936884Z</t>
  </si>
  <si>
    <t>589114.jpg</t>
  </si>
  <si>
    <t>2023-11-04T21:00:09.029195Z</t>
  </si>
  <si>
    <t>2023-11-04T21:00:09.046586Z</t>
  </si>
  <si>
    <t>2023-11-01T10:00:07.938453Z</t>
  </si>
  <si>
    <t>2023-11-02T11:00:08.651515Z</t>
  </si>
  <si>
    <t>2023-11-05T22:00:09.521464Z</t>
  </si>
  <si>
    <t>2023-11-06T23:30:09.609885Z</t>
  </si>
  <si>
    <t>Val Adedokun</t>
  </si>
  <si>
    <t>Jordan Clark</t>
  </si>
  <si>
    <t>Han-Noah Massengo</t>
  </si>
  <si>
    <t>Lewis Miley</t>
  </si>
  <si>
    <t>Zack Nelson</t>
  </si>
  <si>
    <t>GW12</t>
  </si>
  <si>
    <t>2023-11-09T08:30:08.250179Z</t>
  </si>
  <si>
    <t>2023-11-12T02:00:08.673390Z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</si>
  <si>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</si>
  <si>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</si>
  <si>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</si>
  <si>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</si>
  <si>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</si>
  <si>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</si>
  <si>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</si>
  <si>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2023-11-21T12:00:09.456718Z</t>
  </si>
  <si>
    <t>Hamstring injury - 50% chance of playing</t>
  </si>
  <si>
    <t>Yarmoliuk</t>
  </si>
  <si>
    <t>Myles</t>
  </si>
  <si>
    <t>450539.jpg</t>
  </si>
  <si>
    <t>Peart-Harris</t>
  </si>
  <si>
    <t>2023-11-10T02:00:09.926001Z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</si>
  <si>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</si>
  <si>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</si>
  <si>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</si>
  <si>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</si>
  <si>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</si>
  <si>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</si>
  <si>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</si>
  <si>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2023-11-13T01:00:09.440163Z</t>
  </si>
  <si>
    <t>2023-11-09T08:30:08.885661Z</t>
  </si>
  <si>
    <t>Treymaurice</t>
  </si>
  <si>
    <t>591386.jpg</t>
  </si>
  <si>
    <t>Nyoni</t>
  </si>
  <si>
    <t>2023-11-21T13:00:10.159797Z</t>
  </si>
  <si>
    <t>2023-11-10T17:30:09.674003Z</t>
  </si>
  <si>
    <t>2023-11-13T01:00:09.634159Z</t>
  </si>
  <si>
    <t>2023-11-12T02:00:09.638191Z</t>
  </si>
  <si>
    <t>2023-11-21T12:00:10.011395Z</t>
  </si>
  <si>
    <t>248859.jpg</t>
  </si>
  <si>
    <t>547716.jpg</t>
  </si>
  <si>
    <t>Parkinson</t>
  </si>
  <si>
    <t>2023-11-21T12:00:10.062545Z</t>
  </si>
  <si>
    <t>519321.jpg</t>
  </si>
  <si>
    <t>Dorrington</t>
  </si>
  <si>
    <t>2023-11-21T12:00:10.199285Z</t>
  </si>
  <si>
    <t>2023-11-16T15:00:10.214243Z</t>
  </si>
  <si>
    <t>2023-11-10T17:30:10.463128Z</t>
  </si>
  <si>
    <t>Michael Obafemi</t>
  </si>
  <si>
    <t>Michael Olise</t>
  </si>
  <si>
    <t>Ben Parkinson</t>
  </si>
  <si>
    <t>Benicio Boaitey</t>
  </si>
  <si>
    <t>Amadou Diallo</t>
  </si>
  <si>
    <t>Alfie Dorrington</t>
  </si>
  <si>
    <t>Bradley Ibrahim</t>
  </si>
  <si>
    <t>Jakub Moder</t>
  </si>
  <si>
    <t>Alex Murphy</t>
  </si>
  <si>
    <t>Trey Nyoni</t>
  </si>
  <si>
    <t>Mark O'Mahony</t>
  </si>
  <si>
    <t>Myles Peart-Harris</t>
  </si>
  <si>
    <t>Charles Sagoe Jr</t>
  </si>
  <si>
    <t>Lawrence Vigouroux</t>
  </si>
  <si>
    <t>cl CHI</t>
  </si>
  <si>
    <t>Reuell Walters</t>
  </si>
  <si>
    <t>2023-11-24T19:00:09.689065Z</t>
  </si>
  <si>
    <t>2023-11-27T21:30:09.188544Z</t>
  </si>
  <si>
    <t>2023-11-27T21:30:09.209583Z</t>
  </si>
  <si>
    <t>2023-11-24T20:30:09.752187Z</t>
  </si>
  <si>
    <t>2023-11-25T19:00:10.816004Z</t>
  </si>
  <si>
    <t>514154.jpg</t>
  </si>
  <si>
    <t>Joshua</t>
  </si>
  <si>
    <t>532528.jpg</t>
  </si>
  <si>
    <t>Duffus</t>
  </si>
  <si>
    <t>2023-11-25T19:00:09.473696Z</t>
  </si>
  <si>
    <t>2023-11-24T22:00:11.972817Z</t>
  </si>
  <si>
    <t>2023-11-26T22:00:09.729165Z</t>
  </si>
  <si>
    <t>2023-11-27T21:30:09.963562Z</t>
  </si>
  <si>
    <t>515504.jpg</t>
  </si>
  <si>
    <t>Hugill</t>
  </si>
  <si>
    <t>2023-11-25T20:30:09.883981Z</t>
  </si>
  <si>
    <t>490150.jpg</t>
  </si>
  <si>
    <t>Ndiweni</t>
  </si>
  <si>
    <t>2023-11-26T22:00:10.620789Z</t>
  </si>
  <si>
    <t>Michael Ndiweni</t>
  </si>
  <si>
    <t>Séamus Coleman</t>
  </si>
  <si>
    <t>Josh Duffus</t>
  </si>
  <si>
    <t>Charlie Goode</t>
  </si>
  <si>
    <t>Joe Hugill</t>
  </si>
  <si>
    <t>Ben Jackson</t>
  </si>
  <si>
    <t>Loris Karius</t>
  </si>
  <si>
    <t>2023-12-02T18:30:08.259180Z</t>
  </si>
  <si>
    <t>2023-11-30T23:30:07.866054Z</t>
  </si>
  <si>
    <t>2023-12-02T18:30:08.360407Z</t>
  </si>
  <si>
    <t>Vincent</t>
  </si>
  <si>
    <t>563883.jpg</t>
  </si>
  <si>
    <t>Angelini</t>
  </si>
  <si>
    <t>Leigh</t>
  </si>
  <si>
    <t>513836.jpg</t>
  </si>
  <si>
    <t>Kavanagh</t>
  </si>
  <si>
    <t>2023-12-01T17:00:08.901180Z</t>
  </si>
  <si>
    <t>Achilles injury - Expected back 19 May</t>
  </si>
  <si>
    <t>2023-11-30T23:30:09.105646Z</t>
  </si>
  <si>
    <t>2023-12-03T23:30:10.074436Z</t>
  </si>
  <si>
    <t>2023-12-02T19:00:09.058622Z</t>
  </si>
  <si>
    <t>2023-12-02T22:30:10.218322Z</t>
  </si>
  <si>
    <t>Yago</t>
  </si>
  <si>
    <t>492779.jpg</t>
  </si>
  <si>
    <t>de Santiago Alonso</t>
  </si>
  <si>
    <t>Yago Santiago</t>
  </si>
  <si>
    <t>483398.jpg</t>
  </si>
  <si>
    <t>Whittingham</t>
  </si>
  <si>
    <t>Tawanda</t>
  </si>
  <si>
    <t>497606.jpg</t>
  </si>
  <si>
    <t>Chirewa</t>
  </si>
  <si>
    <t>504750.jpg</t>
  </si>
  <si>
    <t>Hubner</t>
  </si>
  <si>
    <t>Vincent Angelini</t>
  </si>
  <si>
    <t>Tawanda Chirewa</t>
  </si>
  <si>
    <t>Justin Hubner</t>
  </si>
  <si>
    <t>Leigh Kavanagh</t>
  </si>
  <si>
    <t>Matthew Whittingham</t>
  </si>
  <si>
    <t>Joseph Whitworth</t>
  </si>
  <si>
    <t>GW14</t>
  </si>
  <si>
    <t>2023-12-07T12:00:08.489004Z</t>
  </si>
  <si>
    <t>2023-12-06T23:30:08.350358Z</t>
  </si>
  <si>
    <t>2023-12-06T23:30:08.432649Z</t>
  </si>
  <si>
    <t>500052.jpg</t>
  </si>
  <si>
    <t>Barrington</t>
  </si>
  <si>
    <t>2023-12-04T16:30:09.492483Z</t>
  </si>
  <si>
    <t>Knee injury - Expected back 19 May</t>
  </si>
  <si>
    <t>2023-12-06T07:30:10.569273Z</t>
  </si>
  <si>
    <t>2023-12-05T15:00:09.890262Z</t>
  </si>
  <si>
    <t>2023-12-05T15:00:11.116513Z</t>
  </si>
  <si>
    <t>Leo</t>
  </si>
  <si>
    <t>517995.jpg</t>
  </si>
  <si>
    <t>Castledine</t>
  </si>
  <si>
    <t>2023-12-06T23:30:08.694178Z</t>
  </si>
  <si>
    <t>2023-12-08T02:00:09.372583Z</t>
  </si>
  <si>
    <t>Marcelo</t>
  </si>
  <si>
    <t>443629.jpg</t>
  </si>
  <si>
    <t>de Araújo Pitaluga Filho</t>
  </si>
  <si>
    <t>Pitaluga</t>
  </si>
  <si>
    <t>492777.jpg</t>
  </si>
  <si>
    <t>Shoulder injury - Expected back 03 Apr</t>
  </si>
  <si>
    <t>2023-12-04T17:00:09.845218Z</t>
  </si>
  <si>
    <t>2023-12-06T22:00:10.467989Z</t>
  </si>
  <si>
    <t>2023-12-07T23:30:10.009235Z</t>
  </si>
  <si>
    <t>2023-12-04T16:30:10.649965Z</t>
  </si>
  <si>
    <t>Luca Barrington</t>
  </si>
  <si>
    <t>Conor Bradley</t>
  </si>
  <si>
    <t>Leo Castledine</t>
  </si>
  <si>
    <t>Tom King</t>
  </si>
  <si>
    <t>Andrew Omobamidele</t>
  </si>
  <si>
    <t>Marcelo Pitaluga</t>
  </si>
  <si>
    <t>GW15</t>
  </si>
  <si>
    <t>2023-12-09T20:00:09.137355Z</t>
  </si>
  <si>
    <t>2023-12-10T23:00:09.742927Z</t>
  </si>
  <si>
    <t>2023-12-10T23:00:09.879958Z</t>
  </si>
  <si>
    <t>2023-12-10T23:00:09.935968Z</t>
  </si>
  <si>
    <t>2023-12-09T16:30:08.935251Z</t>
  </si>
  <si>
    <t>2023-12-09T16:30:08.974792Z</t>
  </si>
  <si>
    <t>2023-12-09T16:30:08.994956Z</t>
  </si>
  <si>
    <t>2023-12-10T19:30:09.541373Z</t>
  </si>
  <si>
    <t>2023-12-08T13:30:09.008625Z</t>
  </si>
  <si>
    <t>2023-12-10T23:00:10.810898Z</t>
  </si>
  <si>
    <t>2023-12-10T18:00:10.148960Z</t>
  </si>
  <si>
    <t>2023-12-09T17:30:09.516585Z</t>
  </si>
  <si>
    <t>2023-12-08T17:00:10.069759Z</t>
  </si>
  <si>
    <t>2023-12-11T00:00:10.982891Z</t>
  </si>
  <si>
    <t>2023-12-09T22:00:10.264493Z</t>
  </si>
  <si>
    <t>Sydie</t>
  </si>
  <si>
    <t>552425.jpg</t>
  </si>
  <si>
    <t>Peck</t>
  </si>
  <si>
    <t>Sydie Peck</t>
  </si>
  <si>
    <t>GW16</t>
  </si>
  <si>
    <t>Abdoulaye Doucouré - 6</t>
  </si>
  <si>
    <t>2023-12-18T00:00:09.353001Z</t>
  </si>
  <si>
    <t>499169.jpg</t>
  </si>
  <si>
    <t>Lewis-Skelly</t>
  </si>
  <si>
    <t>2023-12-15T09:30:09.140206Z</t>
  </si>
  <si>
    <t>2023-12-15T09:30:09.215067Z</t>
  </si>
  <si>
    <t>564505.jpg</t>
  </si>
  <si>
    <t>Proctor</t>
  </si>
  <si>
    <t>2023-12-16T19:00:08.792027Z</t>
  </si>
  <si>
    <t>Tayo</t>
  </si>
  <si>
    <t>501468.jpg</t>
  </si>
  <si>
    <t>Adaramola</t>
  </si>
  <si>
    <t>2023-12-14T18:00:09.055302Z</t>
  </si>
  <si>
    <t>Jenson</t>
  </si>
  <si>
    <t>491557.jpg</t>
  </si>
  <si>
    <t>Metcalfe</t>
  </si>
  <si>
    <t>491745.jpg</t>
  </si>
  <si>
    <t>2023-12-14T16:00:09.779808Z</t>
  </si>
  <si>
    <t>Muscle injury - 50% chance of playing</t>
  </si>
  <si>
    <t>Mahamadou</t>
  </si>
  <si>
    <t>496283.jpg</t>
  </si>
  <si>
    <t>Susoho</t>
  </si>
  <si>
    <t>2023-12-17T21:30:09.016397Z</t>
  </si>
  <si>
    <t>518466.jpg</t>
  </si>
  <si>
    <t>Kambwala</t>
  </si>
  <si>
    <t>2023-12-16T08:00:10.122072Z</t>
  </si>
  <si>
    <t>2023-12-16T08:00:10.207505Z</t>
  </si>
  <si>
    <t>Marcus Bettinelli</t>
  </si>
  <si>
    <t>Elijah Campbell</t>
  </si>
  <si>
    <t>Willy Kambwala</t>
  </si>
  <si>
    <t>Myles Lewis-Skelly</t>
  </si>
  <si>
    <t>Jenson Metcalfe</t>
  </si>
  <si>
    <t>Christopher Nkunku</t>
  </si>
  <si>
    <t>Sam Proctor</t>
  </si>
  <si>
    <t>Mahamadou Susoho</t>
  </si>
  <si>
    <t>GW17</t>
  </si>
  <si>
    <t>2023-12-23T20:00:08.458889Z</t>
  </si>
  <si>
    <t>2023-12-22T23:30:09.762009Z</t>
  </si>
  <si>
    <t>Tommi</t>
  </si>
  <si>
    <t>515599.jpg</t>
  </si>
  <si>
    <t>O'Reilly</t>
  </si>
  <si>
    <t>2023-12-23T22:30:08.669674Z</t>
  </si>
  <si>
    <t>2023-12-21T15:00:10.669352Z</t>
  </si>
  <si>
    <t>2023-12-19T18:00:09.313020Z</t>
  </si>
  <si>
    <t>2023-12-19T23:00:09.582067Z</t>
  </si>
  <si>
    <t>2023-12-24T15:30:09.085575Z</t>
  </si>
  <si>
    <t>2023-12-24T15:30:09.398314Z</t>
  </si>
  <si>
    <t>2023-12-23T22:00:09.137690Z</t>
  </si>
  <si>
    <t>2023-12-23T22:00:09.220836Z</t>
  </si>
  <si>
    <t>2023-12-19T14:30:11.311171Z</t>
  </si>
  <si>
    <t>2023-12-23T22:30:09.724645Z</t>
  </si>
  <si>
    <t>2023-12-23T18:00:10.557765Z</t>
  </si>
  <si>
    <t>515500.jpg</t>
  </si>
  <si>
    <t>Bennett</t>
  </si>
  <si>
    <t>2023-12-19T23:00:10.114190Z</t>
  </si>
  <si>
    <t>2023-12-20T08:00:10.401033Z</t>
  </si>
  <si>
    <t>2023-12-22T23:30:11.074150Z</t>
  </si>
  <si>
    <t>2023-12-22T23:30:11.112348Z</t>
  </si>
  <si>
    <t>2023-12-23T20:00:09.895702Z</t>
  </si>
  <si>
    <t>432712.jpg</t>
  </si>
  <si>
    <t>Hesketh</t>
  </si>
  <si>
    <t>Ty</t>
  </si>
  <si>
    <t>490095.jpg</t>
  </si>
  <si>
    <t>Barnett</t>
  </si>
  <si>
    <t>Rhys Bennett</t>
  </si>
  <si>
    <t>Bobby Clark</t>
  </si>
  <si>
    <t>Tommi O'Reilly</t>
  </si>
  <si>
    <t>2023-12-24T21:00:09.270040Z</t>
  </si>
  <si>
    <t>Ty Barnett</t>
  </si>
  <si>
    <t>Owen Hesketh</t>
  </si>
  <si>
    <t>Roméo Lavia</t>
  </si>
  <si>
    <t>GW19</t>
  </si>
  <si>
    <t>499175.jpg</t>
  </si>
  <si>
    <t>Nwaneri</t>
  </si>
  <si>
    <t>2023-12-27T18:30:08.720986Z</t>
  </si>
  <si>
    <t>2023-12-29T00:00:09.617892Z</t>
  </si>
  <si>
    <t>2023-12-28T22:00:09.818659Z</t>
  </si>
  <si>
    <t>2023-12-29T00:00:11.103432Z</t>
  </si>
  <si>
    <t>2023-12-26T00:00:09.124123Z</t>
  </si>
  <si>
    <t>2023-12-27T00:00:09.843034Z</t>
  </si>
  <si>
    <t>2023-12-27T00:00:10.569232Z</t>
  </si>
  <si>
    <t>2023-12-28T19:00:10.993513Z</t>
  </si>
  <si>
    <t>2023-12-28T09:30:09.403983Z</t>
  </si>
  <si>
    <t>2023-12-28T09:30:09.480620Z</t>
  </si>
  <si>
    <t>Micah</t>
  </si>
  <si>
    <t>462438.jpg</t>
  </si>
  <si>
    <t>Hamilton</t>
  </si>
  <si>
    <t>2023-12-27T00:00:10.629264Z</t>
  </si>
  <si>
    <t>2023-12-28T22:00:10.775100Z</t>
  </si>
  <si>
    <t>2023-12-28T23:30:10.167224Z</t>
  </si>
  <si>
    <t>2023-12-29T00:00:10.830087Z</t>
  </si>
  <si>
    <t>2023-12-28T23:00:09.882775Z</t>
  </si>
  <si>
    <t>Jarell Quansah</t>
  </si>
  <si>
    <t>Micah Hamilton</t>
  </si>
  <si>
    <t>Rhys Norrington-Davies</t>
  </si>
  <si>
    <t>Ethan Nwaneri</t>
  </si>
  <si>
    <t>GW20</t>
  </si>
  <si>
    <t>Hwang Hee-chan - 10</t>
  </si>
  <si>
    <t>2023-12-30T22:30:09.113694Z</t>
  </si>
  <si>
    <t>2023-12-29T16:00:09.710707Z</t>
  </si>
  <si>
    <t>2023-12-30T22:30:09.287875Z</t>
  </si>
  <si>
    <t>2024-01-01T13:00:10.892809Z</t>
  </si>
  <si>
    <t>2023-12-29T16:30:08.875959Z</t>
  </si>
  <si>
    <t>2023-12-30T22:30:09.377535Z</t>
  </si>
  <si>
    <t>2023-12-30T22:30:09.405168Z</t>
  </si>
  <si>
    <t>2023-12-30T18:00:11.430719Z</t>
  </si>
  <si>
    <t>2024-01-03T01:00:13.330663Z</t>
  </si>
  <si>
    <t>2023-12-30T23:00:12.285175Z</t>
  </si>
  <si>
    <t>2024-01-02T08:30:10.683233Z</t>
  </si>
  <si>
    <t>2024-01-06T22:30:09.694018Z</t>
  </si>
  <si>
    <t>2023-12-29T16:30:09.223051Z</t>
  </si>
  <si>
    <t>2023-12-30T22:30:09.623540Z</t>
  </si>
  <si>
    <t>2023-12-29T16:30:10.231754Z</t>
  </si>
  <si>
    <t>Đorđe</t>
  </si>
  <si>
    <t>Petrović</t>
  </si>
  <si>
    <t>On loan to Huddersfield Town until the end of the season</t>
  </si>
  <si>
    <t>2024-01-07T13:44:31.532785Z</t>
  </si>
  <si>
    <t>2024-01-05T01:30:10.270532Z</t>
  </si>
  <si>
    <t>2024-01-05T01:30:10.392311Z</t>
  </si>
  <si>
    <t>2023-12-30T22:30:09.707785Z</t>
  </si>
  <si>
    <t>2023-12-30T22:30:10.528906Z</t>
  </si>
  <si>
    <t>Moved to Exeter City on loan until the end of the season</t>
  </si>
  <si>
    <t>2024-01-05T10:19:47.433932Z</t>
  </si>
  <si>
    <t>2023-12-30T22:30:10.672858Z</t>
  </si>
  <si>
    <t>On loan to St Patrick’s Athletic until the end of the season</t>
  </si>
  <si>
    <t>2024-01-09T10:26:52.979684Z</t>
  </si>
  <si>
    <t>2023-12-30T22:30:10.464412Z</t>
  </si>
  <si>
    <t>2024-01-07T21:30:10.406147Z</t>
  </si>
  <si>
    <t>On loan to Eintracht Frankfurt until the end of the season</t>
  </si>
  <si>
    <t>2024-01-02T10:03:20.831530Z</t>
  </si>
  <si>
    <t>2023-12-30T22:30:10.448027Z</t>
  </si>
  <si>
    <t>2023-12-30T22:30:10.690011Z</t>
  </si>
  <si>
    <t>2024-01-06T22:30:10.317671Z</t>
  </si>
  <si>
    <t>2024-01-06T01:00:10.372934Z</t>
  </si>
  <si>
    <t>2023-12-30T22:30:10.014196Z</t>
  </si>
  <si>
    <t>2023-12-30T22:30:10.069057Z</t>
  </si>
  <si>
    <t>2023-12-30T22:30:10.085434Z</t>
  </si>
  <si>
    <t>2024-01-06T01:00:11.316351Z</t>
  </si>
  <si>
    <t>2023-12-30T22:30:10.422438Z</t>
  </si>
  <si>
    <t>On loan to Nantes until the end of the season</t>
  </si>
  <si>
    <t>2024-01-07T13:43:37.473896Z</t>
  </si>
  <si>
    <t>204814.jpg</t>
  </si>
  <si>
    <t>Brereton</t>
  </si>
  <si>
    <t>Brereton Díaz</t>
  </si>
  <si>
    <t>2024-01-06T22:30:10.607459Z</t>
  </si>
  <si>
    <t>2024-01-06T22:30:10.627213Z</t>
  </si>
  <si>
    <t>2023-12-30T22:30:10.203117Z</t>
  </si>
  <si>
    <t>2023-12-30T22:30:10.238220Z</t>
  </si>
  <si>
    <t>2024-01-04T15:00:12.075073Z</t>
  </si>
  <si>
    <t>On loan to Plymouth until the end of the season</t>
  </si>
  <si>
    <t>2024-01-09T10:24:50.389101Z</t>
  </si>
  <si>
    <t>2024-01-07T21:30:10.877600Z</t>
  </si>
  <si>
    <t>On loan to Monaco until the end of the season</t>
  </si>
  <si>
    <t>2024-01-07T13:45:40.287744Z</t>
  </si>
  <si>
    <t>2024-01-07T21:30:11.268165Z</t>
  </si>
  <si>
    <t>2024-01-01T13:00:13.493010Z</t>
  </si>
  <si>
    <t>518442.jpg</t>
  </si>
  <si>
    <t>Orford</t>
  </si>
  <si>
    <t>Kaelan</t>
  </si>
  <si>
    <t>518438.jpg</t>
  </si>
  <si>
    <t>Casey</t>
  </si>
  <si>
    <t>2023-12-30T22:30:10.313371Z</t>
  </si>
  <si>
    <t>On loan to Rangers until the end of the season</t>
  </si>
  <si>
    <t>2024-01-02T10:05:39.936296Z</t>
  </si>
  <si>
    <t>2024-01-09T10:22:49.231318Z</t>
  </si>
  <si>
    <t>2023-12-29T14:00:10.218358Z</t>
  </si>
  <si>
    <t>2024-01-03T01:00:12.997485Z</t>
  </si>
  <si>
    <t>2024-01-03T01:00:13.347562Z</t>
  </si>
  <si>
    <t>On loan to Kidderminster Harriers until the end of the season</t>
  </si>
  <si>
    <t>2024-01-08T09:35:58.050059Z</t>
  </si>
  <si>
    <t>Amad Diallo</t>
  </si>
  <si>
    <t>Kaelan Casey</t>
  </si>
  <si>
    <t>Levi Laing</t>
  </si>
  <si>
    <t>Lewis Orford</t>
  </si>
  <si>
    <t>Imari Samuels</t>
  </si>
  <si>
    <t>2024-01-20T15:30:09.437664Z</t>
  </si>
  <si>
    <t>2024-01-20T15:30:10.454900Z</t>
  </si>
  <si>
    <t>Joined Milton Keynes Dons on a season-long loan</t>
  </si>
  <si>
    <t>2024-01-22T11:44:07.815159Z</t>
  </si>
  <si>
    <t>481283.jpg</t>
  </si>
  <si>
    <t>Wright</t>
  </si>
  <si>
    <t>On loan to Southampton until the end of the season</t>
  </si>
  <si>
    <t>2024-01-17T09:57:46.390612Z</t>
  </si>
  <si>
    <t>2024-01-22T01:00:09.769539Z</t>
  </si>
  <si>
    <t>On loan to Napoli until the end of the season</t>
  </si>
  <si>
    <t>2024-01-22T01:00:10.889125Z</t>
  </si>
  <si>
    <t>491598.jpg</t>
  </si>
  <si>
    <t>Peupion</t>
  </si>
  <si>
    <t>2024-01-22T01:00:10.959578Z</t>
  </si>
  <si>
    <t>2024-01-22T17:00:10.084255Z</t>
  </si>
  <si>
    <t>On loan to Borussia Dortmund until the end of the season</t>
  </si>
  <si>
    <t>2024-01-12T16:43:54.859948Z</t>
  </si>
  <si>
    <t>Thigh injury - Unknown return date</t>
  </si>
  <si>
    <t>On loan to National League side Gateshead until the end of the season</t>
  </si>
  <si>
    <t>2024-01-12T11:04:19.343017Z</t>
  </si>
  <si>
    <t>2024-01-12T15:00:12.101658Z</t>
  </si>
  <si>
    <t>Has Joined Wigan Athletic on loan until the end of the season</t>
  </si>
  <si>
    <t>2024-01-15T07:30:51.468918Z</t>
  </si>
  <si>
    <t>430992.jpg</t>
  </si>
  <si>
    <t>Beck</t>
  </si>
  <si>
    <t>Kaide</t>
  </si>
  <si>
    <t>496185.jpg</t>
  </si>
  <si>
    <t>2024-01-17T10:30:09.082409Z</t>
  </si>
  <si>
    <t>On loan to Sevilla until the end of the season</t>
  </si>
  <si>
    <t>2024-01-17T09:58:47.009883Z</t>
  </si>
  <si>
    <t>On loan to Burton Albion for the rest of the season</t>
  </si>
  <si>
    <t>2024-01-15T07:32:35.686432Z</t>
  </si>
  <si>
    <t>Permanent move to Celta Vigo</t>
  </si>
  <si>
    <t>524070.jpg</t>
  </si>
  <si>
    <t>McDonnell</t>
  </si>
  <si>
    <t>Detlef Esapa</t>
  </si>
  <si>
    <t>536677.jpg</t>
  </si>
  <si>
    <t>Osong</t>
  </si>
  <si>
    <t>536681.jpg</t>
  </si>
  <si>
    <t>Gardner</t>
  </si>
  <si>
    <t>Loan terminated and has returned to Leicester City</t>
  </si>
  <si>
    <t>2024-01-15T07:29:55.802272Z</t>
  </si>
  <si>
    <t>On loan to Bayern Munich until the end of the season</t>
  </si>
  <si>
    <t>2024-01-12T16:44:42.318683Z</t>
  </si>
  <si>
    <t>Joined Hajduk Split on a season-long loan</t>
  </si>
  <si>
    <t>2024-01-12T15:00:12.855944Z</t>
  </si>
  <si>
    <t>Timo</t>
  </si>
  <si>
    <t>165153.jpg</t>
  </si>
  <si>
    <t>Werner</t>
  </si>
  <si>
    <t>493125.jpg</t>
  </si>
  <si>
    <t>Dragusin</t>
  </si>
  <si>
    <t>Drăgușin</t>
  </si>
  <si>
    <t>2024-01-22T01:00:10.631516Z</t>
  </si>
  <si>
    <t>Permanent transfer to Charlton Athletic</t>
  </si>
  <si>
    <t>2024-01-13T08:43:46.860878Z</t>
  </si>
  <si>
    <t>536109.jpg</t>
  </si>
  <si>
    <t>Scarles</t>
  </si>
  <si>
    <t>565431.jpg</t>
  </si>
  <si>
    <t>Marshall</t>
  </si>
  <si>
    <t>2024-01-12T11:00:10.831658Z</t>
  </si>
  <si>
    <t>449133.jpg</t>
  </si>
  <si>
    <t>Griffiths</t>
  </si>
  <si>
    <t>Yerson</t>
  </si>
  <si>
    <t>501837.jpg</t>
  </si>
  <si>
    <t>Mosquera</t>
  </si>
  <si>
    <t>Owen Beck</t>
  </si>
  <si>
    <t>Ben Brereton</t>
  </si>
  <si>
    <t>Radu Drăgușin</t>
  </si>
  <si>
    <t>Kaide Gordon</t>
  </si>
  <si>
    <t>Ivan Toney</t>
  </si>
  <si>
    <t>Timo Werner</t>
  </si>
  <si>
    <t>Álvaro Carreras</t>
  </si>
  <si>
    <t>CJ Egan-Riley</t>
  </si>
  <si>
    <t>Omari Forson</t>
  </si>
  <si>
    <t>Joe Gardner</t>
  </si>
  <si>
    <t>Harvey Griffiths</t>
  </si>
  <si>
    <t>Tom Heaton</t>
  </si>
  <si>
    <t>id IDN</t>
  </si>
  <si>
    <t>Emiliano Marcondes</t>
  </si>
  <si>
    <t>Callum Marshall</t>
  </si>
  <si>
    <t>Jamie McDonnell</t>
  </si>
  <si>
    <t>Yerson Mosquera</t>
  </si>
  <si>
    <t>Detlef Osong</t>
  </si>
  <si>
    <t>Cameron Peupion</t>
  </si>
  <si>
    <t>Dan Potts</t>
  </si>
  <si>
    <t>Oliver Scarles</t>
  </si>
  <si>
    <t>James Wright</t>
  </si>
  <si>
    <t>GW21</t>
  </si>
  <si>
    <t>Chris Wood - 8</t>
  </si>
  <si>
    <r>
      <t>Lyle Foster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Zeki Amdouni</t>
    </r>
    <r>
      <rPr>
        <sz val="8.6"/>
        <color rgb="FF000000"/>
        <rFont val="Verdana"/>
        <family val="2"/>
      </rPr>
      <t> - 4</t>
    </r>
  </si>
  <si>
    <t>Has joined Napoli on loan for the remainder of the season</t>
  </si>
  <si>
    <t>2024-01-29T08:13:57.106504Z</t>
  </si>
  <si>
    <t>2024-01-25T17:30:08.815370Z</t>
  </si>
  <si>
    <t>Kaine</t>
  </si>
  <si>
    <t>465390.jpg</t>
  </si>
  <si>
    <t>Kesler-Hayden</t>
  </si>
  <si>
    <t>Joined Southampton on loan until the end of the season</t>
  </si>
  <si>
    <t>2024-02-01T07:18:01.865952Z</t>
  </si>
  <si>
    <t>2024-01-26T02:00:09.620549Z</t>
  </si>
  <si>
    <t>On loan to Hibernian until the end of the season</t>
  </si>
  <si>
    <t>2024-01-24T07:58:53.768805Z</t>
  </si>
  <si>
    <t>Romain</t>
  </si>
  <si>
    <t>441240.jpg</t>
  </si>
  <si>
    <t>Faivre</t>
  </si>
  <si>
    <t>496683.jpg</t>
  </si>
  <si>
    <t>On loan to Wigan Athletic until the end of the season</t>
  </si>
  <si>
    <t>2024-01-24T07:57:45.975678Z</t>
  </si>
  <si>
    <t>Joins Peterborough United on loan until the end of the season</t>
  </si>
  <si>
    <t>2024-02-01T07:18:47.524133Z</t>
  </si>
  <si>
    <t>On loan to Portsmouth until the end of the season</t>
  </si>
  <si>
    <t>2024-01-24T08:00:31.356953Z</t>
  </si>
  <si>
    <t>Hákon</t>
  </si>
  <si>
    <t>507433.jpg</t>
  </si>
  <si>
    <t>Valdimarsson</t>
  </si>
  <si>
    <t>612534.jpg</t>
  </si>
  <si>
    <t>Fredrick</t>
  </si>
  <si>
    <t>2024-01-31T02:00:10.142491Z</t>
  </si>
  <si>
    <t>On loan to Schalke 04 until the end of the season</t>
  </si>
  <si>
    <t>2024-01-24T07:59:45.301572Z</t>
  </si>
  <si>
    <t>Joined Millwall until the end of the season</t>
  </si>
  <si>
    <t>2024-01-29T08:15:40.420658Z</t>
  </si>
  <si>
    <t>Leg injury - Expected back 01 Jul</t>
  </si>
  <si>
    <t>2024-01-30T14:00:11.447368Z</t>
  </si>
  <si>
    <t>Cesare</t>
  </si>
  <si>
    <t>505187.jpg</t>
  </si>
  <si>
    <t>Casadei</t>
  </si>
  <si>
    <t>2024-01-31T01:30:12.636894Z</t>
  </si>
  <si>
    <t>2024-01-31T01:30:12.654039Z</t>
  </si>
  <si>
    <t>Joined Burton Albion until the end of the season</t>
  </si>
  <si>
    <t>2024-01-29T08:16:39.045492Z</t>
  </si>
  <si>
    <t>Joined Belgian club RWD Molenbeek on loan until the end of the season</t>
  </si>
  <si>
    <t>2024-01-29T08:13:11.639138Z</t>
  </si>
  <si>
    <t>247348.jpg</t>
  </si>
  <si>
    <t>Muñoz</t>
  </si>
  <si>
    <t>2024-01-25T18:00:09.177216Z</t>
  </si>
  <si>
    <t>2024-01-25T18:00:09.192580Z</t>
  </si>
  <si>
    <t>Groin Injury - Unknown return date</t>
  </si>
  <si>
    <t>2024-01-25T18:00:09.222232Z</t>
  </si>
  <si>
    <t>2024-01-31T01:30:14.224149Z</t>
  </si>
  <si>
    <t>2024-01-31T01:30:12.801982Z</t>
  </si>
  <si>
    <t>2024-01-27T23:00:08.740283Z</t>
  </si>
  <si>
    <t>2024-01-31T01:30:14.086324Z</t>
  </si>
  <si>
    <t>Kristian</t>
  </si>
  <si>
    <t>511504.jpg</t>
  </si>
  <si>
    <t>Sekularac</t>
  </si>
  <si>
    <t>2024-01-29T06:30:09.385993Z</t>
  </si>
  <si>
    <t>On loan to Dundee until the end of the season</t>
  </si>
  <si>
    <t>2024-01-31T09:02:32.787486Z</t>
  </si>
  <si>
    <t>Joined Hull City on loan until the end of the season</t>
  </si>
  <si>
    <t>2024-01-31T09:01:37.686625Z</t>
  </si>
  <si>
    <t>On loan to Woking until the end of the season</t>
  </si>
  <si>
    <t>2024-01-25T09:08:33.131050Z</t>
  </si>
  <si>
    <t>Daiki</t>
  </si>
  <si>
    <t>209293.jpg</t>
  </si>
  <si>
    <t>Hashioka</t>
  </si>
  <si>
    <t>Moved to Colorado Rapids on a permanent deal</t>
  </si>
  <si>
    <t>2024-02-01T07:13:26.623008Z</t>
  </si>
  <si>
    <t>Groin Injury - Expected back 06 Apr</t>
  </si>
  <si>
    <t>2024-01-24T17:30:08.901521Z</t>
  </si>
  <si>
    <t>2024-01-29T07:30:10.031937Z</t>
  </si>
  <si>
    <t>Joined Accrington Stanley on loan for the rest of the season</t>
  </si>
  <si>
    <t>2024-01-29T08:11:12.302949Z</t>
  </si>
  <si>
    <t>Joined Port Vale on loan until the end of the season</t>
  </si>
  <si>
    <t>2024-01-29T08:14:54.429153Z</t>
  </si>
  <si>
    <t>2024-01-27T23:00:08.872909Z</t>
  </si>
  <si>
    <t>Thigh injury - Expected back 04 May</t>
  </si>
  <si>
    <t>2024-01-27T23:00:08.900362Z</t>
  </si>
  <si>
    <t>461484.jpg</t>
  </si>
  <si>
    <t>Travis</t>
  </si>
  <si>
    <t>592436.jpg</t>
  </si>
  <si>
    <t>Hernes</t>
  </si>
  <si>
    <t>On loan to Copenhagen on loan for the remainder of the season</t>
  </si>
  <si>
    <t>2024-02-01T07:17:01.644165Z</t>
  </si>
  <si>
    <t>Giovanni</t>
  </si>
  <si>
    <t>427420.jpg</t>
  </si>
  <si>
    <t>Reyna</t>
  </si>
  <si>
    <t>2024-01-25T18:00:09.610898Z</t>
  </si>
  <si>
    <t>Ivo</t>
  </si>
  <si>
    <t>2024-01-31T01:30:14.717439Z</t>
  </si>
  <si>
    <t>173268.jpg</t>
  </si>
  <si>
    <t>Grbic</t>
  </si>
  <si>
    <t>Grbić</t>
  </si>
  <si>
    <t>Permanent move to Los Angeles FC</t>
  </si>
  <si>
    <t>2024-02-01T07:16:19.275252Z</t>
  </si>
  <si>
    <t>2024-01-25T17:30:09.780054Z</t>
  </si>
  <si>
    <t>2024-01-30T15:00:10.154192Z</t>
  </si>
  <si>
    <t>On loan to West Bromwich Albion until the end of the season</t>
  </si>
  <si>
    <t>2024-01-29T08:17:27.691968Z</t>
  </si>
  <si>
    <t>Contract cancelled by mutual consent</t>
  </si>
  <si>
    <t>2024-01-29T07:00:09.507660Z</t>
  </si>
  <si>
    <t>On loan to Villarreal until the end of the season</t>
  </si>
  <si>
    <t>2024-01-25T09:07:40.695577Z</t>
  </si>
  <si>
    <t>Noha</t>
  </si>
  <si>
    <t>550833.jpg</t>
  </si>
  <si>
    <t>N.Lemina</t>
  </si>
  <si>
    <t>Cesare Casadei</t>
  </si>
  <si>
    <t>David Datro Fofana</t>
  </si>
  <si>
    <t>Romain Faivre</t>
  </si>
  <si>
    <t>Ivo Grbić</t>
  </si>
  <si>
    <t>Tayo Adaramola</t>
  </si>
  <si>
    <t>Benjamin Fredrick</t>
  </si>
  <si>
    <t>Travis Hearnes</t>
  </si>
  <si>
    <t>Wayne Hennessey</t>
  </si>
  <si>
    <t>Kaine Kessler</t>
  </si>
  <si>
    <t>Dane Scarlett</t>
  </si>
  <si>
    <t>Kristian Sekularac</t>
  </si>
  <si>
    <t>Maxwell Wellings</t>
  </si>
  <si>
    <t>Joe White</t>
  </si>
  <si>
    <t>GW22</t>
  </si>
  <si>
    <t>2024-02-05T08:30:09.036230Z</t>
  </si>
  <si>
    <t>Contract terminated</t>
  </si>
  <si>
    <t>2024-02-05T08:30:09.070071Z</t>
  </si>
  <si>
    <t>2024-02-04T18:57:41.109017Z</t>
  </si>
  <si>
    <t>Permanent transfer to Hertha Berlin</t>
  </si>
  <si>
    <t>2024-02-02T15:30:45.761395Z</t>
  </si>
  <si>
    <t>2024-02-05T23:30:08.432257Z</t>
  </si>
  <si>
    <t>2024-02-04T18:42:06.380445Z</t>
  </si>
  <si>
    <t>Knock - 25% chance of playing</t>
  </si>
  <si>
    <t>2024-02-05T14:00:09.603663Z</t>
  </si>
  <si>
    <t>244850.jpg</t>
  </si>
  <si>
    <t>Rogers</t>
  </si>
  <si>
    <t>2024-02-04T21:00:08.947509Z</t>
  </si>
  <si>
    <t>2024-02-05T14:00:08.189778Z</t>
  </si>
  <si>
    <t>Season-long loan to Fleetwood Town</t>
  </si>
  <si>
    <t>2024-02-04T18:43:28.161754Z</t>
  </si>
  <si>
    <t>2024-02-04T18:58:33.142579Z</t>
  </si>
  <si>
    <t>Season-long loan to Eastleigh</t>
  </si>
  <si>
    <t>2024-02-04T18:34:01.223064Z</t>
  </si>
  <si>
    <t>Enes</t>
  </si>
  <si>
    <t>168636.jpg</t>
  </si>
  <si>
    <t>Ünal</t>
  </si>
  <si>
    <t>Enes Ünal</t>
  </si>
  <si>
    <t>Joined Stuttgart on loan for the rest of the season</t>
  </si>
  <si>
    <t>2024-02-02T15:28:49.454185Z</t>
  </si>
  <si>
    <t>Season-long loan to PSV Eindhoven</t>
  </si>
  <si>
    <t>2024-02-04T18:30:25.335183Z</t>
  </si>
  <si>
    <t>Permanent transfer to Ternana</t>
  </si>
  <si>
    <t>2024-02-02T15:27:56.839710Z</t>
  </si>
  <si>
    <t>2024-02-04T18:31:11.422373Z</t>
  </si>
  <si>
    <t>Season-long loan to Hull City</t>
  </si>
  <si>
    <t>2024-02-04T18:45:23.350129Z</t>
  </si>
  <si>
    <t>Lorenz</t>
  </si>
  <si>
    <t>503724.jpg</t>
  </si>
  <si>
    <t>Assignon</t>
  </si>
  <si>
    <t>Maxime</t>
  </si>
  <si>
    <t>477717.jpg</t>
  </si>
  <si>
    <t>Esteve</t>
  </si>
  <si>
    <t>Estève</t>
  </si>
  <si>
    <t>Season-long loan to Strasbourg</t>
  </si>
  <si>
    <t>2024-02-04T18:46:23.165485Z</t>
  </si>
  <si>
    <t>2024-02-08T10:30:08.092371Z</t>
  </si>
  <si>
    <t>Season-long loan to RWD Molenbeek</t>
  </si>
  <si>
    <t>2024-02-04T18:47:58.396627Z</t>
  </si>
  <si>
    <t>2024-02-03T18:30:08.939041Z</t>
  </si>
  <si>
    <t>2024-02-05T23:30:09.531138Z</t>
  </si>
  <si>
    <t>496221.jpg</t>
  </si>
  <si>
    <t>Wharton</t>
  </si>
  <si>
    <t>2024-02-04T18:40:25.640287Z</t>
  </si>
  <si>
    <t>2024-02-05T14:00:08.473180Z</t>
  </si>
  <si>
    <t>Season-long loan to Vejle Boldklub</t>
  </si>
  <si>
    <t>2024-02-04T18:49:02.413091Z</t>
  </si>
  <si>
    <t>Season-long loan to Galatasaray</t>
  </si>
  <si>
    <t>2024-02-04T18:33:04.168400Z</t>
  </si>
  <si>
    <t>577725.jpg</t>
  </si>
  <si>
    <t>2024-02-05T08:30:09.549556Z</t>
  </si>
  <si>
    <t>Knee injury - Expected back 30 Mar</t>
  </si>
  <si>
    <t>2024-02-05T08:30:09.610876Z</t>
  </si>
  <si>
    <t>On loan to Granada until the end of the season</t>
  </si>
  <si>
    <t>2024-02-02T15:29:26.735059Z</t>
  </si>
  <si>
    <t>Season-long loan to Annan Athletic</t>
  </si>
  <si>
    <t>2024-02-04T19:01:11.054062Z</t>
  </si>
  <si>
    <t>2024-02-05T08:30:09.357556Z</t>
  </si>
  <si>
    <t>Season long loan to Bristol Rovers</t>
  </si>
  <si>
    <t>Transferred to Galatasaray</t>
  </si>
  <si>
    <t>Transferred to Cardiff City</t>
  </si>
  <si>
    <t>2024-02-04T18:28:02.877577Z</t>
  </si>
  <si>
    <t>Season-long loan to Olympique Lyonnais</t>
  </si>
  <si>
    <t>2024-02-04T18:50:35.930896Z</t>
  </si>
  <si>
    <t>2024-02-02T16:27:18.071854Z</t>
  </si>
  <si>
    <t>On loan to Beşiktaş until the end of the season</t>
  </si>
  <si>
    <t>2024-02-05T18:39:44.767291Z</t>
  </si>
  <si>
    <t>Matz</t>
  </si>
  <si>
    <t>85633.jpg</t>
  </si>
  <si>
    <t>Sels</t>
  </si>
  <si>
    <t>551232.jpg</t>
  </si>
  <si>
    <t>Duarte Ribeiro</t>
  </si>
  <si>
    <t>Ribeiro</t>
  </si>
  <si>
    <t>Season-long loan to AIK</t>
  </si>
  <si>
    <t>2024-02-04T18:51:36.229561Z</t>
  </si>
  <si>
    <t>Transferred to Blackburn Rovers</t>
  </si>
  <si>
    <t>2024-02-04T18:53:18.011553Z</t>
  </si>
  <si>
    <t>2024-02-05T14:00:09.183263Z</t>
  </si>
  <si>
    <t>Season-long loan to Rotherham United</t>
  </si>
  <si>
    <t>2024-02-04T18:35:31.815466Z</t>
  </si>
  <si>
    <t>On loan to Burton Albion until the end of the season</t>
  </si>
  <si>
    <t>2024-02-02T15:31:33.418849Z</t>
  </si>
  <si>
    <t>Season-long loan to Motherwell</t>
  </si>
  <si>
    <t>2024-02-04T18:39:25.650359Z</t>
  </si>
  <si>
    <t>Season-long loan to Sevilla</t>
  </si>
  <si>
    <t>2024-02-04T18:54:06.403002Z</t>
  </si>
  <si>
    <t>Transferred to Real Betis</t>
  </si>
  <si>
    <t>2024-02-04T18:54:58.984150Z</t>
  </si>
  <si>
    <t>Season-long loan to QPR</t>
  </si>
  <si>
    <t>2024-02-04T18:56:12.134119Z</t>
  </si>
  <si>
    <t>Mario Jr.</t>
  </si>
  <si>
    <t>Thiago Alcántara</t>
  </si>
  <si>
    <t>Lorenz Assignon</t>
  </si>
  <si>
    <t>tg TOG</t>
  </si>
  <si>
    <t>Maxime Estève</t>
  </si>
  <si>
    <t>Mason Holgate</t>
  </si>
  <si>
    <t>Daniel Muñoz</t>
  </si>
  <si>
    <t>Gio Reyna</t>
  </si>
  <si>
    <t>Rodrigo Ribeiro</t>
  </si>
  <si>
    <t>Morgan Rogers</t>
  </si>
  <si>
    <t>Matz Sels</t>
  </si>
  <si>
    <t>Adam Wharton</t>
  </si>
  <si>
    <t>Joshua King</t>
  </si>
  <si>
    <t>João Pedro - 8</t>
  </si>
  <si>
    <t>Elijah Adebayo - 9</t>
  </si>
  <si>
    <t>2024-02-12T00:00:07.746307Z</t>
  </si>
  <si>
    <t>Mauro</t>
  </si>
  <si>
    <t>504751.jpg</t>
  </si>
  <si>
    <t>Bandeira</t>
  </si>
  <si>
    <t>2024-02-12T00:00:07.805556Z</t>
  </si>
  <si>
    <t>550596.jpg</t>
  </si>
  <si>
    <t>Sadi</t>
  </si>
  <si>
    <t>2024-02-08T16:00:08.095666Z</t>
  </si>
  <si>
    <t>2024-02-09T17:00:08.329252Z</t>
  </si>
  <si>
    <t>2024-02-10T10:00:09.863138Z</t>
  </si>
  <si>
    <t>2024-02-10T21:00:07.725808Z</t>
  </si>
  <si>
    <t>2024-02-13T00:00:08.943792Z</t>
  </si>
  <si>
    <t>2024-02-09T16:30:08.472970Z</t>
  </si>
  <si>
    <t>Hamstring injury - Expected back 30 Mar</t>
  </si>
  <si>
    <t>2024-02-10T20:00:08.173397Z</t>
  </si>
  <si>
    <t>2024-02-08T17:30:08.470239Z</t>
  </si>
  <si>
    <t>2024-02-09T16:00:10.341546Z</t>
  </si>
  <si>
    <t>514514.jpg</t>
  </si>
  <si>
    <t>Koumas</t>
  </si>
  <si>
    <t>518199.jpg</t>
  </si>
  <si>
    <t>Mrozek</t>
  </si>
  <si>
    <t>2024-02-09T16:30:08.656679Z</t>
  </si>
  <si>
    <t>516250.jpg</t>
  </si>
  <si>
    <t>2024-02-11T02:00:08.601540Z</t>
  </si>
  <si>
    <t>2024-02-11T02:00:08.642043Z</t>
  </si>
  <si>
    <t>2024-02-09T16:30:08.820170Z</t>
  </si>
  <si>
    <t>2024-02-09T16:30:09.306311Z</t>
  </si>
  <si>
    <t>Hamstring injury - 75% chance of playing</t>
  </si>
  <si>
    <t>2024-02-10T20:30:08.290753Z</t>
  </si>
  <si>
    <t>2024-02-10T20:30:08.525907Z</t>
  </si>
  <si>
    <t>2024-02-10T20:30:08.588728Z</t>
  </si>
  <si>
    <t>2024-02-10T20:00:08.578910Z</t>
  </si>
  <si>
    <t>Mauro Bandeira</t>
  </si>
  <si>
    <t>Trevoh Chalobah</t>
  </si>
  <si>
    <t>Lewis Koumas</t>
  </si>
  <si>
    <t>Fabian Mrozek</t>
  </si>
  <si>
    <t>Dominic Sadi</t>
  </si>
  <si>
    <t>Jacob Wright</t>
  </si>
  <si>
    <t>GW24</t>
  </si>
  <si>
    <r>
      <t>Oliver McBurnie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Cameron Archer</t>
    </r>
    <r>
      <rPr>
        <sz val="8.6"/>
        <color rgb="FF000000"/>
        <rFont val="Verdana"/>
        <family val="2"/>
      </rPr>
      <t> - 4</t>
    </r>
  </si>
  <si>
    <t>503308.jpg</t>
  </si>
  <si>
    <t>Sweet</t>
  </si>
  <si>
    <t>2024-02-14T16:00:08.387259Z</t>
  </si>
  <si>
    <t>Knee injury - Expected back 14 Sep</t>
  </si>
  <si>
    <t>On loan to Real Unión until the end of the season</t>
  </si>
  <si>
    <t>2024-02-17T19:39:26.883553Z</t>
  </si>
  <si>
    <t>462492.jpg</t>
  </si>
  <si>
    <t>Gauci</t>
  </si>
  <si>
    <t>2024-02-16T13:29:06.127514Z</t>
  </si>
  <si>
    <t>Ankle injury - Expected back 30 Mar</t>
  </si>
  <si>
    <t>2024-02-17T19:00:09.155597Z</t>
  </si>
  <si>
    <t>Foot injury - Unknown return date</t>
  </si>
  <si>
    <t>Valentín</t>
  </si>
  <si>
    <t>543158.jpg</t>
  </si>
  <si>
    <t>Barco</t>
  </si>
  <si>
    <t>2024-02-17T19:00:10.020307Z</t>
  </si>
  <si>
    <t>2024-02-16T14:00:09.346053Z</t>
  </si>
  <si>
    <t>Ishé</t>
  </si>
  <si>
    <t>536238.jpg</t>
  </si>
  <si>
    <t>Samuels-Smith</t>
  </si>
  <si>
    <t>597983.jpg</t>
  </si>
  <si>
    <t>2024-02-16T20:00:08.598359Z</t>
  </si>
  <si>
    <t>Franco</t>
  </si>
  <si>
    <t>574398.jpg</t>
  </si>
  <si>
    <t>Umeh-Chibueze</t>
  </si>
  <si>
    <t>2024-02-17T18:00:08.191113Z</t>
  </si>
  <si>
    <t>2024-02-16T20:00:08.685039Z</t>
  </si>
  <si>
    <t>2024-02-20T15:30:09.089009Z</t>
  </si>
  <si>
    <t>2024-02-20T15:30:09.102514Z</t>
  </si>
  <si>
    <t>500058.jpg</t>
  </si>
  <si>
    <t>Danns</t>
  </si>
  <si>
    <t>2024-02-22T10:00:08.072035Z</t>
  </si>
  <si>
    <t>2024-02-21T00:00:08.816918Z</t>
  </si>
  <si>
    <t>2024-02-21T00:00:09.274177Z</t>
  </si>
  <si>
    <t>2024-02-14T01:30:10.112911Z</t>
  </si>
  <si>
    <t>2024-02-14T01:30:10.141884Z</t>
  </si>
  <si>
    <t>2024-02-16T13:00:08.938047Z</t>
  </si>
  <si>
    <t>2024-02-14T01:30:11.025807Z</t>
  </si>
  <si>
    <t>Muscle injury - Expected back 19 May</t>
  </si>
  <si>
    <t>2024-02-15T15:00:08.635219Z</t>
  </si>
  <si>
    <t>On loan to Stockport County</t>
  </si>
  <si>
    <t>2024-02-17T19:38:33.763830Z</t>
  </si>
  <si>
    <t>Groin Injury - 50% chance of playing</t>
  </si>
  <si>
    <t>2024-02-17T19:00:09.641548Z</t>
  </si>
  <si>
    <t>Tendon Injury - Expected back 11 May</t>
  </si>
  <si>
    <t>Permanent transfer to Dundalk</t>
  </si>
  <si>
    <t>2024-02-17T19:37:30.530445Z</t>
  </si>
  <si>
    <t>2024-02-19T00:30:07.677764Z</t>
  </si>
  <si>
    <t>2024-02-19T00:30:07.987912Z</t>
  </si>
  <si>
    <t>Leg injury - Expected back 11 May</t>
  </si>
  <si>
    <t>2024-02-19T00:30:08.234377Z</t>
  </si>
  <si>
    <t>591539.jpg</t>
  </si>
  <si>
    <t>Blacker</t>
  </si>
  <si>
    <t>532372.jpg</t>
  </si>
  <si>
    <t>Arblaster</t>
  </si>
  <si>
    <t>Foot injury - Expected back 13 Apr</t>
  </si>
  <si>
    <t>2024-02-16T14:00:09.878781Z</t>
  </si>
  <si>
    <t>2024-02-16T14:00:09.902636Z</t>
  </si>
  <si>
    <t>2024-02-16T14:00:09.926792Z</t>
  </si>
  <si>
    <t>2024-02-17T18:00:08.287738Z</t>
  </si>
  <si>
    <t>26-121</t>
  </si>
  <si>
    <t>Jayden Danns</t>
  </si>
  <si>
    <t>Oliver Arblaster</t>
  </si>
  <si>
    <t>Billy Blacker</t>
  </si>
  <si>
    <t>Joe Gauci</t>
  </si>
  <si>
    <t>Ollie Harrison</t>
  </si>
  <si>
    <t>Darren Randolph</t>
  </si>
  <si>
    <t>Ishé Samuels-Smith</t>
  </si>
  <si>
    <t>James Sweet</t>
  </si>
  <si>
    <t>Franco Umeh-Chibueze</t>
  </si>
  <si>
    <t>GW25</t>
  </si>
  <si>
    <t>Mohamed Salah - 15</t>
  </si>
  <si>
    <t>2024-02-24T23:30:09.599382Z</t>
  </si>
  <si>
    <t>2024-02-24T22:00:08.884613Z</t>
  </si>
  <si>
    <t>2024-02-28T00:30:09.999722Z</t>
  </si>
  <si>
    <t>2024-02-28T00:30:11.115193Z</t>
  </si>
  <si>
    <t>2024-02-28T00:30:10.056395Z</t>
  </si>
  <si>
    <t>2024-02-28T00:00:09.859601Z</t>
  </si>
  <si>
    <t>2024-02-24T22:00:08.965035Z</t>
  </si>
  <si>
    <t>Hamstring injury - Expected back 31 Mar</t>
  </si>
  <si>
    <t>2024-02-29T00:30:10.324612Z</t>
  </si>
  <si>
    <t>Muscle injury - Expected back 31 Mar</t>
  </si>
  <si>
    <t>Back injury - Expected back 19 May</t>
  </si>
  <si>
    <t>2024-02-23T15:30:08.811169Z</t>
  </si>
  <si>
    <t>2024-02-28T00:00:09.916519Z</t>
  </si>
  <si>
    <t>2024-02-24T22:00:09.032671Z</t>
  </si>
  <si>
    <t>Knee injury - Expected back 16 Nov</t>
  </si>
  <si>
    <t>Unknown - Expected back 30 Mar</t>
  </si>
  <si>
    <t>2024-02-28T00:00:10.007732Z</t>
  </si>
  <si>
    <t>Kaden</t>
  </si>
  <si>
    <t>530318.jpg</t>
  </si>
  <si>
    <t>Rodney</t>
  </si>
  <si>
    <t>2024-02-24T22:00:09.207631Z</t>
  </si>
  <si>
    <t>2024-02-22T15:30:08.434315Z</t>
  </si>
  <si>
    <t>2024-02-24T22:00:09.850498Z</t>
  </si>
  <si>
    <t>2024-02-22T15:30:08.851058Z</t>
  </si>
  <si>
    <t>Knee injury - Expected back 31 Mar</t>
  </si>
  <si>
    <t>2024-02-26T00:30:09.433603Z</t>
  </si>
  <si>
    <t>Shin injury - Expected back 31 Mar</t>
  </si>
  <si>
    <t>2024-02-26T00:30:09.476744Z</t>
  </si>
  <si>
    <t>2024-02-26T00:30:09.982261Z</t>
  </si>
  <si>
    <t>2024-02-26T00:30:10.017384Z</t>
  </si>
  <si>
    <t>2024-02-28T00:30:10.535716Z</t>
  </si>
  <si>
    <t>2024-02-28T00:30:10.549455Z</t>
  </si>
  <si>
    <t>2024-02-24T22:00:09.384441Z</t>
  </si>
  <si>
    <t>2024-02-28T00:30:10.563667Z</t>
  </si>
  <si>
    <t>Muscle injury - Expected back 30 Mar</t>
  </si>
  <si>
    <t>2024-02-23T13:30:09.113550Z</t>
  </si>
  <si>
    <t>Toby</t>
  </si>
  <si>
    <t>490881.jpg</t>
  </si>
  <si>
    <t>Collyer</t>
  </si>
  <si>
    <t>2024-02-23T11:30:09.430520Z</t>
  </si>
  <si>
    <t>Knock - Unknown return date</t>
  </si>
  <si>
    <t>2024-02-24T23:30:08.641466Z</t>
  </si>
  <si>
    <t>2024-02-23T15:30:09.490199Z</t>
  </si>
  <si>
    <t>2024-02-23T15:30:09.819719Z</t>
  </si>
  <si>
    <t>2024-02-23T15:30:10.041810Z</t>
  </si>
  <si>
    <t>Illness - Expected back 09 Mar</t>
  </si>
  <si>
    <t>Dovydas</t>
  </si>
  <si>
    <t>616094.jpg</t>
  </si>
  <si>
    <t>Sasnauskas</t>
  </si>
  <si>
    <t>549344.jpg</t>
  </si>
  <si>
    <t>490885.jpg</t>
  </si>
  <si>
    <t>Earthy</t>
  </si>
  <si>
    <t>2024-02-29T00:00:09.899901Z</t>
  </si>
  <si>
    <t>22-268</t>
  </si>
  <si>
    <t>28-208</t>
  </si>
  <si>
    <t>22-282</t>
  </si>
  <si>
    <t>30-266</t>
  </si>
  <si>
    <t>20-103</t>
  </si>
  <si>
    <t>20-098</t>
  </si>
  <si>
    <t>Toby Collier</t>
  </si>
  <si>
    <t>Sam Curtis</t>
  </si>
  <si>
    <t>George Earthy</t>
  </si>
  <si>
    <t>20-168</t>
  </si>
  <si>
    <t>24-028</t>
  </si>
  <si>
    <t>19-161</t>
  </si>
  <si>
    <t>Luke Plange</t>
  </si>
  <si>
    <t>Kaden Rodney</t>
  </si>
  <si>
    <t>Dovydas Sasnauskas</t>
  </si>
  <si>
    <t>Bukayo Saka - 13</t>
  </si>
  <si>
    <t>Jarrod Bowen - 14</t>
  </si>
  <si>
    <r>
      <t>6-point deduction </t>
    </r>
    <r>
      <rPr>
        <vertAlign val="superscript"/>
        <sz val="8.25"/>
        <color rgb="FF990000"/>
        <rFont val="Verdana"/>
        <family val="2"/>
      </rPr>
      <t>1</t>
    </r>
  </si>
  <si>
    <t>Gashed Leg - 75% chance of playing</t>
  </si>
  <si>
    <t>2024-03-05T09:00:08.920090Z</t>
  </si>
  <si>
    <t>2024-03-04T01:00:08.802779Z</t>
  </si>
  <si>
    <t>2024-03-02T21:30:08.666181Z</t>
  </si>
  <si>
    <t>Hip injury - Unknown return date</t>
  </si>
  <si>
    <t>2024-03-03T20:30:08.710919Z</t>
  </si>
  <si>
    <t>Ankle injury - Expected back 01 Jun</t>
  </si>
  <si>
    <t>On loan to Brommapojkarna for the rest of the season</t>
  </si>
  <si>
    <t>2024-03-04T08:06:52.593941Z</t>
  </si>
  <si>
    <t>Jimi</t>
  </si>
  <si>
    <t>514277.jpg</t>
  </si>
  <si>
    <t>Tauriainen</t>
  </si>
  <si>
    <t>2024-03-02T19:00:09.192516Z</t>
  </si>
  <si>
    <t>2024-02-29T14:30:09.899137Z</t>
  </si>
  <si>
    <t>2024-03-01T13:00:10.035871Z</t>
  </si>
  <si>
    <t>2024-03-01T16:30:09.608162Z</t>
  </si>
  <si>
    <t>2024-03-01T16:30:09.620317Z</t>
  </si>
  <si>
    <t>2024-03-01T16:30:10.065266Z</t>
  </si>
  <si>
    <t>547668.jpg</t>
  </si>
  <si>
    <t>Piesold</t>
  </si>
  <si>
    <t>Groin Injury - Expected back 31 Mar</t>
  </si>
  <si>
    <t>Habeeb</t>
  </si>
  <si>
    <t>519325.jpg</t>
  </si>
  <si>
    <t>Ogunneye</t>
  </si>
  <si>
    <t>2024-03-04T01:00:08.919270Z</t>
  </si>
  <si>
    <t>2024-03-02T19:00:09.513939Z</t>
  </si>
  <si>
    <t>2024-03-02T20:30:09.898055Z</t>
  </si>
  <si>
    <t>Calf injury - Expected back 30 Mar</t>
  </si>
  <si>
    <t>Hamstring injury - Expected back 01 Jun</t>
  </si>
  <si>
    <t>2024-02-29T14:30:10.309102Z</t>
  </si>
  <si>
    <t>2024-03-01T14:00:10.883879Z</t>
  </si>
  <si>
    <t>2024-03-01T15:00:09.415707Z</t>
  </si>
  <si>
    <t>2024-03-02T19:00:09.676652Z</t>
  </si>
  <si>
    <t>2024-03-02T19:00:09.704017Z</t>
  </si>
  <si>
    <t>613467.jpg</t>
  </si>
  <si>
    <t>Okoduwa</t>
  </si>
  <si>
    <t>26-058</t>
  </si>
  <si>
    <t>22-064</t>
  </si>
  <si>
    <t>29-016</t>
  </si>
  <si>
    <t>27-197</t>
  </si>
  <si>
    <t>24-095</t>
  </si>
  <si>
    <t>25-332</t>
  </si>
  <si>
    <t>21-209</t>
  </si>
  <si>
    <t>23-291</t>
  </si>
  <si>
    <t>19-286</t>
  </si>
  <si>
    <t>20-146</t>
  </si>
  <si>
    <t>26-296</t>
  </si>
  <si>
    <t>19-062</t>
  </si>
  <si>
    <t>21-313</t>
  </si>
  <si>
    <t>32-020</t>
  </si>
  <si>
    <t>19-138</t>
  </si>
  <si>
    <t>Daiki Hashioka</t>
  </si>
  <si>
    <t>31-241</t>
  </si>
  <si>
    <t>18-329</t>
  </si>
  <si>
    <t>21-030</t>
  </si>
  <si>
    <t>20-249</t>
  </si>
  <si>
    <t>27-307</t>
  </si>
  <si>
    <t>27-092</t>
  </si>
  <si>
    <t>24-019</t>
  </si>
  <si>
    <t>19-172</t>
  </si>
  <si>
    <t>26-299</t>
  </si>
  <si>
    <t>18-321</t>
  </si>
  <si>
    <t>21-173</t>
  </si>
  <si>
    <t>26-251</t>
  </si>
  <si>
    <t>29-139</t>
  </si>
  <si>
    <t>24-104</t>
  </si>
  <si>
    <t>27-064</t>
  </si>
  <si>
    <t>27-284</t>
  </si>
  <si>
    <t>26-309</t>
  </si>
  <si>
    <t>29-054</t>
  </si>
  <si>
    <t>26-094</t>
  </si>
  <si>
    <t>31-073</t>
  </si>
  <si>
    <t>28-181</t>
  </si>
  <si>
    <t>23-280</t>
  </si>
  <si>
    <t>29-314</t>
  </si>
  <si>
    <t>21-156</t>
  </si>
  <si>
    <t>20-112</t>
  </si>
  <si>
    <t>Valentín Barco</t>
  </si>
  <si>
    <t>21-182</t>
  </si>
  <si>
    <t>19-081</t>
  </si>
  <si>
    <t>18-282</t>
  </si>
  <si>
    <t>23-245</t>
  </si>
  <si>
    <t>20-184</t>
  </si>
  <si>
    <t>Noha Lemina</t>
  </si>
  <si>
    <t>19-181</t>
  </si>
  <si>
    <t>19-163</t>
  </si>
  <si>
    <t>25-143</t>
  </si>
  <si>
    <t>Habeeb Ogunneye</t>
  </si>
  <si>
    <t>Wesley Okoduwa</t>
  </si>
  <si>
    <t>Axel Piesold</t>
  </si>
  <si>
    <t>21-122</t>
  </si>
  <si>
    <t>20-142</t>
  </si>
  <si>
    <t>19-225</t>
  </si>
  <si>
    <t>21-029</t>
  </si>
  <si>
    <t>20-325</t>
  </si>
  <si>
    <t>Jimi Tauriainen</t>
  </si>
  <si>
    <t>24-292</t>
  </si>
  <si>
    <t>GW27</t>
  </si>
  <si>
    <t>Erling Haaland - 18</t>
  </si>
  <si>
    <t>Ollie Watkins - 16</t>
  </si>
  <si>
    <r>
      <t>Odsonne Édouard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Eberechi Eze</t>
    </r>
    <r>
      <rPr>
        <sz val="8.6"/>
        <color rgb="FF000000"/>
        <rFont val="Verdana"/>
        <family val="2"/>
      </rPr>
      <t>... - 6</t>
    </r>
  </si>
  <si>
    <t>2024-03-07T14:30:07.436179Z</t>
  </si>
  <si>
    <t>Suspended until 06 Apr</t>
  </si>
  <si>
    <t>2024-03-10T23:00:08.231987Z</t>
  </si>
  <si>
    <t>Foot injury - 50% chance of playing</t>
  </si>
  <si>
    <t>Kinsey</t>
  </si>
  <si>
    <t>Knock - 75% chance of playing</t>
  </si>
  <si>
    <t>2024-03-09T23:30:08.257499Z</t>
  </si>
  <si>
    <t>2024-03-09T23:30:08.509371Z</t>
  </si>
  <si>
    <t>622536.jpg</t>
  </si>
  <si>
    <t>Arthur</t>
  </si>
  <si>
    <t>2024-03-07T13:30:07.663926Z</t>
  </si>
  <si>
    <t>Toe Injury - Unknown return date</t>
  </si>
  <si>
    <t>2024-03-07T13:30:07.678989Z</t>
  </si>
  <si>
    <t>2024-03-07T13:30:07.691881Z</t>
  </si>
  <si>
    <t>577016.jpg</t>
  </si>
  <si>
    <t>Acheampong</t>
  </si>
  <si>
    <t>Groin Injury - Expected back 30 Mar</t>
  </si>
  <si>
    <t>2024-03-08T16:30:10.223203Z</t>
  </si>
  <si>
    <t>2024-03-08T16:30:10.785655Z</t>
  </si>
  <si>
    <t>Groin Injury - 25% chance of playing</t>
  </si>
  <si>
    <t>Lack of match fitness - 75% chance of playing</t>
  </si>
  <si>
    <t>2024-03-08T10:30:08.423474Z</t>
  </si>
  <si>
    <t>Ankle injury - 75% chance of playing</t>
  </si>
  <si>
    <t>Amara</t>
  </si>
  <si>
    <t>611926.jpg</t>
  </si>
  <si>
    <t>Nallo</t>
  </si>
  <si>
    <t>Hamstring injury - 25% chance of playing</t>
  </si>
  <si>
    <t>Knee injury - 25% chance of playing</t>
  </si>
  <si>
    <t>Arm injury - 75% chance of playing</t>
  </si>
  <si>
    <t>2024-03-13T23:00:09.129402Z</t>
  </si>
  <si>
    <t>Illness - Expected back 30 Mar</t>
  </si>
  <si>
    <t>647597.jpg</t>
  </si>
  <si>
    <t>Dos Santos Martins</t>
  </si>
  <si>
    <t>Martins</t>
  </si>
  <si>
    <t>2024-03-10T23:00:08.656757Z</t>
  </si>
  <si>
    <t>2024-03-07T09:00:07.867807Z</t>
  </si>
  <si>
    <t>2024-03-07T09:00:07.978198Z</t>
  </si>
  <si>
    <t>Knock - Expected back 30 Mar</t>
  </si>
  <si>
    <t>2024-03-06T17:00:08.973966Z</t>
  </si>
  <si>
    <t>Leg injury - Expected back 30 Mar</t>
  </si>
  <si>
    <t>2024-03-08T16:00:10.432712Z</t>
  </si>
  <si>
    <t>2024-03-06T17:00:09.623794Z</t>
  </si>
  <si>
    <t>Dermot</t>
  </si>
  <si>
    <t>461537.jpg</t>
  </si>
  <si>
    <t>Knee injury - 75% chance of playing</t>
  </si>
  <si>
    <t>2024-03-11T23:30:09.022916Z</t>
  </si>
  <si>
    <t>2024-03-11T23:30:09.430606Z</t>
  </si>
  <si>
    <t>2024-03-08T16:30:10.923429Z</t>
  </si>
  <si>
    <t>2024-03-06T17:30:09.286653Z</t>
  </si>
  <si>
    <t>2024-03-10T23:00:09.090034Z</t>
  </si>
  <si>
    <t>2024-03-08T10:30:08.895354Z</t>
  </si>
  <si>
    <t>Groin Injury - 75% chance of playing</t>
  </si>
  <si>
    <t>2024-03-08T10:30:08.925323Z</t>
  </si>
  <si>
    <t>2024-03-08T16:00:10.237567Z</t>
  </si>
  <si>
    <t>Hamstring injury - Expected back 13 Apr</t>
  </si>
  <si>
    <t>2024-03-09T19:30:09.842386Z</t>
  </si>
  <si>
    <t>2024-03-09T19:30:10.201096Z</t>
  </si>
  <si>
    <t>589507.jpg</t>
  </si>
  <si>
    <t>Chiwome</t>
  </si>
  <si>
    <t>24-070</t>
  </si>
  <si>
    <t>21-105</t>
  </si>
  <si>
    <t>Tyler Adams</t>
  </si>
  <si>
    <t>25-029</t>
  </si>
  <si>
    <t>26-172</t>
  </si>
  <si>
    <t>26-067</t>
  </si>
  <si>
    <t>22-073</t>
  </si>
  <si>
    <t>27-350</t>
  </si>
  <si>
    <t>20-260</t>
  </si>
  <si>
    <t>21-351</t>
  </si>
  <si>
    <t>24-354</t>
  </si>
  <si>
    <t>27-158</t>
  </si>
  <si>
    <t>28-239</t>
  </si>
  <si>
    <t>29-025</t>
  </si>
  <si>
    <t>32-338</t>
  </si>
  <si>
    <t>25-159</t>
  </si>
  <si>
    <t>31-164</t>
  </si>
  <si>
    <t>30-033</t>
  </si>
  <si>
    <t>26-142</t>
  </si>
  <si>
    <t>24-043</t>
  </si>
  <si>
    <t>23-101</t>
  </si>
  <si>
    <t>27-206</t>
  </si>
  <si>
    <t>27-288</t>
  </si>
  <si>
    <t>21-129</t>
  </si>
  <si>
    <t>33-352</t>
  </si>
  <si>
    <t>19-314</t>
  </si>
  <si>
    <t>22-237</t>
  </si>
  <si>
    <t>31-016</t>
  </si>
  <si>
    <t>23-266</t>
  </si>
  <si>
    <t>31-081</t>
  </si>
  <si>
    <t>26-215</t>
  </si>
  <si>
    <t>32-185</t>
  </si>
  <si>
    <t>22-354</t>
  </si>
  <si>
    <t>26-218</t>
  </si>
  <si>
    <t>31-005</t>
  </si>
  <si>
    <t>20-071</t>
  </si>
  <si>
    <t>27-071</t>
  </si>
  <si>
    <t>25-341</t>
  </si>
  <si>
    <t>30-100</t>
  </si>
  <si>
    <t>26-096</t>
  </si>
  <si>
    <t>35-238</t>
  </si>
  <si>
    <t>24-074</t>
  </si>
  <si>
    <t>21-218</t>
  </si>
  <si>
    <t>26-331</t>
  </si>
  <si>
    <t>25-261</t>
  </si>
  <si>
    <t>22-364</t>
  </si>
  <si>
    <t>28-217</t>
  </si>
  <si>
    <t>26-263</t>
  </si>
  <si>
    <t>30-245</t>
  </si>
  <si>
    <t>33-139</t>
  </si>
  <si>
    <t>26-029</t>
  </si>
  <si>
    <t>31-246</t>
  </si>
  <si>
    <t>26-043</t>
  </si>
  <si>
    <t>23-300</t>
  </si>
  <si>
    <t>27-277</t>
  </si>
  <si>
    <t>20-065</t>
  </si>
  <si>
    <t>20-246</t>
  </si>
  <si>
    <t>23-231</t>
  </si>
  <si>
    <t>33-040</t>
  </si>
  <si>
    <t>24-062</t>
  </si>
  <si>
    <t>27-085</t>
  </si>
  <si>
    <t>21-261</t>
  </si>
  <si>
    <t>24-331</t>
  </si>
  <si>
    <t>23-348</t>
  </si>
  <si>
    <t>22-186</t>
  </si>
  <si>
    <t>20-207</t>
  </si>
  <si>
    <t>26-250</t>
  </si>
  <si>
    <t>25-339</t>
  </si>
  <si>
    <t>28-086</t>
  </si>
  <si>
    <t>25-177</t>
  </si>
  <si>
    <t>21-178</t>
  </si>
  <si>
    <t>25-126</t>
  </si>
  <si>
    <t>19-082</t>
  </si>
  <si>
    <t>27-194</t>
  </si>
  <si>
    <t>31-310</t>
  </si>
  <si>
    <t>20-223</t>
  </si>
  <si>
    <t>22-133</t>
  </si>
  <si>
    <t>33-054</t>
  </si>
  <si>
    <t>26-364</t>
  </si>
  <si>
    <t>21-077</t>
  </si>
  <si>
    <t>30-365</t>
  </si>
  <si>
    <t>21-064</t>
  </si>
  <si>
    <t>26-220</t>
  </si>
  <si>
    <t>28-100</t>
  </si>
  <si>
    <t>30-011</t>
  </si>
  <si>
    <t>24-253</t>
  </si>
  <si>
    <t>19-295</t>
  </si>
  <si>
    <t>27-084</t>
  </si>
  <si>
    <t>20-155</t>
  </si>
  <si>
    <t>24-101</t>
  </si>
  <si>
    <t>29-021</t>
  </si>
  <si>
    <t>19-036</t>
  </si>
  <si>
    <t>30-174</t>
  </si>
  <si>
    <t>32-344</t>
  </si>
  <si>
    <t>35-155</t>
  </si>
  <si>
    <t>22-319</t>
  </si>
  <si>
    <t>21-017</t>
  </si>
  <si>
    <t>27-040</t>
  </si>
  <si>
    <t>34-263</t>
  </si>
  <si>
    <t>27-169</t>
  </si>
  <si>
    <t>31-205</t>
  </si>
  <si>
    <t>31-276</t>
  </si>
  <si>
    <t>34-090</t>
  </si>
  <si>
    <t>25-236</t>
  </si>
  <si>
    <t>27-342</t>
  </si>
  <si>
    <t>28-073</t>
  </si>
  <si>
    <t>22-008</t>
  </si>
  <si>
    <t>24-362</t>
  </si>
  <si>
    <t>23-255</t>
  </si>
  <si>
    <t>22-320</t>
  </si>
  <si>
    <t>27-043</t>
  </si>
  <si>
    <t>18-058</t>
  </si>
  <si>
    <t>21-083</t>
  </si>
  <si>
    <t>30-325</t>
  </si>
  <si>
    <t>25-258</t>
  </si>
  <si>
    <t>33-313</t>
  </si>
  <si>
    <t>32-260</t>
  </si>
  <si>
    <t>25-015</t>
  </si>
  <si>
    <t>28-334</t>
  </si>
  <si>
    <t>24-251</t>
  </si>
  <si>
    <t>21-247</t>
  </si>
  <si>
    <t>21-028</t>
  </si>
  <si>
    <t>26-305</t>
  </si>
  <si>
    <t>27-061</t>
  </si>
  <si>
    <t>30-059</t>
  </si>
  <si>
    <t>30-238</t>
  </si>
  <si>
    <t>27-065</t>
  </si>
  <si>
    <t>26-003</t>
  </si>
  <si>
    <t>18-124</t>
  </si>
  <si>
    <t>21-071</t>
  </si>
  <si>
    <t>32-058</t>
  </si>
  <si>
    <t>21-292</t>
  </si>
  <si>
    <t>25-260</t>
  </si>
  <si>
    <t>19-071</t>
  </si>
  <si>
    <t>26-086</t>
  </si>
  <si>
    <t>24-066</t>
  </si>
  <si>
    <t>24-084</t>
  </si>
  <si>
    <t>22-149</t>
  </si>
  <si>
    <t>22-040</t>
  </si>
  <si>
    <t>35-059</t>
  </si>
  <si>
    <t>32-170</t>
  </si>
  <si>
    <t>32-114</t>
  </si>
  <si>
    <t>20-092</t>
  </si>
  <si>
    <t>30-210</t>
  </si>
  <si>
    <t>31-146</t>
  </si>
  <si>
    <t>25-145</t>
  </si>
  <si>
    <t>21-322</t>
  </si>
  <si>
    <t>20-345</t>
  </si>
  <si>
    <t>31-247</t>
  </si>
  <si>
    <t>25-060</t>
  </si>
  <si>
    <t>Julio Enciso</t>
  </si>
  <si>
    <t>20-051</t>
  </si>
  <si>
    <t>31-034</t>
  </si>
  <si>
    <t>32-029</t>
  </si>
  <si>
    <t>21-293</t>
  </si>
  <si>
    <t>26-053</t>
  </si>
  <si>
    <t>36-071</t>
  </si>
  <si>
    <t>25-259</t>
  </si>
  <si>
    <t>38-331</t>
  </si>
  <si>
    <t>25-244</t>
  </si>
  <si>
    <t>21-135</t>
  </si>
  <si>
    <t>34-303</t>
  </si>
  <si>
    <t>19-147</t>
  </si>
  <si>
    <t>29-188</t>
  </si>
  <si>
    <t>23-057</t>
  </si>
  <si>
    <t>32-203</t>
  </si>
  <si>
    <t>30-275</t>
  </si>
  <si>
    <t>33-060</t>
  </si>
  <si>
    <t>28-021</t>
  </si>
  <si>
    <t>19-238</t>
  </si>
  <si>
    <t>23-193</t>
  </si>
  <si>
    <t>19-348</t>
  </si>
  <si>
    <t>19-021</t>
  </si>
  <si>
    <t>24-312</t>
  </si>
  <si>
    <t>24-037</t>
  </si>
  <si>
    <t>34-170</t>
  </si>
  <si>
    <t>19-257</t>
  </si>
  <si>
    <t>23-001</t>
  </si>
  <si>
    <t>30-190</t>
  </si>
  <si>
    <t>24-047</t>
  </si>
  <si>
    <t>23-032</t>
  </si>
  <si>
    <t>20-107</t>
  </si>
  <si>
    <t>22-277</t>
  </si>
  <si>
    <t>26-059</t>
  </si>
  <si>
    <t>30-228</t>
  </si>
  <si>
    <t>23-031</t>
  </si>
  <si>
    <t>25-058</t>
  </si>
  <si>
    <t>23-192</t>
  </si>
  <si>
    <t>23-019</t>
  </si>
  <si>
    <t>19-170</t>
  </si>
  <si>
    <t>21-303</t>
  </si>
  <si>
    <t>28-056</t>
  </si>
  <si>
    <t>28-186</t>
  </si>
  <si>
    <t>32-273</t>
  </si>
  <si>
    <t>26-119</t>
  </si>
  <si>
    <t>20-300</t>
  </si>
  <si>
    <t>22-051</t>
  </si>
  <si>
    <t>23-237</t>
  </si>
  <si>
    <t>19-360</t>
  </si>
  <si>
    <t>19-188</t>
  </si>
  <si>
    <t>26-264</t>
  </si>
  <si>
    <t>18-346</t>
  </si>
  <si>
    <t>27-115</t>
  </si>
  <si>
    <t>24-302</t>
  </si>
  <si>
    <t>24-277</t>
  </si>
  <si>
    <t>28-048</t>
  </si>
  <si>
    <t>27-002</t>
  </si>
  <si>
    <t>31-250</t>
  </si>
  <si>
    <t>21-278</t>
  </si>
  <si>
    <t>18-338</t>
  </si>
  <si>
    <t>27-144</t>
  </si>
  <si>
    <t>23-128</t>
  </si>
  <si>
    <t>28-332</t>
  </si>
  <si>
    <t>28-222</t>
  </si>
  <si>
    <t>21-039</t>
  </si>
  <si>
    <t>26-036</t>
  </si>
  <si>
    <t>31-235</t>
  </si>
  <si>
    <t>20-258</t>
  </si>
  <si>
    <t>24-175</t>
  </si>
  <si>
    <t>27-316</t>
  </si>
  <si>
    <t>24-097</t>
  </si>
  <si>
    <t>25-309</t>
  </si>
  <si>
    <t>26-346</t>
  </si>
  <si>
    <t>32-314</t>
  </si>
  <si>
    <t>22-170</t>
  </si>
  <si>
    <t>27-213</t>
  </si>
  <si>
    <t>24-048</t>
  </si>
  <si>
    <t>24-050</t>
  </si>
  <si>
    <t>22-296</t>
  </si>
  <si>
    <t>30-355</t>
  </si>
  <si>
    <t>23-044</t>
  </si>
  <si>
    <t>32-085</t>
  </si>
  <si>
    <t>27-101</t>
  </si>
  <si>
    <t>26-078</t>
  </si>
  <si>
    <t>24-027</t>
  </si>
  <si>
    <t>33-326</t>
  </si>
  <si>
    <t>22-307</t>
  </si>
  <si>
    <t>24-112</t>
  </si>
  <si>
    <t>19-202</t>
  </si>
  <si>
    <t>31-143</t>
  </si>
  <si>
    <t>31-063</t>
  </si>
  <si>
    <t>27-175</t>
  </si>
  <si>
    <t>25-112</t>
  </si>
  <si>
    <t>25-160</t>
  </si>
  <si>
    <t>20-128</t>
  </si>
  <si>
    <t>24-314</t>
  </si>
  <si>
    <t>24-294</t>
  </si>
  <si>
    <t>26-143</t>
  </si>
  <si>
    <t>34-084</t>
  </si>
  <si>
    <t>29-313</t>
  </si>
  <si>
    <t>29-225</t>
  </si>
  <si>
    <t>23-324</t>
  </si>
  <si>
    <t>35-309</t>
  </si>
  <si>
    <t>23-166</t>
  </si>
  <si>
    <t>29-292</t>
  </si>
  <si>
    <t>23-073</t>
  </si>
  <si>
    <t>30-124</t>
  </si>
  <si>
    <t>20-068</t>
  </si>
  <si>
    <t>30-195</t>
  </si>
  <si>
    <t>28-271</t>
  </si>
  <si>
    <t>32-010</t>
  </si>
  <si>
    <t>29-141</t>
  </si>
  <si>
    <t>19-114</t>
  </si>
  <si>
    <t>23-021</t>
  </si>
  <si>
    <t>29-241</t>
  </si>
  <si>
    <t>21-123</t>
  </si>
  <si>
    <t>27-340</t>
  </si>
  <si>
    <t>29-102</t>
  </si>
  <si>
    <t>26-136</t>
  </si>
  <si>
    <t>26-308</t>
  </si>
  <si>
    <t>25-310</t>
  </si>
  <si>
    <t>27-214</t>
  </si>
  <si>
    <t>22-004</t>
  </si>
  <si>
    <t>25-081</t>
  </si>
  <si>
    <t>27-112</t>
  </si>
  <si>
    <t>31-009</t>
  </si>
  <si>
    <t>18-330</t>
  </si>
  <si>
    <t>25-362</t>
  </si>
  <si>
    <t>26-352</t>
  </si>
  <si>
    <t>29-238</t>
  </si>
  <si>
    <t>22-270</t>
  </si>
  <si>
    <t>31-194</t>
  </si>
  <si>
    <t>26-056</t>
  </si>
  <si>
    <t>22-251</t>
  </si>
  <si>
    <t>26-260</t>
  </si>
  <si>
    <t>32-219</t>
  </si>
  <si>
    <t>24-220</t>
  </si>
  <si>
    <t>21-148</t>
  </si>
  <si>
    <t>19-183</t>
  </si>
  <si>
    <t>29-148</t>
  </si>
  <si>
    <t>27-123</t>
  </si>
  <si>
    <t>24-113</t>
  </si>
  <si>
    <t>27-097</t>
  </si>
  <si>
    <t>34-175</t>
  </si>
  <si>
    <t>21-053</t>
  </si>
  <si>
    <t>21-319</t>
  </si>
  <si>
    <t>26-130</t>
  </si>
  <si>
    <t>17-318</t>
  </si>
  <si>
    <t>38-070</t>
  </si>
  <si>
    <t>31-001</t>
  </si>
  <si>
    <t>24-195</t>
  </si>
  <si>
    <t>29-180</t>
  </si>
  <si>
    <t>24-342</t>
  </si>
  <si>
    <t>23-225</t>
  </si>
  <si>
    <t>27-073</t>
  </si>
  <si>
    <t>31-219</t>
  </si>
  <si>
    <t>30-280</t>
  </si>
  <si>
    <t>28-089</t>
  </si>
  <si>
    <t>25-064</t>
  </si>
  <si>
    <t>19-141</t>
  </si>
  <si>
    <t>23-069</t>
  </si>
  <si>
    <t>22-315</t>
  </si>
  <si>
    <t>27-293</t>
  </si>
  <si>
    <t>21-254</t>
  </si>
  <si>
    <t>19-263</t>
  </si>
  <si>
    <t>29-019</t>
  </si>
  <si>
    <t>24-290</t>
  </si>
  <si>
    <t>30-055</t>
  </si>
  <si>
    <t>34-239</t>
  </si>
  <si>
    <t>24-005</t>
  </si>
  <si>
    <t>28-006</t>
  </si>
  <si>
    <t>24-289</t>
  </si>
  <si>
    <t>24-327</t>
  </si>
  <si>
    <t>32-337</t>
  </si>
  <si>
    <t>25-200</t>
  </si>
  <si>
    <t>24-264</t>
  </si>
  <si>
    <t>16-359</t>
  </si>
  <si>
    <t>30-004</t>
  </si>
  <si>
    <t>25-010</t>
  </si>
  <si>
    <t>23-252</t>
  </si>
  <si>
    <t>19-107</t>
  </si>
  <si>
    <t>26-318</t>
  </si>
  <si>
    <t>35-296</t>
  </si>
  <si>
    <t>19-324</t>
  </si>
  <si>
    <t>22-093</t>
  </si>
  <si>
    <t>34-066</t>
  </si>
  <si>
    <t>21-265</t>
  </si>
  <si>
    <t>22-211</t>
  </si>
  <si>
    <t>27-347</t>
  </si>
  <si>
    <t>17-262</t>
  </si>
  <si>
    <t>21-010</t>
  </si>
  <si>
    <t>26-073</t>
  </si>
  <si>
    <t>28-331</t>
  </si>
  <si>
    <t>31-129</t>
  </si>
  <si>
    <t>29-222</t>
  </si>
  <si>
    <t>25-213</t>
  </si>
  <si>
    <t>22-032</t>
  </si>
  <si>
    <t>18-288</t>
  </si>
  <si>
    <t>28-249</t>
  </si>
  <si>
    <t>29-224</t>
  </si>
  <si>
    <t>26-200</t>
  </si>
  <si>
    <t>19-004</t>
  </si>
  <si>
    <t>22-150</t>
  </si>
  <si>
    <t>22-085</t>
  </si>
  <si>
    <t>35-041</t>
  </si>
  <si>
    <t>24-158</t>
  </si>
  <si>
    <t>28-103</t>
  </si>
  <si>
    <t>22-035</t>
  </si>
  <si>
    <t>30-007</t>
  </si>
  <si>
    <t>30-290</t>
  </si>
  <si>
    <t>31-330</t>
  </si>
  <si>
    <t>24-183</t>
  </si>
  <si>
    <t>21-045</t>
  </si>
  <si>
    <t>26-291</t>
  </si>
  <si>
    <t>21-161</t>
  </si>
  <si>
    <t>25-305</t>
  </si>
  <si>
    <t>22-291</t>
  </si>
  <si>
    <t>26-135</t>
  </si>
  <si>
    <t>36-161</t>
  </si>
  <si>
    <t>30-008</t>
  </si>
  <si>
    <t>29-047</t>
  </si>
  <si>
    <t>27-089</t>
  </si>
  <si>
    <t>31-041</t>
  </si>
  <si>
    <t>23-352</t>
  </si>
  <si>
    <t>27-187</t>
  </si>
  <si>
    <t>34-186</t>
  </si>
  <si>
    <t>28-173</t>
  </si>
  <si>
    <t>30-003</t>
  </si>
  <si>
    <t>26-219</t>
  </si>
  <si>
    <t>27-266</t>
  </si>
  <si>
    <t>34-229</t>
  </si>
  <si>
    <t>21-232</t>
  </si>
  <si>
    <t>25-322</t>
  </si>
  <si>
    <t>29-063</t>
  </si>
  <si>
    <t>30-241</t>
  </si>
  <si>
    <t>31-057</t>
  </si>
  <si>
    <t>22-191</t>
  </si>
  <si>
    <t>31-273</t>
  </si>
  <si>
    <t>22-356</t>
  </si>
  <si>
    <t>24-144</t>
  </si>
  <si>
    <t>27-276</t>
  </si>
  <si>
    <t>26-117</t>
  </si>
  <si>
    <t>23-355</t>
  </si>
  <si>
    <t>26-103</t>
  </si>
  <si>
    <t>19-316</t>
  </si>
  <si>
    <t>31-308</t>
  </si>
  <si>
    <t>19-356</t>
  </si>
  <si>
    <t>22-108</t>
  </si>
  <si>
    <t>31-082</t>
  </si>
  <si>
    <t>20-206</t>
  </si>
  <si>
    <t>32-017</t>
  </si>
  <si>
    <t>30-119</t>
  </si>
  <si>
    <t>24-067</t>
  </si>
  <si>
    <t>28-246</t>
  </si>
  <si>
    <t>29-217</t>
  </si>
  <si>
    <t>21-239</t>
  </si>
  <si>
    <t>39-174</t>
  </si>
  <si>
    <t>24-271</t>
  </si>
  <si>
    <t>23-180</t>
  </si>
  <si>
    <t>32-320</t>
  </si>
  <si>
    <t>23-230</t>
  </si>
  <si>
    <t>32-196</t>
  </si>
  <si>
    <t>26-182</t>
  </si>
  <si>
    <t>24-234</t>
  </si>
  <si>
    <t>33-209</t>
  </si>
  <si>
    <t>29-097</t>
  </si>
  <si>
    <t>29-291</t>
  </si>
  <si>
    <t>28-361</t>
  </si>
  <si>
    <t>23-141</t>
  </si>
  <si>
    <t>28-178</t>
  </si>
  <si>
    <t>31-116</t>
  </si>
  <si>
    <t>24-358</t>
  </si>
  <si>
    <t>30-178</t>
  </si>
  <si>
    <t>28-157</t>
  </si>
  <si>
    <t>22-278</t>
  </si>
  <si>
    <t>26-312</t>
  </si>
  <si>
    <t>22-271</t>
  </si>
  <si>
    <t>25-130</t>
  </si>
  <si>
    <t>34-351</t>
  </si>
  <si>
    <t>23-311</t>
  </si>
  <si>
    <t>27-364</t>
  </si>
  <si>
    <t>27-058</t>
  </si>
  <si>
    <t>32-242</t>
  </si>
  <si>
    <t>28-049</t>
  </si>
  <si>
    <t>28-190</t>
  </si>
  <si>
    <t>22-207</t>
  </si>
  <si>
    <t>24-291</t>
  </si>
  <si>
    <t>33-177</t>
  </si>
  <si>
    <t>29-101</t>
  </si>
  <si>
    <t>25-215</t>
  </si>
  <si>
    <t>29-264</t>
  </si>
  <si>
    <t>21-107</t>
  </si>
  <si>
    <t>19-354</t>
  </si>
  <si>
    <t>32-250</t>
  </si>
  <si>
    <t>30-324</t>
  </si>
  <si>
    <t>20-177</t>
  </si>
  <si>
    <t>32-059</t>
  </si>
  <si>
    <t>22-330</t>
  </si>
  <si>
    <t>27-159</t>
  </si>
  <si>
    <t>23-289</t>
  </si>
  <si>
    <t>28-355</t>
  </si>
  <si>
    <t>24-235</t>
  </si>
  <si>
    <t>29-323</t>
  </si>
  <si>
    <t>33-291</t>
  </si>
  <si>
    <t>26-109</t>
  </si>
  <si>
    <t>34-137</t>
  </si>
  <si>
    <t>29-134</t>
  </si>
  <si>
    <t>18-283</t>
  </si>
  <si>
    <t>28-075</t>
  </si>
  <si>
    <t>29-070</t>
  </si>
  <si>
    <t>33-109</t>
  </si>
  <si>
    <t>28-008</t>
  </si>
  <si>
    <t>26-158</t>
  </si>
  <si>
    <t>21-165</t>
  </si>
  <si>
    <t>22-336</t>
  </si>
  <si>
    <t>35-218</t>
  </si>
  <si>
    <t>24-207</t>
  </si>
  <si>
    <t>32-016</t>
  </si>
  <si>
    <t>26-358</t>
  </si>
  <si>
    <t>27-193</t>
  </si>
  <si>
    <t>32-098</t>
  </si>
  <si>
    <t>29-103</t>
  </si>
  <si>
    <t>20-013</t>
  </si>
  <si>
    <t>26-114</t>
  </si>
  <si>
    <t>38-249</t>
  </si>
  <si>
    <t>21-195</t>
  </si>
  <si>
    <t>24-256</t>
  </si>
  <si>
    <t>27-090</t>
  </si>
  <si>
    <t>25-088</t>
  </si>
  <si>
    <t>Joshua Acheampong</t>
  </si>
  <si>
    <t>17-314</t>
  </si>
  <si>
    <t>20-121</t>
  </si>
  <si>
    <t>37-071</t>
  </si>
  <si>
    <t>25-188</t>
  </si>
  <si>
    <t>22-225</t>
  </si>
  <si>
    <t>Benjamin Arthur</t>
  </si>
  <si>
    <t>25-066</t>
  </si>
  <si>
    <t>19-144</t>
  </si>
  <si>
    <t>24-151</t>
  </si>
  <si>
    <t>20-117</t>
  </si>
  <si>
    <t>19-235</t>
  </si>
  <si>
    <t>18-239</t>
  </si>
  <si>
    <t>19-093</t>
  </si>
  <si>
    <t>25-335</t>
  </si>
  <si>
    <t>20-157</t>
  </si>
  <si>
    <t>20-136</t>
  </si>
  <si>
    <t>21-191</t>
  </si>
  <si>
    <t>31-295</t>
  </si>
  <si>
    <t>17-294</t>
  </si>
  <si>
    <t>22-218</t>
  </si>
  <si>
    <t>25-254</t>
  </si>
  <si>
    <t>20-357</t>
  </si>
  <si>
    <t>38-193</t>
  </si>
  <si>
    <t>18-207</t>
  </si>
  <si>
    <t>19-264</t>
  </si>
  <si>
    <t>23-080</t>
  </si>
  <si>
    <t>Leon Chiwome</t>
  </si>
  <si>
    <t>18-064</t>
  </si>
  <si>
    <t>18-104</t>
  </si>
  <si>
    <t>18-154</t>
  </si>
  <si>
    <t>20-034</t>
  </si>
  <si>
    <t>19-090</t>
  </si>
  <si>
    <t>19-191</t>
  </si>
  <si>
    <t>20-192</t>
  </si>
  <si>
    <t>21-072</t>
  </si>
  <si>
    <t>35-363</t>
  </si>
  <si>
    <t>21-127</t>
  </si>
  <si>
    <t>23-242</t>
  </si>
  <si>
    <t>18-291</t>
  </si>
  <si>
    <t>31-334</t>
  </si>
  <si>
    <t>23-254</t>
  </si>
  <si>
    <t>31-353</t>
  </si>
  <si>
    <t>19-054</t>
  </si>
  <si>
    <t>28-224</t>
  </si>
  <si>
    <t>21-023</t>
  </si>
  <si>
    <t>20-174</t>
  </si>
  <si>
    <t>20-122</t>
  </si>
  <si>
    <t>16-220</t>
  </si>
  <si>
    <t>18-131</t>
  </si>
  <si>
    <t>37-334</t>
  </si>
  <si>
    <t>37-050</t>
  </si>
  <si>
    <t>28-176</t>
  </si>
  <si>
    <t>28-279</t>
  </si>
  <si>
    <t>20-182</t>
  </si>
  <si>
    <t>20-147</t>
  </si>
  <si>
    <t>20-365</t>
  </si>
  <si>
    <t>22-121</t>
  </si>
  <si>
    <t>19-145</t>
  </si>
  <si>
    <t>20-193</t>
  </si>
  <si>
    <t>21-336</t>
  </si>
  <si>
    <t>18-022</t>
  </si>
  <si>
    <t>20-078</t>
  </si>
  <si>
    <t>21-143</t>
  </si>
  <si>
    <t>24-042</t>
  </si>
  <si>
    <t>17-071</t>
  </si>
  <si>
    <t>29-005</t>
  </si>
  <si>
    <t>18-177</t>
  </si>
  <si>
    <t>35-346</t>
  </si>
  <si>
    <t>21-002</t>
  </si>
  <si>
    <t>18-271</t>
  </si>
  <si>
    <t>17-170</t>
  </si>
  <si>
    <t>40-147</t>
  </si>
  <si>
    <t>18-319</t>
  </si>
  <si>
    <t>20-150</t>
  </si>
  <si>
    <t>Dominic Martins</t>
  </si>
  <si>
    <t>18-153</t>
  </si>
  <si>
    <t>28-330</t>
  </si>
  <si>
    <t>20-027</t>
  </si>
  <si>
    <t>Dermot Mee</t>
  </si>
  <si>
    <t>21-115</t>
  </si>
  <si>
    <t>19-190</t>
  </si>
  <si>
    <t>19-221</t>
  </si>
  <si>
    <t>22-317</t>
  </si>
  <si>
    <t>25-128</t>
  </si>
  <si>
    <t>Amara Nallo</t>
  </si>
  <si>
    <t>17-117</t>
  </si>
  <si>
    <t>16-258</t>
  </si>
  <si>
    <t>25-152</t>
  </si>
  <si>
    <t>19-060</t>
  </si>
  <si>
    <t>20-090</t>
  </si>
  <si>
    <t>20-021</t>
  </si>
  <si>
    <t>18-025</t>
  </si>
  <si>
    <t>19-175</t>
  </si>
  <si>
    <t>21-067</t>
  </si>
  <si>
    <t>18-232</t>
  </si>
  <si>
    <t>18-349</t>
  </si>
  <si>
    <t>21-085</t>
  </si>
  <si>
    <t>21-131</t>
  </si>
  <si>
    <t>29-336</t>
  </si>
  <si>
    <t>17-084</t>
  </si>
  <si>
    <t>36-307</t>
  </si>
  <si>
    <t>20-151</t>
  </si>
  <si>
    <t>19-159</t>
  </si>
  <si>
    <t>20-194</t>
  </si>
  <si>
    <t>19-234</t>
  </si>
  <si>
    <t>21-038</t>
  </si>
  <si>
    <t>17-283</t>
  </si>
  <si>
    <t>20-334</t>
  </si>
  <si>
    <t>19-029</t>
  </si>
  <si>
    <t>18-093</t>
  </si>
  <si>
    <t>21-321</t>
  </si>
  <si>
    <t>32-272</t>
  </si>
  <si>
    <t>21-111</t>
  </si>
  <si>
    <t>19-068</t>
  </si>
  <si>
    <t>20-132</t>
  </si>
  <si>
    <t>20-006</t>
  </si>
  <si>
    <t>24-301</t>
  </si>
  <si>
    <t>31-199</t>
  </si>
  <si>
    <t>19-048</t>
  </si>
  <si>
    <t>30-116</t>
  </si>
  <si>
    <t>24-156</t>
  </si>
  <si>
    <t>19-089</t>
  </si>
  <si>
    <t>19-041</t>
  </si>
  <si>
    <t>20-014</t>
  </si>
  <si>
    <t>18-175</t>
  </si>
  <si>
    <t>19-103</t>
  </si>
  <si>
    <t>19-260</t>
  </si>
  <si>
    <t>GW28</t>
  </si>
  <si>
    <t>Son Heung-min - 14</t>
  </si>
  <si>
    <r>
      <t>Marcus Rashford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Scott McTominay</t>
    </r>
    <r>
      <rPr>
        <sz val="8.6"/>
        <color rgb="FF000000"/>
        <rFont val="Verdana"/>
        <family val="2"/>
      </rPr>
      <t>... - 7</t>
    </r>
  </si>
  <si>
    <t>Alexander Isak - 12</t>
  </si>
  <si>
    <t>Cole Palmer - 11</t>
  </si>
  <si>
    <r>
      <t>Raúl Jiménez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Alex Iwobi</t>
    </r>
    <r>
      <rPr>
        <sz val="8.6"/>
        <color rgb="FF000000"/>
        <rFont val="Verdana"/>
        <family val="2"/>
      </rPr>
      <t>... - 5</t>
    </r>
  </si>
  <si>
    <t>Dominic Solanke - 15</t>
  </si>
  <si>
    <r>
      <t>Yoane Wissa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Bryan Mbeumo</t>
    </r>
    <r>
      <rPr>
        <sz val="8.6"/>
        <color rgb="FF000000"/>
        <rFont val="Verdana"/>
        <family val="2"/>
      </rPr>
      <t> - 7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</si>
</sst>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2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3" fontId="13" fillId="3" borderId="10" xfId="0" applyNumberFormat="1" applyFont="1" applyFill="1" applyBorder="1" applyAlignment="1">
      <alignment horizontal="right" vertical="center"/>
    </xf>
    <xf numFmtId="0" fontId="0" fillId="0" borderId="0" xfId="0"/>
    <xf numFmtId="0" fontId="0" fillId="0" borderId="0" xfId="0"/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2" fillId="3" borderId="34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3" fillId="3" borderId="35" xfId="0" applyFont="1" applyFill="1" applyBorder="1" applyAlignment="1">
      <alignment horizontal="left" vertical="center"/>
    </xf>
    <xf numFmtId="0" fontId="13" fillId="3" borderId="32" xfId="0" applyFont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34" name="AutoShape 21" descr="Club Crest">
          <a:extLst>
            <a:ext uri="{FF2B5EF4-FFF2-40B4-BE49-F238E27FC236}">
              <a16:creationId xmlns:a16="http://schemas.microsoft.com/office/drawing/2014/main" id="{C52E1BDE-648F-4A8E-B584-632E61B4CD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35" name="AutoShape 22" descr="Club Crest">
          <a:extLst>
            <a:ext uri="{FF2B5EF4-FFF2-40B4-BE49-F238E27FC236}">
              <a16:creationId xmlns:a16="http://schemas.microsoft.com/office/drawing/2014/main" id="{619E9A1F-965F-4BD0-B29D-C3E570AE5C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36" name="AutoShape 23" descr="Club Crest">
          <a:extLst>
            <a:ext uri="{FF2B5EF4-FFF2-40B4-BE49-F238E27FC236}">
              <a16:creationId xmlns:a16="http://schemas.microsoft.com/office/drawing/2014/main" id="{5124B83E-1736-4B96-B047-83F2C3CBB4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37" name="AutoShape 24" descr="Club Crest">
          <a:extLst>
            <a:ext uri="{FF2B5EF4-FFF2-40B4-BE49-F238E27FC236}">
              <a16:creationId xmlns:a16="http://schemas.microsoft.com/office/drawing/2014/main" id="{F57577A8-9E4A-4BDB-8721-CEEEE962E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38" name="AutoShape 25" descr="Club Crest">
          <a:extLst>
            <a:ext uri="{FF2B5EF4-FFF2-40B4-BE49-F238E27FC236}">
              <a16:creationId xmlns:a16="http://schemas.microsoft.com/office/drawing/2014/main" id="{47793CBE-54C3-45AF-96AC-C79F3455E4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39" name="AutoShape 26" descr="Club Crest">
          <a:extLst>
            <a:ext uri="{FF2B5EF4-FFF2-40B4-BE49-F238E27FC236}">
              <a16:creationId xmlns:a16="http://schemas.microsoft.com/office/drawing/2014/main" id="{460BF715-0207-439C-90E2-2C2BC07059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40" name="AutoShape 27" descr="Club Crest">
          <a:extLst>
            <a:ext uri="{FF2B5EF4-FFF2-40B4-BE49-F238E27FC236}">
              <a16:creationId xmlns:a16="http://schemas.microsoft.com/office/drawing/2014/main" id="{0AD7332B-6A28-4C59-B658-AC40D29C07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41" name="AutoShape 28" descr="Club Crest">
          <a:extLst>
            <a:ext uri="{FF2B5EF4-FFF2-40B4-BE49-F238E27FC236}">
              <a16:creationId xmlns:a16="http://schemas.microsoft.com/office/drawing/2014/main" id="{63FC78C1-0A97-4F46-9EEA-499BE5F856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42" name="AutoShape 29" descr="Club Crest">
          <a:extLst>
            <a:ext uri="{FF2B5EF4-FFF2-40B4-BE49-F238E27FC236}">
              <a16:creationId xmlns:a16="http://schemas.microsoft.com/office/drawing/2014/main" id="{27B14D8C-C771-4F41-AD38-B1B839CB3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43" name="AutoShape 30" descr="Club Crest">
          <a:extLst>
            <a:ext uri="{FF2B5EF4-FFF2-40B4-BE49-F238E27FC236}">
              <a16:creationId xmlns:a16="http://schemas.microsoft.com/office/drawing/2014/main" id="{CFB6C7A7-B0EA-4C06-B60F-4BD2A18170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44" name="AutoShape 31" descr="Club Crest">
          <a:extLst>
            <a:ext uri="{FF2B5EF4-FFF2-40B4-BE49-F238E27FC236}">
              <a16:creationId xmlns:a16="http://schemas.microsoft.com/office/drawing/2014/main" id="{BFBF113C-CB94-4361-B9A5-69DEBD5E6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45" name="AutoShape 32" descr="Club Crest">
          <a:extLst>
            <a:ext uri="{FF2B5EF4-FFF2-40B4-BE49-F238E27FC236}">
              <a16:creationId xmlns:a16="http://schemas.microsoft.com/office/drawing/2014/main" id="{2940B9C0-4D03-48B2-8A4D-1C30A01421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46" name="AutoShape 33" descr="Club Crest">
          <a:extLst>
            <a:ext uri="{FF2B5EF4-FFF2-40B4-BE49-F238E27FC236}">
              <a16:creationId xmlns:a16="http://schemas.microsoft.com/office/drawing/2014/main" id="{CFA62968-BCC3-47A7-AC0E-E62C0BA35B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47" name="AutoShape 34" descr="Club Crest">
          <a:extLst>
            <a:ext uri="{FF2B5EF4-FFF2-40B4-BE49-F238E27FC236}">
              <a16:creationId xmlns:a16="http://schemas.microsoft.com/office/drawing/2014/main" id="{FF684BCA-0196-482B-BA37-866D57CC75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48" name="AutoShape 35" descr="Club Crest">
          <a:extLst>
            <a:ext uri="{FF2B5EF4-FFF2-40B4-BE49-F238E27FC236}">
              <a16:creationId xmlns:a16="http://schemas.microsoft.com/office/drawing/2014/main" id="{0A273914-F4F3-4BD2-B99B-F94E02D69C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49" name="AutoShape 36" descr="Club Crest">
          <a:extLst>
            <a:ext uri="{FF2B5EF4-FFF2-40B4-BE49-F238E27FC236}">
              <a16:creationId xmlns:a16="http://schemas.microsoft.com/office/drawing/2014/main" id="{0EC6C89D-73ED-476C-B881-3C98FAB6F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50" name="AutoShape 37" descr="Club Crest">
          <a:extLst>
            <a:ext uri="{FF2B5EF4-FFF2-40B4-BE49-F238E27FC236}">
              <a16:creationId xmlns:a16="http://schemas.microsoft.com/office/drawing/2014/main" id="{F8A21FEB-2DB2-42A6-9547-752BC4CFF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51" name="AutoShape 38" descr="Club Crest">
          <a:extLst>
            <a:ext uri="{FF2B5EF4-FFF2-40B4-BE49-F238E27FC236}">
              <a16:creationId xmlns:a16="http://schemas.microsoft.com/office/drawing/2014/main" id="{21B748A0-72A7-412B-89C1-930F02B377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52" name="AutoShape 39" descr="Club Crest">
          <a:extLst>
            <a:ext uri="{FF2B5EF4-FFF2-40B4-BE49-F238E27FC236}">
              <a16:creationId xmlns:a16="http://schemas.microsoft.com/office/drawing/2014/main" id="{D22DE0D5-ABF1-463F-911B-19985EA5C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53" name="AutoShape 40" descr="Club Crest">
          <a:extLst>
            <a:ext uri="{FF2B5EF4-FFF2-40B4-BE49-F238E27FC236}">
              <a16:creationId xmlns:a16="http://schemas.microsoft.com/office/drawing/2014/main" id="{4527F48F-2BD6-4DB2-9200-8CB3DF821D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14" name="AutoShape 1" descr="Club Crest">
          <a:extLst>
            <a:ext uri="{FF2B5EF4-FFF2-40B4-BE49-F238E27FC236}">
              <a16:creationId xmlns:a16="http://schemas.microsoft.com/office/drawing/2014/main" id="{0D7E00D2-8314-484F-B9C0-5D7E5D819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15" name="AutoShape 2" descr="Club Crest">
          <a:extLst>
            <a:ext uri="{FF2B5EF4-FFF2-40B4-BE49-F238E27FC236}">
              <a16:creationId xmlns:a16="http://schemas.microsoft.com/office/drawing/2014/main" id="{BA293267-50FE-4778-8950-6140D4F2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16" name="AutoShape 3" descr="Club Crest">
          <a:extLst>
            <a:ext uri="{FF2B5EF4-FFF2-40B4-BE49-F238E27FC236}">
              <a16:creationId xmlns:a16="http://schemas.microsoft.com/office/drawing/2014/main" id="{117E40E9-BC35-4123-A84B-C1EC7364C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17" name="AutoShape 4" descr="Club Crest">
          <a:extLst>
            <a:ext uri="{FF2B5EF4-FFF2-40B4-BE49-F238E27FC236}">
              <a16:creationId xmlns:a16="http://schemas.microsoft.com/office/drawing/2014/main" id="{B48AEA0E-9B3F-4328-802C-82BBA581CA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18" name="AutoShape 5" descr="Club Crest">
          <a:extLst>
            <a:ext uri="{FF2B5EF4-FFF2-40B4-BE49-F238E27FC236}">
              <a16:creationId xmlns:a16="http://schemas.microsoft.com/office/drawing/2014/main" id="{AA25C439-0E69-4B4D-AB6D-6F0720BE66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19" name="AutoShape 6" descr="Club Crest">
          <a:extLst>
            <a:ext uri="{FF2B5EF4-FFF2-40B4-BE49-F238E27FC236}">
              <a16:creationId xmlns:a16="http://schemas.microsoft.com/office/drawing/2014/main" id="{A589DE22-19DD-4B2A-8D00-8425BD3C73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20" name="AutoShape 7" descr="Club Crest">
          <a:extLst>
            <a:ext uri="{FF2B5EF4-FFF2-40B4-BE49-F238E27FC236}">
              <a16:creationId xmlns:a16="http://schemas.microsoft.com/office/drawing/2014/main" id="{28C02E55-E5A2-4238-963E-8DF0595900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21" name="AutoShape 8" descr="Club Crest">
          <a:extLst>
            <a:ext uri="{FF2B5EF4-FFF2-40B4-BE49-F238E27FC236}">
              <a16:creationId xmlns:a16="http://schemas.microsoft.com/office/drawing/2014/main" id="{8AB0C781-4615-41AF-996D-11F0345648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22" name="AutoShape 9" descr="Club Crest">
          <a:extLst>
            <a:ext uri="{FF2B5EF4-FFF2-40B4-BE49-F238E27FC236}">
              <a16:creationId xmlns:a16="http://schemas.microsoft.com/office/drawing/2014/main" id="{F78DBB78-40A9-4405-98AE-4C4B76A8E4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23" name="AutoShape 10" descr="Club Crest">
          <a:extLst>
            <a:ext uri="{FF2B5EF4-FFF2-40B4-BE49-F238E27FC236}">
              <a16:creationId xmlns:a16="http://schemas.microsoft.com/office/drawing/2014/main" id="{A4501C22-8980-4078-9E2A-B91EA84FDA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24" name="AutoShape 11" descr="Club Crest">
          <a:extLst>
            <a:ext uri="{FF2B5EF4-FFF2-40B4-BE49-F238E27FC236}">
              <a16:creationId xmlns:a16="http://schemas.microsoft.com/office/drawing/2014/main" id="{E8DCF1AF-C4D8-4B05-AF22-97343A36B1D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25" name="AutoShape 12" descr="Club Crest">
          <a:extLst>
            <a:ext uri="{FF2B5EF4-FFF2-40B4-BE49-F238E27FC236}">
              <a16:creationId xmlns:a16="http://schemas.microsoft.com/office/drawing/2014/main" id="{F52AFDAD-88CD-4186-A258-7DFBC7EA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26" name="AutoShape 13" descr="Club Crest">
          <a:extLst>
            <a:ext uri="{FF2B5EF4-FFF2-40B4-BE49-F238E27FC236}">
              <a16:creationId xmlns:a16="http://schemas.microsoft.com/office/drawing/2014/main" id="{891CFAA9-3CAC-4BA7-9A89-388896D2D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27" name="AutoShape 14" descr="Club Crest">
          <a:extLst>
            <a:ext uri="{FF2B5EF4-FFF2-40B4-BE49-F238E27FC236}">
              <a16:creationId xmlns:a16="http://schemas.microsoft.com/office/drawing/2014/main" id="{1D632FE9-0B61-4F08-8BAD-5B2899E469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28" name="AutoShape 15" descr="Club Crest">
          <a:extLst>
            <a:ext uri="{FF2B5EF4-FFF2-40B4-BE49-F238E27FC236}">
              <a16:creationId xmlns:a16="http://schemas.microsoft.com/office/drawing/2014/main" id="{FBB3663D-9F8A-4EC7-A766-33E4A6CE97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29" name="AutoShape 16" descr="Club Crest">
          <a:extLst>
            <a:ext uri="{FF2B5EF4-FFF2-40B4-BE49-F238E27FC236}">
              <a16:creationId xmlns:a16="http://schemas.microsoft.com/office/drawing/2014/main" id="{9DE197B5-FF4C-4EB7-8DA7-8B1A958FB0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30" name="AutoShape 17" descr="Club Crest">
          <a:extLst>
            <a:ext uri="{FF2B5EF4-FFF2-40B4-BE49-F238E27FC236}">
              <a16:creationId xmlns:a16="http://schemas.microsoft.com/office/drawing/2014/main" id="{35E921C0-F64E-474E-8083-EE06A72A00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31" name="AutoShape 18" descr="Club Crest">
          <a:extLst>
            <a:ext uri="{FF2B5EF4-FFF2-40B4-BE49-F238E27FC236}">
              <a16:creationId xmlns:a16="http://schemas.microsoft.com/office/drawing/2014/main" id="{A7EBB652-D118-4832-9DFA-E0A7A06CDC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32" name="AutoShape 19" descr="Club Crest">
          <a:extLst>
            <a:ext uri="{FF2B5EF4-FFF2-40B4-BE49-F238E27FC236}">
              <a16:creationId xmlns:a16="http://schemas.microsoft.com/office/drawing/2014/main" id="{D206593A-ECB8-4E7F-9E16-DB04A290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33" name="AutoShape 20" descr="Club Crest">
          <a:extLst>
            <a:ext uri="{FF2B5EF4-FFF2-40B4-BE49-F238E27FC236}">
              <a16:creationId xmlns:a16="http://schemas.microsoft.com/office/drawing/2014/main" id="{20552EDF-FCEA-4050-A0F2-1101FDC5A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54" name="AutoShape 1" descr="Club Crest">
          <a:extLst>
            <a:ext uri="{FF2B5EF4-FFF2-40B4-BE49-F238E27FC236}">
              <a16:creationId xmlns:a16="http://schemas.microsoft.com/office/drawing/2014/main" id="{8785FD14-1F9F-4A25-8F6E-C7E5D92426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55" name="AutoShape 2" descr="Club Crest">
          <a:extLst>
            <a:ext uri="{FF2B5EF4-FFF2-40B4-BE49-F238E27FC236}">
              <a16:creationId xmlns:a16="http://schemas.microsoft.com/office/drawing/2014/main" id="{277B1980-0C79-403C-BE2B-B9CDF13C3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56" name="AutoShape 3" descr="Club Crest">
          <a:extLst>
            <a:ext uri="{FF2B5EF4-FFF2-40B4-BE49-F238E27FC236}">
              <a16:creationId xmlns:a16="http://schemas.microsoft.com/office/drawing/2014/main" id="{3121B904-8A40-4D04-8577-844E7F636A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57" name="AutoShape 4" descr="Club Crest">
          <a:extLst>
            <a:ext uri="{FF2B5EF4-FFF2-40B4-BE49-F238E27FC236}">
              <a16:creationId xmlns:a16="http://schemas.microsoft.com/office/drawing/2014/main" id="{276FEBE9-5650-4628-83D3-209F2AC119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58" name="AutoShape 5" descr="Club Crest">
          <a:extLst>
            <a:ext uri="{FF2B5EF4-FFF2-40B4-BE49-F238E27FC236}">
              <a16:creationId xmlns:a16="http://schemas.microsoft.com/office/drawing/2014/main" id="{8AB402B1-FDBF-4B98-A03D-E368847CF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59" name="AutoShape 6" descr="Club Crest">
          <a:extLst>
            <a:ext uri="{FF2B5EF4-FFF2-40B4-BE49-F238E27FC236}">
              <a16:creationId xmlns:a16="http://schemas.microsoft.com/office/drawing/2014/main" id="{99114D55-04C7-4692-8F17-F2771A849F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60" name="AutoShape 7" descr="Club Crest">
          <a:extLst>
            <a:ext uri="{FF2B5EF4-FFF2-40B4-BE49-F238E27FC236}">
              <a16:creationId xmlns:a16="http://schemas.microsoft.com/office/drawing/2014/main" id="{5099B22B-31CF-4DC1-9CBB-777E3A4E7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61" name="AutoShape 8" descr="Club Crest">
          <a:extLst>
            <a:ext uri="{FF2B5EF4-FFF2-40B4-BE49-F238E27FC236}">
              <a16:creationId xmlns:a16="http://schemas.microsoft.com/office/drawing/2014/main" id="{821AD1F1-6E06-48BC-AE41-7F28BE9ABA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62" name="AutoShape 9" descr="Club Crest">
          <a:extLst>
            <a:ext uri="{FF2B5EF4-FFF2-40B4-BE49-F238E27FC236}">
              <a16:creationId xmlns:a16="http://schemas.microsoft.com/office/drawing/2014/main" id="{A255A1DC-A47E-4A24-BA03-3AC9505D90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63" name="AutoShape 10" descr="Club Crest">
          <a:extLst>
            <a:ext uri="{FF2B5EF4-FFF2-40B4-BE49-F238E27FC236}">
              <a16:creationId xmlns:a16="http://schemas.microsoft.com/office/drawing/2014/main" id="{8DA65A29-22F4-4BE6-97E3-ED445C8DD9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64" name="AutoShape 11" descr="Club Crest">
          <a:extLst>
            <a:ext uri="{FF2B5EF4-FFF2-40B4-BE49-F238E27FC236}">
              <a16:creationId xmlns:a16="http://schemas.microsoft.com/office/drawing/2014/main" id="{495E23C4-09F1-4FCB-B839-66301043C2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65" name="AutoShape 12" descr="Club Crest">
          <a:extLst>
            <a:ext uri="{FF2B5EF4-FFF2-40B4-BE49-F238E27FC236}">
              <a16:creationId xmlns:a16="http://schemas.microsoft.com/office/drawing/2014/main" id="{538EC384-45F9-415B-ABB4-603375676B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66" name="AutoShape 13" descr="Club Crest">
          <a:extLst>
            <a:ext uri="{FF2B5EF4-FFF2-40B4-BE49-F238E27FC236}">
              <a16:creationId xmlns:a16="http://schemas.microsoft.com/office/drawing/2014/main" id="{A73A9C3B-ACA2-4B63-BDCE-A7118BC234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67" name="AutoShape 14" descr="Club Crest">
          <a:extLst>
            <a:ext uri="{FF2B5EF4-FFF2-40B4-BE49-F238E27FC236}">
              <a16:creationId xmlns:a16="http://schemas.microsoft.com/office/drawing/2014/main" id="{5C320596-7484-41F2-AE13-A943AD6761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68" name="AutoShape 15" descr="Club Crest">
          <a:extLst>
            <a:ext uri="{FF2B5EF4-FFF2-40B4-BE49-F238E27FC236}">
              <a16:creationId xmlns:a16="http://schemas.microsoft.com/office/drawing/2014/main" id="{C9B08F9A-C755-4B25-9ADD-2BDBEF7324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69" name="AutoShape 16" descr="Club Crest">
          <a:extLst>
            <a:ext uri="{FF2B5EF4-FFF2-40B4-BE49-F238E27FC236}">
              <a16:creationId xmlns:a16="http://schemas.microsoft.com/office/drawing/2014/main" id="{E67CF80F-B996-472F-A251-CA8528B500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70" name="AutoShape 17" descr="Club Crest">
          <a:extLst>
            <a:ext uri="{FF2B5EF4-FFF2-40B4-BE49-F238E27FC236}">
              <a16:creationId xmlns:a16="http://schemas.microsoft.com/office/drawing/2014/main" id="{82941F0E-F9A0-4F6C-ADC8-1F3DB71E8C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71" name="AutoShape 18" descr="Club Crest">
          <a:extLst>
            <a:ext uri="{FF2B5EF4-FFF2-40B4-BE49-F238E27FC236}">
              <a16:creationId xmlns:a16="http://schemas.microsoft.com/office/drawing/2014/main" id="{E7AADCDC-60B2-4BBF-8141-9A863A55E9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72" name="AutoShape 19" descr="Club Crest">
          <a:extLst>
            <a:ext uri="{FF2B5EF4-FFF2-40B4-BE49-F238E27FC236}">
              <a16:creationId xmlns:a16="http://schemas.microsoft.com/office/drawing/2014/main" id="{D716F5CF-7EA0-4FCC-AAE6-39723501BD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73" name="AutoShape 20" descr="Club Crest">
          <a:extLst>
            <a:ext uri="{FF2B5EF4-FFF2-40B4-BE49-F238E27FC236}">
              <a16:creationId xmlns:a16="http://schemas.microsoft.com/office/drawing/2014/main" id="{2C29AAF1-AA7E-49A6-A5D3-3B953930E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74" name="AutoShape 1" descr="Club Crest">
          <a:extLst>
            <a:ext uri="{FF2B5EF4-FFF2-40B4-BE49-F238E27FC236}">
              <a16:creationId xmlns:a16="http://schemas.microsoft.com/office/drawing/2014/main" id="{0F80A082-B7E0-4AB8-A911-64D1D56456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75" name="AutoShape 2" descr="Club Crest">
          <a:extLst>
            <a:ext uri="{FF2B5EF4-FFF2-40B4-BE49-F238E27FC236}">
              <a16:creationId xmlns:a16="http://schemas.microsoft.com/office/drawing/2014/main" id="{BA62EE0D-EF78-4044-A457-DE02C0300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76" name="AutoShape 3" descr="Club Crest">
          <a:extLst>
            <a:ext uri="{FF2B5EF4-FFF2-40B4-BE49-F238E27FC236}">
              <a16:creationId xmlns:a16="http://schemas.microsoft.com/office/drawing/2014/main" id="{801440BD-4B6C-48DF-BAFA-D1C596686E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77" name="AutoShape 4" descr="Club Crest">
          <a:extLst>
            <a:ext uri="{FF2B5EF4-FFF2-40B4-BE49-F238E27FC236}">
              <a16:creationId xmlns:a16="http://schemas.microsoft.com/office/drawing/2014/main" id="{234F1DD2-ECF4-409B-AB1D-38F18290C4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78" name="AutoShape 5" descr="Club Crest">
          <a:extLst>
            <a:ext uri="{FF2B5EF4-FFF2-40B4-BE49-F238E27FC236}">
              <a16:creationId xmlns:a16="http://schemas.microsoft.com/office/drawing/2014/main" id="{5D424819-E6A7-46C0-B558-37908984A4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79" name="AutoShape 6" descr="Club Crest">
          <a:extLst>
            <a:ext uri="{FF2B5EF4-FFF2-40B4-BE49-F238E27FC236}">
              <a16:creationId xmlns:a16="http://schemas.microsoft.com/office/drawing/2014/main" id="{54E3C4F4-0F95-4A60-94BC-2928F4090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80" name="AutoShape 7" descr="Club Crest">
          <a:extLst>
            <a:ext uri="{FF2B5EF4-FFF2-40B4-BE49-F238E27FC236}">
              <a16:creationId xmlns:a16="http://schemas.microsoft.com/office/drawing/2014/main" id="{38CB83B9-26E0-41BB-888C-7C24AE35BC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81" name="AutoShape 8" descr="Club Crest">
          <a:extLst>
            <a:ext uri="{FF2B5EF4-FFF2-40B4-BE49-F238E27FC236}">
              <a16:creationId xmlns:a16="http://schemas.microsoft.com/office/drawing/2014/main" id="{2077B5D6-184E-4DA6-A307-A1D5311D65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82" name="AutoShape 9" descr="Club Crest">
          <a:extLst>
            <a:ext uri="{FF2B5EF4-FFF2-40B4-BE49-F238E27FC236}">
              <a16:creationId xmlns:a16="http://schemas.microsoft.com/office/drawing/2014/main" id="{43D823FC-AEA1-4C8B-9670-3136E0822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83" name="AutoShape 10" descr="Club Crest">
          <a:extLst>
            <a:ext uri="{FF2B5EF4-FFF2-40B4-BE49-F238E27FC236}">
              <a16:creationId xmlns:a16="http://schemas.microsoft.com/office/drawing/2014/main" id="{C2B1D719-FB21-4246-A5D3-DF236BE17A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84" name="AutoShape 11" descr="Club Crest">
          <a:extLst>
            <a:ext uri="{FF2B5EF4-FFF2-40B4-BE49-F238E27FC236}">
              <a16:creationId xmlns:a16="http://schemas.microsoft.com/office/drawing/2014/main" id="{114E4F83-6CE1-4F4E-8D65-F31AA7BD56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85" name="AutoShape 12" descr="Club Crest">
          <a:extLst>
            <a:ext uri="{FF2B5EF4-FFF2-40B4-BE49-F238E27FC236}">
              <a16:creationId xmlns:a16="http://schemas.microsoft.com/office/drawing/2014/main" id="{9AD8A063-AF7B-426A-BC65-D74712C957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86" name="AutoShape 13" descr="Club Crest">
          <a:extLst>
            <a:ext uri="{FF2B5EF4-FFF2-40B4-BE49-F238E27FC236}">
              <a16:creationId xmlns:a16="http://schemas.microsoft.com/office/drawing/2014/main" id="{C31EC0C0-7B6A-4DA5-B5BA-E717F4B95C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87" name="AutoShape 14" descr="Club Crest">
          <a:extLst>
            <a:ext uri="{FF2B5EF4-FFF2-40B4-BE49-F238E27FC236}">
              <a16:creationId xmlns:a16="http://schemas.microsoft.com/office/drawing/2014/main" id="{613C583B-4350-47EF-9F80-D28D12C80F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88" name="AutoShape 15" descr="Club Crest">
          <a:extLst>
            <a:ext uri="{FF2B5EF4-FFF2-40B4-BE49-F238E27FC236}">
              <a16:creationId xmlns:a16="http://schemas.microsoft.com/office/drawing/2014/main" id="{2CA19803-9204-4FFA-8DF6-B87D842F4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89" name="AutoShape 16" descr="Club Crest">
          <a:extLst>
            <a:ext uri="{FF2B5EF4-FFF2-40B4-BE49-F238E27FC236}">
              <a16:creationId xmlns:a16="http://schemas.microsoft.com/office/drawing/2014/main" id="{9C1FBFAB-FB7E-4826-B29B-C4065FF428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90" name="AutoShape 17" descr="Club Crest">
          <a:extLst>
            <a:ext uri="{FF2B5EF4-FFF2-40B4-BE49-F238E27FC236}">
              <a16:creationId xmlns:a16="http://schemas.microsoft.com/office/drawing/2014/main" id="{1ACE02D7-62BE-4633-AACD-F1374C7CAC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91" name="AutoShape 18" descr="Club Crest">
          <a:extLst>
            <a:ext uri="{FF2B5EF4-FFF2-40B4-BE49-F238E27FC236}">
              <a16:creationId xmlns:a16="http://schemas.microsoft.com/office/drawing/2014/main" id="{6066FC15-FDBD-42F0-847A-AA14DDA430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92" name="AutoShape 19" descr="Club Crest">
          <a:extLst>
            <a:ext uri="{FF2B5EF4-FFF2-40B4-BE49-F238E27FC236}">
              <a16:creationId xmlns:a16="http://schemas.microsoft.com/office/drawing/2014/main" id="{4752174A-AEB4-475F-A78F-5402331EC8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93" name="AutoShape 20" descr="Club Crest">
          <a:extLst>
            <a:ext uri="{FF2B5EF4-FFF2-40B4-BE49-F238E27FC236}">
              <a16:creationId xmlns:a16="http://schemas.microsoft.com/office/drawing/2014/main" id="{BD8EA0BC-A4A2-40A8-93F0-69218DB8E9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94" name="AutoShape 1" descr="Club Crest">
          <a:extLst>
            <a:ext uri="{FF2B5EF4-FFF2-40B4-BE49-F238E27FC236}">
              <a16:creationId xmlns:a16="http://schemas.microsoft.com/office/drawing/2014/main" id="{6243377B-9D43-409D-AA4B-F676933FD4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95" name="AutoShape 2" descr="Club Crest">
          <a:extLst>
            <a:ext uri="{FF2B5EF4-FFF2-40B4-BE49-F238E27FC236}">
              <a16:creationId xmlns:a16="http://schemas.microsoft.com/office/drawing/2014/main" id="{3F1600A2-DAD8-4520-B573-CC1DAF39E6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96" name="AutoShape 3" descr="Club Crest">
          <a:extLst>
            <a:ext uri="{FF2B5EF4-FFF2-40B4-BE49-F238E27FC236}">
              <a16:creationId xmlns:a16="http://schemas.microsoft.com/office/drawing/2014/main" id="{DF8AC6CF-E495-49AF-A877-F2BBF6BAB9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97" name="AutoShape 4" descr="Club Crest">
          <a:extLst>
            <a:ext uri="{FF2B5EF4-FFF2-40B4-BE49-F238E27FC236}">
              <a16:creationId xmlns:a16="http://schemas.microsoft.com/office/drawing/2014/main" id="{5FD77848-5E1C-4BC3-8509-2EA2DAD1CF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98" name="AutoShape 5" descr="Club Crest">
          <a:extLst>
            <a:ext uri="{FF2B5EF4-FFF2-40B4-BE49-F238E27FC236}">
              <a16:creationId xmlns:a16="http://schemas.microsoft.com/office/drawing/2014/main" id="{0DE04C3C-7A2C-4C08-8419-3BD583543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99" name="AutoShape 6" descr="Club Crest">
          <a:extLst>
            <a:ext uri="{FF2B5EF4-FFF2-40B4-BE49-F238E27FC236}">
              <a16:creationId xmlns:a16="http://schemas.microsoft.com/office/drawing/2014/main" id="{CF1DDBA3-96D7-4703-928C-9756553FA1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00" name="AutoShape 7" descr="Club Crest">
          <a:extLst>
            <a:ext uri="{FF2B5EF4-FFF2-40B4-BE49-F238E27FC236}">
              <a16:creationId xmlns:a16="http://schemas.microsoft.com/office/drawing/2014/main" id="{2EDD2D2B-0847-4FE8-911B-942B030150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01" name="AutoShape 8" descr="Club Crest">
          <a:extLst>
            <a:ext uri="{FF2B5EF4-FFF2-40B4-BE49-F238E27FC236}">
              <a16:creationId xmlns:a16="http://schemas.microsoft.com/office/drawing/2014/main" id="{686D189D-F173-4781-AA6F-ECFA4D0FE6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02" name="AutoShape 9" descr="Club Crest">
          <a:extLst>
            <a:ext uri="{FF2B5EF4-FFF2-40B4-BE49-F238E27FC236}">
              <a16:creationId xmlns:a16="http://schemas.microsoft.com/office/drawing/2014/main" id="{1F89755C-27FC-4219-93EA-942C2E12E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03" name="AutoShape 10" descr="Club Crest">
          <a:extLst>
            <a:ext uri="{FF2B5EF4-FFF2-40B4-BE49-F238E27FC236}">
              <a16:creationId xmlns:a16="http://schemas.microsoft.com/office/drawing/2014/main" id="{18DD54F0-19E6-47C3-AEA5-C2C53BE47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04" name="AutoShape 11" descr="Club Crest">
          <a:extLst>
            <a:ext uri="{FF2B5EF4-FFF2-40B4-BE49-F238E27FC236}">
              <a16:creationId xmlns:a16="http://schemas.microsoft.com/office/drawing/2014/main" id="{D5677EED-C804-407D-9370-171B59CF8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05" name="AutoShape 12" descr="Club Crest">
          <a:extLst>
            <a:ext uri="{FF2B5EF4-FFF2-40B4-BE49-F238E27FC236}">
              <a16:creationId xmlns:a16="http://schemas.microsoft.com/office/drawing/2014/main" id="{7E7911AF-3166-44A0-BF2D-D8DF3CD26D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06" name="AutoShape 13" descr="Club Crest">
          <a:extLst>
            <a:ext uri="{FF2B5EF4-FFF2-40B4-BE49-F238E27FC236}">
              <a16:creationId xmlns:a16="http://schemas.microsoft.com/office/drawing/2014/main" id="{63B2C91B-AA4D-4670-8033-0876F53B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07" name="AutoShape 14" descr="Club Crest">
          <a:extLst>
            <a:ext uri="{FF2B5EF4-FFF2-40B4-BE49-F238E27FC236}">
              <a16:creationId xmlns:a16="http://schemas.microsoft.com/office/drawing/2014/main" id="{27FEF7DD-F1B9-47F1-B778-65D38264C7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08" name="AutoShape 15" descr="Club Crest">
          <a:extLst>
            <a:ext uri="{FF2B5EF4-FFF2-40B4-BE49-F238E27FC236}">
              <a16:creationId xmlns:a16="http://schemas.microsoft.com/office/drawing/2014/main" id="{D95EFC84-7581-4AB3-828E-25ABD0D502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09" name="AutoShape 16" descr="Club Crest">
          <a:extLst>
            <a:ext uri="{FF2B5EF4-FFF2-40B4-BE49-F238E27FC236}">
              <a16:creationId xmlns:a16="http://schemas.microsoft.com/office/drawing/2014/main" id="{061E3372-292E-44ED-B1AE-02D90B5897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10" name="AutoShape 17" descr="Club Crest">
          <a:extLst>
            <a:ext uri="{FF2B5EF4-FFF2-40B4-BE49-F238E27FC236}">
              <a16:creationId xmlns:a16="http://schemas.microsoft.com/office/drawing/2014/main" id="{84DE393B-07AA-4AE5-941B-B7C4AC91D2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11" name="AutoShape 18" descr="Club Crest">
          <a:extLst>
            <a:ext uri="{FF2B5EF4-FFF2-40B4-BE49-F238E27FC236}">
              <a16:creationId xmlns:a16="http://schemas.microsoft.com/office/drawing/2014/main" id="{92760E39-A252-4B08-93D1-5F4703BD3F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12" name="AutoShape 19" descr="Club Crest">
          <a:extLst>
            <a:ext uri="{FF2B5EF4-FFF2-40B4-BE49-F238E27FC236}">
              <a16:creationId xmlns:a16="http://schemas.microsoft.com/office/drawing/2014/main" id="{56A4C5EB-8EEB-4495-932F-DCECE85AE0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13" name="AutoShape 20" descr="Club Crest">
          <a:extLst>
            <a:ext uri="{FF2B5EF4-FFF2-40B4-BE49-F238E27FC236}">
              <a16:creationId xmlns:a16="http://schemas.microsoft.com/office/drawing/2014/main" id="{3BBB37B4-9453-4B83-AFA9-61AEBAFEF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14" name="AutoShape 1" descr="Club Crest">
          <a:extLst>
            <a:ext uri="{FF2B5EF4-FFF2-40B4-BE49-F238E27FC236}">
              <a16:creationId xmlns:a16="http://schemas.microsoft.com/office/drawing/2014/main" id="{3FA7371D-282B-4124-9230-56EE67AFEE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15" name="AutoShape 2" descr="Club Crest">
          <a:extLst>
            <a:ext uri="{FF2B5EF4-FFF2-40B4-BE49-F238E27FC236}">
              <a16:creationId xmlns:a16="http://schemas.microsoft.com/office/drawing/2014/main" id="{E0E8E93A-1F28-4E0B-9DEA-7C0614F370D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16" name="AutoShape 3" descr="Club Crest">
          <a:extLst>
            <a:ext uri="{FF2B5EF4-FFF2-40B4-BE49-F238E27FC236}">
              <a16:creationId xmlns:a16="http://schemas.microsoft.com/office/drawing/2014/main" id="{668E155C-110C-4B26-BC4B-84F88CC3CD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17" name="AutoShape 4" descr="Club Crest">
          <a:extLst>
            <a:ext uri="{FF2B5EF4-FFF2-40B4-BE49-F238E27FC236}">
              <a16:creationId xmlns:a16="http://schemas.microsoft.com/office/drawing/2014/main" id="{C534E8B2-E360-4C14-9FF9-AB15499C3F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18" name="AutoShape 5" descr="Club Crest">
          <a:extLst>
            <a:ext uri="{FF2B5EF4-FFF2-40B4-BE49-F238E27FC236}">
              <a16:creationId xmlns:a16="http://schemas.microsoft.com/office/drawing/2014/main" id="{0B0B6BE5-DE6C-45FE-A9C7-549A4BB0C7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19" name="AutoShape 6" descr="Club Crest">
          <a:extLst>
            <a:ext uri="{FF2B5EF4-FFF2-40B4-BE49-F238E27FC236}">
              <a16:creationId xmlns:a16="http://schemas.microsoft.com/office/drawing/2014/main" id="{AE71A43B-91BB-4531-B706-B0730A92F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20" name="AutoShape 7" descr="Club Crest">
          <a:extLst>
            <a:ext uri="{FF2B5EF4-FFF2-40B4-BE49-F238E27FC236}">
              <a16:creationId xmlns:a16="http://schemas.microsoft.com/office/drawing/2014/main" id="{3EEAFED2-CA28-4B29-BF95-0295A45C57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21" name="AutoShape 8" descr="Club Crest">
          <a:extLst>
            <a:ext uri="{FF2B5EF4-FFF2-40B4-BE49-F238E27FC236}">
              <a16:creationId xmlns:a16="http://schemas.microsoft.com/office/drawing/2014/main" id="{E0B19D29-BCFA-4AFE-BC60-5F5BA8F78A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22" name="AutoShape 9" descr="Club Crest">
          <a:extLst>
            <a:ext uri="{FF2B5EF4-FFF2-40B4-BE49-F238E27FC236}">
              <a16:creationId xmlns:a16="http://schemas.microsoft.com/office/drawing/2014/main" id="{B470C36F-063C-4CA0-B0E7-580DF88ED5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23" name="AutoShape 10" descr="Club Crest">
          <a:extLst>
            <a:ext uri="{FF2B5EF4-FFF2-40B4-BE49-F238E27FC236}">
              <a16:creationId xmlns:a16="http://schemas.microsoft.com/office/drawing/2014/main" id="{530374AD-8A1C-4241-81C3-3D51A29BD2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24" name="AutoShape 11" descr="Club Crest">
          <a:extLst>
            <a:ext uri="{FF2B5EF4-FFF2-40B4-BE49-F238E27FC236}">
              <a16:creationId xmlns:a16="http://schemas.microsoft.com/office/drawing/2014/main" id="{C7675C45-384C-41CA-AEAE-4978779948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25" name="AutoShape 12" descr="Club Crest">
          <a:extLst>
            <a:ext uri="{FF2B5EF4-FFF2-40B4-BE49-F238E27FC236}">
              <a16:creationId xmlns:a16="http://schemas.microsoft.com/office/drawing/2014/main" id="{BAAF290D-35C0-4C62-83B2-721DC5D35A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26" name="AutoShape 13" descr="Club Crest">
          <a:extLst>
            <a:ext uri="{FF2B5EF4-FFF2-40B4-BE49-F238E27FC236}">
              <a16:creationId xmlns:a16="http://schemas.microsoft.com/office/drawing/2014/main" id="{2AF21B19-944C-426D-82B7-3E9B76962D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27" name="AutoShape 14" descr="Club Crest">
          <a:extLst>
            <a:ext uri="{FF2B5EF4-FFF2-40B4-BE49-F238E27FC236}">
              <a16:creationId xmlns:a16="http://schemas.microsoft.com/office/drawing/2014/main" id="{A8B6A744-8D00-43F2-92D8-E68F7E5F3B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28" name="AutoShape 15" descr="Club Crest">
          <a:extLst>
            <a:ext uri="{FF2B5EF4-FFF2-40B4-BE49-F238E27FC236}">
              <a16:creationId xmlns:a16="http://schemas.microsoft.com/office/drawing/2014/main" id="{8FA791D4-665E-4956-BEFE-8A7213C572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29" name="AutoShape 16" descr="Club Crest">
          <a:extLst>
            <a:ext uri="{FF2B5EF4-FFF2-40B4-BE49-F238E27FC236}">
              <a16:creationId xmlns:a16="http://schemas.microsoft.com/office/drawing/2014/main" id="{BE19F9F6-F875-4BC4-B4C5-79FA7A8447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30" name="AutoShape 17" descr="Club Crest">
          <a:extLst>
            <a:ext uri="{FF2B5EF4-FFF2-40B4-BE49-F238E27FC236}">
              <a16:creationId xmlns:a16="http://schemas.microsoft.com/office/drawing/2014/main" id="{F45D390B-C815-4FC4-8C5B-7B78935CF5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31" name="AutoShape 18" descr="Club Crest">
          <a:extLst>
            <a:ext uri="{FF2B5EF4-FFF2-40B4-BE49-F238E27FC236}">
              <a16:creationId xmlns:a16="http://schemas.microsoft.com/office/drawing/2014/main" id="{D6F657EE-CFA5-4831-930B-49A78263D7B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32" name="AutoShape 19" descr="Club Crest">
          <a:extLst>
            <a:ext uri="{FF2B5EF4-FFF2-40B4-BE49-F238E27FC236}">
              <a16:creationId xmlns:a16="http://schemas.microsoft.com/office/drawing/2014/main" id="{4DFE2189-6D09-4118-8167-17534843EA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33" name="AutoShape 20" descr="Club Crest">
          <a:extLst>
            <a:ext uri="{FF2B5EF4-FFF2-40B4-BE49-F238E27FC236}">
              <a16:creationId xmlns:a16="http://schemas.microsoft.com/office/drawing/2014/main" id="{563A4846-2259-48F2-A173-75629786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34" name="AutoShape 1" descr="Club Crest">
          <a:extLst>
            <a:ext uri="{FF2B5EF4-FFF2-40B4-BE49-F238E27FC236}">
              <a16:creationId xmlns:a16="http://schemas.microsoft.com/office/drawing/2014/main" id="{99C09A01-948F-4A2B-A83E-66CCCC603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35" name="AutoShape 2" descr="Club Crest">
          <a:extLst>
            <a:ext uri="{FF2B5EF4-FFF2-40B4-BE49-F238E27FC236}">
              <a16:creationId xmlns:a16="http://schemas.microsoft.com/office/drawing/2014/main" id="{A4C8B422-E3A6-4415-AEF7-678B5770A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36" name="AutoShape 3" descr="Club Crest">
          <a:extLst>
            <a:ext uri="{FF2B5EF4-FFF2-40B4-BE49-F238E27FC236}">
              <a16:creationId xmlns:a16="http://schemas.microsoft.com/office/drawing/2014/main" id="{A53E0158-54A5-4BB5-BAE3-4DEC4BA1D8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37" name="AutoShape 4" descr="Club Crest">
          <a:extLst>
            <a:ext uri="{FF2B5EF4-FFF2-40B4-BE49-F238E27FC236}">
              <a16:creationId xmlns:a16="http://schemas.microsoft.com/office/drawing/2014/main" id="{4E431AA0-10C9-4F79-9226-518A3CE7C3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38" name="AutoShape 5" descr="Club Crest">
          <a:extLst>
            <a:ext uri="{FF2B5EF4-FFF2-40B4-BE49-F238E27FC236}">
              <a16:creationId xmlns:a16="http://schemas.microsoft.com/office/drawing/2014/main" id="{6F21867F-98C1-47DC-878D-7762E1B53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39" name="AutoShape 6" descr="Club Crest">
          <a:extLst>
            <a:ext uri="{FF2B5EF4-FFF2-40B4-BE49-F238E27FC236}">
              <a16:creationId xmlns:a16="http://schemas.microsoft.com/office/drawing/2014/main" id="{CB998019-B0CA-4C43-ABEC-08AFBF86B7F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40" name="AutoShape 7" descr="Club Crest">
          <a:extLst>
            <a:ext uri="{FF2B5EF4-FFF2-40B4-BE49-F238E27FC236}">
              <a16:creationId xmlns:a16="http://schemas.microsoft.com/office/drawing/2014/main" id="{875D0BE6-BBA1-437A-9435-6B46DFF5AA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41" name="AutoShape 8" descr="Club Crest">
          <a:extLst>
            <a:ext uri="{FF2B5EF4-FFF2-40B4-BE49-F238E27FC236}">
              <a16:creationId xmlns:a16="http://schemas.microsoft.com/office/drawing/2014/main" id="{1CD35D6D-9485-47FC-8E53-C4351327AC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42" name="AutoShape 9" descr="Club Crest">
          <a:extLst>
            <a:ext uri="{FF2B5EF4-FFF2-40B4-BE49-F238E27FC236}">
              <a16:creationId xmlns:a16="http://schemas.microsoft.com/office/drawing/2014/main" id="{8B7BB90C-E6C1-43B9-B408-6D1B1335C2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43" name="AutoShape 10" descr="Club Crest">
          <a:extLst>
            <a:ext uri="{FF2B5EF4-FFF2-40B4-BE49-F238E27FC236}">
              <a16:creationId xmlns:a16="http://schemas.microsoft.com/office/drawing/2014/main" id="{3A7D196E-D48B-4ABB-AA9B-121DCBDAD5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44" name="AutoShape 11" descr="Club Crest">
          <a:extLst>
            <a:ext uri="{FF2B5EF4-FFF2-40B4-BE49-F238E27FC236}">
              <a16:creationId xmlns:a16="http://schemas.microsoft.com/office/drawing/2014/main" id="{412A2B4B-DFD8-413F-B58E-EAC51FB961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45" name="AutoShape 12" descr="Club Crest">
          <a:extLst>
            <a:ext uri="{FF2B5EF4-FFF2-40B4-BE49-F238E27FC236}">
              <a16:creationId xmlns:a16="http://schemas.microsoft.com/office/drawing/2014/main" id="{57DCA99A-8BBE-43D0-9ED2-EDF0536006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46" name="AutoShape 13" descr="Club Crest">
          <a:extLst>
            <a:ext uri="{FF2B5EF4-FFF2-40B4-BE49-F238E27FC236}">
              <a16:creationId xmlns:a16="http://schemas.microsoft.com/office/drawing/2014/main" id="{162B1E05-19FD-4B8C-89EC-460A2B6F3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47" name="AutoShape 14" descr="Club Crest">
          <a:extLst>
            <a:ext uri="{FF2B5EF4-FFF2-40B4-BE49-F238E27FC236}">
              <a16:creationId xmlns:a16="http://schemas.microsoft.com/office/drawing/2014/main" id="{D177F8BE-0A9D-47BB-A6CA-C6EA3536A2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48" name="AutoShape 15" descr="Club Crest">
          <a:extLst>
            <a:ext uri="{FF2B5EF4-FFF2-40B4-BE49-F238E27FC236}">
              <a16:creationId xmlns:a16="http://schemas.microsoft.com/office/drawing/2014/main" id="{224F60C1-6AD7-496B-BE7E-8FA5808B4B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49" name="AutoShape 16" descr="Club Crest">
          <a:extLst>
            <a:ext uri="{FF2B5EF4-FFF2-40B4-BE49-F238E27FC236}">
              <a16:creationId xmlns:a16="http://schemas.microsoft.com/office/drawing/2014/main" id="{177D3E4B-CEF9-488D-9FB9-4E58ECF2D5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50" name="AutoShape 17" descr="Club Crest">
          <a:extLst>
            <a:ext uri="{FF2B5EF4-FFF2-40B4-BE49-F238E27FC236}">
              <a16:creationId xmlns:a16="http://schemas.microsoft.com/office/drawing/2014/main" id="{92F8459D-E58C-48D7-80DF-5EB16A59A5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51" name="AutoShape 18" descr="Club Crest">
          <a:extLst>
            <a:ext uri="{FF2B5EF4-FFF2-40B4-BE49-F238E27FC236}">
              <a16:creationId xmlns:a16="http://schemas.microsoft.com/office/drawing/2014/main" id="{896BF864-01D2-47F6-AF20-12733AF6D0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52" name="AutoShape 19" descr="Club Crest">
          <a:extLst>
            <a:ext uri="{FF2B5EF4-FFF2-40B4-BE49-F238E27FC236}">
              <a16:creationId xmlns:a16="http://schemas.microsoft.com/office/drawing/2014/main" id="{F6E10D9C-0E03-472B-9BF8-52DEBD3992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53" name="AutoShape 20" descr="Club Crest">
          <a:extLst>
            <a:ext uri="{FF2B5EF4-FFF2-40B4-BE49-F238E27FC236}">
              <a16:creationId xmlns:a16="http://schemas.microsoft.com/office/drawing/2014/main" id="{3F3D4741-2B66-4125-8901-5A91314D62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54" name="AutoShape 1" descr="Club Crest">
          <a:extLst>
            <a:ext uri="{FF2B5EF4-FFF2-40B4-BE49-F238E27FC236}">
              <a16:creationId xmlns:a16="http://schemas.microsoft.com/office/drawing/2014/main" id="{6932AC3C-4F38-4000-B725-1A42988C8B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55" name="AutoShape 2" descr="Club Crest">
          <a:extLst>
            <a:ext uri="{FF2B5EF4-FFF2-40B4-BE49-F238E27FC236}">
              <a16:creationId xmlns:a16="http://schemas.microsoft.com/office/drawing/2014/main" id="{167FA7E8-5E4D-4EA4-B455-FA4AC798E4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56" name="AutoShape 3" descr="Club Crest">
          <a:extLst>
            <a:ext uri="{FF2B5EF4-FFF2-40B4-BE49-F238E27FC236}">
              <a16:creationId xmlns:a16="http://schemas.microsoft.com/office/drawing/2014/main" id="{5BA8F3F6-074B-4E1B-9397-D07A9BA348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57" name="AutoShape 4" descr="Club Crest">
          <a:extLst>
            <a:ext uri="{FF2B5EF4-FFF2-40B4-BE49-F238E27FC236}">
              <a16:creationId xmlns:a16="http://schemas.microsoft.com/office/drawing/2014/main" id="{D07FEF7C-B464-47BE-9B04-FF719F0307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58" name="AutoShape 5" descr="Club Crest">
          <a:extLst>
            <a:ext uri="{FF2B5EF4-FFF2-40B4-BE49-F238E27FC236}">
              <a16:creationId xmlns:a16="http://schemas.microsoft.com/office/drawing/2014/main" id="{75EABE45-F007-402B-97CF-893926FADF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59" name="AutoShape 6" descr="Club Crest">
          <a:extLst>
            <a:ext uri="{FF2B5EF4-FFF2-40B4-BE49-F238E27FC236}">
              <a16:creationId xmlns:a16="http://schemas.microsoft.com/office/drawing/2014/main" id="{148A230A-1535-452E-90AE-8960898873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60" name="AutoShape 7" descr="Club Crest">
          <a:extLst>
            <a:ext uri="{FF2B5EF4-FFF2-40B4-BE49-F238E27FC236}">
              <a16:creationId xmlns:a16="http://schemas.microsoft.com/office/drawing/2014/main" id="{2EE69582-FCFD-41B5-9470-07B2D3E411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61" name="AutoShape 8" descr="Club Crest">
          <a:extLst>
            <a:ext uri="{FF2B5EF4-FFF2-40B4-BE49-F238E27FC236}">
              <a16:creationId xmlns:a16="http://schemas.microsoft.com/office/drawing/2014/main" id="{A9B1D7F7-D745-46DB-9BB8-988079AA7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62" name="AutoShape 9" descr="Club Crest">
          <a:extLst>
            <a:ext uri="{FF2B5EF4-FFF2-40B4-BE49-F238E27FC236}">
              <a16:creationId xmlns:a16="http://schemas.microsoft.com/office/drawing/2014/main" id="{421649F4-EB4D-42CA-AB57-B7C482D84A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63" name="AutoShape 10" descr="Club Crest">
          <a:extLst>
            <a:ext uri="{FF2B5EF4-FFF2-40B4-BE49-F238E27FC236}">
              <a16:creationId xmlns:a16="http://schemas.microsoft.com/office/drawing/2014/main" id="{7C40047F-BABC-4237-9D35-85A2480BD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64" name="AutoShape 11" descr="Club Crest">
          <a:extLst>
            <a:ext uri="{FF2B5EF4-FFF2-40B4-BE49-F238E27FC236}">
              <a16:creationId xmlns:a16="http://schemas.microsoft.com/office/drawing/2014/main" id="{38C6BB71-77AB-405E-967D-F3FC5E545B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65" name="AutoShape 12" descr="Club Crest">
          <a:extLst>
            <a:ext uri="{FF2B5EF4-FFF2-40B4-BE49-F238E27FC236}">
              <a16:creationId xmlns:a16="http://schemas.microsoft.com/office/drawing/2014/main" id="{A2BC2BB5-EDD6-4D0F-AA34-57535F30F6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66" name="AutoShape 13" descr="Club Crest">
          <a:extLst>
            <a:ext uri="{FF2B5EF4-FFF2-40B4-BE49-F238E27FC236}">
              <a16:creationId xmlns:a16="http://schemas.microsoft.com/office/drawing/2014/main" id="{70223786-FE0D-4F20-89F0-F69746D6005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67" name="AutoShape 14" descr="Club Crest">
          <a:extLst>
            <a:ext uri="{FF2B5EF4-FFF2-40B4-BE49-F238E27FC236}">
              <a16:creationId xmlns:a16="http://schemas.microsoft.com/office/drawing/2014/main" id="{EA3C94EB-DE35-434F-8238-5C0FF3B32F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68" name="AutoShape 15" descr="Club Crest">
          <a:extLst>
            <a:ext uri="{FF2B5EF4-FFF2-40B4-BE49-F238E27FC236}">
              <a16:creationId xmlns:a16="http://schemas.microsoft.com/office/drawing/2014/main" id="{2BAA9C30-3D42-4A79-ABD0-DF3792279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69" name="AutoShape 16" descr="Club Crest">
          <a:extLst>
            <a:ext uri="{FF2B5EF4-FFF2-40B4-BE49-F238E27FC236}">
              <a16:creationId xmlns:a16="http://schemas.microsoft.com/office/drawing/2014/main" id="{BE45AA74-11E9-44EA-8BA2-8D06BDCDA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70" name="AutoShape 17" descr="Club Crest">
          <a:extLst>
            <a:ext uri="{FF2B5EF4-FFF2-40B4-BE49-F238E27FC236}">
              <a16:creationId xmlns:a16="http://schemas.microsoft.com/office/drawing/2014/main" id="{37C38C30-D607-47D8-AB37-0AD42E8FA94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71" name="AutoShape 18" descr="Club Crest">
          <a:extLst>
            <a:ext uri="{FF2B5EF4-FFF2-40B4-BE49-F238E27FC236}">
              <a16:creationId xmlns:a16="http://schemas.microsoft.com/office/drawing/2014/main" id="{0873CC1E-AE6C-44FB-A9A9-36432FC11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72" name="AutoShape 19" descr="Club Crest">
          <a:extLst>
            <a:ext uri="{FF2B5EF4-FFF2-40B4-BE49-F238E27FC236}">
              <a16:creationId xmlns:a16="http://schemas.microsoft.com/office/drawing/2014/main" id="{8F729DED-6148-45C3-8282-FC1A8F3A8E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73" name="AutoShape 20" descr="Club Crest">
          <a:extLst>
            <a:ext uri="{FF2B5EF4-FFF2-40B4-BE49-F238E27FC236}">
              <a16:creationId xmlns:a16="http://schemas.microsoft.com/office/drawing/2014/main" id="{C3B75C0D-128F-4FFB-AB30-5198839A50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74" name="AutoShape 1" descr="Club Crest">
          <a:extLst>
            <a:ext uri="{FF2B5EF4-FFF2-40B4-BE49-F238E27FC236}">
              <a16:creationId xmlns:a16="http://schemas.microsoft.com/office/drawing/2014/main" id="{45FF7359-3A96-4380-BF92-8EF9614686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75" name="AutoShape 2" descr="Club Crest">
          <a:extLst>
            <a:ext uri="{FF2B5EF4-FFF2-40B4-BE49-F238E27FC236}">
              <a16:creationId xmlns:a16="http://schemas.microsoft.com/office/drawing/2014/main" id="{36628E00-23BA-4AEE-A2E1-E6609F4647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76" name="AutoShape 3" descr="Club Crest">
          <a:extLst>
            <a:ext uri="{FF2B5EF4-FFF2-40B4-BE49-F238E27FC236}">
              <a16:creationId xmlns:a16="http://schemas.microsoft.com/office/drawing/2014/main" id="{16A6A8CC-6658-4A6C-913B-76ACE1593A1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77" name="AutoShape 4" descr="Club Crest">
          <a:extLst>
            <a:ext uri="{FF2B5EF4-FFF2-40B4-BE49-F238E27FC236}">
              <a16:creationId xmlns:a16="http://schemas.microsoft.com/office/drawing/2014/main" id="{F52E7BA4-416E-4228-A942-C3CBCD9DB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78" name="AutoShape 5" descr="Club Crest">
          <a:extLst>
            <a:ext uri="{FF2B5EF4-FFF2-40B4-BE49-F238E27FC236}">
              <a16:creationId xmlns:a16="http://schemas.microsoft.com/office/drawing/2014/main" id="{540BB26E-5577-4401-8741-266ACD40A8B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79" name="AutoShape 6" descr="Club Crest">
          <a:extLst>
            <a:ext uri="{FF2B5EF4-FFF2-40B4-BE49-F238E27FC236}">
              <a16:creationId xmlns:a16="http://schemas.microsoft.com/office/drawing/2014/main" id="{CF280784-6300-4370-A4DF-B63978A3CC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80" name="AutoShape 7" descr="Club Crest">
          <a:extLst>
            <a:ext uri="{FF2B5EF4-FFF2-40B4-BE49-F238E27FC236}">
              <a16:creationId xmlns:a16="http://schemas.microsoft.com/office/drawing/2014/main" id="{C4446600-69AC-4B79-8199-D4D6E46430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81" name="AutoShape 8" descr="Club Crest">
          <a:extLst>
            <a:ext uri="{FF2B5EF4-FFF2-40B4-BE49-F238E27FC236}">
              <a16:creationId xmlns:a16="http://schemas.microsoft.com/office/drawing/2014/main" id="{DA187101-2072-42AB-B219-5848D7D0ED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82" name="AutoShape 9" descr="Club Crest">
          <a:extLst>
            <a:ext uri="{FF2B5EF4-FFF2-40B4-BE49-F238E27FC236}">
              <a16:creationId xmlns:a16="http://schemas.microsoft.com/office/drawing/2014/main" id="{8BA5BE46-B406-41B6-BE1D-DB7B022027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83" name="AutoShape 10" descr="Club Crest">
          <a:extLst>
            <a:ext uri="{FF2B5EF4-FFF2-40B4-BE49-F238E27FC236}">
              <a16:creationId xmlns:a16="http://schemas.microsoft.com/office/drawing/2014/main" id="{673A99B0-DB6E-4F07-8D39-5488C5153B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84" name="AutoShape 11" descr="Club Crest">
          <a:extLst>
            <a:ext uri="{FF2B5EF4-FFF2-40B4-BE49-F238E27FC236}">
              <a16:creationId xmlns:a16="http://schemas.microsoft.com/office/drawing/2014/main" id="{433CE8E5-97B7-45E7-B603-02BABC6685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85" name="AutoShape 12" descr="Club Crest">
          <a:extLst>
            <a:ext uri="{FF2B5EF4-FFF2-40B4-BE49-F238E27FC236}">
              <a16:creationId xmlns:a16="http://schemas.microsoft.com/office/drawing/2014/main" id="{112B1019-2DAD-4513-91FD-9C3354CE73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86" name="AutoShape 13" descr="Club Crest">
          <a:extLst>
            <a:ext uri="{FF2B5EF4-FFF2-40B4-BE49-F238E27FC236}">
              <a16:creationId xmlns:a16="http://schemas.microsoft.com/office/drawing/2014/main" id="{6A7A76AD-347E-45CE-8FFF-FF2E76FABB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87" name="AutoShape 14" descr="Club Crest">
          <a:extLst>
            <a:ext uri="{FF2B5EF4-FFF2-40B4-BE49-F238E27FC236}">
              <a16:creationId xmlns:a16="http://schemas.microsoft.com/office/drawing/2014/main" id="{87358D07-4277-4F35-8924-905464C50A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88" name="AutoShape 15" descr="Club Crest">
          <a:extLst>
            <a:ext uri="{FF2B5EF4-FFF2-40B4-BE49-F238E27FC236}">
              <a16:creationId xmlns:a16="http://schemas.microsoft.com/office/drawing/2014/main" id="{1D6C5754-86CC-47D5-955A-4E3D2B285B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89" name="AutoShape 16" descr="Club Crest">
          <a:extLst>
            <a:ext uri="{FF2B5EF4-FFF2-40B4-BE49-F238E27FC236}">
              <a16:creationId xmlns:a16="http://schemas.microsoft.com/office/drawing/2014/main" id="{A6673E3B-F014-49BB-A145-67D79CBBE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90" name="AutoShape 17" descr="Club Crest">
          <a:extLst>
            <a:ext uri="{FF2B5EF4-FFF2-40B4-BE49-F238E27FC236}">
              <a16:creationId xmlns:a16="http://schemas.microsoft.com/office/drawing/2014/main" id="{E5F71ACF-71D0-4C67-BABC-A87B1DD2F3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91" name="AutoShape 18" descr="Club Crest">
          <a:extLst>
            <a:ext uri="{FF2B5EF4-FFF2-40B4-BE49-F238E27FC236}">
              <a16:creationId xmlns:a16="http://schemas.microsoft.com/office/drawing/2014/main" id="{43B11BEC-722A-4F55-AC50-2D33A5281C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92" name="AutoShape 19" descr="Club Crest">
          <a:extLst>
            <a:ext uri="{FF2B5EF4-FFF2-40B4-BE49-F238E27FC236}">
              <a16:creationId xmlns:a16="http://schemas.microsoft.com/office/drawing/2014/main" id="{D35414CE-BEF2-4166-A4FC-0A1EAE8553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93" name="AutoShape 20" descr="Club Crest">
          <a:extLst>
            <a:ext uri="{FF2B5EF4-FFF2-40B4-BE49-F238E27FC236}">
              <a16:creationId xmlns:a16="http://schemas.microsoft.com/office/drawing/2014/main" id="{21E9A9FC-DFEF-4360-BD6D-3A7D273690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94" name="AutoShape 1" descr="Club Crest">
          <a:extLst>
            <a:ext uri="{FF2B5EF4-FFF2-40B4-BE49-F238E27FC236}">
              <a16:creationId xmlns:a16="http://schemas.microsoft.com/office/drawing/2014/main" id="{04B22DE6-A3EC-47CE-A23C-003F6B0C9A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95" name="AutoShape 2" descr="Club Crest">
          <a:extLst>
            <a:ext uri="{FF2B5EF4-FFF2-40B4-BE49-F238E27FC236}">
              <a16:creationId xmlns:a16="http://schemas.microsoft.com/office/drawing/2014/main" id="{E06E27E5-EA23-4966-B83A-DB6917354B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96" name="AutoShape 3" descr="Club Crest">
          <a:extLst>
            <a:ext uri="{FF2B5EF4-FFF2-40B4-BE49-F238E27FC236}">
              <a16:creationId xmlns:a16="http://schemas.microsoft.com/office/drawing/2014/main" id="{548116BC-6113-49D5-8571-6755B94E68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97" name="AutoShape 4" descr="Club Crest">
          <a:extLst>
            <a:ext uri="{FF2B5EF4-FFF2-40B4-BE49-F238E27FC236}">
              <a16:creationId xmlns:a16="http://schemas.microsoft.com/office/drawing/2014/main" id="{23B0A011-2901-4FC6-AFBA-DDBC20A6E6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98" name="AutoShape 5" descr="Club Crest">
          <a:extLst>
            <a:ext uri="{FF2B5EF4-FFF2-40B4-BE49-F238E27FC236}">
              <a16:creationId xmlns:a16="http://schemas.microsoft.com/office/drawing/2014/main" id="{5F75EC7D-07D4-45C9-AF01-86C37BFA7F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99" name="AutoShape 6" descr="Club Crest">
          <a:extLst>
            <a:ext uri="{FF2B5EF4-FFF2-40B4-BE49-F238E27FC236}">
              <a16:creationId xmlns:a16="http://schemas.microsoft.com/office/drawing/2014/main" id="{8BD41273-AA0B-4F78-85EE-FFFFD2400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00" name="AutoShape 7" descr="Club Crest">
          <a:extLst>
            <a:ext uri="{FF2B5EF4-FFF2-40B4-BE49-F238E27FC236}">
              <a16:creationId xmlns:a16="http://schemas.microsoft.com/office/drawing/2014/main" id="{D78CA1D9-B313-4616-B825-809E6234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01" name="AutoShape 8" descr="Club Crest">
          <a:extLst>
            <a:ext uri="{FF2B5EF4-FFF2-40B4-BE49-F238E27FC236}">
              <a16:creationId xmlns:a16="http://schemas.microsoft.com/office/drawing/2014/main" id="{5A60E7C2-4591-4C95-BCDB-8A1D4B9805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02" name="AutoShape 9" descr="Club Crest">
          <a:extLst>
            <a:ext uri="{FF2B5EF4-FFF2-40B4-BE49-F238E27FC236}">
              <a16:creationId xmlns:a16="http://schemas.microsoft.com/office/drawing/2014/main" id="{D62312C1-F6E8-4B06-AE1B-A131CD75B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03" name="AutoShape 10" descr="Club Crest">
          <a:extLst>
            <a:ext uri="{FF2B5EF4-FFF2-40B4-BE49-F238E27FC236}">
              <a16:creationId xmlns:a16="http://schemas.microsoft.com/office/drawing/2014/main" id="{375813A1-03A8-4BC2-9109-1F604D902D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04" name="AutoShape 11" descr="Club Crest">
          <a:extLst>
            <a:ext uri="{FF2B5EF4-FFF2-40B4-BE49-F238E27FC236}">
              <a16:creationId xmlns:a16="http://schemas.microsoft.com/office/drawing/2014/main" id="{AA161D74-6663-45DB-8302-2247B68399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05" name="AutoShape 12" descr="Club Crest">
          <a:extLst>
            <a:ext uri="{FF2B5EF4-FFF2-40B4-BE49-F238E27FC236}">
              <a16:creationId xmlns:a16="http://schemas.microsoft.com/office/drawing/2014/main" id="{226264C6-2CD3-4807-8597-E2AA38ACD8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06" name="AutoShape 13" descr="Club Crest">
          <a:extLst>
            <a:ext uri="{FF2B5EF4-FFF2-40B4-BE49-F238E27FC236}">
              <a16:creationId xmlns:a16="http://schemas.microsoft.com/office/drawing/2014/main" id="{F2A581A5-C90D-4BDE-9063-1766480FE1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07" name="AutoShape 14" descr="Club Crest">
          <a:extLst>
            <a:ext uri="{FF2B5EF4-FFF2-40B4-BE49-F238E27FC236}">
              <a16:creationId xmlns:a16="http://schemas.microsoft.com/office/drawing/2014/main" id="{DDC45582-9170-40DC-9A4D-5695BCE9A3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08" name="AutoShape 15" descr="Club Crest">
          <a:extLst>
            <a:ext uri="{FF2B5EF4-FFF2-40B4-BE49-F238E27FC236}">
              <a16:creationId xmlns:a16="http://schemas.microsoft.com/office/drawing/2014/main" id="{86CB7710-FE4C-466A-AD66-9D7A6B6AED0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09" name="AutoShape 16" descr="Club Crest">
          <a:extLst>
            <a:ext uri="{FF2B5EF4-FFF2-40B4-BE49-F238E27FC236}">
              <a16:creationId xmlns:a16="http://schemas.microsoft.com/office/drawing/2014/main" id="{51CE31A1-F70F-47B8-A7A8-ADAEF5006D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10" name="AutoShape 17" descr="Club Crest">
          <a:extLst>
            <a:ext uri="{FF2B5EF4-FFF2-40B4-BE49-F238E27FC236}">
              <a16:creationId xmlns:a16="http://schemas.microsoft.com/office/drawing/2014/main" id="{C2D53618-A651-4FE8-BBFB-7C1BD9E502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11" name="AutoShape 18" descr="Club Crest">
          <a:extLst>
            <a:ext uri="{FF2B5EF4-FFF2-40B4-BE49-F238E27FC236}">
              <a16:creationId xmlns:a16="http://schemas.microsoft.com/office/drawing/2014/main" id="{7B406061-DA51-485B-900A-509C03893E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12" name="AutoShape 19" descr="Club Crest">
          <a:extLst>
            <a:ext uri="{FF2B5EF4-FFF2-40B4-BE49-F238E27FC236}">
              <a16:creationId xmlns:a16="http://schemas.microsoft.com/office/drawing/2014/main" id="{6BFF279D-B8D2-487F-AD28-7F7013ACA0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13" name="AutoShape 20" descr="Club Crest">
          <a:extLst>
            <a:ext uri="{FF2B5EF4-FFF2-40B4-BE49-F238E27FC236}">
              <a16:creationId xmlns:a16="http://schemas.microsoft.com/office/drawing/2014/main" id="{FA3540AC-E721-4201-89A0-9E42FA8408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14" name="AutoShape 1" descr="Club Crest">
          <a:extLst>
            <a:ext uri="{FF2B5EF4-FFF2-40B4-BE49-F238E27FC236}">
              <a16:creationId xmlns:a16="http://schemas.microsoft.com/office/drawing/2014/main" id="{1674DCDA-1D0D-4F27-9A97-3509D79FC0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15" name="AutoShape 2" descr="Club Crest">
          <a:extLst>
            <a:ext uri="{FF2B5EF4-FFF2-40B4-BE49-F238E27FC236}">
              <a16:creationId xmlns:a16="http://schemas.microsoft.com/office/drawing/2014/main" id="{B29434F5-8E97-4567-AD72-6158749EE9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16" name="AutoShape 3" descr="Club Crest">
          <a:extLst>
            <a:ext uri="{FF2B5EF4-FFF2-40B4-BE49-F238E27FC236}">
              <a16:creationId xmlns:a16="http://schemas.microsoft.com/office/drawing/2014/main" id="{423CA528-20FB-45C7-8B57-C29AC79779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17" name="AutoShape 4" descr="Club Crest">
          <a:extLst>
            <a:ext uri="{FF2B5EF4-FFF2-40B4-BE49-F238E27FC236}">
              <a16:creationId xmlns:a16="http://schemas.microsoft.com/office/drawing/2014/main" id="{E26206D9-562A-48F2-A1E4-77EA3C3AD0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18" name="AutoShape 5" descr="Club Crest">
          <a:extLst>
            <a:ext uri="{FF2B5EF4-FFF2-40B4-BE49-F238E27FC236}">
              <a16:creationId xmlns:a16="http://schemas.microsoft.com/office/drawing/2014/main" id="{41033366-E3BA-43A9-8278-E5DCA2A695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19" name="AutoShape 6" descr="Club Crest">
          <a:extLst>
            <a:ext uri="{FF2B5EF4-FFF2-40B4-BE49-F238E27FC236}">
              <a16:creationId xmlns:a16="http://schemas.microsoft.com/office/drawing/2014/main" id="{6BE8DF8F-8BDC-4048-A42D-5490BE63B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20" name="AutoShape 7" descr="Club Crest">
          <a:extLst>
            <a:ext uri="{FF2B5EF4-FFF2-40B4-BE49-F238E27FC236}">
              <a16:creationId xmlns:a16="http://schemas.microsoft.com/office/drawing/2014/main" id="{764ED0B8-E105-41F1-A2EA-A76BEB3DD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21" name="AutoShape 8" descr="Club Crest">
          <a:extLst>
            <a:ext uri="{FF2B5EF4-FFF2-40B4-BE49-F238E27FC236}">
              <a16:creationId xmlns:a16="http://schemas.microsoft.com/office/drawing/2014/main" id="{DCFDB96D-4870-4D49-8708-846FAE1921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22" name="AutoShape 9" descr="Club Crest">
          <a:extLst>
            <a:ext uri="{FF2B5EF4-FFF2-40B4-BE49-F238E27FC236}">
              <a16:creationId xmlns:a16="http://schemas.microsoft.com/office/drawing/2014/main" id="{F3FC6094-AD31-4077-A07D-8A9A677AA9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23" name="AutoShape 10" descr="Club Crest">
          <a:extLst>
            <a:ext uri="{FF2B5EF4-FFF2-40B4-BE49-F238E27FC236}">
              <a16:creationId xmlns:a16="http://schemas.microsoft.com/office/drawing/2014/main" id="{8CD089C3-F3E8-433C-A9FE-5104CEB14A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24" name="AutoShape 11" descr="Club Crest">
          <a:extLst>
            <a:ext uri="{FF2B5EF4-FFF2-40B4-BE49-F238E27FC236}">
              <a16:creationId xmlns:a16="http://schemas.microsoft.com/office/drawing/2014/main" id="{A94E1D55-2308-4AD5-A3AE-5570F14FC3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25" name="AutoShape 12" descr="Club Crest">
          <a:extLst>
            <a:ext uri="{FF2B5EF4-FFF2-40B4-BE49-F238E27FC236}">
              <a16:creationId xmlns:a16="http://schemas.microsoft.com/office/drawing/2014/main" id="{3217B9E0-A8CF-4378-BE02-F361EBFF3F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26" name="AutoShape 13" descr="Club Crest">
          <a:extLst>
            <a:ext uri="{FF2B5EF4-FFF2-40B4-BE49-F238E27FC236}">
              <a16:creationId xmlns:a16="http://schemas.microsoft.com/office/drawing/2014/main" id="{9E3227C4-CE53-4365-B24F-C124B1BDA8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27" name="AutoShape 14" descr="Club Crest">
          <a:extLst>
            <a:ext uri="{FF2B5EF4-FFF2-40B4-BE49-F238E27FC236}">
              <a16:creationId xmlns:a16="http://schemas.microsoft.com/office/drawing/2014/main" id="{65C2DBB9-7DC3-4BEB-8D01-F369F560F9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28" name="AutoShape 15" descr="Club Crest">
          <a:extLst>
            <a:ext uri="{FF2B5EF4-FFF2-40B4-BE49-F238E27FC236}">
              <a16:creationId xmlns:a16="http://schemas.microsoft.com/office/drawing/2014/main" id="{98CD9077-3355-4D09-AB87-33682EC457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29" name="AutoShape 16" descr="Club Crest">
          <a:extLst>
            <a:ext uri="{FF2B5EF4-FFF2-40B4-BE49-F238E27FC236}">
              <a16:creationId xmlns:a16="http://schemas.microsoft.com/office/drawing/2014/main" id="{3B38ED78-4F08-4A66-B452-573CA6FB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30" name="AutoShape 17" descr="Club Crest">
          <a:extLst>
            <a:ext uri="{FF2B5EF4-FFF2-40B4-BE49-F238E27FC236}">
              <a16:creationId xmlns:a16="http://schemas.microsoft.com/office/drawing/2014/main" id="{0BB2B8AE-DA16-4A0D-94A0-636050CA4F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31" name="AutoShape 18" descr="Club Crest">
          <a:extLst>
            <a:ext uri="{FF2B5EF4-FFF2-40B4-BE49-F238E27FC236}">
              <a16:creationId xmlns:a16="http://schemas.microsoft.com/office/drawing/2014/main" id="{DDD00AB7-DB94-4D33-9225-DB57B8934A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32" name="AutoShape 19" descr="Club Crest">
          <a:extLst>
            <a:ext uri="{FF2B5EF4-FFF2-40B4-BE49-F238E27FC236}">
              <a16:creationId xmlns:a16="http://schemas.microsoft.com/office/drawing/2014/main" id="{4732DEE4-9AE5-434A-95DE-10A7565CEA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33" name="AutoShape 20" descr="Club Crest">
          <a:extLst>
            <a:ext uri="{FF2B5EF4-FFF2-40B4-BE49-F238E27FC236}">
              <a16:creationId xmlns:a16="http://schemas.microsoft.com/office/drawing/2014/main" id="{738E0889-2273-48F5-9875-CE7A36F202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34" name="AutoShape 1" descr="Club Crest">
          <a:extLst>
            <a:ext uri="{FF2B5EF4-FFF2-40B4-BE49-F238E27FC236}">
              <a16:creationId xmlns:a16="http://schemas.microsoft.com/office/drawing/2014/main" id="{675F8736-F5A4-4227-AEA7-59110A6935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35" name="AutoShape 2" descr="Club Crest">
          <a:extLst>
            <a:ext uri="{FF2B5EF4-FFF2-40B4-BE49-F238E27FC236}">
              <a16:creationId xmlns:a16="http://schemas.microsoft.com/office/drawing/2014/main" id="{B0182C1F-C080-406A-BFDA-2522BA744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36" name="AutoShape 3" descr="Club Crest">
          <a:extLst>
            <a:ext uri="{FF2B5EF4-FFF2-40B4-BE49-F238E27FC236}">
              <a16:creationId xmlns:a16="http://schemas.microsoft.com/office/drawing/2014/main" id="{3A9CCE5F-A67A-49BF-89FE-C8810F1DD5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37" name="AutoShape 4" descr="Club Crest">
          <a:extLst>
            <a:ext uri="{FF2B5EF4-FFF2-40B4-BE49-F238E27FC236}">
              <a16:creationId xmlns:a16="http://schemas.microsoft.com/office/drawing/2014/main" id="{F1248C30-FB9E-4787-A021-ECE05476C7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38" name="AutoShape 5" descr="Club Crest">
          <a:extLst>
            <a:ext uri="{FF2B5EF4-FFF2-40B4-BE49-F238E27FC236}">
              <a16:creationId xmlns:a16="http://schemas.microsoft.com/office/drawing/2014/main" id="{E65B8630-3C02-468E-85A0-C7FC4AB97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39" name="AutoShape 6" descr="Club Crest">
          <a:extLst>
            <a:ext uri="{FF2B5EF4-FFF2-40B4-BE49-F238E27FC236}">
              <a16:creationId xmlns:a16="http://schemas.microsoft.com/office/drawing/2014/main" id="{02D064B9-417A-407E-B7DA-F5338EE122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40" name="AutoShape 7" descr="Club Crest">
          <a:extLst>
            <a:ext uri="{FF2B5EF4-FFF2-40B4-BE49-F238E27FC236}">
              <a16:creationId xmlns:a16="http://schemas.microsoft.com/office/drawing/2014/main" id="{C04E31E3-7F58-4351-B457-42BDBBA5BB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41" name="AutoShape 8" descr="Club Crest">
          <a:extLst>
            <a:ext uri="{FF2B5EF4-FFF2-40B4-BE49-F238E27FC236}">
              <a16:creationId xmlns:a16="http://schemas.microsoft.com/office/drawing/2014/main" id="{FFE9DD4C-031D-41AD-BB06-FA9F9A37CE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42" name="AutoShape 9" descr="Club Crest">
          <a:extLst>
            <a:ext uri="{FF2B5EF4-FFF2-40B4-BE49-F238E27FC236}">
              <a16:creationId xmlns:a16="http://schemas.microsoft.com/office/drawing/2014/main" id="{544A6D81-6D04-4DE3-AFF8-602A572E3B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43" name="AutoShape 10" descr="Club Crest">
          <a:extLst>
            <a:ext uri="{FF2B5EF4-FFF2-40B4-BE49-F238E27FC236}">
              <a16:creationId xmlns:a16="http://schemas.microsoft.com/office/drawing/2014/main" id="{550E9B95-5BE3-46D9-A45A-7F35FB8FD9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44" name="AutoShape 11" descr="Club Crest">
          <a:extLst>
            <a:ext uri="{FF2B5EF4-FFF2-40B4-BE49-F238E27FC236}">
              <a16:creationId xmlns:a16="http://schemas.microsoft.com/office/drawing/2014/main" id="{E4EF711C-1CD3-4B4A-8326-4F8268F6E3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45" name="AutoShape 12" descr="Club Crest">
          <a:extLst>
            <a:ext uri="{FF2B5EF4-FFF2-40B4-BE49-F238E27FC236}">
              <a16:creationId xmlns:a16="http://schemas.microsoft.com/office/drawing/2014/main" id="{595AD1CA-9E2A-427D-925F-E44566C90C1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46" name="AutoShape 13" descr="Club Crest">
          <a:extLst>
            <a:ext uri="{FF2B5EF4-FFF2-40B4-BE49-F238E27FC236}">
              <a16:creationId xmlns:a16="http://schemas.microsoft.com/office/drawing/2014/main" id="{180DC979-CBAE-4B29-A072-821EDBB597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47" name="AutoShape 14" descr="Club Crest">
          <a:extLst>
            <a:ext uri="{FF2B5EF4-FFF2-40B4-BE49-F238E27FC236}">
              <a16:creationId xmlns:a16="http://schemas.microsoft.com/office/drawing/2014/main" id="{8D72C394-F698-4889-8429-A63F7CCBED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48" name="AutoShape 15" descr="Club Crest">
          <a:extLst>
            <a:ext uri="{FF2B5EF4-FFF2-40B4-BE49-F238E27FC236}">
              <a16:creationId xmlns:a16="http://schemas.microsoft.com/office/drawing/2014/main" id="{044DF46F-8054-4AF9-BBB0-E0BEC551F7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49" name="AutoShape 16" descr="Club Crest">
          <a:extLst>
            <a:ext uri="{FF2B5EF4-FFF2-40B4-BE49-F238E27FC236}">
              <a16:creationId xmlns:a16="http://schemas.microsoft.com/office/drawing/2014/main" id="{449ABA64-13AF-434F-BB14-ED5015D172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50" name="AutoShape 17" descr="Club Crest">
          <a:extLst>
            <a:ext uri="{FF2B5EF4-FFF2-40B4-BE49-F238E27FC236}">
              <a16:creationId xmlns:a16="http://schemas.microsoft.com/office/drawing/2014/main" id="{3A9DA12D-E616-4A9F-8A01-E58CC416BD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51" name="AutoShape 18" descr="Club Crest">
          <a:extLst>
            <a:ext uri="{FF2B5EF4-FFF2-40B4-BE49-F238E27FC236}">
              <a16:creationId xmlns:a16="http://schemas.microsoft.com/office/drawing/2014/main" id="{FE4719CA-2D4F-4509-9479-152ADC987F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52" name="AutoShape 19" descr="Club Crest">
          <a:extLst>
            <a:ext uri="{FF2B5EF4-FFF2-40B4-BE49-F238E27FC236}">
              <a16:creationId xmlns:a16="http://schemas.microsoft.com/office/drawing/2014/main" id="{1CACF4C8-8162-4863-B89B-DC6FA7D39A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53" name="AutoShape 20" descr="Club Crest">
          <a:extLst>
            <a:ext uri="{FF2B5EF4-FFF2-40B4-BE49-F238E27FC236}">
              <a16:creationId xmlns:a16="http://schemas.microsoft.com/office/drawing/2014/main" id="{2C3299E7-1CFB-4708-9745-3CD3B97776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54" name="AutoShape 1" descr="Club Crest">
          <a:extLst>
            <a:ext uri="{FF2B5EF4-FFF2-40B4-BE49-F238E27FC236}">
              <a16:creationId xmlns:a16="http://schemas.microsoft.com/office/drawing/2014/main" id="{45530C7C-4F13-484F-90BC-A7FC201507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55" name="AutoShape 2" descr="Club Crest">
          <a:extLst>
            <a:ext uri="{FF2B5EF4-FFF2-40B4-BE49-F238E27FC236}">
              <a16:creationId xmlns:a16="http://schemas.microsoft.com/office/drawing/2014/main" id="{F57ED91B-0207-425D-8F32-6AED32C743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56" name="AutoShape 3" descr="Club Crest">
          <a:extLst>
            <a:ext uri="{FF2B5EF4-FFF2-40B4-BE49-F238E27FC236}">
              <a16:creationId xmlns:a16="http://schemas.microsoft.com/office/drawing/2014/main" id="{02B5699F-47DC-437E-944A-B34659FE32C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57" name="AutoShape 4" descr="Club Crest">
          <a:extLst>
            <a:ext uri="{FF2B5EF4-FFF2-40B4-BE49-F238E27FC236}">
              <a16:creationId xmlns:a16="http://schemas.microsoft.com/office/drawing/2014/main" id="{EFA04482-CE9E-411B-88CF-A61C81F3BF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58" name="AutoShape 5" descr="Club Crest">
          <a:extLst>
            <a:ext uri="{FF2B5EF4-FFF2-40B4-BE49-F238E27FC236}">
              <a16:creationId xmlns:a16="http://schemas.microsoft.com/office/drawing/2014/main" id="{318BDC23-452A-49DF-BE59-0E9CD441E3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59" name="AutoShape 6" descr="Club Crest">
          <a:extLst>
            <a:ext uri="{FF2B5EF4-FFF2-40B4-BE49-F238E27FC236}">
              <a16:creationId xmlns:a16="http://schemas.microsoft.com/office/drawing/2014/main" id="{D22FD43F-E058-4621-9D10-AC37967EBA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60" name="AutoShape 7" descr="Club Crest">
          <a:extLst>
            <a:ext uri="{FF2B5EF4-FFF2-40B4-BE49-F238E27FC236}">
              <a16:creationId xmlns:a16="http://schemas.microsoft.com/office/drawing/2014/main" id="{9F3C44E0-AEBB-46F0-814A-00594C941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61" name="AutoShape 8" descr="Club Crest">
          <a:extLst>
            <a:ext uri="{FF2B5EF4-FFF2-40B4-BE49-F238E27FC236}">
              <a16:creationId xmlns:a16="http://schemas.microsoft.com/office/drawing/2014/main" id="{B9CDF6E9-6AF3-4F26-B613-F0BF2A01A6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62" name="AutoShape 9" descr="Club Crest">
          <a:extLst>
            <a:ext uri="{FF2B5EF4-FFF2-40B4-BE49-F238E27FC236}">
              <a16:creationId xmlns:a16="http://schemas.microsoft.com/office/drawing/2014/main" id="{EE7A8D23-87B2-4502-84F0-93860CC32D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63" name="AutoShape 10" descr="Club Crest">
          <a:extLst>
            <a:ext uri="{FF2B5EF4-FFF2-40B4-BE49-F238E27FC236}">
              <a16:creationId xmlns:a16="http://schemas.microsoft.com/office/drawing/2014/main" id="{B70F8157-1C9C-48D8-94E8-6B8C74EDAB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64" name="AutoShape 11" descr="Club Crest">
          <a:extLst>
            <a:ext uri="{FF2B5EF4-FFF2-40B4-BE49-F238E27FC236}">
              <a16:creationId xmlns:a16="http://schemas.microsoft.com/office/drawing/2014/main" id="{88C35376-49C9-4457-9D22-6DD9051D701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65" name="AutoShape 12" descr="Club Crest">
          <a:extLst>
            <a:ext uri="{FF2B5EF4-FFF2-40B4-BE49-F238E27FC236}">
              <a16:creationId xmlns:a16="http://schemas.microsoft.com/office/drawing/2014/main" id="{1ACB3262-2663-4985-BC5B-44FD13133D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66" name="AutoShape 13" descr="Club Crest">
          <a:extLst>
            <a:ext uri="{FF2B5EF4-FFF2-40B4-BE49-F238E27FC236}">
              <a16:creationId xmlns:a16="http://schemas.microsoft.com/office/drawing/2014/main" id="{203BD1D3-866C-4008-BBEE-3D905DC5B2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67" name="AutoShape 14" descr="Club Crest">
          <a:extLst>
            <a:ext uri="{FF2B5EF4-FFF2-40B4-BE49-F238E27FC236}">
              <a16:creationId xmlns:a16="http://schemas.microsoft.com/office/drawing/2014/main" id="{8D89A977-30A7-4127-9CC7-A3057226FD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68" name="AutoShape 15" descr="Club Crest">
          <a:extLst>
            <a:ext uri="{FF2B5EF4-FFF2-40B4-BE49-F238E27FC236}">
              <a16:creationId xmlns:a16="http://schemas.microsoft.com/office/drawing/2014/main" id="{7FED91B8-D44E-4F03-9F5F-130E31F7D1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69" name="AutoShape 16" descr="Club Crest">
          <a:extLst>
            <a:ext uri="{FF2B5EF4-FFF2-40B4-BE49-F238E27FC236}">
              <a16:creationId xmlns:a16="http://schemas.microsoft.com/office/drawing/2014/main" id="{01A65675-BE8E-4615-A07D-BA9C250CF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70" name="AutoShape 17" descr="Club Crest">
          <a:extLst>
            <a:ext uri="{FF2B5EF4-FFF2-40B4-BE49-F238E27FC236}">
              <a16:creationId xmlns:a16="http://schemas.microsoft.com/office/drawing/2014/main" id="{201F5AE9-C0D4-406A-8720-1A566E8947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71" name="AutoShape 18" descr="Club Crest">
          <a:extLst>
            <a:ext uri="{FF2B5EF4-FFF2-40B4-BE49-F238E27FC236}">
              <a16:creationId xmlns:a16="http://schemas.microsoft.com/office/drawing/2014/main" id="{B826188C-E0B0-4E22-B1D0-BC2833466B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72" name="AutoShape 19" descr="Club Crest">
          <a:extLst>
            <a:ext uri="{FF2B5EF4-FFF2-40B4-BE49-F238E27FC236}">
              <a16:creationId xmlns:a16="http://schemas.microsoft.com/office/drawing/2014/main" id="{FBB2947A-3D1E-4A7C-9104-DC9FC2F014E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73" name="AutoShape 20" descr="Club Crest">
          <a:extLst>
            <a:ext uri="{FF2B5EF4-FFF2-40B4-BE49-F238E27FC236}">
              <a16:creationId xmlns:a16="http://schemas.microsoft.com/office/drawing/2014/main" id="{72189F23-2261-40E2-B999-E5FA7ABDED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74" name="AutoShape 1" descr="Club Crest">
          <a:extLst>
            <a:ext uri="{FF2B5EF4-FFF2-40B4-BE49-F238E27FC236}">
              <a16:creationId xmlns:a16="http://schemas.microsoft.com/office/drawing/2014/main" id="{3010EF6F-CE1C-4ADA-A911-A86C78FE28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75" name="AutoShape 2" descr="Club Crest">
          <a:extLst>
            <a:ext uri="{FF2B5EF4-FFF2-40B4-BE49-F238E27FC236}">
              <a16:creationId xmlns:a16="http://schemas.microsoft.com/office/drawing/2014/main" id="{199C15D6-78DB-494E-93B0-D84DB1F058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76" name="AutoShape 3" descr="Club Crest">
          <a:extLst>
            <a:ext uri="{FF2B5EF4-FFF2-40B4-BE49-F238E27FC236}">
              <a16:creationId xmlns:a16="http://schemas.microsoft.com/office/drawing/2014/main" id="{DDFB96B8-A0A4-45AA-91A0-AFB6B6760A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77" name="AutoShape 4" descr="Club Crest">
          <a:extLst>
            <a:ext uri="{FF2B5EF4-FFF2-40B4-BE49-F238E27FC236}">
              <a16:creationId xmlns:a16="http://schemas.microsoft.com/office/drawing/2014/main" id="{2BF8A19E-9579-4B15-8619-652044FEBB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78" name="AutoShape 5" descr="Club Crest">
          <a:extLst>
            <a:ext uri="{FF2B5EF4-FFF2-40B4-BE49-F238E27FC236}">
              <a16:creationId xmlns:a16="http://schemas.microsoft.com/office/drawing/2014/main" id="{B964EA03-EB10-4783-BCD5-FF0CE75F64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79" name="AutoShape 6" descr="Club Crest">
          <a:extLst>
            <a:ext uri="{FF2B5EF4-FFF2-40B4-BE49-F238E27FC236}">
              <a16:creationId xmlns:a16="http://schemas.microsoft.com/office/drawing/2014/main" id="{C72B0B6A-E6C8-4C5C-ADC3-4ECDD4905E07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80" name="AutoShape 7" descr="Club Crest">
          <a:extLst>
            <a:ext uri="{FF2B5EF4-FFF2-40B4-BE49-F238E27FC236}">
              <a16:creationId xmlns:a16="http://schemas.microsoft.com/office/drawing/2014/main" id="{F9D94D2A-81FE-4545-9870-E52464A16E5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81" name="AutoShape 8" descr="Club Crest">
          <a:extLst>
            <a:ext uri="{FF2B5EF4-FFF2-40B4-BE49-F238E27FC236}">
              <a16:creationId xmlns:a16="http://schemas.microsoft.com/office/drawing/2014/main" id="{81D10AD1-3811-4725-99C8-BBEFD406D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82" name="AutoShape 9" descr="Club Crest">
          <a:extLst>
            <a:ext uri="{FF2B5EF4-FFF2-40B4-BE49-F238E27FC236}">
              <a16:creationId xmlns:a16="http://schemas.microsoft.com/office/drawing/2014/main" id="{AF7B896F-BC28-4B07-B737-87BAA4B443D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83" name="AutoShape 10" descr="Club Crest">
          <a:extLst>
            <a:ext uri="{FF2B5EF4-FFF2-40B4-BE49-F238E27FC236}">
              <a16:creationId xmlns:a16="http://schemas.microsoft.com/office/drawing/2014/main" id="{65094116-39C3-444C-9EA8-263EFDD816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84" name="AutoShape 11" descr="Club Crest">
          <a:extLst>
            <a:ext uri="{FF2B5EF4-FFF2-40B4-BE49-F238E27FC236}">
              <a16:creationId xmlns:a16="http://schemas.microsoft.com/office/drawing/2014/main" id="{4BBD7C16-1848-48C2-9FA9-A07C6888A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85" name="AutoShape 12" descr="Club Crest">
          <a:extLst>
            <a:ext uri="{FF2B5EF4-FFF2-40B4-BE49-F238E27FC236}">
              <a16:creationId xmlns:a16="http://schemas.microsoft.com/office/drawing/2014/main" id="{C31EB970-1563-4D62-B8A2-1B18B5368C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86" name="AutoShape 13" descr="Club Crest">
          <a:extLst>
            <a:ext uri="{FF2B5EF4-FFF2-40B4-BE49-F238E27FC236}">
              <a16:creationId xmlns:a16="http://schemas.microsoft.com/office/drawing/2014/main" id="{6A410350-3B66-4EEA-A021-CF04368701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87" name="AutoShape 14" descr="Club Crest">
          <a:extLst>
            <a:ext uri="{FF2B5EF4-FFF2-40B4-BE49-F238E27FC236}">
              <a16:creationId xmlns:a16="http://schemas.microsoft.com/office/drawing/2014/main" id="{1325F980-157D-48D2-B92A-3B9BB2C2E8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88" name="AutoShape 15" descr="Club Crest">
          <a:extLst>
            <a:ext uri="{FF2B5EF4-FFF2-40B4-BE49-F238E27FC236}">
              <a16:creationId xmlns:a16="http://schemas.microsoft.com/office/drawing/2014/main" id="{54D78F16-45DF-46F6-A171-FB0DFF4FC0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89" name="AutoShape 16" descr="Club Crest">
          <a:extLst>
            <a:ext uri="{FF2B5EF4-FFF2-40B4-BE49-F238E27FC236}">
              <a16:creationId xmlns:a16="http://schemas.microsoft.com/office/drawing/2014/main" id="{7C27BEED-9CD9-429B-B423-D404B101DA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90" name="AutoShape 17" descr="Club Crest">
          <a:extLst>
            <a:ext uri="{FF2B5EF4-FFF2-40B4-BE49-F238E27FC236}">
              <a16:creationId xmlns:a16="http://schemas.microsoft.com/office/drawing/2014/main" id="{60166875-55D1-4954-A670-04CAF07495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91" name="AutoShape 18" descr="Club Crest">
          <a:extLst>
            <a:ext uri="{FF2B5EF4-FFF2-40B4-BE49-F238E27FC236}">
              <a16:creationId xmlns:a16="http://schemas.microsoft.com/office/drawing/2014/main" id="{6349044E-2A12-42DD-BBC1-5A76A5345A0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92" name="AutoShape 19" descr="Club Crest">
          <a:extLst>
            <a:ext uri="{FF2B5EF4-FFF2-40B4-BE49-F238E27FC236}">
              <a16:creationId xmlns:a16="http://schemas.microsoft.com/office/drawing/2014/main" id="{678A8A3E-E7E1-4907-8B1B-912F9B7F39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93" name="AutoShape 20" descr="Club Crest">
          <a:extLst>
            <a:ext uri="{FF2B5EF4-FFF2-40B4-BE49-F238E27FC236}">
              <a16:creationId xmlns:a16="http://schemas.microsoft.com/office/drawing/2014/main" id="{E6E5848D-121F-40CB-B8D4-0679125005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94" name="AutoShape 1" descr="Club Crest">
          <a:extLst>
            <a:ext uri="{FF2B5EF4-FFF2-40B4-BE49-F238E27FC236}">
              <a16:creationId xmlns:a16="http://schemas.microsoft.com/office/drawing/2014/main" id="{BFC3D879-3079-47C3-852A-AE8ADFF765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95" name="AutoShape 2" descr="Club Crest">
          <a:extLst>
            <a:ext uri="{FF2B5EF4-FFF2-40B4-BE49-F238E27FC236}">
              <a16:creationId xmlns:a16="http://schemas.microsoft.com/office/drawing/2014/main" id="{F83F2F54-EA15-43D8-AA70-7237C1D4FA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96" name="AutoShape 3" descr="Club Crest">
          <a:extLst>
            <a:ext uri="{FF2B5EF4-FFF2-40B4-BE49-F238E27FC236}">
              <a16:creationId xmlns:a16="http://schemas.microsoft.com/office/drawing/2014/main" id="{0AE9F556-2670-48E5-B424-9F20B1D426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97" name="AutoShape 4" descr="Club Crest">
          <a:extLst>
            <a:ext uri="{FF2B5EF4-FFF2-40B4-BE49-F238E27FC236}">
              <a16:creationId xmlns:a16="http://schemas.microsoft.com/office/drawing/2014/main" id="{32693FEE-E04C-42AC-BE3C-2D0FD9FD3D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98" name="AutoShape 5" descr="Club Crest">
          <a:extLst>
            <a:ext uri="{FF2B5EF4-FFF2-40B4-BE49-F238E27FC236}">
              <a16:creationId xmlns:a16="http://schemas.microsoft.com/office/drawing/2014/main" id="{09E6493F-8623-4B2A-9024-1AB6C851C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99" name="AutoShape 6" descr="Club Crest">
          <a:extLst>
            <a:ext uri="{FF2B5EF4-FFF2-40B4-BE49-F238E27FC236}">
              <a16:creationId xmlns:a16="http://schemas.microsoft.com/office/drawing/2014/main" id="{7C73DA76-5241-4CE9-BBA3-CFEDE3B3C9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600" name="AutoShape 7" descr="Club Crest">
          <a:extLst>
            <a:ext uri="{FF2B5EF4-FFF2-40B4-BE49-F238E27FC236}">
              <a16:creationId xmlns:a16="http://schemas.microsoft.com/office/drawing/2014/main" id="{0D0C7D11-32D1-4472-A707-B624A61895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601" name="AutoShape 8" descr="Club Crest">
          <a:extLst>
            <a:ext uri="{FF2B5EF4-FFF2-40B4-BE49-F238E27FC236}">
              <a16:creationId xmlns:a16="http://schemas.microsoft.com/office/drawing/2014/main" id="{6F8B4A06-69AC-4D7B-B6F4-902E8954D4C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602" name="AutoShape 9" descr="Club Crest">
          <a:extLst>
            <a:ext uri="{FF2B5EF4-FFF2-40B4-BE49-F238E27FC236}">
              <a16:creationId xmlns:a16="http://schemas.microsoft.com/office/drawing/2014/main" id="{FC3E24AE-4417-48AC-B9BA-90693C1CD0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603" name="AutoShape 10" descr="Club Crest">
          <a:extLst>
            <a:ext uri="{FF2B5EF4-FFF2-40B4-BE49-F238E27FC236}">
              <a16:creationId xmlns:a16="http://schemas.microsoft.com/office/drawing/2014/main" id="{B82A44F7-46C5-4D5B-9649-BDB51F0F6C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604" name="AutoShape 11" descr="Club Crest">
          <a:extLst>
            <a:ext uri="{FF2B5EF4-FFF2-40B4-BE49-F238E27FC236}">
              <a16:creationId xmlns:a16="http://schemas.microsoft.com/office/drawing/2014/main" id="{A14BF8BA-CD8F-4C03-A1D3-926FB1B5BA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605" name="AutoShape 12" descr="Club Crest">
          <a:extLst>
            <a:ext uri="{FF2B5EF4-FFF2-40B4-BE49-F238E27FC236}">
              <a16:creationId xmlns:a16="http://schemas.microsoft.com/office/drawing/2014/main" id="{5D902DE8-B412-4782-9FD0-DDF34DCCAF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606" name="AutoShape 13" descr="Club Crest">
          <a:extLst>
            <a:ext uri="{FF2B5EF4-FFF2-40B4-BE49-F238E27FC236}">
              <a16:creationId xmlns:a16="http://schemas.microsoft.com/office/drawing/2014/main" id="{03E9A85B-1971-4CCC-B289-5F2A399BC9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607" name="AutoShape 14" descr="Club Crest">
          <a:extLst>
            <a:ext uri="{FF2B5EF4-FFF2-40B4-BE49-F238E27FC236}">
              <a16:creationId xmlns:a16="http://schemas.microsoft.com/office/drawing/2014/main" id="{F86F136D-81FA-4E21-AA3F-0C9ABC1E35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608" name="AutoShape 15" descr="Club Crest">
          <a:extLst>
            <a:ext uri="{FF2B5EF4-FFF2-40B4-BE49-F238E27FC236}">
              <a16:creationId xmlns:a16="http://schemas.microsoft.com/office/drawing/2014/main" id="{F7750795-FA60-4538-98DC-605B29977F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609" name="AutoShape 16" descr="Club Crest">
          <a:extLst>
            <a:ext uri="{FF2B5EF4-FFF2-40B4-BE49-F238E27FC236}">
              <a16:creationId xmlns:a16="http://schemas.microsoft.com/office/drawing/2014/main" id="{EAF84929-3BDE-494F-97DD-BF86102206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610" name="AutoShape 17" descr="Club Crest">
          <a:extLst>
            <a:ext uri="{FF2B5EF4-FFF2-40B4-BE49-F238E27FC236}">
              <a16:creationId xmlns:a16="http://schemas.microsoft.com/office/drawing/2014/main" id="{8B6C6E52-C393-4C5F-95F5-6854600191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611" name="AutoShape 18" descr="Club Crest">
          <a:extLst>
            <a:ext uri="{FF2B5EF4-FFF2-40B4-BE49-F238E27FC236}">
              <a16:creationId xmlns:a16="http://schemas.microsoft.com/office/drawing/2014/main" id="{F9B26399-7067-494D-B42B-99098C417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612" name="AutoShape 19" descr="Club Crest">
          <a:extLst>
            <a:ext uri="{FF2B5EF4-FFF2-40B4-BE49-F238E27FC236}">
              <a16:creationId xmlns:a16="http://schemas.microsoft.com/office/drawing/2014/main" id="{0FDBF371-572E-496C-811E-FD64A7C2C9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613" name="AutoShape 20" descr="Club Crest">
          <a:extLst>
            <a:ext uri="{FF2B5EF4-FFF2-40B4-BE49-F238E27FC236}">
              <a16:creationId xmlns:a16="http://schemas.microsoft.com/office/drawing/2014/main" id="{5B2849B9-FE98-499F-AC04-A227D141F6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614" name="AutoShape 1" descr="Club Crest">
          <a:extLst>
            <a:ext uri="{FF2B5EF4-FFF2-40B4-BE49-F238E27FC236}">
              <a16:creationId xmlns:a16="http://schemas.microsoft.com/office/drawing/2014/main" id="{9063C6D9-6D84-4575-9FE6-2DDC31B343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615" name="AutoShape 2" descr="Club Crest">
          <a:extLst>
            <a:ext uri="{FF2B5EF4-FFF2-40B4-BE49-F238E27FC236}">
              <a16:creationId xmlns:a16="http://schemas.microsoft.com/office/drawing/2014/main" id="{3F5F87CE-CF03-4DFC-8385-1AA00CADBE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616" name="AutoShape 3" descr="Club Crest">
          <a:extLst>
            <a:ext uri="{FF2B5EF4-FFF2-40B4-BE49-F238E27FC236}">
              <a16:creationId xmlns:a16="http://schemas.microsoft.com/office/drawing/2014/main" id="{E801E195-A2C0-43C8-B514-5BDAFA7115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617" name="AutoShape 4" descr="Club Crest">
          <a:extLst>
            <a:ext uri="{FF2B5EF4-FFF2-40B4-BE49-F238E27FC236}">
              <a16:creationId xmlns:a16="http://schemas.microsoft.com/office/drawing/2014/main" id="{DE517544-DC93-4850-AFC6-95739C6D21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618" name="AutoShape 5" descr="Club Crest">
          <a:extLst>
            <a:ext uri="{FF2B5EF4-FFF2-40B4-BE49-F238E27FC236}">
              <a16:creationId xmlns:a16="http://schemas.microsoft.com/office/drawing/2014/main" id="{82DDD71F-5445-4B8C-A936-00B81E6C40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619" name="AutoShape 6" descr="Club Crest">
          <a:extLst>
            <a:ext uri="{FF2B5EF4-FFF2-40B4-BE49-F238E27FC236}">
              <a16:creationId xmlns:a16="http://schemas.microsoft.com/office/drawing/2014/main" id="{7E3A5664-BFD5-466D-8EAB-AE3CC08FDA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620" name="AutoShape 7" descr="Club Crest">
          <a:extLst>
            <a:ext uri="{FF2B5EF4-FFF2-40B4-BE49-F238E27FC236}">
              <a16:creationId xmlns:a16="http://schemas.microsoft.com/office/drawing/2014/main" id="{7623A3D7-14A9-4196-935C-D995E1DB24F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621" name="AutoShape 8" descr="Club Crest">
          <a:extLst>
            <a:ext uri="{FF2B5EF4-FFF2-40B4-BE49-F238E27FC236}">
              <a16:creationId xmlns:a16="http://schemas.microsoft.com/office/drawing/2014/main" id="{125B3A0D-D920-4C31-9E62-A2BFA0E85F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622" name="AutoShape 9" descr="Club Crest">
          <a:extLst>
            <a:ext uri="{FF2B5EF4-FFF2-40B4-BE49-F238E27FC236}">
              <a16:creationId xmlns:a16="http://schemas.microsoft.com/office/drawing/2014/main" id="{0F5A817C-A62D-454A-8EFD-DA2DC40DA7D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623" name="AutoShape 10" descr="Club Crest">
          <a:extLst>
            <a:ext uri="{FF2B5EF4-FFF2-40B4-BE49-F238E27FC236}">
              <a16:creationId xmlns:a16="http://schemas.microsoft.com/office/drawing/2014/main" id="{7B1CD3B3-44F1-4489-81BE-64EE35D4482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624" name="AutoShape 11" descr="Club Crest">
          <a:extLst>
            <a:ext uri="{FF2B5EF4-FFF2-40B4-BE49-F238E27FC236}">
              <a16:creationId xmlns:a16="http://schemas.microsoft.com/office/drawing/2014/main" id="{B01D0BB8-73DC-4C40-8BA9-6505C0CE9E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625" name="AutoShape 12" descr="Club Crest">
          <a:extLst>
            <a:ext uri="{FF2B5EF4-FFF2-40B4-BE49-F238E27FC236}">
              <a16:creationId xmlns:a16="http://schemas.microsoft.com/office/drawing/2014/main" id="{CBCA1E32-6B9A-4490-8F39-38A7BA8568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626" name="AutoShape 13" descr="Club Crest">
          <a:extLst>
            <a:ext uri="{FF2B5EF4-FFF2-40B4-BE49-F238E27FC236}">
              <a16:creationId xmlns:a16="http://schemas.microsoft.com/office/drawing/2014/main" id="{6A1F147F-6B3E-49F4-B6D5-9EE8D6CF75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627" name="AutoShape 14" descr="Club Crest">
          <a:extLst>
            <a:ext uri="{FF2B5EF4-FFF2-40B4-BE49-F238E27FC236}">
              <a16:creationId xmlns:a16="http://schemas.microsoft.com/office/drawing/2014/main" id="{4B94B180-0969-44D6-AC50-4122747D77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628" name="AutoShape 15" descr="Club Crest">
          <a:extLst>
            <a:ext uri="{FF2B5EF4-FFF2-40B4-BE49-F238E27FC236}">
              <a16:creationId xmlns:a16="http://schemas.microsoft.com/office/drawing/2014/main" id="{514267F4-B2E0-4D42-B49A-AF77EB9E1D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629" name="AutoShape 16" descr="Club Crest">
          <a:extLst>
            <a:ext uri="{FF2B5EF4-FFF2-40B4-BE49-F238E27FC236}">
              <a16:creationId xmlns:a16="http://schemas.microsoft.com/office/drawing/2014/main" id="{C331778B-CC93-48E0-809F-9623703AA4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630" name="AutoShape 17" descr="Club Crest">
          <a:extLst>
            <a:ext uri="{FF2B5EF4-FFF2-40B4-BE49-F238E27FC236}">
              <a16:creationId xmlns:a16="http://schemas.microsoft.com/office/drawing/2014/main" id="{78A5E00C-D405-4244-A764-C6A154701D7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631" name="AutoShape 18" descr="Club Crest">
          <a:extLst>
            <a:ext uri="{FF2B5EF4-FFF2-40B4-BE49-F238E27FC236}">
              <a16:creationId xmlns:a16="http://schemas.microsoft.com/office/drawing/2014/main" id="{B858A875-A001-4F58-B3D9-2657325205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632" name="AutoShape 19" descr="Club Crest">
          <a:extLst>
            <a:ext uri="{FF2B5EF4-FFF2-40B4-BE49-F238E27FC236}">
              <a16:creationId xmlns:a16="http://schemas.microsoft.com/office/drawing/2014/main" id="{971AA9EA-F914-49AF-B7D2-F68E7F555A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633" name="AutoShape 20" descr="Club Crest">
          <a:extLst>
            <a:ext uri="{FF2B5EF4-FFF2-40B4-BE49-F238E27FC236}">
              <a16:creationId xmlns:a16="http://schemas.microsoft.com/office/drawing/2014/main" id="{FBC7A42C-E81E-476C-9C4B-739230848C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0.6</v>
          </cell>
        </row>
        <row r="20">
          <cell r="B20">
            <v>0.4</v>
          </cell>
        </row>
        <row r="21">
          <cell r="B21">
            <v>0</v>
          </cell>
        </row>
        <row r="24">
          <cell r="B24">
            <v>1</v>
          </cell>
          <cell r="D24">
            <v>0.5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Bukayo Saka</v>
          </cell>
          <cell r="B2" t="str">
            <v>Saka</v>
          </cell>
          <cell r="M2" t="str">
            <v>ARS</v>
          </cell>
        </row>
        <row r="3">
          <cell r="A3" t="str">
            <v>Erling Haaland</v>
          </cell>
          <cell r="B3" t="str">
            <v>Haaland</v>
          </cell>
          <cell r="M3" t="str">
            <v>MCI</v>
          </cell>
        </row>
        <row r="4">
          <cell r="A4" t="str">
            <v>Ollie Watkins</v>
          </cell>
          <cell r="B4" t="str">
            <v>Watkins</v>
          </cell>
          <cell r="M4" t="str">
            <v>AVL</v>
          </cell>
        </row>
        <row r="5">
          <cell r="A5" t="str">
            <v>Leandro Trossard</v>
          </cell>
          <cell r="B5" t="str">
            <v>Trossard</v>
          </cell>
          <cell r="M5" t="str">
            <v>ARS</v>
          </cell>
        </row>
        <row r="6">
          <cell r="A6" t="str">
            <v>Mohamed Salah</v>
          </cell>
          <cell r="B6" t="str">
            <v>Salah</v>
          </cell>
          <cell r="M6" t="str">
            <v>LIV</v>
          </cell>
        </row>
        <row r="7">
          <cell r="A7" t="str">
            <v>Eberechi Eze</v>
          </cell>
          <cell r="B7" t="str">
            <v>Eze</v>
          </cell>
          <cell r="M7" t="str">
            <v>CRY</v>
          </cell>
        </row>
        <row r="8">
          <cell r="A8" t="str">
            <v>Phil Foden</v>
          </cell>
          <cell r="B8" t="str">
            <v>Foden</v>
          </cell>
          <cell r="M8" t="str">
            <v>MCI</v>
          </cell>
        </row>
        <row r="9">
          <cell r="A9" t="str">
            <v>Son Heung-Min</v>
          </cell>
          <cell r="B9" t="str">
            <v>Son</v>
          </cell>
          <cell r="M9" t="str">
            <v>TOT</v>
          </cell>
        </row>
        <row r="10">
          <cell r="A10" t="str">
            <v>Cole Palmer</v>
          </cell>
          <cell r="B10" t="str">
            <v>Palmer</v>
          </cell>
          <cell r="M10" t="str">
            <v>CHE</v>
          </cell>
        </row>
        <row r="11">
          <cell r="A11" t="str">
            <v>Darwin Núñez Ribeiro</v>
          </cell>
          <cell r="B11" t="str">
            <v>Darwin</v>
          </cell>
          <cell r="C11" t="str">
            <v>Darwin Núñez</v>
          </cell>
          <cell r="D11" t="str">
            <v>Darwin Nunez</v>
          </cell>
          <cell r="M11" t="str">
            <v>LIV</v>
          </cell>
        </row>
        <row r="12">
          <cell r="A12" t="str">
            <v>Michael Olise</v>
          </cell>
          <cell r="B12" t="str">
            <v>Olise</v>
          </cell>
          <cell r="M12" t="str">
            <v>CRY</v>
          </cell>
        </row>
        <row r="13">
          <cell r="A13" t="str">
            <v>Pascal Groß</v>
          </cell>
          <cell r="B13" t="str">
            <v>Gross</v>
          </cell>
          <cell r="D13" t="str">
            <v>Pascal Gross</v>
          </cell>
          <cell r="M13" t="str">
            <v>BHA</v>
          </cell>
        </row>
        <row r="14">
          <cell r="A14" t="str">
            <v>Brennan Johnson</v>
          </cell>
          <cell r="B14" t="str">
            <v>Johnson</v>
          </cell>
          <cell r="M14" t="str">
            <v>TOT</v>
          </cell>
        </row>
        <row r="15">
          <cell r="A15" t="str">
            <v>Kai Havertz</v>
          </cell>
          <cell r="B15" t="str">
            <v>Havertz</v>
          </cell>
          <cell r="M15" t="str">
            <v>ARS</v>
          </cell>
        </row>
        <row r="16">
          <cell r="A16" t="str">
            <v>Richarlison de Andrade</v>
          </cell>
          <cell r="B16" t="str">
            <v>Richarlison</v>
          </cell>
          <cell r="M16" t="str">
            <v>TOT</v>
          </cell>
        </row>
        <row r="17">
          <cell r="A17" t="str">
            <v>David Datro Fofana</v>
          </cell>
          <cell r="B17" t="str">
            <v>D.D.Fofana</v>
          </cell>
          <cell r="M17" t="str">
            <v>BUR</v>
          </cell>
        </row>
        <row r="18">
          <cell r="A18" t="str">
            <v>Martin Ødegaard</v>
          </cell>
          <cell r="B18" t="str">
            <v>Ødegaard</v>
          </cell>
          <cell r="C18" t="str">
            <v>Odegaard</v>
          </cell>
          <cell r="D18" t="str">
            <v>Martin Odegaard</v>
          </cell>
          <cell r="M18" t="str">
            <v>ARS</v>
          </cell>
        </row>
        <row r="19">
          <cell r="A19" t="str">
            <v>Jakub Kiwior</v>
          </cell>
          <cell r="B19" t="str">
            <v>Kiwior</v>
          </cell>
          <cell r="M19" t="str">
            <v>ARS</v>
          </cell>
        </row>
        <row r="20">
          <cell r="A20" t="str">
            <v>Dominic Solanke</v>
          </cell>
          <cell r="B20" t="str">
            <v>Solanke</v>
          </cell>
          <cell r="M20" t="str">
            <v>BOU</v>
          </cell>
        </row>
        <row r="21">
          <cell r="A21" t="str">
            <v>Diogo Teixeira da Silva</v>
          </cell>
          <cell r="B21" t="str">
            <v>Diogo J.</v>
          </cell>
          <cell r="C21" t="str">
            <v>Diogo Jota</v>
          </cell>
          <cell r="M21" t="str">
            <v>LIV</v>
          </cell>
        </row>
        <row r="22">
          <cell r="A22" t="str">
            <v>Leon Bailey</v>
          </cell>
          <cell r="B22" t="str">
            <v>Bailey</v>
          </cell>
          <cell r="M22" t="str">
            <v>AVL</v>
          </cell>
        </row>
        <row r="23">
          <cell r="A23" t="str">
            <v>Rasmus Højlund</v>
          </cell>
          <cell r="B23" t="str">
            <v>Højlund</v>
          </cell>
          <cell r="M23" t="str">
            <v>MUN</v>
          </cell>
        </row>
        <row r="24">
          <cell r="A24" t="str">
            <v>Scott McTominay</v>
          </cell>
          <cell r="B24" t="str">
            <v>McTominay</v>
          </cell>
          <cell r="M24" t="str">
            <v>MUN</v>
          </cell>
        </row>
        <row r="25">
          <cell r="A25" t="str">
            <v>Jacob Murphy</v>
          </cell>
          <cell r="B25" t="str">
            <v>J.Murphy</v>
          </cell>
          <cell r="M25" t="str">
            <v>NEW</v>
          </cell>
        </row>
        <row r="26">
          <cell r="A26" t="str">
            <v>Jarrod Bowen</v>
          </cell>
          <cell r="B26" t="str">
            <v>Bowen</v>
          </cell>
          <cell r="M26" t="str">
            <v>WHU</v>
          </cell>
        </row>
        <row r="27">
          <cell r="A27" t="str">
            <v>Elijah Adebayo</v>
          </cell>
          <cell r="B27" t="str">
            <v>Adebayo</v>
          </cell>
          <cell r="M27" t="str">
            <v>LUT</v>
          </cell>
        </row>
        <row r="28">
          <cell r="A28" t="str">
            <v>Douglas Luiz Soares de Paulo</v>
          </cell>
          <cell r="B28" t="str">
            <v>Douglas Luiz</v>
          </cell>
          <cell r="M28" t="str">
            <v>AVL</v>
          </cell>
        </row>
        <row r="29">
          <cell r="A29" t="str">
            <v>Carlton Morris</v>
          </cell>
          <cell r="B29" t="str">
            <v>Morris</v>
          </cell>
          <cell r="M29" t="str">
            <v>LUT</v>
          </cell>
        </row>
        <row r="30">
          <cell r="A30" t="str">
            <v>Alexander Isak</v>
          </cell>
          <cell r="B30" t="str">
            <v>Isak</v>
          </cell>
          <cell r="M30" t="str">
            <v>NEW</v>
          </cell>
        </row>
        <row r="31">
          <cell r="A31" t="str">
            <v>Trent Alexander-Arnold</v>
          </cell>
          <cell r="B31" t="str">
            <v>Alexander-Arnold</v>
          </cell>
          <cell r="C31" t="str">
            <v>Trent</v>
          </cell>
          <cell r="M31" t="str">
            <v>LIV</v>
          </cell>
        </row>
        <row r="32">
          <cell r="A32" t="str">
            <v>Gabriel Fernando de Jesus</v>
          </cell>
          <cell r="B32" t="str">
            <v>G.Jesus</v>
          </cell>
          <cell r="C32" t="str">
            <v>Gabriel Jesus</v>
          </cell>
          <cell r="M32" t="str">
            <v>ARS</v>
          </cell>
        </row>
        <row r="33">
          <cell r="A33" t="str">
            <v>João Pedro Junqueira de Jesus</v>
          </cell>
          <cell r="B33" t="str">
            <v>João Pedro</v>
          </cell>
          <cell r="M33" t="str">
            <v>BHA</v>
          </cell>
        </row>
        <row r="34">
          <cell r="A34" t="str">
            <v>Gabriel Martinelli Silva</v>
          </cell>
          <cell r="B34" t="str">
            <v>Martinelli</v>
          </cell>
          <cell r="C34" t="str">
            <v>Gabriel Martinelli</v>
          </cell>
          <cell r="M34" t="str">
            <v>ARS</v>
          </cell>
        </row>
        <row r="35">
          <cell r="A35" t="str">
            <v>Emile Smith Rowe</v>
          </cell>
          <cell r="B35" t="str">
            <v>Smith Rowe</v>
          </cell>
          <cell r="M35" t="str">
            <v>ARS</v>
          </cell>
        </row>
        <row r="36">
          <cell r="A36" t="str">
            <v>Kevin De Bruyne</v>
          </cell>
          <cell r="B36" t="str">
            <v>De Bruyne</v>
          </cell>
          <cell r="M36" t="str">
            <v>MCI</v>
          </cell>
        </row>
        <row r="37">
          <cell r="A37" t="str">
            <v>Anthony Elanga</v>
          </cell>
          <cell r="B37" t="str">
            <v>Elanga</v>
          </cell>
          <cell r="M37" t="str">
            <v>NFO</v>
          </cell>
        </row>
        <row r="38">
          <cell r="A38" t="str">
            <v>Oleksandr Zinchenko</v>
          </cell>
          <cell r="B38" t="str">
            <v>Zinchenko</v>
          </cell>
          <cell r="M38" t="str">
            <v>ARS</v>
          </cell>
        </row>
        <row r="39">
          <cell r="A39" t="str">
            <v>Harvey Elliott</v>
          </cell>
          <cell r="B39" t="str">
            <v>Elliott</v>
          </cell>
          <cell r="M39" t="str">
            <v>LIV</v>
          </cell>
        </row>
        <row r="40">
          <cell r="A40" t="str">
            <v>Mohammed Kudus</v>
          </cell>
          <cell r="B40" t="str">
            <v>Kudus</v>
          </cell>
          <cell r="C40" t="str">
            <v>Kudus Mohammed</v>
          </cell>
          <cell r="M40" t="str">
            <v>WHU</v>
          </cell>
        </row>
        <row r="41">
          <cell r="A41" t="str">
            <v>Julián Álvarez</v>
          </cell>
          <cell r="B41" t="str">
            <v>J.Alvarez</v>
          </cell>
          <cell r="C41" t="str">
            <v>Alvarez</v>
          </cell>
          <cell r="D41" t="str">
            <v>Julian Alvarez</v>
          </cell>
          <cell r="M41" t="str">
            <v>MCI</v>
          </cell>
        </row>
        <row r="42">
          <cell r="A42" t="str">
            <v>Norberto Bercique Gomes Betuncal</v>
          </cell>
          <cell r="B42" t="str">
            <v>Beto</v>
          </cell>
          <cell r="M42" t="str">
            <v>EVE</v>
          </cell>
        </row>
        <row r="43">
          <cell r="A43" t="str">
            <v>Gabriel dos Santos Magalhães</v>
          </cell>
          <cell r="B43" t="str">
            <v>Gabriel</v>
          </cell>
          <cell r="C43" t="str">
            <v>Gabriel Magalhaes</v>
          </cell>
          <cell r="D43" t="str">
            <v>Gabriel Dos Santos</v>
          </cell>
          <cell r="M43" t="str">
            <v>ARS</v>
          </cell>
        </row>
        <row r="44">
          <cell r="A44" t="str">
            <v>Cameron Archer</v>
          </cell>
          <cell r="B44" t="str">
            <v>Archer</v>
          </cell>
          <cell r="M44" t="str">
            <v>SHU</v>
          </cell>
        </row>
        <row r="45">
          <cell r="A45" t="str">
            <v>Chris Wood</v>
          </cell>
          <cell r="B45" t="str">
            <v>Wood</v>
          </cell>
          <cell r="M45" t="str">
            <v>NFO</v>
          </cell>
        </row>
        <row r="46">
          <cell r="A46" t="str">
            <v>Callum Hudson-Odoi</v>
          </cell>
          <cell r="B46" t="str">
            <v>Hudson-Odoi</v>
          </cell>
          <cell r="M46" t="str">
            <v>NFO</v>
          </cell>
        </row>
        <row r="47">
          <cell r="A47" t="str">
            <v>Bryan Mbeumo</v>
          </cell>
          <cell r="B47" t="str">
            <v>Mbeumo</v>
          </cell>
          <cell r="M47" t="str">
            <v>BRE</v>
          </cell>
        </row>
        <row r="48">
          <cell r="A48" t="str">
            <v>Harry Maguire</v>
          </cell>
          <cell r="B48" t="str">
            <v>Maguire</v>
          </cell>
          <cell r="M48" t="str">
            <v>MUN</v>
          </cell>
        </row>
        <row r="49">
          <cell r="A49" t="str">
            <v>Simon Adingra</v>
          </cell>
          <cell r="B49" t="str">
            <v>Adingra</v>
          </cell>
          <cell r="M49" t="str">
            <v>BHA</v>
          </cell>
        </row>
        <row r="50">
          <cell r="A50" t="str">
            <v>Moussa Diaby</v>
          </cell>
          <cell r="B50" t="str">
            <v>Diaby</v>
          </cell>
          <cell r="M50" t="str">
            <v>AVL</v>
          </cell>
        </row>
        <row r="51">
          <cell r="A51" t="str">
            <v>Benjamin White</v>
          </cell>
          <cell r="B51" t="str">
            <v>White</v>
          </cell>
          <cell r="C51" t="str">
            <v>B White</v>
          </cell>
          <cell r="D51" t="str">
            <v>Ben White</v>
          </cell>
          <cell r="M51" t="str">
            <v>ARS</v>
          </cell>
        </row>
        <row r="52">
          <cell r="A52" t="str">
            <v>Ameen Al-Dakhil</v>
          </cell>
          <cell r="B52" t="str">
            <v>Al-Dakhil</v>
          </cell>
          <cell r="M52" t="str">
            <v>BUR</v>
          </cell>
        </row>
        <row r="53">
          <cell r="A53" t="str">
            <v>Luis Díaz</v>
          </cell>
          <cell r="B53" t="str">
            <v>Luis Díaz</v>
          </cell>
          <cell r="C53" t="str">
            <v>Luis Diaz</v>
          </cell>
          <cell r="M53" t="str">
            <v>LIV</v>
          </cell>
        </row>
        <row r="54">
          <cell r="A54" t="str">
            <v>Luis Sinisterra</v>
          </cell>
          <cell r="B54" t="str">
            <v>Sinisterra</v>
          </cell>
          <cell r="M54" t="str">
            <v>BOU</v>
          </cell>
        </row>
        <row r="55">
          <cell r="A55" t="str">
            <v>Anthony Gordon</v>
          </cell>
          <cell r="B55" t="str">
            <v>Gordon</v>
          </cell>
          <cell r="M55" t="str">
            <v>NEW</v>
          </cell>
        </row>
        <row r="56">
          <cell r="A56" t="str">
            <v>Raheem Sterling</v>
          </cell>
          <cell r="B56" t="str">
            <v>Sterling</v>
          </cell>
          <cell r="M56" t="str">
            <v>CHE</v>
          </cell>
        </row>
        <row r="57">
          <cell r="A57" t="str">
            <v>James Ward-Prowse</v>
          </cell>
          <cell r="B57" t="str">
            <v>Ward-Prowse</v>
          </cell>
          <cell r="M57" t="str">
            <v>WHU</v>
          </cell>
        </row>
        <row r="58">
          <cell r="A58" t="str">
            <v>Ivan Toney</v>
          </cell>
          <cell r="B58" t="str">
            <v>Toney</v>
          </cell>
          <cell r="M58" t="str">
            <v>BRE</v>
          </cell>
        </row>
        <row r="59">
          <cell r="A59" t="str">
            <v>Matheus França de Oliveira</v>
          </cell>
          <cell r="B59" t="str">
            <v>Matheus França</v>
          </cell>
          <cell r="M59" t="str">
            <v>CRY</v>
          </cell>
        </row>
        <row r="60">
          <cell r="A60" t="str">
            <v>James Maddison</v>
          </cell>
          <cell r="B60" t="str">
            <v>Maddison</v>
          </cell>
          <cell r="M60" t="str">
            <v>TOT</v>
          </cell>
        </row>
        <row r="61">
          <cell r="A61" t="str">
            <v>Nicolas Jackson</v>
          </cell>
          <cell r="B61" t="str">
            <v>N.Jackson</v>
          </cell>
          <cell r="M61" t="str">
            <v>CHE</v>
          </cell>
        </row>
        <row r="62">
          <cell r="A62" t="str">
            <v>Kieran Trippier</v>
          </cell>
          <cell r="B62" t="str">
            <v>Trippier</v>
          </cell>
          <cell r="M62" t="str">
            <v>NEW</v>
          </cell>
        </row>
        <row r="63">
          <cell r="A63" t="str">
            <v>Kaoru Mitoma</v>
          </cell>
          <cell r="B63" t="str">
            <v>Mitoma</v>
          </cell>
          <cell r="M63" t="str">
            <v>BHA</v>
          </cell>
        </row>
        <row r="64">
          <cell r="A64" t="str">
            <v>William Saliba</v>
          </cell>
          <cell r="B64" t="str">
            <v>Saliba</v>
          </cell>
          <cell r="M64" t="str">
            <v>ARS</v>
          </cell>
        </row>
        <row r="65">
          <cell r="A65" t="str">
            <v>Alejandro Garnacho</v>
          </cell>
          <cell r="B65" t="str">
            <v>Garnacho</v>
          </cell>
          <cell r="M65" t="str">
            <v>MUN</v>
          </cell>
        </row>
        <row r="66">
          <cell r="A66" t="str">
            <v>Taiwo Awoniyi</v>
          </cell>
          <cell r="B66" t="str">
            <v>Awoniyi</v>
          </cell>
          <cell r="M66" t="str">
            <v>NFO</v>
          </cell>
        </row>
        <row r="67">
          <cell r="A67" t="str">
            <v>Nathan Aké</v>
          </cell>
          <cell r="B67" t="str">
            <v>Aké</v>
          </cell>
          <cell r="C67" t="str">
            <v>Ake</v>
          </cell>
          <cell r="D67" t="str">
            <v>Nathan Ake</v>
          </cell>
          <cell r="M67" t="str">
            <v>MCI</v>
          </cell>
        </row>
        <row r="68">
          <cell r="A68" t="str">
            <v>Neal Maupay</v>
          </cell>
          <cell r="B68" t="str">
            <v>Maupay</v>
          </cell>
          <cell r="M68" t="str">
            <v>BRE</v>
          </cell>
        </row>
        <row r="69">
          <cell r="A69" t="str">
            <v>Alex Iwobi</v>
          </cell>
          <cell r="B69" t="str">
            <v>Iwobi</v>
          </cell>
          <cell r="M69" t="str">
            <v>FUL</v>
          </cell>
        </row>
        <row r="70">
          <cell r="A70" t="str">
            <v>Bobby De Cordova-Reid</v>
          </cell>
          <cell r="B70" t="str">
            <v>De Cordova-Reid</v>
          </cell>
          <cell r="C70" t="str">
            <v>Reid</v>
          </cell>
          <cell r="D70" t="str">
            <v>Bobby Reid</v>
          </cell>
          <cell r="M70" t="str">
            <v>FUL</v>
          </cell>
        </row>
        <row r="71">
          <cell r="A71" t="str">
            <v>David Brooks</v>
          </cell>
          <cell r="B71" t="str">
            <v>Brooks</v>
          </cell>
          <cell r="M71" t="str">
            <v>BOU</v>
          </cell>
        </row>
        <row r="72">
          <cell r="A72" t="str">
            <v>Fabian Schär</v>
          </cell>
          <cell r="B72" t="str">
            <v>Schär</v>
          </cell>
          <cell r="C72" t="str">
            <v>Schar</v>
          </cell>
          <cell r="D72" t="str">
            <v>Fabian Schar</v>
          </cell>
          <cell r="M72" t="str">
            <v>NEW</v>
          </cell>
        </row>
        <row r="73">
          <cell r="A73" t="str">
            <v>Bernardo Veiga de Carvalho e Silva</v>
          </cell>
          <cell r="B73" t="str">
            <v>Bernardo</v>
          </cell>
          <cell r="C73" t="str">
            <v>B Silva</v>
          </cell>
          <cell r="D73" t="str">
            <v>Bernardo Silva</v>
          </cell>
          <cell r="M73" t="str">
            <v>MCI</v>
          </cell>
        </row>
        <row r="74">
          <cell r="A74" t="str">
            <v>Yoane Wissa</v>
          </cell>
          <cell r="B74" t="str">
            <v>Wissa</v>
          </cell>
          <cell r="M74" t="str">
            <v>BRE</v>
          </cell>
        </row>
        <row r="75">
          <cell r="A75" t="str">
            <v>Declan Rice</v>
          </cell>
          <cell r="B75" t="str">
            <v>Rice</v>
          </cell>
          <cell r="M75" t="str">
            <v>ARS</v>
          </cell>
        </row>
        <row r="76">
          <cell r="A76" t="str">
            <v>Callum Wilson</v>
          </cell>
          <cell r="B76" t="str">
            <v>Wilson</v>
          </cell>
          <cell r="C76" t="str">
            <v>C Wilson</v>
          </cell>
          <cell r="M76" t="str">
            <v>NEW</v>
          </cell>
        </row>
        <row r="77">
          <cell r="A77" t="str">
            <v>Bruno Borges Fernandes</v>
          </cell>
          <cell r="B77" t="str">
            <v>B.Fernandes</v>
          </cell>
          <cell r="C77" t="str">
            <v>Bruno Fernandes</v>
          </cell>
          <cell r="M77" t="str">
            <v>MUN</v>
          </cell>
        </row>
        <row r="78">
          <cell r="A78" t="str">
            <v>Mykhailo Mudryk</v>
          </cell>
          <cell r="B78" t="str">
            <v>Mudryk</v>
          </cell>
          <cell r="M78" t="str">
            <v>CHE</v>
          </cell>
        </row>
        <row r="79">
          <cell r="A79" t="str">
            <v>Cody Gakpo</v>
          </cell>
          <cell r="B79" t="str">
            <v>Gakpo</v>
          </cell>
          <cell r="M79" t="str">
            <v>LIV</v>
          </cell>
        </row>
        <row r="80">
          <cell r="A80" t="str">
            <v>Giovani Lo Celso</v>
          </cell>
          <cell r="B80" t="str">
            <v>Lo Celso</v>
          </cell>
          <cell r="M80" t="str">
            <v>TOT</v>
          </cell>
        </row>
        <row r="81">
          <cell r="A81" t="str">
            <v>Abdoulaye Doucouré</v>
          </cell>
          <cell r="B81" t="str">
            <v>A.Doucoure</v>
          </cell>
          <cell r="M81" t="str">
            <v>EVE</v>
          </cell>
        </row>
        <row r="82">
          <cell r="A82" t="str">
            <v>Manuel Akanji</v>
          </cell>
          <cell r="B82" t="str">
            <v>Akanji</v>
          </cell>
          <cell r="M82" t="str">
            <v>MCI</v>
          </cell>
        </row>
        <row r="83">
          <cell r="A83" t="str">
            <v>Christopher Nkunku</v>
          </cell>
          <cell r="M83" t="str">
            <v>CHE</v>
          </cell>
        </row>
        <row r="84">
          <cell r="A84" t="str">
            <v>Solly March</v>
          </cell>
          <cell r="B84" t="str">
            <v>March</v>
          </cell>
          <cell r="M84" t="str">
            <v>BHA</v>
          </cell>
        </row>
        <row r="85">
          <cell r="A85" t="str">
            <v>Virgil van Dijk</v>
          </cell>
          <cell r="B85" t="str">
            <v>Virgil</v>
          </cell>
          <cell r="M85" t="str">
            <v>LIV</v>
          </cell>
        </row>
        <row r="86">
          <cell r="A86" t="str">
            <v>Dejan Kulusevski</v>
          </cell>
          <cell r="B86" t="str">
            <v>Kulusevski</v>
          </cell>
          <cell r="M86" t="str">
            <v>TOT</v>
          </cell>
        </row>
        <row r="87">
          <cell r="A87" t="str">
            <v>Emerson Palmieri dos Santos</v>
          </cell>
          <cell r="B87" t="str">
            <v>Emerson</v>
          </cell>
          <cell r="C87" t="str">
            <v>Emerson P</v>
          </cell>
          <cell r="M87" t="str">
            <v>WHU</v>
          </cell>
        </row>
        <row r="88">
          <cell r="A88" t="str">
            <v>David Raya Martin</v>
          </cell>
          <cell r="B88" t="str">
            <v>Raya</v>
          </cell>
          <cell r="C88" t="str">
            <v>David Raya</v>
          </cell>
          <cell r="M88" t="str">
            <v>ARS</v>
          </cell>
        </row>
        <row r="89">
          <cell r="A89" t="str">
            <v>Lewis Dunk</v>
          </cell>
          <cell r="B89" t="str">
            <v>Dunk</v>
          </cell>
          <cell r="M89" t="str">
            <v>BHA</v>
          </cell>
        </row>
        <row r="90">
          <cell r="A90" t="str">
            <v>Jack Harrison</v>
          </cell>
          <cell r="B90" t="str">
            <v>Harrison</v>
          </cell>
          <cell r="M90" t="str">
            <v>EVE</v>
          </cell>
        </row>
        <row r="91">
          <cell r="A91" t="str">
            <v>Willian Borges da Silva</v>
          </cell>
          <cell r="B91" t="str">
            <v>Willian</v>
          </cell>
          <cell r="M91" t="str">
            <v>FUL</v>
          </cell>
        </row>
        <row r="92">
          <cell r="A92" t="str">
            <v>Takehiro Tomiyasu</v>
          </cell>
          <cell r="B92" t="str">
            <v>Tomiyasu</v>
          </cell>
          <cell r="M92" t="str">
            <v>ARS</v>
          </cell>
        </row>
        <row r="93">
          <cell r="A93" t="str">
            <v>Harry Wilson</v>
          </cell>
          <cell r="B93" t="str">
            <v>Wilson</v>
          </cell>
          <cell r="C93" t="str">
            <v>H Wilson</v>
          </cell>
          <cell r="M93" t="str">
            <v>FUL</v>
          </cell>
        </row>
        <row r="94">
          <cell r="A94" t="str">
            <v>Odsonne Edouard</v>
          </cell>
          <cell r="B94" t="str">
            <v>Edouard</v>
          </cell>
          <cell r="C94" t="str">
            <v>Odsonne Édouard</v>
          </cell>
          <cell r="M94" t="str">
            <v>CRY</v>
          </cell>
        </row>
        <row r="95">
          <cell r="A95" t="str">
            <v>Dwight McNeil</v>
          </cell>
          <cell r="B95" t="str">
            <v>McNeil</v>
          </cell>
          <cell r="M95" t="str">
            <v>EVE</v>
          </cell>
        </row>
        <row r="96">
          <cell r="A96" t="str">
            <v>Kyle Walker</v>
          </cell>
          <cell r="B96" t="str">
            <v>Walker</v>
          </cell>
          <cell r="M96" t="str">
            <v>MCI</v>
          </cell>
        </row>
        <row r="97">
          <cell r="A97" t="str">
            <v>Jack Hinshelwood</v>
          </cell>
          <cell r="B97" t="str">
            <v>Hinshelwood</v>
          </cell>
          <cell r="M97" t="str">
            <v>BHA</v>
          </cell>
        </row>
        <row r="98">
          <cell r="A98" t="str">
            <v>Jean-Philippe Mateta</v>
          </cell>
          <cell r="B98" t="str">
            <v>Mateta</v>
          </cell>
          <cell r="M98" t="str">
            <v>CRY</v>
          </cell>
        </row>
        <row r="99">
          <cell r="A99" t="str">
            <v>Keane Lewis-Potter</v>
          </cell>
          <cell r="B99" t="str">
            <v>Lewis-Potter</v>
          </cell>
          <cell r="M99" t="str">
            <v>BRE</v>
          </cell>
        </row>
        <row r="100">
          <cell r="A100" t="str">
            <v>Konstantinos Tsimikas</v>
          </cell>
          <cell r="B100" t="str">
            <v>Tsimikas</v>
          </cell>
          <cell r="C100" t="str">
            <v>Kostas Tsimikas</v>
          </cell>
          <cell r="M100" t="str">
            <v>LIV</v>
          </cell>
        </row>
        <row r="101">
          <cell r="A101" t="str">
            <v>Pervis Estupiñán</v>
          </cell>
          <cell r="B101" t="str">
            <v>Estupiñan</v>
          </cell>
          <cell r="C101" t="str">
            <v>Estupinan</v>
          </cell>
          <cell r="D101" t="str">
            <v>Pervis Estupinan</v>
          </cell>
          <cell r="M101" t="str">
            <v>BHA</v>
          </cell>
        </row>
        <row r="102">
          <cell r="A102" t="str">
            <v>Andrew Robertson</v>
          </cell>
          <cell r="B102" t="str">
            <v>Robertson</v>
          </cell>
          <cell r="M102" t="str">
            <v>LIV</v>
          </cell>
        </row>
        <row r="103">
          <cell r="A103" t="str">
            <v>Chiedozie Ogbene</v>
          </cell>
          <cell r="B103" t="str">
            <v>Ogbene</v>
          </cell>
          <cell r="M103" t="str">
            <v>LUT</v>
          </cell>
        </row>
        <row r="104">
          <cell r="A104" t="str">
            <v>Alexandre Moreno Lopera</v>
          </cell>
          <cell r="B104" t="str">
            <v>Alex Moreno</v>
          </cell>
          <cell r="C104" t="str">
            <v>Álex Moreno</v>
          </cell>
          <cell r="M104" t="str">
            <v>AVL</v>
          </cell>
        </row>
        <row r="105">
          <cell r="A105" t="str">
            <v>Destiny Udogie</v>
          </cell>
          <cell r="B105" t="str">
            <v>Udogie</v>
          </cell>
          <cell r="M105" t="str">
            <v>TOT</v>
          </cell>
        </row>
        <row r="106">
          <cell r="A106" t="str">
            <v>Rico Lewis</v>
          </cell>
          <cell r="B106" t="str">
            <v>R.Lewis</v>
          </cell>
          <cell r="C106" t="str">
            <v>R Lewis</v>
          </cell>
          <cell r="M106" t="str">
            <v>MCI</v>
          </cell>
        </row>
        <row r="107">
          <cell r="A107" t="str">
            <v>Ben Davies</v>
          </cell>
          <cell r="B107" t="str">
            <v>Davies</v>
          </cell>
          <cell r="C107" t="str">
            <v>Ben T Davies</v>
          </cell>
          <cell r="M107" t="str">
            <v>TOT</v>
          </cell>
        </row>
        <row r="108">
          <cell r="A108" t="str">
            <v>Marcus Rashford</v>
          </cell>
          <cell r="B108" t="str">
            <v>Rashford</v>
          </cell>
          <cell r="M108" t="str">
            <v>MUN</v>
          </cell>
        </row>
        <row r="109">
          <cell r="A109" t="str">
            <v>Dominic Calvert-Lewin</v>
          </cell>
          <cell r="B109" t="str">
            <v>Calvert-Lewin</v>
          </cell>
          <cell r="M109" t="str">
            <v>EVE</v>
          </cell>
        </row>
        <row r="110">
          <cell r="A110" t="str">
            <v>Harvey Barnes</v>
          </cell>
          <cell r="B110" t="str">
            <v>Barnes</v>
          </cell>
          <cell r="M110" t="str">
            <v>NEW</v>
          </cell>
        </row>
        <row r="111">
          <cell r="A111" t="str">
            <v>Malo Gusto</v>
          </cell>
          <cell r="B111" t="str">
            <v>Gusto</v>
          </cell>
          <cell r="M111" t="str">
            <v>CHE</v>
          </cell>
        </row>
        <row r="112">
          <cell r="A112" t="str">
            <v>John Stones</v>
          </cell>
          <cell r="B112" t="str">
            <v>Stones</v>
          </cell>
          <cell r="M112" t="str">
            <v>MCI</v>
          </cell>
        </row>
        <row r="113">
          <cell r="A113" t="str">
            <v>Pedro Porro</v>
          </cell>
          <cell r="B113" t="str">
            <v>Pedro Porro</v>
          </cell>
          <cell r="M113" t="str">
            <v>TOT</v>
          </cell>
        </row>
        <row r="114">
          <cell r="A114" t="str">
            <v>Jarrad Branthwaite</v>
          </cell>
          <cell r="B114" t="str">
            <v>Branthwaite</v>
          </cell>
          <cell r="M114" t="str">
            <v>EVE</v>
          </cell>
        </row>
        <row r="115">
          <cell r="A115" t="str">
            <v>Justin Kluivert</v>
          </cell>
          <cell r="B115" t="str">
            <v>Kluivert</v>
          </cell>
          <cell r="M115" t="str">
            <v>BOU</v>
          </cell>
        </row>
        <row r="116">
          <cell r="A116" t="str">
            <v>Ross Barkley</v>
          </cell>
          <cell r="B116" t="str">
            <v>Barkley</v>
          </cell>
          <cell r="M116" t="str">
            <v>LUT</v>
          </cell>
        </row>
        <row r="117">
          <cell r="A117" t="str">
            <v>Danny Ings</v>
          </cell>
          <cell r="B117" t="str">
            <v>Ings</v>
          </cell>
          <cell r="M117" t="str">
            <v>WHU</v>
          </cell>
        </row>
        <row r="118">
          <cell r="A118" t="str">
            <v>Oliver McBurnie</v>
          </cell>
          <cell r="B118" t="str">
            <v>McBurnie</v>
          </cell>
          <cell r="M118" t="str">
            <v>SHU</v>
          </cell>
        </row>
        <row r="119">
          <cell r="A119" t="str">
            <v>Bruno Guimarães Rodriguez Moura</v>
          </cell>
          <cell r="B119" t="str">
            <v>Bruno G.</v>
          </cell>
          <cell r="C119" t="str">
            <v>Guimaraes</v>
          </cell>
          <cell r="D119" t="str">
            <v>Bruno Guimarães</v>
          </cell>
          <cell r="M119" t="str">
            <v>NEW</v>
          </cell>
        </row>
        <row r="120">
          <cell r="A120" t="str">
            <v>Anssumane Fati Vieira</v>
          </cell>
          <cell r="B120" t="str">
            <v>Ansu Fati</v>
          </cell>
          <cell r="M120" t="str">
            <v>BHA</v>
          </cell>
        </row>
        <row r="121">
          <cell r="A121" t="str">
            <v>John McGinn</v>
          </cell>
          <cell r="B121" t="str">
            <v>McGinn</v>
          </cell>
          <cell r="M121" t="str">
            <v>AVL</v>
          </cell>
        </row>
        <row r="122">
          <cell r="A122" t="str">
            <v>Amadou Onana</v>
          </cell>
          <cell r="B122" t="str">
            <v>Onana</v>
          </cell>
          <cell r="M122" t="str">
            <v>EVE</v>
          </cell>
        </row>
        <row r="123">
          <cell r="A123" t="str">
            <v>Kevin Schade</v>
          </cell>
          <cell r="B123" t="str">
            <v>Schade</v>
          </cell>
          <cell r="M123" t="str">
            <v>BRE</v>
          </cell>
        </row>
        <row r="124">
          <cell r="A124" t="str">
            <v>Morgan Gibbs-White</v>
          </cell>
          <cell r="B124" t="str">
            <v>Gibbs-White</v>
          </cell>
          <cell r="M124" t="str">
            <v>NFO</v>
          </cell>
        </row>
        <row r="125">
          <cell r="A125" t="str">
            <v>Marcus Tavernier</v>
          </cell>
          <cell r="B125" t="str">
            <v>Tavernier</v>
          </cell>
          <cell r="M125" t="str">
            <v>BOU</v>
          </cell>
        </row>
        <row r="126">
          <cell r="A126" t="str">
            <v>Mads Roerslev Rasmussen</v>
          </cell>
          <cell r="B126" t="str">
            <v>Roerslev</v>
          </cell>
          <cell r="C126" t="str">
            <v>Mads Roerslev</v>
          </cell>
          <cell r="M126" t="str">
            <v>BRE</v>
          </cell>
        </row>
        <row r="127">
          <cell r="A127" t="str">
            <v>Rúben Gato Alves Dias</v>
          </cell>
          <cell r="B127" t="str">
            <v>Rúben</v>
          </cell>
          <cell r="C127" t="str">
            <v>Ruben Dias</v>
          </cell>
          <cell r="D127" t="str">
            <v>Rúben Dias</v>
          </cell>
          <cell r="M127" t="str">
            <v>MCI</v>
          </cell>
        </row>
        <row r="128">
          <cell r="A128" t="str">
            <v>Sean Longstaff</v>
          </cell>
          <cell r="B128" t="str">
            <v>Longstaff</v>
          </cell>
          <cell r="M128" t="str">
            <v>NEW</v>
          </cell>
        </row>
        <row r="129">
          <cell r="A129" t="str">
            <v>Alfie Doughty</v>
          </cell>
          <cell r="B129" t="str">
            <v>Doughty</v>
          </cell>
          <cell r="M129" t="str">
            <v>LUT</v>
          </cell>
        </row>
        <row r="130">
          <cell r="A130" t="str">
            <v>Jack Grealish</v>
          </cell>
          <cell r="B130" t="str">
            <v>Grealish</v>
          </cell>
          <cell r="M130" t="str">
            <v>MCI</v>
          </cell>
        </row>
        <row r="131">
          <cell r="A131" t="str">
            <v>Enzo Fernández</v>
          </cell>
          <cell r="B131" t="str">
            <v>Enzo</v>
          </cell>
          <cell r="M131" t="str">
            <v>CHE</v>
          </cell>
        </row>
        <row r="132">
          <cell r="A132" t="str">
            <v>Vitalii Mykolenko</v>
          </cell>
          <cell r="B132" t="str">
            <v>Mykolenko</v>
          </cell>
          <cell r="C132" t="str">
            <v>Vitaliy Mykolenko</v>
          </cell>
          <cell r="M132" t="str">
            <v>EVE</v>
          </cell>
        </row>
        <row r="133">
          <cell r="A133" t="str">
            <v>Dan Burn</v>
          </cell>
          <cell r="B133" t="str">
            <v>Burn</v>
          </cell>
          <cell r="M133" t="str">
            <v>NEW</v>
          </cell>
        </row>
        <row r="134">
          <cell r="A134" t="str">
            <v>Joe Gomez</v>
          </cell>
          <cell r="B134" t="str">
            <v>Gomez</v>
          </cell>
          <cell r="M134" t="str">
            <v>LIV</v>
          </cell>
        </row>
        <row r="135">
          <cell r="A135" t="str">
            <v>Calvin Bassey</v>
          </cell>
          <cell r="B135" t="str">
            <v>Bassey</v>
          </cell>
          <cell r="M135" t="str">
            <v>FUL</v>
          </cell>
        </row>
        <row r="136">
          <cell r="A136" t="str">
            <v>Ederson Santana de Moraes</v>
          </cell>
          <cell r="B136" t="str">
            <v>Ederson M.</v>
          </cell>
          <cell r="C136" t="str">
            <v>Ederson</v>
          </cell>
          <cell r="M136" t="str">
            <v>MCI</v>
          </cell>
        </row>
        <row r="137">
          <cell r="A137" t="str">
            <v>Cristian Romero</v>
          </cell>
          <cell r="B137" t="str">
            <v>Romero</v>
          </cell>
          <cell r="M137" t="str">
            <v>TOT</v>
          </cell>
        </row>
        <row r="138">
          <cell r="A138" t="str">
            <v>Harry Toffolo</v>
          </cell>
          <cell r="B138" t="str">
            <v>Toffolo</v>
          </cell>
          <cell r="M138" t="str">
            <v>NFO</v>
          </cell>
        </row>
        <row r="139">
          <cell r="A139" t="str">
            <v>Jordan Ayew</v>
          </cell>
          <cell r="B139" t="str">
            <v>J.Ayew</v>
          </cell>
          <cell r="M139" t="str">
            <v>CRY</v>
          </cell>
        </row>
        <row r="140">
          <cell r="A140" t="str">
            <v>Timothy Castagne</v>
          </cell>
          <cell r="B140" t="str">
            <v>Castagne</v>
          </cell>
          <cell r="M140" t="str">
            <v>FUL</v>
          </cell>
        </row>
        <row r="141">
          <cell r="A141" t="str">
            <v>Jonny Evans</v>
          </cell>
          <cell r="B141" t="str">
            <v>Evans</v>
          </cell>
          <cell r="M141" t="str">
            <v>MUN</v>
          </cell>
        </row>
        <row r="142">
          <cell r="A142" t="str">
            <v>Alphonse Areola</v>
          </cell>
          <cell r="B142" t="str">
            <v>Areola</v>
          </cell>
          <cell r="M142" t="str">
            <v>WHU</v>
          </cell>
        </row>
        <row r="143">
          <cell r="A143" t="str">
            <v>Tomáš Souček</v>
          </cell>
          <cell r="B143" t="str">
            <v>Souček</v>
          </cell>
          <cell r="M143" t="str">
            <v>WHU</v>
          </cell>
        </row>
        <row r="144">
          <cell r="A144" t="str">
            <v>Alisson Ramses Becker</v>
          </cell>
          <cell r="B144" t="str">
            <v>A.Becker</v>
          </cell>
          <cell r="C144" t="str">
            <v>Alisson</v>
          </cell>
          <cell r="M144" t="str">
            <v>LIV</v>
          </cell>
        </row>
        <row r="145">
          <cell r="A145" t="str">
            <v>Antoine Semenyo</v>
          </cell>
          <cell r="B145" t="str">
            <v>Semenyo</v>
          </cell>
          <cell r="M145" t="str">
            <v>BOU</v>
          </cell>
        </row>
        <row r="146">
          <cell r="A146" t="str">
            <v>Conor Gallagher</v>
          </cell>
          <cell r="B146" t="str">
            <v>Gallagher</v>
          </cell>
          <cell r="M146" t="str">
            <v>CHE</v>
          </cell>
        </row>
        <row r="147">
          <cell r="A147" t="str">
            <v>Danny Welbeck</v>
          </cell>
          <cell r="B147" t="str">
            <v>Welbeck</v>
          </cell>
          <cell r="M147" t="str">
            <v>BHA</v>
          </cell>
        </row>
        <row r="148">
          <cell r="A148" t="str">
            <v>Jordan Pickford</v>
          </cell>
          <cell r="B148" t="str">
            <v>Pickford</v>
          </cell>
          <cell r="M148" t="str">
            <v>EVE</v>
          </cell>
        </row>
        <row r="149">
          <cell r="A149" t="str">
            <v>James Tarkowski</v>
          </cell>
          <cell r="B149" t="str">
            <v>Tarkowski</v>
          </cell>
          <cell r="M149" t="str">
            <v>EVE</v>
          </cell>
        </row>
        <row r="150">
          <cell r="A150" t="str">
            <v>Norberto Murara Neto</v>
          </cell>
          <cell r="B150" t="str">
            <v>Neto</v>
          </cell>
          <cell r="M150" t="str">
            <v>BOU</v>
          </cell>
        </row>
        <row r="151">
          <cell r="A151" t="str">
            <v>Bernd Leno</v>
          </cell>
          <cell r="B151" t="str">
            <v>Leno</v>
          </cell>
          <cell r="M151" t="str">
            <v>FUL</v>
          </cell>
        </row>
        <row r="152">
          <cell r="A152" t="str">
            <v>Pape Matar Sarr</v>
          </cell>
          <cell r="B152" t="str">
            <v>Sarr</v>
          </cell>
          <cell r="C152" t="str">
            <v>P Sarr</v>
          </cell>
          <cell r="M152" t="str">
            <v>TOT</v>
          </cell>
        </row>
        <row r="153">
          <cell r="A153" t="str">
            <v>Joško Gvardiol</v>
          </cell>
          <cell r="B153" t="str">
            <v>Gvardiol</v>
          </cell>
          <cell r="M153" t="str">
            <v>MCI</v>
          </cell>
        </row>
        <row r="154">
          <cell r="A154" t="str">
            <v>Sam Johnstone</v>
          </cell>
          <cell r="B154" t="str">
            <v>Johnstone</v>
          </cell>
          <cell r="M154" t="str">
            <v>CRY</v>
          </cell>
        </row>
        <row r="155">
          <cell r="A155" t="str">
            <v>Tosin Adarabioyo</v>
          </cell>
          <cell r="B155" t="str">
            <v>Tosin</v>
          </cell>
          <cell r="C155" t="str">
            <v>Adarabioyo</v>
          </cell>
          <cell r="M155" t="str">
            <v>FUL</v>
          </cell>
        </row>
        <row r="156">
          <cell r="A156" t="str">
            <v>Youri Tielemans</v>
          </cell>
          <cell r="B156" t="str">
            <v>Tielemans</v>
          </cell>
          <cell r="M156" t="str">
            <v>AVL</v>
          </cell>
        </row>
        <row r="157">
          <cell r="A157" t="str">
            <v>Antonee Robinson</v>
          </cell>
          <cell r="B157" t="str">
            <v>Robinson</v>
          </cell>
          <cell r="M157" t="str">
            <v>FUL</v>
          </cell>
        </row>
        <row r="158">
          <cell r="A158" t="str">
            <v>Gonzalo Montiel</v>
          </cell>
          <cell r="B158" t="str">
            <v>G.Montiel</v>
          </cell>
          <cell r="M158" t="str">
            <v>NFO</v>
          </cell>
        </row>
        <row r="159">
          <cell r="A159" t="str">
            <v>Diogo Dalot Teixeira</v>
          </cell>
          <cell r="B159" t="str">
            <v>Dalot</v>
          </cell>
          <cell r="C159" t="str">
            <v>Diogo Dalot</v>
          </cell>
          <cell r="M159" t="str">
            <v>MUN</v>
          </cell>
        </row>
        <row r="160">
          <cell r="A160" t="str">
            <v>James McAtee</v>
          </cell>
          <cell r="B160" t="str">
            <v>McAtee</v>
          </cell>
          <cell r="M160" t="str">
            <v>SHU</v>
          </cell>
        </row>
        <row r="161">
          <cell r="A161" t="str">
            <v>Michael Keane</v>
          </cell>
          <cell r="B161" t="str">
            <v>Keane</v>
          </cell>
          <cell r="M161" t="str">
            <v>EVE</v>
          </cell>
        </row>
        <row r="162">
          <cell r="A162" t="str">
            <v>Thiago Emiliano da Silva</v>
          </cell>
          <cell r="B162" t="str">
            <v>T.Silva</v>
          </cell>
          <cell r="C162" t="str">
            <v>T Silva</v>
          </cell>
          <cell r="D162" t="str">
            <v>Thiago Silva</v>
          </cell>
          <cell r="M162" t="str">
            <v>CHE</v>
          </cell>
        </row>
        <row r="163">
          <cell r="A163" t="str">
            <v>Nicolás Domínguez</v>
          </cell>
          <cell r="B163" t="str">
            <v>Dominguez</v>
          </cell>
          <cell r="M163" t="str">
            <v>NFO</v>
          </cell>
        </row>
        <row r="164">
          <cell r="A164" t="str">
            <v>Marcos Senesi</v>
          </cell>
          <cell r="B164" t="str">
            <v>Senesi</v>
          </cell>
          <cell r="M164" t="str">
            <v>BOU</v>
          </cell>
        </row>
        <row r="165">
          <cell r="A165" t="str">
            <v>Alexis Mac Allister</v>
          </cell>
          <cell r="B165" t="str">
            <v>Mac Allister</v>
          </cell>
          <cell r="M165" t="str">
            <v>LIV</v>
          </cell>
        </row>
        <row r="166">
          <cell r="A166" t="str">
            <v>Joachim Andersen</v>
          </cell>
          <cell r="B166" t="str">
            <v>Andersen</v>
          </cell>
          <cell r="M166" t="str">
            <v>CRY</v>
          </cell>
        </row>
        <row r="167">
          <cell r="A167" t="str">
            <v>Evan Ferguson</v>
          </cell>
          <cell r="B167" t="str">
            <v>Ferguson</v>
          </cell>
          <cell r="M167" t="str">
            <v>BHA</v>
          </cell>
        </row>
        <row r="168">
          <cell r="A168" t="str">
            <v>Matty Cash</v>
          </cell>
          <cell r="B168" t="str">
            <v>Cash</v>
          </cell>
          <cell r="M168" t="str">
            <v>AVL</v>
          </cell>
        </row>
        <row r="169">
          <cell r="A169" t="str">
            <v>Tahith Chong</v>
          </cell>
          <cell r="B169" t="str">
            <v>Chong</v>
          </cell>
          <cell r="M169" t="str">
            <v>LUT</v>
          </cell>
        </row>
        <row r="170">
          <cell r="A170" t="str">
            <v>Ben Godfrey</v>
          </cell>
          <cell r="B170" t="str">
            <v>Godfrey</v>
          </cell>
          <cell r="M170" t="str">
            <v>EVE</v>
          </cell>
        </row>
        <row r="171">
          <cell r="A171" t="str">
            <v>Wilson Odobert</v>
          </cell>
          <cell r="B171" t="str">
            <v>Odobert</v>
          </cell>
          <cell r="M171" t="str">
            <v>BUR</v>
          </cell>
        </row>
        <row r="172">
          <cell r="A172" t="str">
            <v>Eddie Nketiah</v>
          </cell>
          <cell r="B172" t="str">
            <v>Nketiah</v>
          </cell>
          <cell r="M172" t="str">
            <v>ARS</v>
          </cell>
        </row>
        <row r="173">
          <cell r="A173" t="str">
            <v>Ethan Pinnock</v>
          </cell>
          <cell r="B173" t="str">
            <v>Pinnock</v>
          </cell>
          <cell r="M173" t="str">
            <v>BRE</v>
          </cell>
        </row>
        <row r="174">
          <cell r="A174" t="str">
            <v>Shandon Baptiste</v>
          </cell>
          <cell r="B174" t="str">
            <v>Baptiste</v>
          </cell>
          <cell r="M174" t="str">
            <v>BRE</v>
          </cell>
        </row>
        <row r="175">
          <cell r="A175" t="str">
            <v>Rodrigo Muniz Carvalho</v>
          </cell>
          <cell r="B175" t="str">
            <v>Muniz</v>
          </cell>
          <cell r="M175" t="str">
            <v>FUL</v>
          </cell>
        </row>
        <row r="176">
          <cell r="A176" t="str">
            <v>Reece Burke</v>
          </cell>
          <cell r="B176" t="str">
            <v>Burke</v>
          </cell>
          <cell r="M176" t="str">
            <v>LUT</v>
          </cell>
        </row>
        <row r="177">
          <cell r="A177" t="str">
            <v>Noni Madueke</v>
          </cell>
          <cell r="B177" t="str">
            <v>Madueke</v>
          </cell>
          <cell r="M177" t="str">
            <v>CHE</v>
          </cell>
        </row>
        <row r="178">
          <cell r="A178" t="str">
            <v>Ben Mee</v>
          </cell>
          <cell r="B178" t="str">
            <v>Mee</v>
          </cell>
          <cell r="M178" t="str">
            <v>BRE</v>
          </cell>
        </row>
        <row r="179">
          <cell r="A179" t="str">
            <v>Jacob Ramsey</v>
          </cell>
          <cell r="B179" t="str">
            <v>J.Ramsey</v>
          </cell>
          <cell r="M179" t="str">
            <v>AVL</v>
          </cell>
        </row>
        <row r="180">
          <cell r="A180" t="str">
            <v>Daniel Bentley</v>
          </cell>
          <cell r="B180" t="str">
            <v>Bentley</v>
          </cell>
          <cell r="M180" t="str">
            <v>WOL</v>
          </cell>
        </row>
        <row r="181">
          <cell r="A181" t="str">
            <v>Emiliano Martínez Romero</v>
          </cell>
          <cell r="B181" t="str">
            <v>Martinez</v>
          </cell>
          <cell r="C181" t="str">
            <v>Emiliano Martínez</v>
          </cell>
          <cell r="M181" t="str">
            <v>AVL</v>
          </cell>
        </row>
        <row r="182">
          <cell r="A182" t="str">
            <v>Mathias Jensen</v>
          </cell>
          <cell r="B182" t="str">
            <v>Jensen</v>
          </cell>
          <cell r="M182" t="str">
            <v>BRE</v>
          </cell>
        </row>
        <row r="183">
          <cell r="A183" t="str">
            <v>Aaron Ramsdale</v>
          </cell>
          <cell r="B183" t="str">
            <v>Ramsdale</v>
          </cell>
          <cell r="M183" t="str">
            <v>ARS</v>
          </cell>
        </row>
        <row r="184">
          <cell r="A184" t="str">
            <v>Pau Torres</v>
          </cell>
          <cell r="B184" t="str">
            <v>Pau</v>
          </cell>
          <cell r="M184" t="str">
            <v>AVL</v>
          </cell>
        </row>
        <row r="185">
          <cell r="A185" t="str">
            <v>Nathan Collins</v>
          </cell>
          <cell r="B185" t="str">
            <v>Collins</v>
          </cell>
          <cell r="M185" t="str">
            <v>BRE</v>
          </cell>
        </row>
        <row r="186">
          <cell r="A186" t="str">
            <v>Caoimhin Kelleher</v>
          </cell>
          <cell r="B186" t="str">
            <v>Kelleher</v>
          </cell>
          <cell r="M186" t="str">
            <v>LIV</v>
          </cell>
        </row>
        <row r="187">
          <cell r="A187" t="str">
            <v>Sven Botman</v>
          </cell>
          <cell r="B187" t="str">
            <v>Botman</v>
          </cell>
          <cell r="M187" t="str">
            <v>NEW</v>
          </cell>
        </row>
        <row r="188">
          <cell r="A188" t="str">
            <v>Andreas Hoelgebaum Pereira</v>
          </cell>
          <cell r="B188" t="str">
            <v>Andreas</v>
          </cell>
          <cell r="C188" t="str">
            <v>A Pereira</v>
          </cell>
          <cell r="D188" t="str">
            <v>Andreas Pereira</v>
          </cell>
          <cell r="M188" t="str">
            <v>FUL</v>
          </cell>
        </row>
        <row r="189">
          <cell r="A189" t="str">
            <v>Ashley Young</v>
          </cell>
          <cell r="B189" t="str">
            <v>Young</v>
          </cell>
          <cell r="M189" t="str">
            <v>EVE</v>
          </cell>
        </row>
        <row r="190">
          <cell r="A190" t="str">
            <v>André Onana</v>
          </cell>
          <cell r="B190" t="str">
            <v>Onana</v>
          </cell>
          <cell r="M190" t="str">
            <v>MUN</v>
          </cell>
        </row>
        <row r="191">
          <cell r="A191" t="str">
            <v>Fábio Ferreira Vieira</v>
          </cell>
          <cell r="B191" t="str">
            <v>Fábio Vieira</v>
          </cell>
          <cell r="C191" t="str">
            <v>Vieira</v>
          </cell>
          <cell r="M191" t="str">
            <v>ARS</v>
          </cell>
        </row>
        <row r="192">
          <cell r="A192" t="str">
            <v>Miguel Almirón Rejala</v>
          </cell>
          <cell r="B192" t="str">
            <v>Almirón</v>
          </cell>
          <cell r="C192" t="str">
            <v>Miguel Almirón</v>
          </cell>
          <cell r="D192" t="str">
            <v>Miguel Almiron</v>
          </cell>
          <cell r="M192" t="str">
            <v>NEW</v>
          </cell>
        </row>
        <row r="193">
          <cell r="A193" t="str">
            <v>Milos Kerkez</v>
          </cell>
          <cell r="B193" t="str">
            <v>Kerkez</v>
          </cell>
          <cell r="M193" t="str">
            <v>BOU</v>
          </cell>
        </row>
        <row r="194">
          <cell r="A194" t="str">
            <v>Dominik Szoboszlai</v>
          </cell>
          <cell r="B194" t="str">
            <v>Szoboszlai</v>
          </cell>
          <cell r="M194" t="str">
            <v>LIV</v>
          </cell>
        </row>
        <row r="195">
          <cell r="A195" t="str">
            <v>Mark Flekken</v>
          </cell>
          <cell r="B195" t="str">
            <v>Flekken</v>
          </cell>
          <cell r="M195" t="str">
            <v>BRE</v>
          </cell>
        </row>
        <row r="196">
          <cell r="A196" t="str">
            <v>Ibrahima Konaté</v>
          </cell>
          <cell r="B196" t="str">
            <v>Konaté</v>
          </cell>
          <cell r="M196" t="str">
            <v>LIV</v>
          </cell>
        </row>
        <row r="197">
          <cell r="A197" t="str">
            <v>Facundo Buonanotte</v>
          </cell>
          <cell r="B197" t="str">
            <v>Buonanotte</v>
          </cell>
          <cell r="M197" t="str">
            <v>BHA</v>
          </cell>
        </row>
        <row r="198">
          <cell r="A198" t="str">
            <v>Seamus Coleman</v>
          </cell>
          <cell r="B198" t="str">
            <v>Coleman</v>
          </cell>
          <cell r="C198" t="str">
            <v>Séamus Coleman</v>
          </cell>
          <cell r="M198" t="str">
            <v>EVE</v>
          </cell>
        </row>
        <row r="199">
          <cell r="A199" t="str">
            <v>Neco Williams</v>
          </cell>
          <cell r="B199" t="str">
            <v>Williams</v>
          </cell>
          <cell r="M199" t="str">
            <v>NFO</v>
          </cell>
        </row>
        <row r="200">
          <cell r="A200" t="str">
            <v>Levi Colwill</v>
          </cell>
          <cell r="B200" t="str">
            <v>Colwill</v>
          </cell>
          <cell r="M200" t="str">
            <v>CHE</v>
          </cell>
        </row>
        <row r="201">
          <cell r="A201" t="str">
            <v>Rayan Aït-Nouri</v>
          </cell>
          <cell r="B201" t="str">
            <v>Aït-Nouri</v>
          </cell>
          <cell r="C201" t="str">
            <v>Rayan Ait-Nouri</v>
          </cell>
          <cell r="D201" t="str">
            <v>Rayan Aït Nouri</v>
          </cell>
          <cell r="M201" t="str">
            <v>WOL</v>
          </cell>
        </row>
        <row r="202">
          <cell r="A202" t="str">
            <v>Konstantinos Mavropanos</v>
          </cell>
          <cell r="B202" t="str">
            <v>Mavropanos</v>
          </cell>
          <cell r="M202" t="str">
            <v>WHU</v>
          </cell>
        </row>
        <row r="203">
          <cell r="A203" t="str">
            <v>Lyle Foster</v>
          </cell>
          <cell r="B203" t="str">
            <v>Foster</v>
          </cell>
          <cell r="M203" t="str">
            <v>BUR</v>
          </cell>
        </row>
        <row r="204">
          <cell r="A204" t="str">
            <v>Tom Cairney</v>
          </cell>
          <cell r="B204" t="str">
            <v>Cairney</v>
          </cell>
          <cell r="M204" t="str">
            <v>FUL</v>
          </cell>
        </row>
        <row r="205">
          <cell r="A205" t="str">
            <v>Issa Diop</v>
          </cell>
          <cell r="B205" t="str">
            <v>Diop</v>
          </cell>
          <cell r="M205" t="str">
            <v>FUL</v>
          </cell>
        </row>
        <row r="206">
          <cell r="A206" t="str">
            <v>Benoît Badiashile</v>
          </cell>
          <cell r="B206" t="str">
            <v>B.Badiashile</v>
          </cell>
          <cell r="M206" t="str">
            <v>CHE</v>
          </cell>
        </row>
        <row r="207">
          <cell r="A207" t="str">
            <v>Jay Rodriguez</v>
          </cell>
          <cell r="B207" t="str">
            <v>Rodriguez</v>
          </cell>
          <cell r="M207" t="str">
            <v>BUR</v>
          </cell>
        </row>
        <row r="208">
          <cell r="A208" t="str">
            <v>Tariq Lamptey</v>
          </cell>
          <cell r="B208" t="str">
            <v>Lamptey</v>
          </cell>
          <cell r="M208" t="str">
            <v>BHA</v>
          </cell>
        </row>
        <row r="209">
          <cell r="A209" t="str">
            <v>Sergio Reguilón</v>
          </cell>
          <cell r="B209" t="str">
            <v>Reguilón</v>
          </cell>
          <cell r="C209" t="str">
            <v>Reguilon</v>
          </cell>
          <cell r="M209" t="str">
            <v>BRE</v>
          </cell>
        </row>
        <row r="210">
          <cell r="A210" t="str">
            <v>Sergio Reguilón</v>
          </cell>
          <cell r="B210" t="str">
            <v>Reguilón</v>
          </cell>
          <cell r="M210" t="str">
            <v>BRE</v>
          </cell>
        </row>
        <row r="211">
          <cell r="A211" t="str">
            <v>Craig Dawson</v>
          </cell>
          <cell r="B211">
            <v>0</v>
          </cell>
          <cell r="M211">
            <v>0</v>
          </cell>
        </row>
        <row r="212">
          <cell r="A212" t="str">
            <v>Carlos Vinícius Alves Morais</v>
          </cell>
          <cell r="B212" t="str">
            <v>Vinícius</v>
          </cell>
          <cell r="M212" t="str">
            <v>FUL</v>
          </cell>
        </row>
        <row r="213">
          <cell r="A213" t="str">
            <v>Bart Verbruggen</v>
          </cell>
          <cell r="B213" t="str">
            <v>Verbruggen</v>
          </cell>
          <cell r="M213" t="str">
            <v>BHA</v>
          </cell>
        </row>
        <row r="214">
          <cell r="A214" t="str">
            <v>James Garner</v>
          </cell>
          <cell r="B214" t="str">
            <v>Garner</v>
          </cell>
          <cell r="M214" t="str">
            <v>EVE</v>
          </cell>
        </row>
        <row r="215">
          <cell r="A215" t="str">
            <v>Jason Steele</v>
          </cell>
          <cell r="B215" t="str">
            <v>Steele</v>
          </cell>
          <cell r="M215" t="str">
            <v>BHA</v>
          </cell>
        </row>
        <row r="216">
          <cell r="A216" t="str">
            <v>Joe Willock</v>
          </cell>
          <cell r="B216" t="str">
            <v>Willock</v>
          </cell>
          <cell r="M216" t="str">
            <v>NEW</v>
          </cell>
        </row>
        <row r="217">
          <cell r="A217" t="str">
            <v>Axel Disasi</v>
          </cell>
          <cell r="B217" t="str">
            <v>Disasi</v>
          </cell>
          <cell r="M217" t="str">
            <v>CHE</v>
          </cell>
        </row>
        <row r="218">
          <cell r="A218" t="str">
            <v>Clément Lenglet</v>
          </cell>
          <cell r="B218" t="str">
            <v>Lenglet</v>
          </cell>
          <cell r="M218" t="str">
            <v>AVL</v>
          </cell>
        </row>
        <row r="219">
          <cell r="A219" t="str">
            <v>Zeki Amdouni</v>
          </cell>
          <cell r="B219" t="str">
            <v>Amdouni</v>
          </cell>
          <cell r="M219" t="str">
            <v>BUR</v>
          </cell>
        </row>
        <row r="220">
          <cell r="A220" t="str">
            <v>Diego Carlos Santos Silva</v>
          </cell>
          <cell r="B220" t="str">
            <v>Diego Carlos</v>
          </cell>
          <cell r="C220" t="str">
            <v>Carlos</v>
          </cell>
          <cell r="M220" t="str">
            <v>AVL</v>
          </cell>
        </row>
        <row r="221">
          <cell r="A221" t="str">
            <v>Jan Paul van Hecke</v>
          </cell>
          <cell r="B221" t="str">
            <v>Van Hecke</v>
          </cell>
          <cell r="M221" t="str">
            <v>BHA</v>
          </cell>
        </row>
        <row r="222">
          <cell r="A222" t="str">
            <v>Tyrick Mitchell</v>
          </cell>
          <cell r="B222" t="str">
            <v>Mitchell</v>
          </cell>
          <cell r="M222" t="str">
            <v>CRY</v>
          </cell>
        </row>
        <row r="223">
          <cell r="A223" t="str">
            <v>Guglielmo Vicario</v>
          </cell>
          <cell r="B223" t="str">
            <v>Vicario</v>
          </cell>
          <cell r="M223" t="str">
            <v>TOT</v>
          </cell>
        </row>
        <row r="224">
          <cell r="A224" t="str">
            <v>Andros Townsend</v>
          </cell>
          <cell r="B224" t="str">
            <v>Townsend</v>
          </cell>
          <cell r="M224" t="str">
            <v>LUT</v>
          </cell>
        </row>
        <row r="225">
          <cell r="A225" t="str">
            <v>Chris Richards</v>
          </cell>
          <cell r="B225" t="str">
            <v>C.Richards</v>
          </cell>
          <cell r="C225" t="str">
            <v>C Richards</v>
          </cell>
          <cell r="M225" t="str">
            <v>CRY</v>
          </cell>
        </row>
        <row r="226">
          <cell r="A226" t="str">
            <v>Joe Worrall</v>
          </cell>
          <cell r="B226" t="str">
            <v>Worrall</v>
          </cell>
          <cell r="M226" t="str">
            <v>NFO</v>
          </cell>
        </row>
        <row r="227">
          <cell r="A227" t="str">
            <v>Christian Nørgaard</v>
          </cell>
          <cell r="B227" t="str">
            <v>Nørgaard</v>
          </cell>
          <cell r="C227" t="str">
            <v>Norgaard</v>
          </cell>
          <cell r="M227" t="str">
            <v>BRE</v>
          </cell>
        </row>
        <row r="228">
          <cell r="A228" t="str">
            <v>Elliot Anderson</v>
          </cell>
          <cell r="B228" t="str">
            <v>Anderson</v>
          </cell>
          <cell r="M228" t="str">
            <v>NEW</v>
          </cell>
        </row>
        <row r="229">
          <cell r="A229" t="str">
            <v>Mikkel Damsgaard</v>
          </cell>
          <cell r="B229" t="str">
            <v>Damsgaard</v>
          </cell>
          <cell r="M229" t="str">
            <v>BRE</v>
          </cell>
        </row>
        <row r="230">
          <cell r="A230" t="str">
            <v>Angelo Ogbonna</v>
          </cell>
          <cell r="B230" t="str">
            <v>Ogbonna</v>
          </cell>
          <cell r="M230" t="str">
            <v>WHU</v>
          </cell>
        </row>
        <row r="231">
          <cell r="A231" t="str">
            <v>Jorge Luiz Frello Filho</v>
          </cell>
          <cell r="B231" t="str">
            <v>Jorginho</v>
          </cell>
          <cell r="M231" t="str">
            <v>ARS</v>
          </cell>
        </row>
        <row r="232">
          <cell r="A232" t="str">
            <v>Victor Lindelöf</v>
          </cell>
          <cell r="B232" t="str">
            <v>Lindelof</v>
          </cell>
          <cell r="M232" t="str">
            <v>MUN</v>
          </cell>
        </row>
        <row r="233">
          <cell r="A233" t="str">
            <v>Jérémy Doku</v>
          </cell>
          <cell r="B233" t="str">
            <v>Doku</v>
          </cell>
          <cell r="M233" t="str">
            <v>MCI</v>
          </cell>
        </row>
        <row r="234">
          <cell r="A234" t="str">
            <v>Ben Chilwell</v>
          </cell>
          <cell r="B234" t="str">
            <v>Chilwell</v>
          </cell>
          <cell r="M234" t="str">
            <v>CHE</v>
          </cell>
        </row>
        <row r="235">
          <cell r="A235" t="str">
            <v>Willy Boly</v>
          </cell>
          <cell r="B235" t="str">
            <v>Boly</v>
          </cell>
          <cell r="M235" t="str">
            <v>NFO</v>
          </cell>
        </row>
        <row r="236">
          <cell r="A236" t="str">
            <v>Jacob Bruun Larsen</v>
          </cell>
          <cell r="B236" t="str">
            <v>Bruun Larsen</v>
          </cell>
          <cell r="M236" t="str">
            <v>BUR</v>
          </cell>
        </row>
        <row r="237">
          <cell r="A237" t="str">
            <v>Murillo Santiago Costa dos Santos</v>
          </cell>
          <cell r="B237" t="str">
            <v>Murillo</v>
          </cell>
          <cell r="M237" t="str">
            <v>NFO</v>
          </cell>
        </row>
        <row r="238">
          <cell r="A238" t="str">
            <v>Kurt Zouma</v>
          </cell>
          <cell r="B238" t="str">
            <v>Zouma</v>
          </cell>
          <cell r="M238" t="str">
            <v>WHU</v>
          </cell>
        </row>
        <row r="239">
          <cell r="A239" t="str">
            <v>Nathan Patterson</v>
          </cell>
          <cell r="B239" t="str">
            <v>Patterson</v>
          </cell>
          <cell r="M239" t="str">
            <v>EVE</v>
          </cell>
        </row>
        <row r="240">
          <cell r="A240" t="str">
            <v>Lucas Digne</v>
          </cell>
          <cell r="B240" t="str">
            <v>Digne</v>
          </cell>
          <cell r="M240" t="str">
            <v>AVL</v>
          </cell>
        </row>
        <row r="241">
          <cell r="A241" t="str">
            <v>Adam Smith</v>
          </cell>
          <cell r="B241" t="str">
            <v>Smith</v>
          </cell>
          <cell r="C241" t="str">
            <v>A Smith</v>
          </cell>
          <cell r="M241" t="str">
            <v>BOU</v>
          </cell>
        </row>
        <row r="242">
          <cell r="A242" t="str">
            <v>Robert Sánchez</v>
          </cell>
          <cell r="B242" t="str">
            <v>Sanchez</v>
          </cell>
          <cell r="C242" t="str">
            <v>R Sanchez</v>
          </cell>
          <cell r="M242" t="str">
            <v>CHE</v>
          </cell>
        </row>
        <row r="243">
          <cell r="A243" t="str">
            <v>Rodrigo Hernandez</v>
          </cell>
          <cell r="B243" t="str">
            <v>Rodrigo</v>
          </cell>
          <cell r="M243" t="str">
            <v>MCI</v>
          </cell>
        </row>
        <row r="244">
          <cell r="A244" t="str">
            <v>Marc Guéhi</v>
          </cell>
          <cell r="B244" t="str">
            <v>Guéhi</v>
          </cell>
          <cell r="C244" t="str">
            <v>Guehi</v>
          </cell>
          <cell r="D244" t="str">
            <v>Marc Guehi</v>
          </cell>
          <cell r="M244" t="str">
            <v>CRY</v>
          </cell>
        </row>
        <row r="245">
          <cell r="A245" t="str">
            <v>Micky van de Ven</v>
          </cell>
          <cell r="B245" t="str">
            <v>Van de Ven</v>
          </cell>
          <cell r="M245" t="str">
            <v>TOT</v>
          </cell>
        </row>
        <row r="246">
          <cell r="A246" t="str">
            <v>Joel Ward</v>
          </cell>
          <cell r="B246" t="str">
            <v>Ward</v>
          </cell>
          <cell r="M246" t="str">
            <v>CRY</v>
          </cell>
        </row>
        <row r="247">
          <cell r="A247" t="str">
            <v>Divock Origi</v>
          </cell>
          <cell r="B247" t="str">
            <v>Origi</v>
          </cell>
          <cell r="M247" t="str">
            <v>NFO</v>
          </cell>
        </row>
        <row r="248">
          <cell r="A248" t="str">
            <v>Raphaël Varane</v>
          </cell>
          <cell r="B248" t="str">
            <v>R.Varane</v>
          </cell>
          <cell r="C248" t="str">
            <v>Raphael Varane</v>
          </cell>
          <cell r="M248" t="str">
            <v>MUN</v>
          </cell>
        </row>
        <row r="249">
          <cell r="A249" t="str">
            <v>Victor da Silva</v>
          </cell>
          <cell r="B249" t="str">
            <v>Vitinho</v>
          </cell>
          <cell r="M249" t="str">
            <v>BUR</v>
          </cell>
        </row>
        <row r="250">
          <cell r="A250" t="str">
            <v>João Palhinha Gonçalves</v>
          </cell>
          <cell r="B250" t="str">
            <v>J.Palhinha</v>
          </cell>
          <cell r="C250" t="str">
            <v>Joao Palhinha</v>
          </cell>
          <cell r="D250" t="str">
            <v>João Palhinha</v>
          </cell>
          <cell r="M250" t="str">
            <v>FUL</v>
          </cell>
        </row>
        <row r="251">
          <cell r="A251" t="str">
            <v>Tino Livramento</v>
          </cell>
          <cell r="B251" t="str">
            <v>Livramento</v>
          </cell>
          <cell r="M251" t="str">
            <v>NEW</v>
          </cell>
        </row>
        <row r="252">
          <cell r="A252" t="str">
            <v>Gabriel Osho</v>
          </cell>
          <cell r="B252" t="str">
            <v>Osho</v>
          </cell>
          <cell r="M252" t="str">
            <v>LUT</v>
          </cell>
        </row>
        <row r="253">
          <cell r="A253" t="str">
            <v>Vladimír Coufal</v>
          </cell>
          <cell r="B253" t="str">
            <v>Coufal</v>
          </cell>
          <cell r="M253" t="str">
            <v>WHU</v>
          </cell>
        </row>
        <row r="254">
          <cell r="A254" t="str">
            <v>Ezri Konsa Ngoyo</v>
          </cell>
          <cell r="B254" t="str">
            <v>Konsa</v>
          </cell>
          <cell r="C254" t="str">
            <v>Ezri Konsa</v>
          </cell>
          <cell r="M254" t="str">
            <v>AVL</v>
          </cell>
        </row>
        <row r="255">
          <cell r="A255" t="str">
            <v>Cauley Woodrow</v>
          </cell>
          <cell r="B255" t="str">
            <v>Woodrow</v>
          </cell>
          <cell r="M255" t="str">
            <v>LUT</v>
          </cell>
        </row>
        <row r="256">
          <cell r="A256" t="str">
            <v>Philip Billing</v>
          </cell>
          <cell r="B256" t="str">
            <v>Billing</v>
          </cell>
          <cell r="M256" t="str">
            <v>BOU</v>
          </cell>
        </row>
        <row r="257">
          <cell r="A257" t="str">
            <v>Jarell Quansah</v>
          </cell>
          <cell r="B257" t="str">
            <v>Quansah</v>
          </cell>
          <cell r="M257" t="str">
            <v>LIV</v>
          </cell>
        </row>
        <row r="258">
          <cell r="A258" t="str">
            <v>Raúl Jiménez</v>
          </cell>
          <cell r="B258" t="str">
            <v>Raúl</v>
          </cell>
          <cell r="C258" t="str">
            <v>Jimenez</v>
          </cell>
          <cell r="D258" t="str">
            <v>Raul Jimenez</v>
          </cell>
          <cell r="M258" t="str">
            <v>FUL</v>
          </cell>
        </row>
        <row r="259">
          <cell r="A259" t="str">
            <v>Lewis Cook</v>
          </cell>
          <cell r="B259" t="str">
            <v>L.Cook</v>
          </cell>
          <cell r="C259" t="str">
            <v>L Cook</v>
          </cell>
          <cell r="M259" t="str">
            <v>BOU</v>
          </cell>
        </row>
        <row r="260">
          <cell r="A260" t="str">
            <v>Emerson Leite de Souza Junior</v>
          </cell>
          <cell r="B260" t="str">
            <v>E.Royal</v>
          </cell>
          <cell r="C260" t="str">
            <v>Emerson R</v>
          </cell>
          <cell r="D260" t="str">
            <v>Emerson</v>
          </cell>
          <cell r="M260" t="str">
            <v>TOT</v>
          </cell>
        </row>
        <row r="261">
          <cell r="A261" t="str">
            <v>Hugo Bueno López</v>
          </cell>
          <cell r="B261" t="str">
            <v>H.Bueno</v>
          </cell>
          <cell r="C261" t="str">
            <v>Hugo Bueno</v>
          </cell>
          <cell r="M261" t="str">
            <v>WOL</v>
          </cell>
        </row>
        <row r="262">
          <cell r="A262" t="str">
            <v>Alex Scott</v>
          </cell>
          <cell r="B262" t="str">
            <v>Scott</v>
          </cell>
          <cell r="M262" t="str">
            <v>BOU</v>
          </cell>
        </row>
        <row r="263">
          <cell r="A263" t="str">
            <v>Lewis Miley</v>
          </cell>
          <cell r="B263" t="str">
            <v>Miley</v>
          </cell>
          <cell r="M263" t="str">
            <v>NEW</v>
          </cell>
        </row>
        <row r="264">
          <cell r="A264" t="str">
            <v>Nick Pope</v>
          </cell>
          <cell r="B264" t="str">
            <v>Pope</v>
          </cell>
          <cell r="M264" t="str">
            <v>NEW</v>
          </cell>
        </row>
        <row r="265">
          <cell r="A265" t="str">
            <v>Lukasz Fabianski</v>
          </cell>
          <cell r="B265" t="str">
            <v>Fabianski</v>
          </cell>
          <cell r="C265" t="str">
            <v>Łukasz Fabiański</v>
          </cell>
          <cell r="M265" t="str">
            <v>WHU</v>
          </cell>
        </row>
        <row r="266">
          <cell r="A266" t="str">
            <v>Scott McKenna</v>
          </cell>
          <cell r="B266" t="str">
            <v>McKenna</v>
          </cell>
          <cell r="M266" t="str">
            <v>NFO</v>
          </cell>
        </row>
        <row r="267">
          <cell r="A267" t="str">
            <v>Kristoffer Ajer</v>
          </cell>
          <cell r="B267" t="str">
            <v>Ajer</v>
          </cell>
          <cell r="M267" t="str">
            <v>BRE</v>
          </cell>
        </row>
        <row r="268">
          <cell r="A268" t="str">
            <v>Curtis Jones</v>
          </cell>
          <cell r="B268" t="str">
            <v>Jones</v>
          </cell>
          <cell r="C268" t="str">
            <v>C Jones</v>
          </cell>
          <cell r="M268" t="str">
            <v>LIV</v>
          </cell>
        </row>
        <row r="269">
          <cell r="A269" t="str">
            <v>Tim Ream</v>
          </cell>
          <cell r="B269" t="str">
            <v>Ream</v>
          </cell>
          <cell r="M269" t="str">
            <v>FUL</v>
          </cell>
        </row>
        <row r="270">
          <cell r="A270" t="str">
            <v>Jamaal Lascelles</v>
          </cell>
          <cell r="B270" t="str">
            <v>Lascelles</v>
          </cell>
          <cell r="M270" t="str">
            <v>NEW</v>
          </cell>
        </row>
        <row r="271">
          <cell r="A271" t="str">
            <v>Ryan Yates</v>
          </cell>
          <cell r="B271" t="str">
            <v>Yates</v>
          </cell>
          <cell r="M271" t="str">
            <v>NFO</v>
          </cell>
        </row>
        <row r="272">
          <cell r="A272" t="str">
            <v>Joël Veltman</v>
          </cell>
          <cell r="B272" t="str">
            <v>Veltman</v>
          </cell>
          <cell r="C272" t="str">
            <v>Joel Veltman</v>
          </cell>
          <cell r="M272" t="str">
            <v>BHA</v>
          </cell>
        </row>
        <row r="273">
          <cell r="A273" t="str">
            <v>Illia Zabarnyi</v>
          </cell>
          <cell r="B273" t="str">
            <v>Zabarnyi</v>
          </cell>
          <cell r="M273" t="str">
            <v>BOU</v>
          </cell>
        </row>
        <row r="274">
          <cell r="A274" t="str">
            <v>Frank Onyeka</v>
          </cell>
          <cell r="B274" t="str">
            <v>Onyeka</v>
          </cell>
          <cell r="M274" t="str">
            <v>BRE</v>
          </cell>
        </row>
        <row r="275">
          <cell r="A275" t="str">
            <v>Gustavo Hamer</v>
          </cell>
          <cell r="B275" t="str">
            <v>Hamer</v>
          </cell>
          <cell r="M275" t="str">
            <v>SHU</v>
          </cell>
        </row>
        <row r="276">
          <cell r="A276" t="str">
            <v>Aaron Wan-Bissaka</v>
          </cell>
          <cell r="B276" t="str">
            <v>Wan-Bissaka</v>
          </cell>
          <cell r="M276" t="str">
            <v>MUN</v>
          </cell>
        </row>
        <row r="277">
          <cell r="A277" t="str">
            <v>Olu Aina</v>
          </cell>
          <cell r="B277" t="str">
            <v>Aina</v>
          </cell>
          <cell r="M277" t="str">
            <v>NFO</v>
          </cell>
        </row>
        <row r="278">
          <cell r="A278" t="str">
            <v>Anthony Martial</v>
          </cell>
          <cell r="B278" t="str">
            <v>Martial</v>
          </cell>
          <cell r="M278" t="str">
            <v>MUN</v>
          </cell>
        </row>
        <row r="279">
          <cell r="A279" t="str">
            <v>Josh Brownhill</v>
          </cell>
          <cell r="B279" t="str">
            <v>Brownhill</v>
          </cell>
          <cell r="M279" t="str">
            <v>BUR</v>
          </cell>
        </row>
        <row r="280">
          <cell r="A280" t="str">
            <v>Serge Aurier</v>
          </cell>
          <cell r="B280" t="str">
            <v>Aurier</v>
          </cell>
          <cell r="M280" t="str">
            <v>NFO</v>
          </cell>
        </row>
        <row r="281">
          <cell r="A281" t="str">
            <v>Jefferson Lerma Solís</v>
          </cell>
          <cell r="B281" t="str">
            <v>Lerma</v>
          </cell>
          <cell r="C281" t="str">
            <v>Jefferson Lerma</v>
          </cell>
          <cell r="M281" t="str">
            <v>CRY</v>
          </cell>
        </row>
        <row r="282">
          <cell r="A282" t="str">
            <v>Michail Antonio</v>
          </cell>
          <cell r="B282" t="str">
            <v>Antonio</v>
          </cell>
          <cell r="M282" t="str">
            <v>WHU</v>
          </cell>
        </row>
        <row r="283">
          <cell r="A283" t="str">
            <v>Saša Lukić</v>
          </cell>
          <cell r="B283" t="str">
            <v>Lukić</v>
          </cell>
          <cell r="M283" t="str">
            <v>FUL</v>
          </cell>
        </row>
        <row r="284">
          <cell r="A284" t="str">
            <v>Lloyd Kelly</v>
          </cell>
          <cell r="B284" t="str">
            <v>Kelly</v>
          </cell>
          <cell r="M284" t="str">
            <v>BOU</v>
          </cell>
        </row>
        <row r="285">
          <cell r="A285" t="str">
            <v>Christian Eriksen</v>
          </cell>
          <cell r="B285" t="str">
            <v>Eriksen</v>
          </cell>
          <cell r="M285" t="str">
            <v>MUN</v>
          </cell>
        </row>
        <row r="286">
          <cell r="A286" t="str">
            <v>Matheus Luiz Nunes</v>
          </cell>
          <cell r="B286" t="str">
            <v>Matheus N.</v>
          </cell>
          <cell r="C286" t="str">
            <v>Nunes</v>
          </cell>
          <cell r="D286" t="str">
            <v>Matheus Nunes</v>
          </cell>
          <cell r="M286" t="str">
            <v>MCI</v>
          </cell>
        </row>
        <row r="287">
          <cell r="A287" t="str">
            <v>James Trafford</v>
          </cell>
          <cell r="B287" t="str">
            <v>Trafford</v>
          </cell>
          <cell r="M287" t="str">
            <v>BUR</v>
          </cell>
        </row>
        <row r="288">
          <cell r="A288" t="str">
            <v>Wes Foderingham</v>
          </cell>
          <cell r="B288" t="str">
            <v>Foderingham</v>
          </cell>
          <cell r="M288" t="str">
            <v>SHU</v>
          </cell>
        </row>
        <row r="289">
          <cell r="A289" t="str">
            <v>Pelly Ruddock Mpanzu</v>
          </cell>
          <cell r="B289" t="str">
            <v>Mpanzu</v>
          </cell>
          <cell r="M289" t="str">
            <v>LUT</v>
          </cell>
        </row>
        <row r="290">
          <cell r="A290" t="str">
            <v>Matheus Luiz Nunes</v>
          </cell>
          <cell r="B290" t="str">
            <v>Matheus N.</v>
          </cell>
          <cell r="M290" t="str">
            <v>MCI</v>
          </cell>
        </row>
        <row r="291">
          <cell r="A291" t="str">
            <v>Luke Shaw</v>
          </cell>
          <cell r="B291" t="str">
            <v>Shaw</v>
          </cell>
          <cell r="M291" t="str">
            <v>MUN</v>
          </cell>
        </row>
        <row r="292">
          <cell r="A292" t="str">
            <v>Vitaly Janelt</v>
          </cell>
          <cell r="B292" t="str">
            <v>Janelt</v>
          </cell>
          <cell r="M292" t="str">
            <v>BRE</v>
          </cell>
        </row>
        <row r="293">
          <cell r="A293" t="str">
            <v>Ben Johnson</v>
          </cell>
          <cell r="B293" t="str">
            <v>Johnson</v>
          </cell>
          <cell r="M293" t="str">
            <v>WHU</v>
          </cell>
        </row>
        <row r="294">
          <cell r="A294" t="str">
            <v>Danilo dos Santos de Oliveira</v>
          </cell>
          <cell r="B294" t="str">
            <v>Danilo</v>
          </cell>
          <cell r="M294" t="str">
            <v>NFO</v>
          </cell>
        </row>
        <row r="295">
          <cell r="A295" t="str">
            <v>Armando Broja</v>
          </cell>
          <cell r="B295" t="str">
            <v>Broja</v>
          </cell>
          <cell r="M295" t="str">
            <v>FUL</v>
          </cell>
        </row>
        <row r="296">
          <cell r="A296" t="str">
            <v>Matt Turner</v>
          </cell>
          <cell r="B296" t="str">
            <v>Turner</v>
          </cell>
          <cell r="M296" t="str">
            <v>NFO</v>
          </cell>
        </row>
        <row r="297">
          <cell r="A297" t="str">
            <v>Kobbie Mainoo</v>
          </cell>
          <cell r="B297" t="str">
            <v>Mainoo</v>
          </cell>
          <cell r="M297" t="str">
            <v>MUN</v>
          </cell>
        </row>
        <row r="298">
          <cell r="A298" t="str">
            <v>Albert Sambi Lokonga</v>
          </cell>
          <cell r="B298" t="str">
            <v>Sambi</v>
          </cell>
          <cell r="C298" t="str">
            <v>Lokonga</v>
          </cell>
          <cell r="M298" t="str">
            <v>LUT</v>
          </cell>
        </row>
        <row r="299">
          <cell r="A299" t="str">
            <v>Oliver Norwood</v>
          </cell>
          <cell r="B299" t="str">
            <v>Norwood</v>
          </cell>
          <cell r="M299" t="str">
            <v>SHU</v>
          </cell>
        </row>
        <row r="300">
          <cell r="A300" t="str">
            <v>Rico Henry</v>
          </cell>
          <cell r="B300" t="str">
            <v>Henry</v>
          </cell>
          <cell r="M300" t="str">
            <v>BRE</v>
          </cell>
        </row>
        <row r="301">
          <cell r="A301" t="str">
            <v>Pierre-Emile Højbjerg</v>
          </cell>
          <cell r="B301" t="str">
            <v>Højbjerg</v>
          </cell>
          <cell r="C301" t="str">
            <v>Pierre Højbjerg</v>
          </cell>
          <cell r="D301" t="str">
            <v>Pierre-Emile Hojbjerg</v>
          </cell>
          <cell r="M301" t="str">
            <v>TOT</v>
          </cell>
        </row>
        <row r="302">
          <cell r="A302" t="str">
            <v>Martin Dubravka</v>
          </cell>
          <cell r="B302" t="str">
            <v>Dubravka</v>
          </cell>
          <cell r="M302" t="str">
            <v>NEW</v>
          </cell>
        </row>
        <row r="303">
          <cell r="A303" t="str">
            <v>Ryan Gravenberch</v>
          </cell>
          <cell r="B303" t="str">
            <v>Gravenberch</v>
          </cell>
          <cell r="M303" t="str">
            <v>LIV</v>
          </cell>
        </row>
        <row r="304">
          <cell r="A304" t="str">
            <v>Thomas Kaminski</v>
          </cell>
          <cell r="B304" t="str">
            <v>Kaminski</v>
          </cell>
          <cell r="M304" t="str">
            <v>LUT</v>
          </cell>
        </row>
        <row r="305">
          <cell r="A305" t="str">
            <v>Carlos Henrique Casimiro</v>
          </cell>
          <cell r="B305" t="str">
            <v>Casemiro</v>
          </cell>
          <cell r="M305" t="str">
            <v>MUN</v>
          </cell>
        </row>
        <row r="306">
          <cell r="A306" t="str">
            <v>Kenny Tete</v>
          </cell>
          <cell r="B306" t="str">
            <v>Tete</v>
          </cell>
          <cell r="M306" t="str">
            <v>FUL</v>
          </cell>
        </row>
        <row r="307">
          <cell r="A307" t="str">
            <v>Joel Matip</v>
          </cell>
          <cell r="B307" t="str">
            <v>Matip</v>
          </cell>
          <cell r="C307" t="str">
            <v>Joël Matip</v>
          </cell>
          <cell r="M307" t="str">
            <v>LIV</v>
          </cell>
        </row>
        <row r="308">
          <cell r="A308" t="str">
            <v>Saïd Benrahma</v>
          </cell>
          <cell r="B308" t="str">
            <v>Benrahma</v>
          </cell>
          <cell r="C308" t="str">
            <v>Said Benrahma</v>
          </cell>
          <cell r="M308" t="str">
            <v>WHU</v>
          </cell>
        </row>
        <row r="309">
          <cell r="A309" t="str">
            <v>Adam Webster</v>
          </cell>
          <cell r="B309" t="str">
            <v>Webster</v>
          </cell>
          <cell r="M309" t="str">
            <v>BHA</v>
          </cell>
        </row>
        <row r="310">
          <cell r="A310" t="str">
            <v>Ryan Christie</v>
          </cell>
          <cell r="B310" t="str">
            <v>Christie</v>
          </cell>
          <cell r="M310" t="str">
            <v>BOU</v>
          </cell>
        </row>
        <row r="311">
          <cell r="A311" t="str">
            <v>Joelinton Cássio Apolinário de Lira</v>
          </cell>
          <cell r="B311" t="str">
            <v>Joelinton</v>
          </cell>
          <cell r="M311" t="str">
            <v>NEW</v>
          </cell>
        </row>
        <row r="312">
          <cell r="A312" t="str">
            <v>Adam Lallana</v>
          </cell>
          <cell r="B312" t="str">
            <v>Lallana</v>
          </cell>
          <cell r="M312" t="str">
            <v>BHA</v>
          </cell>
        </row>
        <row r="313">
          <cell r="A313" t="str">
            <v>Billy Gilmour</v>
          </cell>
          <cell r="B313" t="str">
            <v>Gilmour</v>
          </cell>
          <cell r="M313" t="str">
            <v>BHA</v>
          </cell>
        </row>
        <row r="314">
          <cell r="A314" t="str">
            <v>Luca Koleosho</v>
          </cell>
          <cell r="B314" t="str">
            <v>Koleosho</v>
          </cell>
          <cell r="M314" t="str">
            <v>BUR</v>
          </cell>
        </row>
        <row r="315">
          <cell r="A315" t="str">
            <v>Jeffrey Schlupp</v>
          </cell>
          <cell r="B315" t="str">
            <v>Schlupp</v>
          </cell>
          <cell r="M315" t="str">
            <v>CRY</v>
          </cell>
        </row>
        <row r="316">
          <cell r="A316" t="str">
            <v>Nathaniel Clyne</v>
          </cell>
          <cell r="B316" t="str">
            <v>Clyne</v>
          </cell>
          <cell r="M316" t="str">
            <v>CRY</v>
          </cell>
        </row>
        <row r="317">
          <cell r="A317" t="str">
            <v>Dara O'Shea</v>
          </cell>
          <cell r="B317" t="str">
            <v>O'Shea</v>
          </cell>
          <cell r="M317" t="str">
            <v>BUR</v>
          </cell>
        </row>
        <row r="318">
          <cell r="A318" t="str">
            <v>Pablo Fornals Malla</v>
          </cell>
          <cell r="B318" t="str">
            <v>P.Fornals</v>
          </cell>
          <cell r="C318" t="str">
            <v>Pablo Fornals</v>
          </cell>
          <cell r="M318" t="str">
            <v>WHU</v>
          </cell>
        </row>
        <row r="319">
          <cell r="A319" t="str">
            <v>Mads Juel Andersen</v>
          </cell>
          <cell r="B319" t="str">
            <v>Andersen</v>
          </cell>
          <cell r="M319" t="str">
            <v>LUT</v>
          </cell>
        </row>
        <row r="320">
          <cell r="A320" t="str">
            <v>Max Lowe</v>
          </cell>
          <cell r="B320" t="str">
            <v>Lowe</v>
          </cell>
          <cell r="M320" t="str">
            <v>SHU</v>
          </cell>
        </row>
        <row r="321">
          <cell r="A321" t="str">
            <v>Odysseas Vlachodimos</v>
          </cell>
          <cell r="B321" t="str">
            <v>Odysseas</v>
          </cell>
          <cell r="M321" t="str">
            <v>NFO</v>
          </cell>
        </row>
        <row r="322">
          <cell r="A322" t="str">
            <v>Amari'i Bell</v>
          </cell>
          <cell r="B322" t="str">
            <v>Bell</v>
          </cell>
          <cell r="M322" t="str">
            <v>LUT</v>
          </cell>
        </row>
        <row r="323">
          <cell r="A323" t="str">
            <v>Anel Ahmedhodžić</v>
          </cell>
          <cell r="B323" t="str">
            <v>Ahmedhodžić</v>
          </cell>
          <cell r="M323" t="str">
            <v>SHU</v>
          </cell>
        </row>
        <row r="324">
          <cell r="A324" t="str">
            <v>Tommy Doyle</v>
          </cell>
          <cell r="B324" t="str">
            <v>Doyle</v>
          </cell>
          <cell r="M324" t="str">
            <v>WOL</v>
          </cell>
        </row>
        <row r="325">
          <cell r="A325" t="str">
            <v>Aaron Ramsey</v>
          </cell>
          <cell r="B325" t="str">
            <v>A.Ramsey</v>
          </cell>
          <cell r="M325" t="str">
            <v>BUR</v>
          </cell>
        </row>
        <row r="326">
          <cell r="A326" t="str">
            <v>Rhian Brewster</v>
          </cell>
          <cell r="B326" t="str">
            <v>Brewster</v>
          </cell>
          <cell r="M326" t="str">
            <v>SHU</v>
          </cell>
        </row>
        <row r="327">
          <cell r="A327" t="str">
            <v>Sander Berge</v>
          </cell>
          <cell r="B327" t="str">
            <v>Berge</v>
          </cell>
          <cell r="M327" t="str">
            <v>BUR</v>
          </cell>
        </row>
        <row r="328">
          <cell r="A328" t="str">
            <v>Ben Osborn</v>
          </cell>
          <cell r="B328" t="str">
            <v>Osborn</v>
          </cell>
          <cell r="M328" t="str">
            <v>SHU</v>
          </cell>
        </row>
        <row r="329">
          <cell r="A329" t="str">
            <v>Reece James</v>
          </cell>
          <cell r="B329" t="str">
            <v>James</v>
          </cell>
          <cell r="C329" t="str">
            <v>R James</v>
          </cell>
          <cell r="M329" t="str">
            <v>CHE</v>
          </cell>
        </row>
        <row r="330">
          <cell r="A330" t="str">
            <v>Harrison Reed</v>
          </cell>
          <cell r="B330" t="str">
            <v>Reed</v>
          </cell>
          <cell r="M330" t="str">
            <v>FUL</v>
          </cell>
        </row>
        <row r="331">
          <cell r="A331" t="str">
            <v>Moussa Niakhaté</v>
          </cell>
          <cell r="B331" t="str">
            <v>Niakhaté</v>
          </cell>
          <cell r="C331" t="str">
            <v>Niakhate</v>
          </cell>
          <cell r="M331" t="str">
            <v>NFO</v>
          </cell>
        </row>
        <row r="332">
          <cell r="A332" t="str">
            <v>Andrew Omobamidele</v>
          </cell>
          <cell r="B332" t="str">
            <v>Omobamidele</v>
          </cell>
          <cell r="M332" t="str">
            <v>NFO</v>
          </cell>
        </row>
        <row r="333">
          <cell r="A333" t="str">
            <v>Lisandro Martínez</v>
          </cell>
          <cell r="B333" t="str">
            <v>Martinez</v>
          </cell>
          <cell r="C333" t="str">
            <v>L Martinez</v>
          </cell>
          <cell r="D333" t="str">
            <v>Lisandro Martinez</v>
          </cell>
          <cell r="M333" t="str">
            <v>MUN</v>
          </cell>
        </row>
        <row r="334">
          <cell r="A334" t="str">
            <v>Yasser Larouci</v>
          </cell>
          <cell r="B334" t="str">
            <v>Larouci</v>
          </cell>
          <cell r="M334" t="str">
            <v>SHU</v>
          </cell>
        </row>
        <row r="335">
          <cell r="A335" t="str">
            <v>Nayef Aguerd</v>
          </cell>
          <cell r="B335" t="str">
            <v>N.Aguerd</v>
          </cell>
          <cell r="M335" t="str">
            <v>WHU</v>
          </cell>
        </row>
        <row r="336">
          <cell r="A336" t="str">
            <v>Nuno Varela Tavares</v>
          </cell>
          <cell r="B336" t="str">
            <v>Tavares</v>
          </cell>
          <cell r="M336" t="str">
            <v>NFO</v>
          </cell>
        </row>
        <row r="337">
          <cell r="A337" t="str">
            <v>Arnaut Danjuma Groeneveld</v>
          </cell>
          <cell r="B337" t="str">
            <v>Danjuma</v>
          </cell>
          <cell r="M337" t="str">
            <v>EVE</v>
          </cell>
        </row>
        <row r="338">
          <cell r="A338" t="str">
            <v>Charlie Taylor</v>
          </cell>
          <cell r="B338" t="str">
            <v>Taylor</v>
          </cell>
          <cell r="M338" t="str">
            <v>BUR</v>
          </cell>
        </row>
        <row r="339">
          <cell r="A339" t="str">
            <v>Lucas Tolentino Coelho de Lima</v>
          </cell>
          <cell r="B339" t="str">
            <v>L.Paquetá</v>
          </cell>
          <cell r="M339" t="str">
            <v>WHU</v>
          </cell>
        </row>
        <row r="340">
          <cell r="A340" t="str">
            <v>Jacob Brown</v>
          </cell>
          <cell r="B340" t="str">
            <v>Brown</v>
          </cell>
          <cell r="M340" t="str">
            <v>LUT</v>
          </cell>
        </row>
        <row r="341">
          <cell r="A341" t="str">
            <v>Mike Trésor</v>
          </cell>
          <cell r="B341" t="str">
            <v>M.Trésor</v>
          </cell>
          <cell r="M341" t="str">
            <v>BUR</v>
          </cell>
        </row>
        <row r="342">
          <cell r="A342" t="str">
            <v>Max Aarons</v>
          </cell>
          <cell r="B342" t="str">
            <v>Aarons</v>
          </cell>
          <cell r="M342" t="str">
            <v>BOU</v>
          </cell>
        </row>
        <row r="343">
          <cell r="A343" t="str">
            <v>Dango Ouattara</v>
          </cell>
          <cell r="B343" t="str">
            <v>O.Dango</v>
          </cell>
          <cell r="M343" t="str">
            <v>BOU</v>
          </cell>
        </row>
        <row r="344">
          <cell r="A344" t="str">
            <v>Wataru Endo</v>
          </cell>
          <cell r="B344" t="str">
            <v>Endo</v>
          </cell>
          <cell r="M344" t="str">
            <v>LIV</v>
          </cell>
        </row>
        <row r="345">
          <cell r="A345" t="str">
            <v>Will Hughes</v>
          </cell>
          <cell r="B345" t="str">
            <v>Hughes</v>
          </cell>
          <cell r="C345" t="str">
            <v>W Hughes</v>
          </cell>
          <cell r="M345" t="str">
            <v>CRY</v>
          </cell>
        </row>
        <row r="346">
          <cell r="A346" t="str">
            <v>Igor Julio dos Santos de Paulo</v>
          </cell>
          <cell r="B346" t="str">
            <v>Igor</v>
          </cell>
          <cell r="M346" t="str">
            <v>BHA</v>
          </cell>
        </row>
        <row r="347">
          <cell r="A347" t="str">
            <v>Chris Mepham</v>
          </cell>
          <cell r="B347" t="str">
            <v>Mepham</v>
          </cell>
          <cell r="M347" t="str">
            <v>BOU</v>
          </cell>
        </row>
        <row r="348">
          <cell r="A348" t="str">
            <v>Antony Matheus dos Santos</v>
          </cell>
          <cell r="B348" t="str">
            <v>Antony</v>
          </cell>
          <cell r="M348" t="str">
            <v>MUN</v>
          </cell>
        </row>
        <row r="349">
          <cell r="A349" t="str">
            <v>Mateo Kovačić</v>
          </cell>
          <cell r="B349" t="str">
            <v>Kovačić</v>
          </cell>
          <cell r="M349" t="str">
            <v>MCI</v>
          </cell>
        </row>
        <row r="350">
          <cell r="A350" t="str">
            <v>Dean Henderson</v>
          </cell>
          <cell r="B350" t="str">
            <v>Henderson</v>
          </cell>
          <cell r="C350" t="str">
            <v>D Henderson</v>
          </cell>
          <cell r="M350" t="str">
            <v>CRY</v>
          </cell>
        </row>
        <row r="351">
          <cell r="A351" t="str">
            <v>Moisés Caicedo Corozo</v>
          </cell>
          <cell r="B351" t="str">
            <v>Caicedo</v>
          </cell>
          <cell r="C351" t="str">
            <v>Moises Caicedo</v>
          </cell>
          <cell r="D351" t="str">
            <v>Moisés Caicedo</v>
          </cell>
          <cell r="M351" t="str">
            <v>CHE</v>
          </cell>
        </row>
        <row r="352">
          <cell r="A352" t="str">
            <v>Rodrigo Bentancur</v>
          </cell>
          <cell r="B352" t="str">
            <v>Bentancur</v>
          </cell>
          <cell r="M352" t="str">
            <v>TOT</v>
          </cell>
        </row>
        <row r="353">
          <cell r="A353" t="str">
            <v>Sandro Tonali</v>
          </cell>
          <cell r="B353" t="str">
            <v>Tonali</v>
          </cell>
          <cell r="M353" t="str">
            <v>NEW</v>
          </cell>
        </row>
        <row r="354">
          <cell r="A354" t="str">
            <v>Jordan Beyer</v>
          </cell>
          <cell r="B354" t="str">
            <v>Beyer</v>
          </cell>
          <cell r="M354" t="str">
            <v>BUR</v>
          </cell>
        </row>
        <row r="355">
          <cell r="A355" t="str">
            <v>Thomas Partey</v>
          </cell>
          <cell r="B355" t="str">
            <v>Thomas</v>
          </cell>
          <cell r="M355" t="str">
            <v>ARS</v>
          </cell>
        </row>
        <row r="356">
          <cell r="A356" t="str">
            <v>Felipe Augusto de Almeida Monteiro</v>
          </cell>
          <cell r="B356" t="str">
            <v>Felipe</v>
          </cell>
          <cell r="M356" t="str">
            <v>NFO</v>
          </cell>
        </row>
        <row r="357">
          <cell r="A357" t="str">
            <v>Issa Kaboré</v>
          </cell>
          <cell r="B357" t="str">
            <v>Kaboré</v>
          </cell>
          <cell r="M357" t="str">
            <v>LUT</v>
          </cell>
        </row>
        <row r="358">
          <cell r="A358" t="str">
            <v>Jordan Clark</v>
          </cell>
          <cell r="B358" t="str">
            <v>Clark</v>
          </cell>
          <cell r="M358" t="str">
            <v>LUT</v>
          </cell>
        </row>
        <row r="359">
          <cell r="A359" t="str">
            <v>William Osula</v>
          </cell>
          <cell r="B359" t="str">
            <v>Osula</v>
          </cell>
          <cell r="M359" t="str">
            <v>SHU</v>
          </cell>
        </row>
        <row r="360">
          <cell r="A360" t="str">
            <v>Hannes Delcroix</v>
          </cell>
          <cell r="B360" t="str">
            <v>Delcroix</v>
          </cell>
          <cell r="M360" t="str">
            <v>BUR</v>
          </cell>
        </row>
        <row r="361">
          <cell r="A361" t="str">
            <v>Teden Mengi</v>
          </cell>
          <cell r="B361" t="str">
            <v>Mengi</v>
          </cell>
          <cell r="M361" t="str">
            <v>LUT</v>
          </cell>
        </row>
        <row r="362">
          <cell r="A362" t="str">
            <v>Boubacar Kamara</v>
          </cell>
          <cell r="B362" t="str">
            <v>Kamara</v>
          </cell>
          <cell r="M362" t="str">
            <v>AVL</v>
          </cell>
        </row>
        <row r="363">
          <cell r="A363" t="str">
            <v>Mahmoud Dahoud</v>
          </cell>
          <cell r="B363" t="str">
            <v>Dahoud</v>
          </cell>
          <cell r="M363" t="str">
            <v>BHA</v>
          </cell>
        </row>
        <row r="364">
          <cell r="A364" t="str">
            <v>James Milner</v>
          </cell>
          <cell r="B364" t="str">
            <v>Milner</v>
          </cell>
          <cell r="M364" t="str">
            <v>BHA</v>
          </cell>
        </row>
        <row r="365">
          <cell r="A365" t="str">
            <v>Joe Rothwell</v>
          </cell>
          <cell r="B365" t="str">
            <v>Rothwell</v>
          </cell>
          <cell r="M365" t="str">
            <v>BOU</v>
          </cell>
        </row>
        <row r="366">
          <cell r="A366" t="str">
            <v>Tom Lockyer</v>
          </cell>
          <cell r="B366" t="str">
            <v>Lockyer</v>
          </cell>
          <cell r="M366" t="str">
            <v>LUT</v>
          </cell>
        </row>
        <row r="367">
          <cell r="A367" t="str">
            <v>Oliver Skipp</v>
          </cell>
          <cell r="B367" t="str">
            <v>Skipp</v>
          </cell>
          <cell r="M367" t="str">
            <v>TOT</v>
          </cell>
        </row>
        <row r="368">
          <cell r="A368" t="str">
            <v>Josh Cullen</v>
          </cell>
          <cell r="B368" t="str">
            <v>Cullen</v>
          </cell>
          <cell r="M368" t="str">
            <v>BUR</v>
          </cell>
        </row>
        <row r="369">
          <cell r="A369" t="str">
            <v>Jayden Bogle</v>
          </cell>
          <cell r="B369" t="str">
            <v>Bogle</v>
          </cell>
          <cell r="M369" t="str">
            <v>SHU</v>
          </cell>
        </row>
        <row r="370">
          <cell r="A370" t="str">
            <v>Chris Basham</v>
          </cell>
          <cell r="B370" t="str">
            <v>Basham</v>
          </cell>
          <cell r="M370" t="str">
            <v>SHU</v>
          </cell>
        </row>
        <row r="371">
          <cell r="A371" t="str">
            <v>Yves Bissouma</v>
          </cell>
          <cell r="B371" t="str">
            <v>Bissouma</v>
          </cell>
          <cell r="M371" t="str">
            <v>TOT</v>
          </cell>
        </row>
        <row r="372">
          <cell r="A372" t="str">
            <v>George Baldock</v>
          </cell>
          <cell r="B372" t="str">
            <v>Baldock</v>
          </cell>
          <cell r="M372" t="str">
            <v>SHU</v>
          </cell>
        </row>
        <row r="373">
          <cell r="A373" t="str">
            <v>Idrissa Gueye</v>
          </cell>
          <cell r="B373" t="str">
            <v>Gana</v>
          </cell>
          <cell r="M373" t="str">
            <v>EVE</v>
          </cell>
        </row>
        <row r="374">
          <cell r="A374" t="str">
            <v>Cheikhou Kouyaté</v>
          </cell>
          <cell r="B374" t="str">
            <v>Kouyaté</v>
          </cell>
          <cell r="C374" t="str">
            <v>Kouyate</v>
          </cell>
          <cell r="M374" t="str">
            <v>NFO</v>
          </cell>
        </row>
        <row r="375">
          <cell r="A375" t="str">
            <v>Andre Brooks</v>
          </cell>
          <cell r="B375" t="str">
            <v>Brooks</v>
          </cell>
          <cell r="M375" t="str">
            <v>SHU</v>
          </cell>
        </row>
        <row r="376">
          <cell r="A376" t="str">
            <v>Jóhann Berg Gudmundsson</v>
          </cell>
          <cell r="B376" t="str">
            <v>Gudmundsson</v>
          </cell>
          <cell r="M376" t="str">
            <v>BUR</v>
          </cell>
        </row>
        <row r="377">
          <cell r="A377" t="str">
            <v>Nicolò Zaniolo</v>
          </cell>
          <cell r="B377" t="str">
            <v>Zaniolo</v>
          </cell>
          <cell r="M377" t="str">
            <v>AVL</v>
          </cell>
        </row>
        <row r="378">
          <cell r="A378" t="str">
            <v>Ryan Giles</v>
          </cell>
          <cell r="B378" t="str">
            <v>Giles</v>
          </cell>
          <cell r="M378" t="str">
            <v>LUT</v>
          </cell>
        </row>
        <row r="379">
          <cell r="A379" t="str">
            <v>Vini de Souza Costa</v>
          </cell>
          <cell r="B379" t="str">
            <v>Vini Souza</v>
          </cell>
          <cell r="M379" t="str">
            <v>SHU</v>
          </cell>
        </row>
        <row r="380">
          <cell r="A380" t="str">
            <v>Edson Álvarez Velázquez</v>
          </cell>
          <cell r="B380" t="str">
            <v>Álvarez</v>
          </cell>
          <cell r="M380" t="str">
            <v>WHU</v>
          </cell>
        </row>
        <row r="381">
          <cell r="A381" t="str">
            <v>Mathias Jorgensen</v>
          </cell>
          <cell r="B381" t="str">
            <v>Zanka</v>
          </cell>
          <cell r="M381" t="str">
            <v>BRE</v>
          </cell>
        </row>
        <row r="382">
          <cell r="A382" t="str">
            <v>Carlos Baleba</v>
          </cell>
          <cell r="B382" t="str">
            <v>Baleba</v>
          </cell>
          <cell r="M382" t="str">
            <v>BHA</v>
          </cell>
        </row>
        <row r="383">
          <cell r="A383" t="str">
            <v>Aaron Hickey</v>
          </cell>
          <cell r="B383" t="str">
            <v>Hickey</v>
          </cell>
          <cell r="M383" t="str">
            <v>BRE</v>
          </cell>
        </row>
        <row r="384">
          <cell r="A384" t="str">
            <v>Jack Robinson</v>
          </cell>
          <cell r="B384" t="str">
            <v>Robinson</v>
          </cell>
          <cell r="M384" t="str">
            <v>SHU</v>
          </cell>
        </row>
        <row r="385">
          <cell r="A385" t="str">
            <v>Saman Ghoddos</v>
          </cell>
          <cell r="B385" t="str">
            <v>Ghoddos</v>
          </cell>
          <cell r="M385" t="str">
            <v>BRE</v>
          </cell>
        </row>
        <row r="386">
          <cell r="A386" t="str">
            <v>Marc Cucurella Saseta</v>
          </cell>
          <cell r="B386" t="str">
            <v>Cucurella</v>
          </cell>
          <cell r="C386" t="str">
            <v>Marc Cucurella</v>
          </cell>
          <cell r="M386" t="str">
            <v>CHE</v>
          </cell>
        </row>
        <row r="387">
          <cell r="A387" t="str">
            <v>Fábio Silva</v>
          </cell>
          <cell r="B387">
            <v>0</v>
          </cell>
          <cell r="M387">
            <v>0</v>
          </cell>
        </row>
        <row r="388">
          <cell r="A388" t="str">
            <v>Cheick Doucouré</v>
          </cell>
          <cell r="B388" t="str">
            <v>C.Doucouré</v>
          </cell>
          <cell r="C388" t="str">
            <v>C.Doucoure</v>
          </cell>
          <cell r="D388" t="str">
            <v>Abdoulaye Doucoure</v>
          </cell>
          <cell r="M388" t="str">
            <v>CRY</v>
          </cell>
        </row>
        <row r="389">
          <cell r="A389" t="str">
            <v>Mason Mount</v>
          </cell>
          <cell r="B389" t="str">
            <v>Mount</v>
          </cell>
          <cell r="M389" t="str">
            <v>MUN</v>
          </cell>
        </row>
        <row r="390">
          <cell r="A390" t="str">
            <v>Anis Slimane</v>
          </cell>
          <cell r="B390" t="str">
            <v>Slimane</v>
          </cell>
          <cell r="M390" t="str">
            <v>SHU</v>
          </cell>
        </row>
        <row r="391">
          <cell r="A391" t="str">
            <v>Hjalmar Ekdal</v>
          </cell>
          <cell r="B391" t="str">
            <v>Ekdal</v>
          </cell>
          <cell r="M391" t="str">
            <v>BUR</v>
          </cell>
        </row>
        <row r="392">
          <cell r="A392" t="str">
            <v>Auston Trusty</v>
          </cell>
          <cell r="B392" t="str">
            <v>Trusty</v>
          </cell>
          <cell r="M392" t="str">
            <v>SHU</v>
          </cell>
        </row>
        <row r="393">
          <cell r="A393" t="str">
            <v>Bénie Traoré</v>
          </cell>
          <cell r="B393" t="str">
            <v>T.Bénie</v>
          </cell>
          <cell r="M393" t="str">
            <v>SHU</v>
          </cell>
        </row>
        <row r="394">
          <cell r="A394" t="str">
            <v>Orel Mangala</v>
          </cell>
          <cell r="B394" t="str">
            <v>Mangala</v>
          </cell>
          <cell r="M394" t="str">
            <v>NFO</v>
          </cell>
        </row>
        <row r="395">
          <cell r="A395" t="str">
            <v>Lesley Ugochukwu</v>
          </cell>
          <cell r="B395" t="str">
            <v>Ugochukwu</v>
          </cell>
          <cell r="M395" t="str">
            <v>CHE</v>
          </cell>
        </row>
        <row r="396">
          <cell r="A396" t="str">
            <v>Sofyan Amrabat</v>
          </cell>
          <cell r="B396" t="str">
            <v>Amrabat</v>
          </cell>
          <cell r="M396" t="str">
            <v>MUN</v>
          </cell>
        </row>
        <row r="397">
          <cell r="A397" t="str">
            <v>Luke Thomas</v>
          </cell>
          <cell r="B397" t="str">
            <v>Thomas</v>
          </cell>
          <cell r="M397" t="str">
            <v>SHU</v>
          </cell>
        </row>
        <row r="398">
          <cell r="A398" t="str">
            <v>Ibrahim Sangaré</v>
          </cell>
          <cell r="B398" t="str">
            <v>Sangaré</v>
          </cell>
          <cell r="M398" t="str">
            <v>NFO</v>
          </cell>
        </row>
        <row r="399">
          <cell r="A399" t="str">
            <v>Connor Roberts</v>
          </cell>
          <cell r="B399" t="str">
            <v>Roberts</v>
          </cell>
          <cell r="M399" t="str">
            <v>BUR</v>
          </cell>
        </row>
        <row r="400">
          <cell r="A400" t="str">
            <v>Kalvin Phillips</v>
          </cell>
          <cell r="B400" t="str">
            <v>Phillips</v>
          </cell>
          <cell r="C400" t="str">
            <v>K Phillips</v>
          </cell>
          <cell r="M400" t="str">
            <v>WHU</v>
          </cell>
        </row>
        <row r="401">
          <cell r="A401" t="str">
            <v>Marvelous Nakamba</v>
          </cell>
          <cell r="B401" t="str">
            <v>Nakamba</v>
          </cell>
          <cell r="M401" t="str">
            <v>LUT</v>
          </cell>
        </row>
        <row r="402">
          <cell r="A402" t="str">
            <v>Marvelous Nakamba</v>
          </cell>
          <cell r="B402" t="str">
            <v>Nakamba</v>
          </cell>
          <cell r="M402" t="str">
            <v>LUT</v>
          </cell>
        </row>
        <row r="403">
          <cell r="A403" t="str">
            <v>John Egan</v>
          </cell>
          <cell r="B403" t="str">
            <v>Egan</v>
          </cell>
          <cell r="M403" t="str">
            <v>SHU</v>
          </cell>
        </row>
        <row r="404">
          <cell r="A404" t="str">
            <v>Hwang Hee-chan</v>
          </cell>
          <cell r="B404">
            <v>0</v>
          </cell>
          <cell r="M404">
            <v>0</v>
          </cell>
        </row>
        <row r="405">
          <cell r="A405" t="str">
            <v>Pedro Lomba Neto</v>
          </cell>
          <cell r="B405">
            <v>0</v>
          </cell>
          <cell r="C405" t="str">
            <v>P Neto</v>
          </cell>
          <cell r="D405" t="str">
            <v>Pedro Neto</v>
          </cell>
          <cell r="M405">
            <v>0</v>
          </cell>
        </row>
        <row r="406">
          <cell r="A406" t="str">
            <v>Pablo Sarabia</v>
          </cell>
          <cell r="B406">
            <v>0</v>
          </cell>
          <cell r="M406">
            <v>0</v>
          </cell>
        </row>
        <row r="407">
          <cell r="A407" t="str">
            <v>Mario Lemina</v>
          </cell>
          <cell r="B407">
            <v>0</v>
          </cell>
          <cell r="M407">
            <v>0</v>
          </cell>
        </row>
        <row r="408">
          <cell r="A408" t="str">
            <v>José Malheiro de Sá</v>
          </cell>
          <cell r="B408">
            <v>0</v>
          </cell>
          <cell r="C408" t="str">
            <v>Sa</v>
          </cell>
          <cell r="M408">
            <v>0</v>
          </cell>
        </row>
        <row r="409">
          <cell r="A409" t="str">
            <v>Max Kilman</v>
          </cell>
          <cell r="B409">
            <v>0</v>
          </cell>
          <cell r="M409">
            <v>0</v>
          </cell>
        </row>
        <row r="410">
          <cell r="A410" t="str">
            <v>Nélson Cabral Semedo</v>
          </cell>
          <cell r="B410">
            <v>0</v>
          </cell>
          <cell r="C410" t="str">
            <v>Nélson Semedo</v>
          </cell>
          <cell r="M410">
            <v>0</v>
          </cell>
        </row>
        <row r="411">
          <cell r="A411" t="str">
            <v>João Victor Gomes da Silva</v>
          </cell>
          <cell r="B411">
            <v>0</v>
          </cell>
          <cell r="M411">
            <v>0</v>
          </cell>
        </row>
        <row r="412">
          <cell r="A412" t="str">
            <v>Ian Maatsen</v>
          </cell>
          <cell r="B412" t="str">
            <v>Maatsen</v>
          </cell>
          <cell r="M412" t="str">
            <v>CHE</v>
          </cell>
        </row>
        <row r="413">
          <cell r="A413" t="str">
            <v>Donny van de Beek</v>
          </cell>
          <cell r="B413" t="str">
            <v>Van de Beek</v>
          </cell>
          <cell r="M413" t="str">
            <v>MUN</v>
          </cell>
        </row>
        <row r="414">
          <cell r="A414" t="str">
            <v>Omari Forson</v>
          </cell>
          <cell r="B414" t="str">
            <v>Forson</v>
          </cell>
          <cell r="M414" t="str">
            <v>MUN</v>
          </cell>
        </row>
        <row r="415">
          <cell r="A415" t="str">
            <v>Kieffer Moore</v>
          </cell>
          <cell r="B415" t="str">
            <v>Moore</v>
          </cell>
          <cell r="M415" t="str">
            <v>BOU</v>
          </cell>
        </row>
        <row r="416">
          <cell r="A416" t="str">
            <v>Oscar Bobb</v>
          </cell>
          <cell r="B416" t="str">
            <v>Bobb</v>
          </cell>
          <cell r="M416" t="str">
            <v>MCI</v>
          </cell>
        </row>
        <row r="417">
          <cell r="A417" t="str">
            <v>Sergio Gómez</v>
          </cell>
          <cell r="B417" t="str">
            <v>Sergio Gómez</v>
          </cell>
          <cell r="C417" t="str">
            <v>S Gomez</v>
          </cell>
          <cell r="M417" t="str">
            <v>MCI</v>
          </cell>
        </row>
        <row r="418">
          <cell r="A418" t="str">
            <v>Ivan Perišić</v>
          </cell>
          <cell r="B418" t="str">
            <v>Perišić</v>
          </cell>
          <cell r="C418" t="str">
            <v>Ivan Perisic</v>
          </cell>
          <cell r="D418" t="str">
            <v>PERISIC</v>
          </cell>
          <cell r="M418" t="str">
            <v>TOT</v>
          </cell>
        </row>
        <row r="419">
          <cell r="A419" t="str">
            <v>Julio Enciso</v>
          </cell>
          <cell r="B419" t="str">
            <v>Enciso</v>
          </cell>
          <cell r="C419" t="str">
            <v>Julio César Enciso</v>
          </cell>
          <cell r="M419" t="str">
            <v>BHA</v>
          </cell>
        </row>
        <row r="420">
          <cell r="A420" t="str">
            <v>Emil Krafth</v>
          </cell>
          <cell r="B420" t="str">
            <v>Krafth</v>
          </cell>
          <cell r="M420" t="str">
            <v>NEW</v>
          </cell>
        </row>
        <row r="421">
          <cell r="A421" t="str">
            <v>Leander Dendoncker</v>
          </cell>
          <cell r="B421" t="str">
            <v>Dendoncker</v>
          </cell>
          <cell r="M421" t="str">
            <v>AVL</v>
          </cell>
        </row>
        <row r="422">
          <cell r="A422" t="str">
            <v>Sasa Kalajdzic</v>
          </cell>
          <cell r="B422">
            <v>0</v>
          </cell>
          <cell r="M422">
            <v>0</v>
          </cell>
        </row>
        <row r="423">
          <cell r="A423" t="str">
            <v>Jhon Durán</v>
          </cell>
          <cell r="B423" t="str">
            <v>Duran</v>
          </cell>
          <cell r="M423" t="str">
            <v>AVL</v>
          </cell>
        </row>
        <row r="424">
          <cell r="A424" t="str">
            <v>Josh Dasilva</v>
          </cell>
          <cell r="B424" t="str">
            <v>Dasilva</v>
          </cell>
          <cell r="C424" t="str">
            <v>Pelenda Joshua Da Silva</v>
          </cell>
          <cell r="M424" t="str">
            <v>BRE</v>
          </cell>
        </row>
        <row r="425">
          <cell r="A425" t="str">
            <v>Luke Berry</v>
          </cell>
          <cell r="B425" t="str">
            <v>Berry</v>
          </cell>
          <cell r="M425" t="str">
            <v>LUT</v>
          </cell>
        </row>
        <row r="426">
          <cell r="A426" t="str">
            <v>Mohamed Elneny</v>
          </cell>
          <cell r="B426" t="str">
            <v>M.Elneny</v>
          </cell>
          <cell r="M426" t="str">
            <v>ARS</v>
          </cell>
        </row>
        <row r="427">
          <cell r="A427" t="str">
            <v>Aleksandar Mitrović</v>
          </cell>
          <cell r="B427" t="str">
            <v>Mitrović</v>
          </cell>
          <cell r="C427" t="str">
            <v>Mitrovic</v>
          </cell>
          <cell r="D427" t="str">
            <v>Aleksandar Mitrovic</v>
          </cell>
          <cell r="M427" t="str">
            <v>FUL</v>
          </cell>
        </row>
        <row r="428">
          <cell r="A428" t="str">
            <v>Amad Diallo</v>
          </cell>
          <cell r="B428" t="str">
            <v>Amad</v>
          </cell>
          <cell r="M428" t="str">
            <v>MUN</v>
          </cell>
        </row>
        <row r="429">
          <cell r="A429" t="str">
            <v>Adama Traoré</v>
          </cell>
          <cell r="B429" t="str">
            <v>Adama</v>
          </cell>
          <cell r="M429" t="str">
            <v>FUL</v>
          </cell>
        </row>
        <row r="430">
          <cell r="A430" t="str">
            <v>Philippe Coutinho Correia</v>
          </cell>
          <cell r="B430" t="str">
            <v>Coutinho</v>
          </cell>
          <cell r="C430" t="str">
            <v>Philippe Coutinho</v>
          </cell>
          <cell r="M430" t="str">
            <v>AVL</v>
          </cell>
        </row>
        <row r="431">
          <cell r="A431" t="str">
            <v>Mason Holgate</v>
          </cell>
          <cell r="B431" t="str">
            <v>Holgate</v>
          </cell>
          <cell r="M431" t="str">
            <v>SHU</v>
          </cell>
        </row>
        <row r="432">
          <cell r="A432" t="str">
            <v>Manor Solomon</v>
          </cell>
          <cell r="B432" t="str">
            <v>Solomon</v>
          </cell>
          <cell r="M432" t="str">
            <v>TOT</v>
          </cell>
        </row>
        <row r="433">
          <cell r="A433" t="str">
            <v>Luke Harris</v>
          </cell>
          <cell r="B433" t="str">
            <v>Harris</v>
          </cell>
          <cell r="M433" t="str">
            <v>FUL</v>
          </cell>
        </row>
        <row r="434">
          <cell r="A434" t="str">
            <v>Cédric Alves Soares</v>
          </cell>
          <cell r="B434" t="str">
            <v>Cédric</v>
          </cell>
          <cell r="C434" t="str">
            <v>Cedric</v>
          </cell>
          <cell r="M434" t="str">
            <v>ARS</v>
          </cell>
        </row>
        <row r="435">
          <cell r="A435" t="str">
            <v>Jurriën Timber</v>
          </cell>
          <cell r="B435" t="str">
            <v>J.Timber</v>
          </cell>
          <cell r="M435" t="str">
            <v>ARS</v>
          </cell>
        </row>
        <row r="436">
          <cell r="A436" t="str">
            <v>Michael Obafemi</v>
          </cell>
          <cell r="B436" t="str">
            <v>Obafemi</v>
          </cell>
          <cell r="M436" t="str">
            <v>BUR</v>
          </cell>
        </row>
        <row r="437">
          <cell r="A437" t="str">
            <v>Reiss Nelson</v>
          </cell>
          <cell r="B437" t="str">
            <v>Nelson</v>
          </cell>
          <cell r="M437" t="str">
            <v>ARS</v>
          </cell>
        </row>
        <row r="438">
          <cell r="A438" t="str">
            <v>Maxwel Cornet</v>
          </cell>
          <cell r="B438" t="str">
            <v>Cornet</v>
          </cell>
          <cell r="M438" t="str">
            <v>WHU</v>
          </cell>
        </row>
        <row r="439">
          <cell r="A439" t="str">
            <v>Jakub Moder</v>
          </cell>
          <cell r="B439" t="str">
            <v>Moder</v>
          </cell>
          <cell r="M439" t="str">
            <v>BHA</v>
          </cell>
        </row>
        <row r="440">
          <cell r="A440" t="str">
            <v>Stefan Ortega Moreno</v>
          </cell>
          <cell r="B440" t="str">
            <v>Ortega Moreno</v>
          </cell>
          <cell r="M440" t="str">
            <v>MCI</v>
          </cell>
        </row>
        <row r="441">
          <cell r="A441" t="str">
            <v>Aymeric Laporte</v>
          </cell>
          <cell r="B441" t="str">
            <v>Laporte</v>
          </cell>
          <cell r="M441" t="str">
            <v>MCI</v>
          </cell>
        </row>
        <row r="442">
          <cell r="A442" t="str">
            <v>Davinson Sánchez</v>
          </cell>
          <cell r="B442" t="str">
            <v>Sánchez</v>
          </cell>
          <cell r="C442" t="str">
            <v>D Sanchez</v>
          </cell>
          <cell r="D442" t="str">
            <v>Davinson Sanchez</v>
          </cell>
          <cell r="M442" t="str">
            <v>TOT</v>
          </cell>
        </row>
        <row r="443">
          <cell r="A443" t="str">
            <v>Alejo Véliz</v>
          </cell>
          <cell r="B443" t="str">
            <v>Veliz</v>
          </cell>
          <cell r="M443" t="str">
            <v>TOT</v>
          </cell>
        </row>
        <row r="444">
          <cell r="A444" t="str">
            <v>Tyrone Mings</v>
          </cell>
          <cell r="B444" t="str">
            <v>Mings</v>
          </cell>
          <cell r="M444" t="str">
            <v>AVL</v>
          </cell>
        </row>
        <row r="445">
          <cell r="A445" t="str">
            <v>Hannibal Mejbri</v>
          </cell>
          <cell r="B445" t="str">
            <v>Hannibal</v>
          </cell>
          <cell r="M445" t="str">
            <v>MUN</v>
          </cell>
        </row>
        <row r="446">
          <cell r="A446" t="str">
            <v>Michael Olakigbe</v>
          </cell>
          <cell r="B446" t="str">
            <v>Olakigbe</v>
          </cell>
          <cell r="M446" t="str">
            <v>BRE</v>
          </cell>
        </row>
        <row r="447">
          <cell r="A447" t="str">
            <v>Alfie Gilchrist</v>
          </cell>
          <cell r="B447" t="str">
            <v>Gilchrist</v>
          </cell>
          <cell r="M447" t="str">
            <v>CHE</v>
          </cell>
        </row>
        <row r="448">
          <cell r="A448" t="str">
            <v>Remi Matthews</v>
          </cell>
          <cell r="B448" t="str">
            <v>Matthews</v>
          </cell>
          <cell r="M448" t="str">
            <v>CRY</v>
          </cell>
        </row>
        <row r="449">
          <cell r="A449" t="str">
            <v>James Tomkins</v>
          </cell>
          <cell r="B449" t="str">
            <v>Tomkins</v>
          </cell>
          <cell r="M449" t="str">
            <v>CRY</v>
          </cell>
        </row>
        <row r="450">
          <cell r="A450" t="str">
            <v>Robin Olsen</v>
          </cell>
          <cell r="B450" t="str">
            <v>Olsen</v>
          </cell>
          <cell r="M450" t="str">
            <v>AVL</v>
          </cell>
        </row>
        <row r="451">
          <cell r="A451" t="str">
            <v>Thomas Strakosha</v>
          </cell>
          <cell r="B451" t="str">
            <v>Strakosha</v>
          </cell>
          <cell r="M451" t="str">
            <v>BRE</v>
          </cell>
        </row>
        <row r="452">
          <cell r="A452" t="str">
            <v>Toti António Gomes</v>
          </cell>
          <cell r="B452">
            <v>0</v>
          </cell>
          <cell r="M452">
            <v>0</v>
          </cell>
        </row>
        <row r="453">
          <cell r="A453" t="str">
            <v>Lewis Dobbin</v>
          </cell>
          <cell r="B453" t="str">
            <v>Dobbin</v>
          </cell>
          <cell r="M453" t="str">
            <v>EVE</v>
          </cell>
        </row>
        <row r="454">
          <cell r="A454" t="str">
            <v>Matt Ritchie</v>
          </cell>
          <cell r="B454" t="str">
            <v>Ritchie</v>
          </cell>
          <cell r="M454" t="str">
            <v>NEW</v>
          </cell>
        </row>
        <row r="455">
          <cell r="A455" t="str">
            <v>André Tavares Gomes</v>
          </cell>
          <cell r="B455" t="str">
            <v>André Gomes</v>
          </cell>
          <cell r="C455" t="str">
            <v>Gomes</v>
          </cell>
          <cell r="M455" t="str">
            <v>EVE</v>
          </cell>
        </row>
        <row r="456">
          <cell r="A456" t="str">
            <v>James Hill</v>
          </cell>
          <cell r="B456" t="str">
            <v>Hill</v>
          </cell>
          <cell r="M456" t="str">
            <v>BOU</v>
          </cell>
        </row>
        <row r="457">
          <cell r="A457" t="str">
            <v>Aaron Cresswell</v>
          </cell>
          <cell r="B457" t="str">
            <v>Cresswell</v>
          </cell>
          <cell r="M457" t="str">
            <v>WHU</v>
          </cell>
        </row>
        <row r="458">
          <cell r="A458" t="str">
            <v>Ionuț Radu</v>
          </cell>
          <cell r="B458" t="str">
            <v>Radu</v>
          </cell>
          <cell r="M458" t="str">
            <v>BOU</v>
          </cell>
        </row>
        <row r="459">
          <cell r="A459" t="str">
            <v>Jonathan Castro Otto</v>
          </cell>
          <cell r="B459">
            <v>0</v>
          </cell>
          <cell r="C459" t="str">
            <v>Jonny Castro</v>
          </cell>
          <cell r="M459">
            <v>0</v>
          </cell>
        </row>
        <row r="460">
          <cell r="A460" t="str">
            <v>Lewis Hall</v>
          </cell>
          <cell r="B460" t="str">
            <v>Hall</v>
          </cell>
          <cell r="M460" t="str">
            <v>NEW</v>
          </cell>
        </row>
        <row r="461">
          <cell r="A461" t="str">
            <v>Matt Targett</v>
          </cell>
          <cell r="B461" t="str">
            <v>Targett</v>
          </cell>
          <cell r="M461" t="str">
            <v>NEW</v>
          </cell>
        </row>
        <row r="462">
          <cell r="A462" t="str">
            <v>Paul Dummett</v>
          </cell>
          <cell r="B462" t="str">
            <v>Dummett</v>
          </cell>
          <cell r="M462" t="str">
            <v>NEW</v>
          </cell>
        </row>
        <row r="463">
          <cell r="A463" t="str">
            <v>Alex Murphy</v>
          </cell>
          <cell r="B463" t="str">
            <v>A.Murphy</v>
          </cell>
          <cell r="M463" t="str">
            <v>NEW</v>
          </cell>
        </row>
        <row r="464">
          <cell r="A464" t="str">
            <v>Fodé Ballo-Touré</v>
          </cell>
          <cell r="B464" t="str">
            <v>Ballo-Touré</v>
          </cell>
          <cell r="M464" t="str">
            <v>FUL</v>
          </cell>
        </row>
        <row r="465">
          <cell r="A465" t="str">
            <v>Carney Chukwuemeka</v>
          </cell>
          <cell r="B465" t="str">
            <v>Chukwuemeka</v>
          </cell>
          <cell r="M465" t="str">
            <v>CHE</v>
          </cell>
        </row>
        <row r="466">
          <cell r="A466" t="str">
            <v>Naouirou Ahamada</v>
          </cell>
          <cell r="B466" t="str">
            <v>Ahamada</v>
          </cell>
          <cell r="M466" t="str">
            <v>CRY</v>
          </cell>
        </row>
        <row r="467">
          <cell r="A467" t="str">
            <v>Tom Davies</v>
          </cell>
          <cell r="B467" t="str">
            <v>T.Davies</v>
          </cell>
          <cell r="M467" t="str">
            <v>SHU</v>
          </cell>
        </row>
        <row r="468">
          <cell r="A468" t="str">
            <v>Eric Dier</v>
          </cell>
          <cell r="B468" t="str">
            <v>Dier</v>
          </cell>
          <cell r="M468" t="str">
            <v>TOT</v>
          </cell>
        </row>
        <row r="469">
          <cell r="A469" t="str">
            <v>Thilo Kehrer</v>
          </cell>
          <cell r="B469" t="str">
            <v>Kehrer</v>
          </cell>
          <cell r="M469" t="str">
            <v>WHU</v>
          </cell>
        </row>
        <row r="470">
          <cell r="A470" t="str">
            <v>Nathan Redmond</v>
          </cell>
          <cell r="B470" t="str">
            <v>Redmond</v>
          </cell>
          <cell r="M470" t="str">
            <v>BUR</v>
          </cell>
        </row>
        <row r="471">
          <cell r="A471" t="str">
            <v>Nathan Redmond</v>
          </cell>
          <cell r="B471" t="str">
            <v>Redmond</v>
          </cell>
          <cell r="M471" t="str">
            <v>BUR</v>
          </cell>
        </row>
        <row r="472">
          <cell r="A472" t="str">
            <v>John Fleck</v>
          </cell>
          <cell r="B472" t="str">
            <v>Fleck</v>
          </cell>
          <cell r="M472" t="str">
            <v>SHU</v>
          </cell>
        </row>
        <row r="473">
          <cell r="A473" t="str">
            <v>Anass Zaroury</v>
          </cell>
          <cell r="B473" t="str">
            <v>Zaroury</v>
          </cell>
          <cell r="M473" t="str">
            <v>BUR</v>
          </cell>
        </row>
        <row r="474">
          <cell r="A474" t="str">
            <v>Rhys Norrington-Davies</v>
          </cell>
          <cell r="B474" t="str">
            <v>Norrington-Davies</v>
          </cell>
          <cell r="M474" t="str">
            <v>SHU</v>
          </cell>
        </row>
        <row r="475">
          <cell r="A475" t="str">
            <v>Jadon Sancho</v>
          </cell>
          <cell r="B475" t="str">
            <v>Sancho</v>
          </cell>
          <cell r="M475" t="str">
            <v>MUN</v>
          </cell>
        </row>
        <row r="476">
          <cell r="A476" t="str">
            <v>Jaidon Anthony</v>
          </cell>
          <cell r="B476" t="str">
            <v>Anthony</v>
          </cell>
          <cell r="M476" t="str">
            <v>BOU</v>
          </cell>
        </row>
        <row r="477">
          <cell r="A477" t="str">
            <v>Divin Mubama</v>
          </cell>
          <cell r="B477" t="str">
            <v>Mubama</v>
          </cell>
          <cell r="M477" t="str">
            <v>WHU</v>
          </cell>
        </row>
        <row r="478">
          <cell r="A478" t="str">
            <v>Thiago Alcántara do Nascimento</v>
          </cell>
          <cell r="B478" t="str">
            <v>Thiago</v>
          </cell>
          <cell r="C478" t="str">
            <v>Thiago Alcántara</v>
          </cell>
          <cell r="M478" t="str">
            <v>LIV</v>
          </cell>
        </row>
        <row r="479">
          <cell r="A479" t="str">
            <v>Bobby Clark</v>
          </cell>
          <cell r="B479" t="str">
            <v>Clark</v>
          </cell>
          <cell r="M479" t="str">
            <v>LIV</v>
          </cell>
        </row>
        <row r="480">
          <cell r="A480" t="str">
            <v>Ben Doak</v>
          </cell>
          <cell r="B480" t="str">
            <v>Doak</v>
          </cell>
          <cell r="M480" t="str">
            <v>LIV</v>
          </cell>
        </row>
        <row r="481">
          <cell r="A481" t="str">
            <v>James McConnell</v>
          </cell>
          <cell r="B481" t="str">
            <v>McConnell</v>
          </cell>
          <cell r="M481" t="str">
            <v>LIV</v>
          </cell>
        </row>
        <row r="482">
          <cell r="A482" t="str">
            <v>Bertrand Traoré</v>
          </cell>
          <cell r="B482" t="str">
            <v>Bertrand Traoré</v>
          </cell>
          <cell r="M482" t="str">
            <v>AVL</v>
          </cell>
        </row>
        <row r="483">
          <cell r="A483" t="str">
            <v>Tim Iroegbunam</v>
          </cell>
          <cell r="B483" t="str">
            <v>Iroegbunam</v>
          </cell>
          <cell r="M483" t="str">
            <v>AVL</v>
          </cell>
        </row>
        <row r="484">
          <cell r="A484" t="str">
            <v>Jaden Philogene-Bidace</v>
          </cell>
          <cell r="B484" t="str">
            <v>Philogene</v>
          </cell>
          <cell r="M484" t="str">
            <v>AVL</v>
          </cell>
        </row>
        <row r="485">
          <cell r="A485" t="str">
            <v>Tyler Onyango</v>
          </cell>
          <cell r="B485" t="str">
            <v>Onyango</v>
          </cell>
          <cell r="M485" t="str">
            <v>EVE</v>
          </cell>
        </row>
        <row r="486">
          <cell r="A486" t="str">
            <v>Brandon Aguilera Zamora</v>
          </cell>
          <cell r="B486" t="str">
            <v>B.Aguilera</v>
          </cell>
          <cell r="M486" t="str">
            <v>NFO</v>
          </cell>
        </row>
        <row r="487">
          <cell r="A487" t="str">
            <v>Roméo Lavia</v>
          </cell>
          <cell r="B487" t="str">
            <v>Lavia</v>
          </cell>
          <cell r="M487" t="str">
            <v>CHE</v>
          </cell>
        </row>
        <row r="488">
          <cell r="A488" t="str">
            <v>Alex Matos</v>
          </cell>
          <cell r="B488" t="str">
            <v>Matos</v>
          </cell>
          <cell r="M488" t="str">
            <v>CHE</v>
          </cell>
        </row>
        <row r="489">
          <cell r="A489" t="str">
            <v>Andrey Nascimento dos Santos</v>
          </cell>
          <cell r="B489" t="str">
            <v>Andrey</v>
          </cell>
          <cell r="M489" t="str">
            <v>CHE</v>
          </cell>
        </row>
        <row r="490">
          <cell r="A490" t="str">
            <v>Jesurun Rak-Sakyi</v>
          </cell>
          <cell r="B490" t="str">
            <v>Rak-Sakyi</v>
          </cell>
          <cell r="M490" t="str">
            <v>CRY</v>
          </cell>
        </row>
        <row r="491">
          <cell r="A491" t="str">
            <v>Jairo Riedewald</v>
          </cell>
          <cell r="B491" t="str">
            <v>Riedewald</v>
          </cell>
          <cell r="M491" t="str">
            <v>CRY</v>
          </cell>
        </row>
        <row r="492">
          <cell r="A492" t="str">
            <v>David Ozoh</v>
          </cell>
          <cell r="B492" t="str">
            <v>Ozoh</v>
          </cell>
          <cell r="M492" t="str">
            <v>CRY</v>
          </cell>
        </row>
        <row r="493">
          <cell r="A493" t="str">
            <v>Hamed Traorè</v>
          </cell>
          <cell r="B493" t="str">
            <v>Hamed Traorè</v>
          </cell>
          <cell r="M493" t="str">
            <v>BOU</v>
          </cell>
        </row>
        <row r="494">
          <cell r="A494" t="str">
            <v>Facundo Pellistri Rebollo</v>
          </cell>
          <cell r="B494" t="str">
            <v>Pellistri</v>
          </cell>
          <cell r="M494" t="str">
            <v>MUN</v>
          </cell>
        </row>
        <row r="495">
          <cell r="A495" t="str">
            <v>Daniel Gore</v>
          </cell>
          <cell r="B495" t="str">
            <v>Gore</v>
          </cell>
          <cell r="M495" t="str">
            <v>MUN</v>
          </cell>
        </row>
        <row r="496">
          <cell r="A496" t="str">
            <v>Bryan Gil Salvatierra</v>
          </cell>
          <cell r="B496" t="str">
            <v>Bryan</v>
          </cell>
          <cell r="M496" t="str">
            <v>TOT</v>
          </cell>
        </row>
        <row r="497">
          <cell r="A497" t="str">
            <v>Manuel Benson Hedilazio</v>
          </cell>
          <cell r="B497" t="str">
            <v>Benson</v>
          </cell>
          <cell r="M497" t="str">
            <v>BUR</v>
          </cell>
        </row>
        <row r="498">
          <cell r="A498" t="str">
            <v>Jack Cork</v>
          </cell>
          <cell r="B498" t="str">
            <v>Cork</v>
          </cell>
          <cell r="M498" t="str">
            <v>BUR</v>
          </cell>
        </row>
        <row r="499">
          <cell r="A499" t="str">
            <v>Han-Noah Massengo</v>
          </cell>
          <cell r="B499" t="str">
            <v>Massengo</v>
          </cell>
          <cell r="M499" t="str">
            <v>BUR</v>
          </cell>
        </row>
        <row r="500">
          <cell r="A500" t="str">
            <v>Ryan Oné</v>
          </cell>
          <cell r="B500" t="str">
            <v>Oné</v>
          </cell>
          <cell r="M500" t="str">
            <v>SHU</v>
          </cell>
        </row>
        <row r="501">
          <cell r="A501" t="str">
            <v>Mason Burstow</v>
          </cell>
          <cell r="B501" t="str">
            <v>Burstow</v>
          </cell>
          <cell r="M501" t="str">
            <v>CHE</v>
          </cell>
        </row>
        <row r="502">
          <cell r="A502" t="str">
            <v>Deivid Washington de Souza Eugênio</v>
          </cell>
          <cell r="B502" t="str">
            <v>Deivid</v>
          </cell>
          <cell r="M502" t="str">
            <v>CHE</v>
          </cell>
        </row>
        <row r="503">
          <cell r="A503" t="str">
            <v>Youssef Ramalho Chermiti</v>
          </cell>
          <cell r="B503" t="str">
            <v>Y. Chermiti</v>
          </cell>
          <cell r="M503" t="str">
            <v>EVE</v>
          </cell>
        </row>
        <row r="504">
          <cell r="A504" t="str">
            <v>Thomas Cannon</v>
          </cell>
          <cell r="B504" t="str">
            <v>Cannon</v>
          </cell>
          <cell r="M504" t="str">
            <v>EVE</v>
          </cell>
        </row>
        <row r="505">
          <cell r="A505" t="str">
            <v>Antwoine Hackford</v>
          </cell>
          <cell r="B505" t="str">
            <v>Hackford</v>
          </cell>
          <cell r="M505" t="str">
            <v>SHU</v>
          </cell>
        </row>
        <row r="506">
          <cell r="A506" t="str">
            <v>Jamie Donley</v>
          </cell>
          <cell r="B506" t="str">
            <v>Donley</v>
          </cell>
          <cell r="M506" t="str">
            <v>TOT</v>
          </cell>
        </row>
        <row r="507">
          <cell r="A507" t="str">
            <v>Matt Doherty</v>
          </cell>
          <cell r="B507">
            <v>0</v>
          </cell>
          <cell r="M507">
            <v>0</v>
          </cell>
        </row>
        <row r="508">
          <cell r="A508" t="str">
            <v>Matheus Santos Carneiro Da Cunha</v>
          </cell>
          <cell r="B508">
            <v>0</v>
          </cell>
          <cell r="C508" t="str">
            <v>Matheus Cunha</v>
          </cell>
          <cell r="M508">
            <v>0</v>
          </cell>
        </row>
        <row r="509">
          <cell r="A509" t="str">
            <v>Boubacar Traoré</v>
          </cell>
          <cell r="B509">
            <v>0</v>
          </cell>
          <cell r="M509">
            <v>0</v>
          </cell>
        </row>
        <row r="510">
          <cell r="A510" t="str">
            <v>Jean-Ricner Bellegarde</v>
          </cell>
          <cell r="B510">
            <v>0</v>
          </cell>
          <cell r="M510">
            <v>0</v>
          </cell>
        </row>
        <row r="511">
          <cell r="A511" t="str">
            <v>Santiago Bueno</v>
          </cell>
          <cell r="B511">
            <v>0</v>
          </cell>
          <cell r="M511">
            <v>0</v>
          </cell>
        </row>
        <row r="512">
          <cell r="A512" t="str">
            <v>Daniel Castelo Podence</v>
          </cell>
          <cell r="B512">
            <v>0</v>
          </cell>
          <cell r="C512" t="str">
            <v>Daniel Podence</v>
          </cell>
          <cell r="M512">
            <v>0</v>
          </cell>
        </row>
        <row r="513">
          <cell r="A513" t="str">
            <v>Gonçalo Manuel Ganchinho Guedes</v>
          </cell>
          <cell r="B513">
            <v>0</v>
          </cell>
          <cell r="C513" t="str">
            <v>Gonçalo Guedes</v>
          </cell>
          <cell r="M513">
            <v>0</v>
          </cell>
        </row>
        <row r="514">
          <cell r="A514" t="str">
            <v>Luke Cundle</v>
          </cell>
          <cell r="B514">
            <v>0</v>
          </cell>
          <cell r="M514">
            <v>0</v>
          </cell>
        </row>
        <row r="515">
          <cell r="A515" t="str">
            <v>Francisco Jorge Tomás Oliveira</v>
          </cell>
          <cell r="B515">
            <v>0</v>
          </cell>
          <cell r="M515">
            <v>0</v>
          </cell>
        </row>
        <row r="516">
          <cell r="A516" t="str">
            <v>Matija Šarkić</v>
          </cell>
          <cell r="B516">
            <v>0</v>
          </cell>
          <cell r="C516" t="str">
            <v>Sarkic</v>
          </cell>
          <cell r="M516">
            <v>0</v>
          </cell>
        </row>
        <row r="517">
          <cell r="A517" t="str">
            <v>Flynn Downes</v>
          </cell>
          <cell r="B517" t="str">
            <v>Downes</v>
          </cell>
          <cell r="M517" t="str">
            <v>WHU</v>
          </cell>
        </row>
        <row r="518">
          <cell r="A518" t="str">
            <v>Conor Coventry</v>
          </cell>
          <cell r="B518" t="str">
            <v>Coventry</v>
          </cell>
          <cell r="M518" t="str">
            <v>WHU</v>
          </cell>
        </row>
        <row r="519">
          <cell r="A519" t="str">
            <v>Gianluca Scamacca</v>
          </cell>
          <cell r="B519" t="str">
            <v>Scamacca</v>
          </cell>
          <cell r="M519" t="str">
            <v>WHU</v>
          </cell>
        </row>
        <row r="520">
          <cell r="A520" t="str">
            <v>Hugo Lloris</v>
          </cell>
          <cell r="B520" t="str">
            <v>Lloris</v>
          </cell>
          <cell r="M520" t="str">
            <v>TOT</v>
          </cell>
        </row>
        <row r="521">
          <cell r="A521" t="str">
            <v>Fraser Forster</v>
          </cell>
          <cell r="B521" t="str">
            <v>Forster</v>
          </cell>
          <cell r="M521" t="str">
            <v>TOT</v>
          </cell>
        </row>
        <row r="522">
          <cell r="A522" t="str">
            <v>Brandon Austin</v>
          </cell>
          <cell r="B522" t="str">
            <v>Austin</v>
          </cell>
          <cell r="M522" t="str">
            <v>TOT</v>
          </cell>
        </row>
        <row r="523">
          <cell r="A523" t="str">
            <v>Harry Kane</v>
          </cell>
          <cell r="B523" t="str">
            <v>Kane</v>
          </cell>
          <cell r="M523" t="str">
            <v>TOT</v>
          </cell>
        </row>
        <row r="524">
          <cell r="A524" t="str">
            <v>Ryan Sessegnon</v>
          </cell>
          <cell r="B524" t="str">
            <v>Sessegnon</v>
          </cell>
          <cell r="M524" t="str">
            <v>TOT</v>
          </cell>
        </row>
        <row r="525">
          <cell r="A525" t="str">
            <v>Japhet Tanganga</v>
          </cell>
          <cell r="B525" t="str">
            <v>Tanganga</v>
          </cell>
          <cell r="M525" t="str">
            <v>TOT</v>
          </cell>
        </row>
        <row r="526">
          <cell r="A526" t="str">
            <v>Djed Spence</v>
          </cell>
          <cell r="B526" t="str">
            <v>Spence</v>
          </cell>
          <cell r="M526" t="str">
            <v>TOT</v>
          </cell>
        </row>
        <row r="527">
          <cell r="A527" t="str">
            <v>Joe Rodon</v>
          </cell>
          <cell r="B527" t="str">
            <v>Rodon</v>
          </cell>
          <cell r="M527" t="str">
            <v>TOT</v>
          </cell>
        </row>
        <row r="528">
          <cell r="A528" t="str">
            <v>Ismaila Coulibaly</v>
          </cell>
          <cell r="B528" t="str">
            <v>Coulibaly</v>
          </cell>
          <cell r="M528" t="str">
            <v>SHU</v>
          </cell>
        </row>
        <row r="529">
          <cell r="A529" t="str">
            <v>Jordan Amissah</v>
          </cell>
          <cell r="B529" t="str">
            <v>Amissah</v>
          </cell>
          <cell r="M529" t="str">
            <v>SHU</v>
          </cell>
        </row>
        <row r="530">
          <cell r="A530" t="str">
            <v>Adam Davies</v>
          </cell>
          <cell r="B530" t="str">
            <v>A.Davies</v>
          </cell>
          <cell r="M530" t="str">
            <v>SHU</v>
          </cell>
        </row>
        <row r="531">
          <cell r="A531" t="str">
            <v>Daniel Jebbison</v>
          </cell>
          <cell r="B531" t="str">
            <v>Jebbison</v>
          </cell>
          <cell r="M531" t="str">
            <v>SHU</v>
          </cell>
        </row>
        <row r="532">
          <cell r="A532" t="str">
            <v>Iliman Ndiaye</v>
          </cell>
          <cell r="B532" t="str">
            <v>Ndiaye</v>
          </cell>
          <cell r="M532" t="str">
            <v>SHU</v>
          </cell>
        </row>
        <row r="533">
          <cell r="A533" t="str">
            <v>Lewis O'Brien</v>
          </cell>
          <cell r="B533" t="str">
            <v>O'Brien</v>
          </cell>
          <cell r="M533" t="str">
            <v>NFO</v>
          </cell>
        </row>
        <row r="534">
          <cell r="A534" t="str">
            <v>Remo Freuler</v>
          </cell>
          <cell r="B534" t="str">
            <v>Freuler</v>
          </cell>
          <cell r="M534" t="str">
            <v>NFO</v>
          </cell>
        </row>
        <row r="535">
          <cell r="A535" t="str">
            <v>Jonjo Shelvey</v>
          </cell>
          <cell r="B535" t="str">
            <v>J.Shelvey</v>
          </cell>
          <cell r="M535" t="str">
            <v>NFO</v>
          </cell>
        </row>
        <row r="536">
          <cell r="A536" t="str">
            <v>Alex Mighten</v>
          </cell>
          <cell r="B536" t="str">
            <v>Mighten</v>
          </cell>
          <cell r="M536" t="str">
            <v>NFO</v>
          </cell>
        </row>
        <row r="537">
          <cell r="A537" t="str">
            <v>Harry Arter</v>
          </cell>
          <cell r="B537" t="str">
            <v>Arter</v>
          </cell>
          <cell r="M537" t="str">
            <v>NFO</v>
          </cell>
        </row>
        <row r="538">
          <cell r="A538" t="str">
            <v>Braian Ojeda Rodríguez</v>
          </cell>
          <cell r="B538" t="str">
            <v>Ojeda</v>
          </cell>
          <cell r="M538" t="str">
            <v>NFO</v>
          </cell>
        </row>
        <row r="539">
          <cell r="A539" t="str">
            <v>Wayne Hennessey</v>
          </cell>
          <cell r="B539" t="str">
            <v>Hennessey</v>
          </cell>
          <cell r="M539" t="str">
            <v>NFO</v>
          </cell>
        </row>
        <row r="540">
          <cell r="A540" t="str">
            <v>Sam Surridge</v>
          </cell>
          <cell r="B540" t="str">
            <v>Surridge</v>
          </cell>
          <cell r="M540" t="str">
            <v>NFO</v>
          </cell>
        </row>
        <row r="541">
          <cell r="A541" t="str">
            <v>Emmanuel Dennis</v>
          </cell>
          <cell r="B541" t="str">
            <v>Dennis</v>
          </cell>
          <cell r="C541" t="str">
            <v>E Dennis</v>
          </cell>
          <cell r="M541" t="str">
            <v>NFO</v>
          </cell>
        </row>
        <row r="542">
          <cell r="A542" t="str">
            <v>Steve Cook</v>
          </cell>
          <cell r="B542" t="str">
            <v>Cook</v>
          </cell>
          <cell r="C542" t="str">
            <v>S Cook</v>
          </cell>
          <cell r="M542" t="str">
            <v>NFO</v>
          </cell>
        </row>
        <row r="543">
          <cell r="A543" t="str">
            <v>Giulian Biancone</v>
          </cell>
          <cell r="B543" t="str">
            <v>Biancone</v>
          </cell>
          <cell r="M543" t="str">
            <v>NFO</v>
          </cell>
        </row>
        <row r="544">
          <cell r="A544" t="str">
            <v>Mohamed Dräger</v>
          </cell>
          <cell r="B544" t="str">
            <v>Dräger</v>
          </cell>
          <cell r="M544" t="str">
            <v>NFO</v>
          </cell>
        </row>
        <row r="545">
          <cell r="A545" t="str">
            <v>Jonathan Panzo</v>
          </cell>
          <cell r="B545" t="str">
            <v>Panzo</v>
          </cell>
          <cell r="M545" t="str">
            <v>NFO</v>
          </cell>
        </row>
        <row r="546">
          <cell r="A546" t="str">
            <v>Loïc Mbe Soh</v>
          </cell>
          <cell r="B546" t="str">
            <v>Mbe Soh</v>
          </cell>
          <cell r="M546" t="str">
            <v>NFO</v>
          </cell>
        </row>
        <row r="547">
          <cell r="A547" t="str">
            <v>Omar Richards</v>
          </cell>
          <cell r="B547" t="str">
            <v>O.Richards</v>
          </cell>
          <cell r="C547" t="str">
            <v>O Richards</v>
          </cell>
          <cell r="M547" t="str">
            <v>NFO</v>
          </cell>
        </row>
        <row r="548">
          <cell r="A548" t="str">
            <v>Richie Laryea</v>
          </cell>
          <cell r="B548" t="str">
            <v>Laryea</v>
          </cell>
          <cell r="M548" t="str">
            <v>NFO</v>
          </cell>
        </row>
        <row r="549">
          <cell r="A549" t="str">
            <v>Allan Saint-Maximin</v>
          </cell>
          <cell r="B549" t="str">
            <v>Saint-Maximin</v>
          </cell>
          <cell r="M549" t="str">
            <v>NEW</v>
          </cell>
        </row>
        <row r="550">
          <cell r="A550" t="str">
            <v>Ryan Fraser</v>
          </cell>
          <cell r="B550" t="str">
            <v>Fraser</v>
          </cell>
          <cell r="M550" t="str">
            <v>NEW</v>
          </cell>
        </row>
        <row r="551">
          <cell r="A551" t="str">
            <v>Jeff Hendrick</v>
          </cell>
          <cell r="B551" t="str">
            <v>Hendrick</v>
          </cell>
          <cell r="M551" t="str">
            <v>NEW</v>
          </cell>
        </row>
        <row r="552">
          <cell r="A552" t="str">
            <v>Karl Darlow</v>
          </cell>
          <cell r="B552" t="str">
            <v>Darlow</v>
          </cell>
          <cell r="M552" t="str">
            <v>NEW</v>
          </cell>
        </row>
        <row r="553">
          <cell r="A553" t="str">
            <v>Javier Manquillo Gaitán</v>
          </cell>
          <cell r="B553" t="str">
            <v>Manquillo</v>
          </cell>
          <cell r="M553" t="str">
            <v>NEW</v>
          </cell>
        </row>
        <row r="554">
          <cell r="A554" t="str">
            <v>Jamal Lewis</v>
          </cell>
          <cell r="B554" t="str">
            <v>J.Lewis</v>
          </cell>
          <cell r="C554" t="str">
            <v>J Lewis</v>
          </cell>
          <cell r="M554" t="str">
            <v>NEW</v>
          </cell>
        </row>
        <row r="555">
          <cell r="A555" t="str">
            <v>Harrison Ashby</v>
          </cell>
          <cell r="B555" t="str">
            <v>Ashby</v>
          </cell>
          <cell r="M555" t="str">
            <v>NEW</v>
          </cell>
        </row>
        <row r="556">
          <cell r="A556" t="str">
            <v>Frederico Rodrigues de Paula Santos</v>
          </cell>
          <cell r="B556" t="str">
            <v>Fred</v>
          </cell>
          <cell r="M556" t="str">
            <v>MUN</v>
          </cell>
        </row>
        <row r="557">
          <cell r="A557" t="str">
            <v>Tom Heaton</v>
          </cell>
          <cell r="B557" t="str">
            <v>Heaton</v>
          </cell>
          <cell r="M557" t="str">
            <v>MUN</v>
          </cell>
        </row>
        <row r="558">
          <cell r="A558" t="str">
            <v>Tyrell Malacia</v>
          </cell>
          <cell r="B558" t="str">
            <v>Malacia</v>
          </cell>
          <cell r="M558" t="str">
            <v>MUN</v>
          </cell>
        </row>
        <row r="559">
          <cell r="A559" t="str">
            <v>Brandon Williams</v>
          </cell>
          <cell r="B559" t="str">
            <v>B.Williams</v>
          </cell>
          <cell r="M559" t="str">
            <v>MUN</v>
          </cell>
        </row>
        <row r="560">
          <cell r="A560" t="str">
            <v>Eric Bailly</v>
          </cell>
          <cell r="B560" t="str">
            <v>Bailly</v>
          </cell>
          <cell r="M560" t="str">
            <v>MUN</v>
          </cell>
        </row>
        <row r="561">
          <cell r="A561" t="str">
            <v>Alex Telles</v>
          </cell>
          <cell r="B561" t="str">
            <v>Alex Telles</v>
          </cell>
          <cell r="M561" t="str">
            <v>MUN</v>
          </cell>
        </row>
        <row r="562">
          <cell r="A562" t="str">
            <v>Riyad Mahrez</v>
          </cell>
          <cell r="B562" t="str">
            <v>Mahrez</v>
          </cell>
          <cell r="M562" t="str">
            <v>MCI</v>
          </cell>
        </row>
        <row r="563">
          <cell r="A563" t="str">
            <v>Scott Carson</v>
          </cell>
          <cell r="B563" t="str">
            <v>Carson</v>
          </cell>
          <cell r="M563" t="str">
            <v>MCI</v>
          </cell>
        </row>
        <row r="564">
          <cell r="A564" t="str">
            <v>Zack Steffen</v>
          </cell>
          <cell r="B564" t="str">
            <v>Steffen</v>
          </cell>
          <cell r="M564" t="str">
            <v>MCI</v>
          </cell>
        </row>
        <row r="565">
          <cell r="A565" t="str">
            <v>João Cancelo</v>
          </cell>
          <cell r="B565" t="str">
            <v>Cancelo</v>
          </cell>
          <cell r="C565" t="str">
            <v>Joao Cancelo</v>
          </cell>
          <cell r="M565" t="str">
            <v>MCI</v>
          </cell>
        </row>
        <row r="566">
          <cell r="A566" t="str">
            <v>Allan Campbell</v>
          </cell>
          <cell r="B566" t="str">
            <v>Campbell</v>
          </cell>
          <cell r="M566" t="str">
            <v>LUT</v>
          </cell>
        </row>
        <row r="567">
          <cell r="A567" t="str">
            <v>Luke Freeman</v>
          </cell>
          <cell r="B567" t="str">
            <v>Freeman</v>
          </cell>
          <cell r="M567" t="str">
            <v>LUT</v>
          </cell>
        </row>
        <row r="568">
          <cell r="A568" t="str">
            <v>Carlos Mendes Gomes</v>
          </cell>
          <cell r="B568" t="str">
            <v>Mendes</v>
          </cell>
          <cell r="M568" t="str">
            <v>LUT</v>
          </cell>
        </row>
        <row r="569">
          <cell r="A569" t="str">
            <v>Fred Onyedinma</v>
          </cell>
          <cell r="B569" t="str">
            <v>Onyedinma</v>
          </cell>
          <cell r="M569" t="str">
            <v>LUT</v>
          </cell>
        </row>
        <row r="570">
          <cell r="A570" t="str">
            <v>Dion Pereira</v>
          </cell>
          <cell r="B570" t="str">
            <v>Pereira</v>
          </cell>
          <cell r="M570" t="str">
            <v>LUT</v>
          </cell>
        </row>
        <row r="571">
          <cell r="A571" t="str">
            <v>Glen Rea</v>
          </cell>
          <cell r="B571" t="str">
            <v>Rea</v>
          </cell>
          <cell r="M571" t="str">
            <v>LUT</v>
          </cell>
        </row>
        <row r="572">
          <cell r="A572" t="str">
            <v>Elliot Thorpe</v>
          </cell>
          <cell r="B572" t="str">
            <v>Thorpe</v>
          </cell>
          <cell r="M572" t="str">
            <v>LUT</v>
          </cell>
        </row>
        <row r="573">
          <cell r="A573" t="str">
            <v>Louie Watson</v>
          </cell>
          <cell r="B573" t="str">
            <v>Watson</v>
          </cell>
          <cell r="M573" t="str">
            <v>LUT</v>
          </cell>
        </row>
        <row r="574">
          <cell r="A574" t="str">
            <v>Matt Macey</v>
          </cell>
          <cell r="B574" t="str">
            <v>Macey</v>
          </cell>
          <cell r="M574" t="str">
            <v>LUT</v>
          </cell>
        </row>
        <row r="575">
          <cell r="A575" t="str">
            <v>James Shea</v>
          </cell>
          <cell r="B575" t="str">
            <v>Shea</v>
          </cell>
          <cell r="M575" t="str">
            <v>LUT</v>
          </cell>
        </row>
        <row r="576">
          <cell r="A576" t="str">
            <v>Jack Walton</v>
          </cell>
          <cell r="B576" t="str">
            <v>Walton</v>
          </cell>
          <cell r="M576" t="str">
            <v>LUT</v>
          </cell>
        </row>
        <row r="577">
          <cell r="A577" t="str">
            <v>John McAtee</v>
          </cell>
          <cell r="B577" t="str">
            <v>McAtee</v>
          </cell>
          <cell r="M577" t="str">
            <v>LUT</v>
          </cell>
        </row>
        <row r="578">
          <cell r="A578" t="str">
            <v>Admiral Muskwe</v>
          </cell>
          <cell r="B578" t="str">
            <v>Muskwe</v>
          </cell>
          <cell r="M578" t="str">
            <v>LUT</v>
          </cell>
        </row>
        <row r="579">
          <cell r="A579" t="str">
            <v>Aribim Pepple</v>
          </cell>
          <cell r="B579" t="str">
            <v>Pepple</v>
          </cell>
          <cell r="M579" t="str">
            <v>LUT</v>
          </cell>
        </row>
        <row r="580">
          <cell r="A580" t="str">
            <v>Joe Taylor</v>
          </cell>
          <cell r="B580" t="str">
            <v>Taylor</v>
          </cell>
          <cell r="M580" t="str">
            <v>LUT</v>
          </cell>
        </row>
        <row r="581">
          <cell r="A581" t="str">
            <v>Dan Potts</v>
          </cell>
          <cell r="B581" t="str">
            <v>Potts</v>
          </cell>
          <cell r="M581" t="str">
            <v>LUT</v>
          </cell>
        </row>
        <row r="582">
          <cell r="A582" t="str">
            <v>Stefan Bajcetic</v>
          </cell>
          <cell r="B582" t="str">
            <v>Bajcetic</v>
          </cell>
          <cell r="M582" t="str">
            <v>LIV</v>
          </cell>
        </row>
        <row r="583">
          <cell r="A583" t="str">
            <v>Jordan Henderson</v>
          </cell>
          <cell r="B583" t="str">
            <v>Henderson</v>
          </cell>
          <cell r="C583" t="str">
            <v>J Henderson</v>
          </cell>
          <cell r="M583" t="str">
            <v>LIV</v>
          </cell>
        </row>
        <row r="584">
          <cell r="A584" t="str">
            <v>Fabio Henrique Tavares</v>
          </cell>
          <cell r="B584" t="str">
            <v>Fabinho</v>
          </cell>
          <cell r="M584" t="str">
            <v>LIV</v>
          </cell>
        </row>
        <row r="585">
          <cell r="A585" t="str">
            <v>Adrián San Miguel del Castillo</v>
          </cell>
          <cell r="B585" t="str">
            <v>Adrián</v>
          </cell>
          <cell r="C585" t="str">
            <v>Adrian</v>
          </cell>
          <cell r="M585" t="str">
            <v>LIV</v>
          </cell>
        </row>
        <row r="586">
          <cell r="A586" t="str">
            <v>Nathaniel Phillips</v>
          </cell>
          <cell r="B586" t="str">
            <v>Phillips</v>
          </cell>
          <cell r="C586" t="str">
            <v>N Phillips</v>
          </cell>
          <cell r="M586" t="str">
            <v>LIV</v>
          </cell>
        </row>
        <row r="587">
          <cell r="A587" t="str">
            <v>Sepp van den Berg</v>
          </cell>
          <cell r="B587" t="str">
            <v>Van den Berg</v>
          </cell>
          <cell r="M587" t="str">
            <v>LIV</v>
          </cell>
        </row>
        <row r="588">
          <cell r="A588" t="str">
            <v>Tyrese Francois</v>
          </cell>
          <cell r="B588" t="str">
            <v>Francois</v>
          </cell>
          <cell r="M588" t="str">
            <v>FUL</v>
          </cell>
        </row>
        <row r="589">
          <cell r="A589" t="str">
            <v>Anthony Knockaert</v>
          </cell>
          <cell r="B589" t="str">
            <v>Knockaert</v>
          </cell>
          <cell r="M589" t="str">
            <v>FUL</v>
          </cell>
        </row>
        <row r="590">
          <cell r="A590" t="str">
            <v>Ivan Neves Abreu Cavaleiro</v>
          </cell>
          <cell r="B590" t="str">
            <v>I.Cavaleiro</v>
          </cell>
          <cell r="M590" t="str">
            <v>FUL</v>
          </cell>
        </row>
        <row r="591">
          <cell r="A591" t="str">
            <v>Marek Rodák</v>
          </cell>
          <cell r="B591" t="str">
            <v>Rodák</v>
          </cell>
          <cell r="C591" t="str">
            <v>Rodak</v>
          </cell>
          <cell r="M591" t="str">
            <v>FUL</v>
          </cell>
        </row>
        <row r="592">
          <cell r="A592" t="str">
            <v>Kevin Mbabu</v>
          </cell>
          <cell r="B592" t="str">
            <v>Mbabu</v>
          </cell>
          <cell r="M592" t="str">
            <v>FUL</v>
          </cell>
        </row>
        <row r="593">
          <cell r="A593" t="str">
            <v>Terence Kongolo</v>
          </cell>
          <cell r="B593" t="str">
            <v>Kongolo</v>
          </cell>
          <cell r="M593" t="str">
            <v>FUL</v>
          </cell>
        </row>
        <row r="594">
          <cell r="A594" t="str">
            <v>Demarai Gray</v>
          </cell>
          <cell r="B594" t="str">
            <v>Gray</v>
          </cell>
          <cell r="C594" t="str">
            <v>D Gray</v>
          </cell>
          <cell r="M594" t="str">
            <v>EVE</v>
          </cell>
        </row>
        <row r="595">
          <cell r="A595" t="str">
            <v>Dele Alli</v>
          </cell>
          <cell r="B595" t="str">
            <v>Dele</v>
          </cell>
          <cell r="M595" t="str">
            <v>EVE</v>
          </cell>
        </row>
        <row r="596">
          <cell r="A596" t="str">
            <v>Jean-Philippe Gbamin</v>
          </cell>
          <cell r="B596" t="str">
            <v>Gbamin</v>
          </cell>
          <cell r="M596" t="str">
            <v>EVE</v>
          </cell>
        </row>
        <row r="597">
          <cell r="A597" t="str">
            <v>Malcolm Ebiowei</v>
          </cell>
          <cell r="B597" t="str">
            <v>Ebiowei</v>
          </cell>
          <cell r="M597" t="str">
            <v>CRY</v>
          </cell>
        </row>
        <row r="598">
          <cell r="A598" t="str">
            <v>Vicente Guaita</v>
          </cell>
          <cell r="B598" t="str">
            <v>Guaita</v>
          </cell>
          <cell r="M598" t="str">
            <v>CRY</v>
          </cell>
        </row>
        <row r="599">
          <cell r="A599" t="str">
            <v>Luke Plange</v>
          </cell>
          <cell r="B599" t="str">
            <v>Plange</v>
          </cell>
          <cell r="M599" t="str">
            <v>CRY</v>
          </cell>
        </row>
        <row r="600">
          <cell r="A600" t="str">
            <v>Rob Holding</v>
          </cell>
          <cell r="B600" t="str">
            <v>Holding</v>
          </cell>
          <cell r="M600" t="str">
            <v>CRY</v>
          </cell>
        </row>
        <row r="601">
          <cell r="A601" t="str">
            <v>Hakim Ziyech</v>
          </cell>
          <cell r="B601" t="str">
            <v>Ziyech</v>
          </cell>
          <cell r="M601" t="str">
            <v>CHE</v>
          </cell>
        </row>
        <row r="602">
          <cell r="A602" t="str">
            <v>Christian Pulisic</v>
          </cell>
          <cell r="B602" t="str">
            <v>Pulisic</v>
          </cell>
          <cell r="M602" t="str">
            <v>CHE</v>
          </cell>
        </row>
        <row r="603">
          <cell r="A603" t="str">
            <v>Kepa Arrizabalaga</v>
          </cell>
          <cell r="B603" t="str">
            <v>Arrizabalaga</v>
          </cell>
          <cell r="C603" t="str">
            <v>Kepa</v>
          </cell>
          <cell r="M603" t="str">
            <v>CHE</v>
          </cell>
        </row>
        <row r="604">
          <cell r="A604" t="str">
            <v>Pierre-Emerick Aubameyang</v>
          </cell>
          <cell r="B604" t="str">
            <v>Aubameyang</v>
          </cell>
          <cell r="M604" t="str">
            <v>CHE</v>
          </cell>
        </row>
        <row r="605">
          <cell r="A605" t="str">
            <v>César Azpilicueta</v>
          </cell>
          <cell r="B605" t="str">
            <v>Azpilicueta</v>
          </cell>
          <cell r="C605" t="str">
            <v>Cesar Azpilicueta</v>
          </cell>
          <cell r="M605" t="str">
            <v>CHE</v>
          </cell>
        </row>
        <row r="606">
          <cell r="A606" t="str">
            <v>Trevoh Chalobah</v>
          </cell>
          <cell r="B606" t="str">
            <v>Chalobah</v>
          </cell>
          <cell r="M606" t="str">
            <v>CHE</v>
          </cell>
        </row>
        <row r="607">
          <cell r="A607" t="str">
            <v>Wesley Fofana</v>
          </cell>
          <cell r="B607" t="str">
            <v>W.Fofana</v>
          </cell>
          <cell r="M607" t="str">
            <v>CHE</v>
          </cell>
        </row>
        <row r="608">
          <cell r="A608" t="str">
            <v>Malang Sarr</v>
          </cell>
          <cell r="B608" t="str">
            <v>M.Sarr</v>
          </cell>
          <cell r="M608" t="str">
            <v>CHE</v>
          </cell>
        </row>
        <row r="609">
          <cell r="A609" t="str">
            <v>Ethan Ampadu</v>
          </cell>
          <cell r="B609" t="str">
            <v>Ampadu</v>
          </cell>
          <cell r="M609" t="str">
            <v>CHE</v>
          </cell>
        </row>
        <row r="610">
          <cell r="A610" t="str">
            <v>Enock Agyei</v>
          </cell>
          <cell r="B610" t="str">
            <v>Agyei</v>
          </cell>
          <cell r="M610" t="str">
            <v>BUR</v>
          </cell>
        </row>
        <row r="611">
          <cell r="A611" t="str">
            <v>Samuel Bastien</v>
          </cell>
          <cell r="B611" t="str">
            <v>Bastien</v>
          </cell>
          <cell r="M611" t="str">
            <v>BUR</v>
          </cell>
        </row>
        <row r="612">
          <cell r="A612" t="str">
            <v>Darko Churlinov</v>
          </cell>
          <cell r="B612" t="str">
            <v>Churlinov</v>
          </cell>
          <cell r="M612" t="str">
            <v>BUR</v>
          </cell>
        </row>
        <row r="613">
          <cell r="A613" t="str">
            <v>Dara Costelloe</v>
          </cell>
          <cell r="B613" t="str">
            <v>Costelloe</v>
          </cell>
          <cell r="M613" t="str">
            <v>BUR</v>
          </cell>
        </row>
        <row r="614">
          <cell r="A614" t="str">
            <v>Scott Twine</v>
          </cell>
          <cell r="B614" t="str">
            <v>Twine</v>
          </cell>
          <cell r="M614" t="str">
            <v>BUR</v>
          </cell>
        </row>
        <row r="615">
          <cell r="A615" t="str">
            <v>Denis Franchi</v>
          </cell>
          <cell r="B615" t="str">
            <v>Franchi</v>
          </cell>
          <cell r="M615" t="str">
            <v>BUR</v>
          </cell>
        </row>
        <row r="616">
          <cell r="A616" t="str">
            <v>Arijanet Muric</v>
          </cell>
          <cell r="B616" t="str">
            <v>Muric</v>
          </cell>
          <cell r="M616" t="str">
            <v>BUR</v>
          </cell>
        </row>
        <row r="617">
          <cell r="A617" t="str">
            <v>Bailey Peacock-Farrell</v>
          </cell>
          <cell r="B617" t="str">
            <v>Peacock-Farrell</v>
          </cell>
          <cell r="M617" t="str">
            <v>BUR</v>
          </cell>
        </row>
        <row r="618">
          <cell r="A618" t="str">
            <v>Lawrence Vigouroux</v>
          </cell>
          <cell r="B618" t="str">
            <v>Vigouroux</v>
          </cell>
          <cell r="M618" t="str">
            <v>BUR</v>
          </cell>
        </row>
        <row r="619">
          <cell r="A619" t="str">
            <v>Wout Weghorst</v>
          </cell>
          <cell r="B619" t="str">
            <v>Weghorst</v>
          </cell>
          <cell r="M619" t="str">
            <v>BUR</v>
          </cell>
        </row>
        <row r="620">
          <cell r="A620" t="str">
            <v>CJ Egan-Riley</v>
          </cell>
          <cell r="B620" t="str">
            <v>Egan-Riley</v>
          </cell>
          <cell r="M620" t="str">
            <v>BUR</v>
          </cell>
        </row>
        <row r="621">
          <cell r="A621" t="str">
            <v>Luke McNally</v>
          </cell>
          <cell r="B621" t="str">
            <v>McNally</v>
          </cell>
          <cell r="M621" t="str">
            <v>BUR</v>
          </cell>
        </row>
        <row r="622">
          <cell r="A622" t="str">
            <v>Bobby Thomas</v>
          </cell>
          <cell r="B622" t="str">
            <v>Thomas</v>
          </cell>
          <cell r="M622" t="str">
            <v>BUR</v>
          </cell>
        </row>
        <row r="623">
          <cell r="A623" t="str">
            <v>Sergi Canós Tenés</v>
          </cell>
          <cell r="B623" t="str">
            <v>Canós</v>
          </cell>
          <cell r="C623" t="str">
            <v>Canos</v>
          </cell>
          <cell r="M623" t="str">
            <v>BRE</v>
          </cell>
        </row>
        <row r="624">
          <cell r="A624" t="str">
            <v>Mads Bidstrup</v>
          </cell>
          <cell r="B624" t="str">
            <v>Bidstrup</v>
          </cell>
          <cell r="M624" t="str">
            <v>BRE</v>
          </cell>
        </row>
        <row r="625">
          <cell r="A625" t="str">
            <v>Ellery Balcombe</v>
          </cell>
          <cell r="B625" t="str">
            <v>Balcombe</v>
          </cell>
          <cell r="M625" t="str">
            <v>BRE</v>
          </cell>
        </row>
        <row r="626">
          <cell r="A626" t="str">
            <v>Halil Dervişoğlu</v>
          </cell>
          <cell r="B626" t="str">
            <v>Dervişoğlu</v>
          </cell>
          <cell r="C626" t="str">
            <v>Dervisoglu</v>
          </cell>
          <cell r="M626" t="str">
            <v>BRE</v>
          </cell>
        </row>
        <row r="627">
          <cell r="A627" t="str">
            <v>Mads Bech Sørensen</v>
          </cell>
          <cell r="B627" t="str">
            <v>Bech</v>
          </cell>
          <cell r="C627" t="str">
            <v>Sorensen</v>
          </cell>
          <cell r="M627" t="str">
            <v>BRE</v>
          </cell>
        </row>
        <row r="628">
          <cell r="A628" t="str">
            <v>Charlie Goode</v>
          </cell>
          <cell r="B628" t="str">
            <v>Goode</v>
          </cell>
          <cell r="M628" t="str">
            <v>BRE</v>
          </cell>
        </row>
        <row r="629">
          <cell r="A629" t="str">
            <v>Ben Pearson</v>
          </cell>
          <cell r="B629" t="str">
            <v>Pearson</v>
          </cell>
          <cell r="M629" t="str">
            <v>BOU</v>
          </cell>
        </row>
        <row r="630">
          <cell r="A630" t="str">
            <v>Siriki Dembélé</v>
          </cell>
          <cell r="B630" t="str">
            <v>Siriki</v>
          </cell>
          <cell r="C630" t="str">
            <v>Dembele</v>
          </cell>
          <cell r="M630" t="str">
            <v>BOU</v>
          </cell>
        </row>
        <row r="631">
          <cell r="A631" t="str">
            <v>Jamal Lowe</v>
          </cell>
          <cell r="B631" t="str">
            <v>Lowe</v>
          </cell>
          <cell r="M631" t="str">
            <v>BOU</v>
          </cell>
        </row>
        <row r="632">
          <cell r="A632" t="str">
            <v>Emiliano Marcondes</v>
          </cell>
          <cell r="B632" t="str">
            <v>Marcondes</v>
          </cell>
          <cell r="M632" t="str">
            <v>BOU</v>
          </cell>
        </row>
        <row r="633">
          <cell r="A633" t="str">
            <v>Mark Travers</v>
          </cell>
          <cell r="B633" t="str">
            <v>Travers</v>
          </cell>
          <cell r="M633" t="str">
            <v>BOU</v>
          </cell>
        </row>
        <row r="634">
          <cell r="A634" t="str">
            <v>Darren Randolph</v>
          </cell>
          <cell r="B634" t="str">
            <v>Randolph</v>
          </cell>
          <cell r="M634" t="str">
            <v>BOU</v>
          </cell>
        </row>
        <row r="635">
          <cell r="A635" t="str">
            <v>Ryan Fredericks</v>
          </cell>
          <cell r="B635" t="str">
            <v>Fredericks</v>
          </cell>
          <cell r="M635" t="str">
            <v>BOU</v>
          </cell>
        </row>
        <row r="636">
          <cell r="A636" t="str">
            <v>Jeremy Sarmiento Morante</v>
          </cell>
          <cell r="B636" t="str">
            <v>Sarmiento</v>
          </cell>
          <cell r="M636" t="str">
            <v>BHA</v>
          </cell>
        </row>
        <row r="637">
          <cell r="A637" t="str">
            <v>Steven Alzate</v>
          </cell>
          <cell r="B637" t="str">
            <v>Alzate</v>
          </cell>
          <cell r="M637" t="str">
            <v>BHA</v>
          </cell>
        </row>
        <row r="638">
          <cell r="A638" t="str">
            <v>Kacper Kozłowski</v>
          </cell>
          <cell r="B638" t="str">
            <v>Kozłowski</v>
          </cell>
          <cell r="C638" t="str">
            <v>Kozlowski</v>
          </cell>
          <cell r="M638" t="str">
            <v>BHA</v>
          </cell>
        </row>
        <row r="639">
          <cell r="A639" t="str">
            <v>Kjell Scherpen</v>
          </cell>
          <cell r="B639" t="str">
            <v>Scherpen</v>
          </cell>
          <cell r="M639" t="str">
            <v>BHA</v>
          </cell>
        </row>
        <row r="640">
          <cell r="A640" t="str">
            <v>Deniz Undav</v>
          </cell>
          <cell r="B640" t="str">
            <v>Undav</v>
          </cell>
          <cell r="M640" t="str">
            <v>BHA</v>
          </cell>
        </row>
        <row r="641">
          <cell r="A641" t="str">
            <v>Emiliano Buendía Stati</v>
          </cell>
          <cell r="B641" t="str">
            <v>Buendia</v>
          </cell>
          <cell r="C641" t="str">
            <v>Emi Buendía</v>
          </cell>
          <cell r="D641" t="str">
            <v>Emiliano Buendia</v>
          </cell>
          <cell r="M641" t="str">
            <v>AVL</v>
          </cell>
        </row>
        <row r="642">
          <cell r="A642" t="str">
            <v>Morgan Sanson</v>
          </cell>
          <cell r="B642" t="str">
            <v>Sanson</v>
          </cell>
          <cell r="M642" t="str">
            <v>AVL</v>
          </cell>
        </row>
        <row r="643">
          <cell r="A643" t="str">
            <v>Keinan Davis</v>
          </cell>
          <cell r="B643" t="str">
            <v>Davis</v>
          </cell>
          <cell r="M643" t="str">
            <v>AVL</v>
          </cell>
        </row>
        <row r="644">
          <cell r="A644" t="str">
            <v>Calum Chambers</v>
          </cell>
          <cell r="B644" t="str">
            <v>Chambers</v>
          </cell>
          <cell r="C644" t="str">
            <v>C Chambers</v>
          </cell>
          <cell r="M644" t="str">
            <v>AVL</v>
          </cell>
        </row>
        <row r="645">
          <cell r="A645" t="str">
            <v>Kortney Hause</v>
          </cell>
          <cell r="B645" t="str">
            <v>Hause</v>
          </cell>
          <cell r="M645" t="str">
            <v>AVL</v>
          </cell>
        </row>
        <row r="646">
          <cell r="A646" t="str">
            <v>Granit Xhaka</v>
          </cell>
          <cell r="B646" t="str">
            <v>Xhaka</v>
          </cell>
          <cell r="M646" t="str">
            <v>ARS</v>
          </cell>
        </row>
        <row r="647">
          <cell r="A647" t="str">
            <v>Marcus Oliveira Alencar</v>
          </cell>
          <cell r="B647" t="str">
            <v>Marquinhos</v>
          </cell>
          <cell r="M647" t="str">
            <v>ARS</v>
          </cell>
        </row>
        <row r="648">
          <cell r="A648" t="str">
            <v>Nicolas Pépé</v>
          </cell>
          <cell r="B648" t="str">
            <v>Pepe</v>
          </cell>
          <cell r="C648" t="str">
            <v>Pepe</v>
          </cell>
          <cell r="M648" t="str">
            <v>ARS</v>
          </cell>
        </row>
        <row r="649">
          <cell r="A649" t="str">
            <v>Kieran Tierney</v>
          </cell>
          <cell r="B649" t="str">
            <v>Tierney</v>
          </cell>
          <cell r="M649" t="str">
            <v>ARS</v>
          </cell>
        </row>
        <row r="650">
          <cell r="A650" t="str">
            <v>Rúnar Alex Rúnarsson</v>
          </cell>
          <cell r="B650" t="str">
            <v>Rúnarsson</v>
          </cell>
          <cell r="M650" t="str">
            <v>ARS</v>
          </cell>
        </row>
        <row r="651">
          <cell r="A651" t="str">
            <v>Karl Hein</v>
          </cell>
          <cell r="B651" t="str">
            <v>Hein</v>
          </cell>
          <cell r="M651" t="str">
            <v>ARS</v>
          </cell>
        </row>
        <row r="652">
          <cell r="A652" t="str">
            <v>Viljami Sinisalo</v>
          </cell>
          <cell r="B652" t="str">
            <v>Sinisalo</v>
          </cell>
          <cell r="M652" t="str">
            <v>AVL</v>
          </cell>
        </row>
        <row r="653">
          <cell r="A653" t="str">
            <v>Wesley Moraes Ferreira da Silva</v>
          </cell>
          <cell r="B653" t="str">
            <v>Wesley</v>
          </cell>
          <cell r="M653" t="str">
            <v>AVL</v>
          </cell>
        </row>
        <row r="654">
          <cell r="A654" t="str">
            <v>Omari Kellyman</v>
          </cell>
          <cell r="B654" t="str">
            <v>Kellyman</v>
          </cell>
          <cell r="M654" t="str">
            <v>AVL</v>
          </cell>
        </row>
        <row r="655">
          <cell r="A655" t="str">
            <v>Filip Marschall</v>
          </cell>
          <cell r="B655" t="str">
            <v>Marschall</v>
          </cell>
          <cell r="M655" t="str">
            <v>AVL</v>
          </cell>
        </row>
        <row r="656">
          <cell r="A656" t="str">
            <v>Oliwier Zych</v>
          </cell>
          <cell r="B656" t="str">
            <v>Zych</v>
          </cell>
          <cell r="M656" t="str">
            <v>AVL</v>
          </cell>
        </row>
        <row r="657">
          <cell r="A657" t="str">
            <v>Gavin Kilkenny</v>
          </cell>
          <cell r="B657" t="str">
            <v>Kilkenny</v>
          </cell>
          <cell r="M657" t="str">
            <v>BOU</v>
          </cell>
        </row>
        <row r="658">
          <cell r="A658" t="str">
            <v>Ben Greenwood</v>
          </cell>
          <cell r="B658" t="str">
            <v>Greenwood</v>
          </cell>
          <cell r="M658" t="str">
            <v>BOU</v>
          </cell>
        </row>
        <row r="659">
          <cell r="A659" t="str">
            <v>Tyler Adams</v>
          </cell>
          <cell r="B659" t="str">
            <v>Adams</v>
          </cell>
          <cell r="M659" t="str">
            <v>BOU</v>
          </cell>
        </row>
        <row r="660">
          <cell r="A660" t="str">
            <v>Matthew Cox</v>
          </cell>
          <cell r="B660" t="str">
            <v>Cox</v>
          </cell>
          <cell r="M660" t="str">
            <v>BRE</v>
          </cell>
        </row>
        <row r="661">
          <cell r="A661" t="str">
            <v>Ryan Trevitt</v>
          </cell>
          <cell r="B661" t="str">
            <v>Trevitt</v>
          </cell>
          <cell r="M661" t="str">
            <v>BRE</v>
          </cell>
        </row>
        <row r="662">
          <cell r="A662" t="str">
            <v>Yegor Yarmolyuk</v>
          </cell>
          <cell r="B662">
            <v>0</v>
          </cell>
          <cell r="M662">
            <v>0</v>
          </cell>
        </row>
        <row r="663">
          <cell r="A663" t="str">
            <v>Yasin Ayari</v>
          </cell>
          <cell r="B663" t="str">
            <v>Ayari</v>
          </cell>
          <cell r="M663" t="str">
            <v>BHA</v>
          </cell>
        </row>
        <row r="664">
          <cell r="A664" t="str">
            <v>Aaron Connolly</v>
          </cell>
          <cell r="B664" t="str">
            <v>Connolly</v>
          </cell>
          <cell r="M664" t="str">
            <v>BHA</v>
          </cell>
        </row>
        <row r="665">
          <cell r="A665" t="str">
            <v>Michał Karbownik</v>
          </cell>
          <cell r="B665" t="str">
            <v>Karbownik</v>
          </cell>
          <cell r="M665" t="str">
            <v>BHA</v>
          </cell>
        </row>
        <row r="666">
          <cell r="A666" t="str">
            <v>Mohamed Salah (2nd Half)</v>
          </cell>
          <cell r="B666" t="str">
            <v>Salah</v>
          </cell>
          <cell r="M666">
            <v>0</v>
          </cell>
        </row>
        <row r="667">
          <cell r="A667" t="str">
            <v>Erling Haaland (2nd Half (post last Hattrick))</v>
          </cell>
          <cell r="M667">
            <v>0</v>
          </cell>
        </row>
        <row r="668">
          <cell r="A668" t="str">
            <v>Eberechi Eze (Post Hodge)</v>
          </cell>
          <cell r="M668">
            <v>0</v>
          </cell>
        </row>
        <row r="669">
          <cell r="A669" t="str">
            <v>Ollie Watkins (Post Emery)</v>
          </cell>
          <cell r="M669">
            <v>0</v>
          </cell>
        </row>
        <row r="670">
          <cell r="A670" t="str">
            <v>Trent Alexander-Arnold (2nd Half)</v>
          </cell>
          <cell r="M670">
            <v>0</v>
          </cell>
        </row>
        <row r="671">
          <cell r="A671" t="str">
            <v>Bryan Mbeumo (More Mins)</v>
          </cell>
          <cell r="B671" t="str">
            <v>Mbeumo</v>
          </cell>
          <cell r="M671">
            <v>0</v>
          </cell>
        </row>
        <row r="672">
          <cell r="A672" t="str">
            <v>Yoane Wissa (More mins)</v>
          </cell>
          <cell r="M672">
            <v>0</v>
          </cell>
        </row>
        <row r="673">
          <cell r="A673" t="str">
            <v>Ethan Brierley</v>
          </cell>
          <cell r="B673" t="str">
            <v>Brierley</v>
          </cell>
          <cell r="M673" t="str">
            <v>BRE</v>
          </cell>
        </row>
        <row r="674">
          <cell r="A674" t="str">
            <v>Ji-Soo Kim</v>
          </cell>
          <cell r="B674" t="str">
            <v>Kim Ji-Soo</v>
          </cell>
          <cell r="M674" t="str">
            <v>BRE</v>
          </cell>
        </row>
        <row r="675">
          <cell r="A675" t="str">
            <v>Tom McGill</v>
          </cell>
          <cell r="B675" t="str">
            <v>McGill</v>
          </cell>
          <cell r="M675" t="str">
            <v>BHA</v>
          </cell>
        </row>
        <row r="676">
          <cell r="A676" t="str">
            <v>Andi Zeqiri</v>
          </cell>
          <cell r="B676" t="str">
            <v>Zeqiri</v>
          </cell>
          <cell r="M676" t="str">
            <v>BHA</v>
          </cell>
        </row>
        <row r="677">
          <cell r="A677" t="str">
            <v>Owen Dodgson</v>
          </cell>
          <cell r="B677" t="str">
            <v>Dodgson</v>
          </cell>
          <cell r="M677" t="str">
            <v>BUR</v>
          </cell>
        </row>
        <row r="678">
          <cell r="A678" t="str">
            <v>Abdul Rahman Baba</v>
          </cell>
          <cell r="B678" t="str">
            <v>Baba</v>
          </cell>
          <cell r="M678" t="str">
            <v>CHE</v>
          </cell>
        </row>
        <row r="679">
          <cell r="A679" t="str">
            <v>Marcus Bettinelli</v>
          </cell>
          <cell r="B679" t="str">
            <v>Bettinelli</v>
          </cell>
          <cell r="M679" t="str">
            <v>CHE</v>
          </cell>
        </row>
        <row r="680">
          <cell r="A680" t="str">
            <v>Romelu Lukaku Bolingoli</v>
          </cell>
          <cell r="B680" t="str">
            <v>Lukaku</v>
          </cell>
          <cell r="M680" t="str">
            <v>CHE</v>
          </cell>
        </row>
        <row r="681">
          <cell r="A681" t="str">
            <v>Gabriel Słonina</v>
          </cell>
          <cell r="B681" t="str">
            <v>Slonina</v>
          </cell>
          <cell r="M681" t="str">
            <v>CHE</v>
          </cell>
        </row>
        <row r="682">
          <cell r="A682" t="str">
            <v>Ângelo Gabriel Borges Damaceno</v>
          </cell>
          <cell r="B682" t="str">
            <v>Ângelo</v>
          </cell>
          <cell r="M682" t="str">
            <v>CHE</v>
          </cell>
        </row>
        <row r="683">
          <cell r="A683" t="str">
            <v>Lucas Bergström</v>
          </cell>
          <cell r="B683" t="str">
            <v>Bergström</v>
          </cell>
          <cell r="M683" t="str">
            <v>CHE</v>
          </cell>
        </row>
        <row r="684">
          <cell r="A684" t="str">
            <v>Bashir Humphreys</v>
          </cell>
          <cell r="B684" t="str">
            <v>Humphreys</v>
          </cell>
          <cell r="M684" t="str">
            <v>CHE</v>
          </cell>
        </row>
        <row r="685">
          <cell r="A685" t="str">
            <v>Eddie Beach</v>
          </cell>
          <cell r="B685" t="str">
            <v>Beach</v>
          </cell>
          <cell r="M685" t="str">
            <v>CHE</v>
          </cell>
        </row>
        <row r="686">
          <cell r="A686" t="str">
            <v>Diego Manuel Jadon da Silva Moreira</v>
          </cell>
          <cell r="B686" t="str">
            <v>Diego Moreira</v>
          </cell>
          <cell r="M686" t="str">
            <v>CHE</v>
          </cell>
        </row>
        <row r="687">
          <cell r="A687" t="str">
            <v>Djordje Petrovic</v>
          </cell>
          <cell r="B687">
            <v>0</v>
          </cell>
          <cell r="M687">
            <v>0</v>
          </cell>
        </row>
        <row r="688">
          <cell r="A688" t="str">
            <v>Ronnie Stutter</v>
          </cell>
          <cell r="B688" t="str">
            <v>Stutter</v>
          </cell>
          <cell r="M688" t="str">
            <v>CHE</v>
          </cell>
        </row>
        <row r="689">
          <cell r="A689" t="str">
            <v>Josh Brooking</v>
          </cell>
          <cell r="B689" t="str">
            <v>Brooking</v>
          </cell>
          <cell r="M689" t="str">
            <v>CHE</v>
          </cell>
        </row>
        <row r="690">
          <cell r="A690" t="str">
            <v>Jake O'Brien</v>
          </cell>
          <cell r="B690" t="str">
            <v>O'Brien</v>
          </cell>
          <cell r="M690" t="str">
            <v>CRY</v>
          </cell>
        </row>
        <row r="691">
          <cell r="A691" t="str">
            <v>Joe Whitworth</v>
          </cell>
          <cell r="B691" t="str">
            <v>Whitworth</v>
          </cell>
          <cell r="M691" t="str">
            <v>CRY</v>
          </cell>
        </row>
        <row r="692">
          <cell r="A692" t="str">
            <v>John-Kymani Gordon</v>
          </cell>
          <cell r="B692" t="str">
            <v>Gordon</v>
          </cell>
          <cell r="M692" t="str">
            <v>CRY</v>
          </cell>
        </row>
        <row r="693">
          <cell r="A693" t="str">
            <v>Ademola Ola-Adebomi</v>
          </cell>
          <cell r="B693" t="str">
            <v>Ola-Adebomi</v>
          </cell>
          <cell r="M693" t="str">
            <v>CRY</v>
          </cell>
        </row>
        <row r="694">
          <cell r="A694" t="str">
            <v>Jadan Raymond</v>
          </cell>
          <cell r="B694" t="str">
            <v>Raymond</v>
          </cell>
          <cell r="M694" t="str">
            <v>CRY</v>
          </cell>
        </row>
        <row r="695">
          <cell r="A695" t="str">
            <v>Ellis Simms</v>
          </cell>
          <cell r="B695" t="str">
            <v>Simms</v>
          </cell>
          <cell r="M695" t="str">
            <v>EVE</v>
          </cell>
        </row>
        <row r="696">
          <cell r="A696" t="str">
            <v>João Neves Virgínia</v>
          </cell>
          <cell r="B696" t="str">
            <v>J.Virginia</v>
          </cell>
          <cell r="M696" t="str">
            <v>EVE</v>
          </cell>
        </row>
        <row r="697">
          <cell r="A697" t="str">
            <v>Andy Lonergan</v>
          </cell>
          <cell r="B697" t="str">
            <v>Lonergan</v>
          </cell>
          <cell r="M697" t="str">
            <v>EVE</v>
          </cell>
        </row>
        <row r="698">
          <cell r="A698" t="str">
            <v>Mackenzie Hunt</v>
          </cell>
          <cell r="B698" t="str">
            <v>Hunt</v>
          </cell>
          <cell r="M698" t="str">
            <v>EVE</v>
          </cell>
        </row>
        <row r="699">
          <cell r="A699" t="str">
            <v>Luc De Fougerolles</v>
          </cell>
          <cell r="B699" t="str">
            <v>De Fougerolles</v>
          </cell>
          <cell r="M699" t="str">
            <v>FUL</v>
          </cell>
        </row>
        <row r="700">
          <cell r="A700" t="str">
            <v>Jay Stansfield</v>
          </cell>
          <cell r="B700" t="str">
            <v>Stansfield</v>
          </cell>
          <cell r="M700" t="str">
            <v>FUL</v>
          </cell>
        </row>
        <row r="701">
          <cell r="A701" t="str">
            <v>Matthew Dibley-Dias</v>
          </cell>
          <cell r="B701" t="str">
            <v>Dibley-Dias</v>
          </cell>
          <cell r="M701" t="str">
            <v>FUL</v>
          </cell>
        </row>
        <row r="702">
          <cell r="A702" t="str">
            <v>Steven Benda</v>
          </cell>
          <cell r="B702" t="str">
            <v>Benda</v>
          </cell>
          <cell r="M702" t="str">
            <v>FUL</v>
          </cell>
        </row>
        <row r="703">
          <cell r="A703" t="str">
            <v>Devan Tanton</v>
          </cell>
          <cell r="B703" t="str">
            <v>Tanton</v>
          </cell>
          <cell r="M703" t="str">
            <v>FUL</v>
          </cell>
        </row>
        <row r="704">
          <cell r="A704" t="str">
            <v>Luke Chambers</v>
          </cell>
          <cell r="B704" t="str">
            <v>Chambers</v>
          </cell>
          <cell r="M704" t="str">
            <v>LIV</v>
          </cell>
        </row>
        <row r="705">
          <cell r="A705" t="str">
            <v>Callum Scanlon</v>
          </cell>
          <cell r="B705" t="str">
            <v>Scanlon</v>
          </cell>
          <cell r="M705" t="str">
            <v>LIV</v>
          </cell>
        </row>
        <row r="706">
          <cell r="A706" t="str">
            <v>Aidan Francis-Clarke</v>
          </cell>
          <cell r="B706" t="str">
            <v>Francis-Clarke</v>
          </cell>
          <cell r="M706" t="str">
            <v>LUT</v>
          </cell>
        </row>
        <row r="707">
          <cell r="A707" t="str">
            <v>Tim Krul</v>
          </cell>
          <cell r="B707" t="str">
            <v>Krul</v>
          </cell>
          <cell r="M707" t="str">
            <v>LUT</v>
          </cell>
        </row>
        <row r="708">
          <cell r="A708" t="str">
            <v>Joseph Johnson</v>
          </cell>
          <cell r="B708" t="str">
            <v>Johnson</v>
          </cell>
          <cell r="M708" t="str">
            <v>LUT</v>
          </cell>
        </row>
        <row r="709">
          <cell r="A709" t="str">
            <v>Jayden Luker</v>
          </cell>
          <cell r="B709" t="str">
            <v>Luker</v>
          </cell>
          <cell r="M709" t="str">
            <v>LUT</v>
          </cell>
        </row>
        <row r="710">
          <cell r="A710" t="str">
            <v>Shea Charles</v>
          </cell>
          <cell r="B710" t="str">
            <v>Charles</v>
          </cell>
          <cell r="M710" t="str">
            <v>MCI</v>
          </cell>
        </row>
        <row r="711">
          <cell r="A711" t="str">
            <v>Máximo Perrone</v>
          </cell>
          <cell r="B711" t="str">
            <v>Perrone</v>
          </cell>
          <cell r="M711" t="str">
            <v>MCI</v>
          </cell>
        </row>
        <row r="712">
          <cell r="A712" t="str">
            <v>Álvaro Fernández Carreras</v>
          </cell>
          <cell r="B712" t="str">
            <v>Fernandez</v>
          </cell>
          <cell r="M712" t="str">
            <v>MUN</v>
          </cell>
        </row>
        <row r="713">
          <cell r="A713" t="str">
            <v>Shola Shoretire</v>
          </cell>
          <cell r="B713" t="str">
            <v>Shoretire</v>
          </cell>
          <cell r="M713" t="str">
            <v>MUN</v>
          </cell>
        </row>
        <row r="714">
          <cell r="A714" t="str">
            <v>Radek Vítek</v>
          </cell>
          <cell r="B714" t="str">
            <v>Vítek</v>
          </cell>
          <cell r="M714" t="str">
            <v>MUN</v>
          </cell>
        </row>
        <row r="715">
          <cell r="A715" t="str">
            <v>Altay Bayindir</v>
          </cell>
          <cell r="B715" t="str">
            <v>Altay</v>
          </cell>
          <cell r="M715" t="str">
            <v>MUN</v>
          </cell>
        </row>
        <row r="716">
          <cell r="A716" t="str">
            <v>Mark Gillespie</v>
          </cell>
          <cell r="B716" t="str">
            <v>Gillespie</v>
          </cell>
          <cell r="M716" t="str">
            <v>NEW</v>
          </cell>
        </row>
        <row r="717">
          <cell r="A717" t="str">
            <v>Isaac Hayden</v>
          </cell>
          <cell r="B717" t="str">
            <v>Hayden</v>
          </cell>
          <cell r="M717" t="str">
            <v>NEW</v>
          </cell>
        </row>
        <row r="718">
          <cell r="A718" t="str">
            <v>Garang Kuol</v>
          </cell>
          <cell r="B718" t="str">
            <v>Kuol</v>
          </cell>
          <cell r="M718" t="str">
            <v>NEW</v>
          </cell>
        </row>
        <row r="719">
          <cell r="A719" t="str">
            <v>Kell Watts</v>
          </cell>
          <cell r="B719" t="str">
            <v>Watts</v>
          </cell>
          <cell r="M719" t="str">
            <v>NEW</v>
          </cell>
        </row>
        <row r="720">
          <cell r="A720" t="str">
            <v>Loris Karius</v>
          </cell>
          <cell r="B720" t="str">
            <v>Karius</v>
          </cell>
          <cell r="M720" t="str">
            <v>NEW</v>
          </cell>
        </row>
        <row r="721">
          <cell r="A721" t="str">
            <v>Josh Bowler</v>
          </cell>
          <cell r="B721" t="str">
            <v>Bowler</v>
          </cell>
          <cell r="M721" t="str">
            <v>NFO</v>
          </cell>
        </row>
        <row r="722">
          <cell r="A722" t="str">
            <v>Ethan Horvath</v>
          </cell>
          <cell r="B722" t="str">
            <v>Horvath</v>
          </cell>
          <cell r="M722" t="str">
            <v>NFO</v>
          </cell>
        </row>
        <row r="723">
          <cell r="A723" t="str">
            <v>Gustavo Henrique Furtado Scarpa</v>
          </cell>
          <cell r="B723" t="str">
            <v>G.Scarpa</v>
          </cell>
          <cell r="M723" t="str">
            <v>NFO</v>
          </cell>
        </row>
        <row r="724">
          <cell r="A724" t="str">
            <v>Hwang Ui-jo</v>
          </cell>
          <cell r="B724" t="str">
            <v>Ui-jo</v>
          </cell>
          <cell r="M724" t="str">
            <v>NFO</v>
          </cell>
        </row>
        <row r="725">
          <cell r="A725" t="str">
            <v>George Shelvey</v>
          </cell>
          <cell r="B725" t="str">
            <v>G.Shelvey</v>
          </cell>
          <cell r="M725" t="str">
            <v>NFO</v>
          </cell>
        </row>
        <row r="726">
          <cell r="A726" t="str">
            <v>Josh Powell</v>
          </cell>
          <cell r="B726" t="str">
            <v>Powell</v>
          </cell>
          <cell r="M726" t="str">
            <v>NFO</v>
          </cell>
        </row>
        <row r="727">
          <cell r="A727" t="str">
            <v>Femi Seriki</v>
          </cell>
          <cell r="B727" t="str">
            <v>Seriki</v>
          </cell>
          <cell r="M727" t="str">
            <v>SHU</v>
          </cell>
        </row>
        <row r="728">
          <cell r="A728" t="str">
            <v>Louie Marsh</v>
          </cell>
          <cell r="B728" t="str">
            <v>Marsh</v>
          </cell>
          <cell r="M728" t="str">
            <v>SHU</v>
          </cell>
        </row>
        <row r="729">
          <cell r="A729" t="str">
            <v>Jili Buyabu</v>
          </cell>
          <cell r="B729" t="str">
            <v>Buyabu</v>
          </cell>
          <cell r="M729" t="str">
            <v>SHU</v>
          </cell>
        </row>
        <row r="730">
          <cell r="A730" t="str">
            <v>Tanguy Ndombélé Alvaro</v>
          </cell>
          <cell r="B730" t="str">
            <v>Ndombele</v>
          </cell>
          <cell r="M730" t="str">
            <v>TOT</v>
          </cell>
        </row>
        <row r="731">
          <cell r="A731" t="str">
            <v>Alfie Whiteman</v>
          </cell>
          <cell r="B731" t="str">
            <v>Whiteman</v>
          </cell>
          <cell r="M731" t="str">
            <v>TOT</v>
          </cell>
        </row>
        <row r="732">
          <cell r="A732" t="str">
            <v>Dane Scarlett</v>
          </cell>
          <cell r="B732" t="str">
            <v>Scarlett</v>
          </cell>
          <cell r="M732" t="str">
            <v>TOT</v>
          </cell>
        </row>
        <row r="733">
          <cell r="A733" t="str">
            <v>Ashley Phillips</v>
          </cell>
          <cell r="B733" t="str">
            <v>Phillips</v>
          </cell>
          <cell r="M733" t="str">
            <v>TOT</v>
          </cell>
        </row>
        <row r="734">
          <cell r="A734" t="str">
            <v>Nikola Vlašić</v>
          </cell>
          <cell r="B734" t="str">
            <v>Vlašić</v>
          </cell>
          <cell r="M734" t="str">
            <v>WHU</v>
          </cell>
        </row>
        <row r="735">
          <cell r="A735" t="str">
            <v>Joseph Anang</v>
          </cell>
          <cell r="B735" t="str">
            <v>Anang</v>
          </cell>
          <cell r="M735" t="str">
            <v>WHU</v>
          </cell>
        </row>
        <row r="736">
          <cell r="A736" t="str">
            <v>Bendegúz Bolla</v>
          </cell>
          <cell r="B736" t="str">
            <v>Bolla</v>
          </cell>
          <cell r="M736" t="str">
            <v>WOL</v>
          </cell>
        </row>
        <row r="737">
          <cell r="A737" t="str">
            <v>Joe Hodge</v>
          </cell>
          <cell r="B737">
            <v>0</v>
          </cell>
          <cell r="M737">
            <v>0</v>
          </cell>
        </row>
        <row r="738">
          <cell r="A738" t="str">
            <v>Ki-Jana Hoever</v>
          </cell>
          <cell r="B738">
            <v>0</v>
          </cell>
          <cell r="M738">
            <v>0</v>
          </cell>
        </row>
        <row r="739">
          <cell r="A739" t="str">
            <v>Bruno Cavaco Jordão</v>
          </cell>
          <cell r="B739">
            <v>0</v>
          </cell>
          <cell r="M739">
            <v>0</v>
          </cell>
        </row>
        <row r="740">
          <cell r="A740" t="str">
            <v>Tom King</v>
          </cell>
          <cell r="B740">
            <v>0</v>
          </cell>
          <cell r="M740">
            <v>0</v>
          </cell>
        </row>
        <row r="741">
          <cell r="A741" t="str">
            <v>Enso González</v>
          </cell>
          <cell r="B741">
            <v>0</v>
          </cell>
          <cell r="M741">
            <v>0</v>
          </cell>
        </row>
        <row r="742">
          <cell r="A742" t="str">
            <v>Nathan Fraser</v>
          </cell>
          <cell r="B742">
            <v>0</v>
          </cell>
          <cell r="M742">
            <v>0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LUT</v>
          </cell>
          <cell r="F252">
            <v>1.1821428571428572</v>
          </cell>
          <cell r="G252">
            <v>1.1095238095238096</v>
          </cell>
          <cell r="H252">
            <v>-7.2619047619047583E-2</v>
          </cell>
          <cell r="I252">
            <v>2</v>
          </cell>
          <cell r="J252">
            <v>1.9333333333333333</v>
          </cell>
          <cell r="K252">
            <v>-6.6666666666666652E-2</v>
          </cell>
          <cell r="L252">
            <v>1.1031717857142858</v>
          </cell>
          <cell r="M252">
            <v>-7.8971071428571404E-2</v>
          </cell>
          <cell r="N252">
            <v>1.8923799873737392</v>
          </cell>
          <cell r="O252">
            <v>-0.10762001262626075</v>
          </cell>
        </row>
        <row r="253">
          <cell r="E253" t="str">
            <v>AVL</v>
          </cell>
          <cell r="F253">
            <v>1.8214285714285714</v>
          </cell>
          <cell r="G253">
            <v>1.7545454545454546</v>
          </cell>
          <cell r="H253">
            <v>-6.6883116883116767E-2</v>
          </cell>
          <cell r="I253">
            <v>1.425</v>
          </cell>
          <cell r="J253">
            <v>1.3318181818181818</v>
          </cell>
          <cell r="K253">
            <v>-9.3181818181818254E-2</v>
          </cell>
          <cell r="L253">
            <v>1.5849498376623381</v>
          </cell>
          <cell r="M253">
            <v>-0.2364787337662333</v>
          </cell>
          <cell r="N253">
            <v>1.4269379624163709</v>
          </cell>
          <cell r="O253">
            <v>1.9379624163708975E-3</v>
          </cell>
        </row>
        <row r="254">
          <cell r="E254" t="str">
            <v>WHU</v>
          </cell>
          <cell r="F254">
            <v>1.3928571428571428</v>
          </cell>
          <cell r="G254">
            <v>1.4181818181818182</v>
          </cell>
          <cell r="H254">
            <v>2.5324675324675416E-2</v>
          </cell>
          <cell r="I254">
            <v>1.7964285714285713</v>
          </cell>
          <cell r="J254">
            <v>1.7681818181818181</v>
          </cell>
          <cell r="K254">
            <v>-2.8246753246753187E-2</v>
          </cell>
          <cell r="L254">
            <v>1.5012076151121614</v>
          </cell>
          <cell r="M254">
            <v>0.10835047225501859</v>
          </cell>
          <cell r="N254">
            <v>1.8154175324675315</v>
          </cell>
          <cell r="O254">
            <v>1.8988961038960195E-2</v>
          </cell>
        </row>
        <row r="255">
          <cell r="E255" t="str">
            <v>BRE</v>
          </cell>
          <cell r="F255">
            <v>1.5678571428571428</v>
          </cell>
          <cell r="G255">
            <v>1.6857142857142857</v>
          </cell>
          <cell r="H255">
            <v>0.11785714285714288</v>
          </cell>
          <cell r="I255">
            <v>1.5142857142857142</v>
          </cell>
          <cell r="J255">
            <v>1.4</v>
          </cell>
          <cell r="K255">
            <v>-0.11428571428571432</v>
          </cell>
          <cell r="L255">
            <v>1.9440360435992579</v>
          </cell>
          <cell r="M255">
            <v>0.37617890074211502</v>
          </cell>
          <cell r="N255">
            <v>1.236044886363638</v>
          </cell>
          <cell r="O255">
            <v>-0.27824082792207627</v>
          </cell>
        </row>
        <row r="256">
          <cell r="E256" t="str">
            <v>WOL</v>
          </cell>
          <cell r="F256">
            <v>1.342857142857143</v>
          </cell>
          <cell r="G256">
            <v>1.3545454545454545</v>
          </cell>
          <cell r="H256">
            <v>1.1688311688311526E-2</v>
          </cell>
          <cell r="I256">
            <v>1.7107142857142856</v>
          </cell>
          <cell r="J256">
            <v>1.6727272727272726</v>
          </cell>
          <cell r="K256">
            <v>-3.7987012987013014E-2</v>
          </cell>
          <cell r="L256">
            <v>1.2645814270956333</v>
          </cell>
          <cell r="M256">
            <v>-7.8275715761509712E-2</v>
          </cell>
          <cell r="N256">
            <v>1.6534691853600936</v>
          </cell>
          <cell r="O256">
            <v>-5.7245100354192058E-2</v>
          </cell>
        </row>
        <row r="257">
          <cell r="E257" t="str">
            <v>MUN</v>
          </cell>
          <cell r="F257">
            <v>1.5464285714285713</v>
          </cell>
          <cell r="G257">
            <v>1.4818181818181819</v>
          </cell>
          <cell r="H257">
            <v>-6.461038961038934E-2</v>
          </cell>
          <cell r="I257">
            <v>1.6928571428571428</v>
          </cell>
          <cell r="J257">
            <v>1.6272727272727272</v>
          </cell>
          <cell r="K257">
            <v>-6.5584415584415634E-2</v>
          </cell>
          <cell r="L257">
            <v>1.4764093048996452</v>
          </cell>
          <cell r="M257">
            <v>-7.0019266528926094E-2</v>
          </cell>
          <cell r="N257">
            <v>1.6422246162927994</v>
          </cell>
          <cell r="O257">
            <v>-5.0632526564343472E-2</v>
          </cell>
        </row>
        <row r="258">
          <cell r="E258" t="str">
            <v>CHE</v>
          </cell>
          <cell r="F258">
            <v>1.8555555555555556</v>
          </cell>
          <cell r="G258">
            <v>1.9181818181818182</v>
          </cell>
          <cell r="H258">
            <v>6.2626262626262585E-2</v>
          </cell>
          <cell r="I258">
            <v>1.4888888888888889</v>
          </cell>
          <cell r="J258">
            <v>1.4818181818181819</v>
          </cell>
          <cell r="K258">
            <v>-7.0707070707070052E-3</v>
          </cell>
          <cell r="L258">
            <v>1.9862006700118064</v>
          </cell>
          <cell r="M258">
            <v>0.13064511445625082</v>
          </cell>
          <cell r="N258">
            <v>1.4226186233274312</v>
          </cell>
          <cell r="O258">
            <v>-6.6270265561457764E-2</v>
          </cell>
        </row>
        <row r="259">
          <cell r="E259" t="str">
            <v>BUR</v>
          </cell>
          <cell r="F259">
            <v>0.91428571428571437</v>
          </cell>
          <cell r="G259">
            <v>0.90909090909090906</v>
          </cell>
          <cell r="H259">
            <v>-5.1948051948053076E-3</v>
          </cell>
          <cell r="I259">
            <v>1.7642857142857142</v>
          </cell>
          <cell r="J259">
            <v>1.6909090909090911</v>
          </cell>
          <cell r="K259">
            <v>-7.3376623376623096E-2</v>
          </cell>
          <cell r="L259">
            <v>0.95205430932703561</v>
          </cell>
          <cell r="M259">
            <v>3.776859504132124E-2</v>
          </cell>
          <cell r="N259">
            <v>1.6790891971664719</v>
          </cell>
          <cell r="O259">
            <v>-8.5196517119242365E-2</v>
          </cell>
        </row>
        <row r="260">
          <cell r="E260" t="str">
            <v>SHU</v>
          </cell>
          <cell r="F260">
            <v>0.9</v>
          </cell>
          <cell r="G260">
            <v>0.88636363636363635</v>
          </cell>
          <cell r="H260">
            <v>-1.3636363636363669E-2</v>
          </cell>
          <cell r="I260">
            <v>2.0392857142857141</v>
          </cell>
          <cell r="J260">
            <v>1.968181818181818</v>
          </cell>
          <cell r="K260">
            <v>-7.1103896103896114E-2</v>
          </cell>
          <cell r="L260">
            <v>0.90795076372491135</v>
          </cell>
          <cell r="M260">
            <v>7.950763724911325E-3</v>
          </cell>
          <cell r="N260">
            <v>1.9601578561589912</v>
          </cell>
          <cell r="O260">
            <v>-7.9127858126722961E-2</v>
          </cell>
        </row>
        <row r="261">
          <cell r="E261" t="str">
            <v>NEW</v>
          </cell>
          <cell r="F261">
            <v>1.825</v>
          </cell>
          <cell r="G261">
            <v>1.9590909090909092</v>
          </cell>
          <cell r="H261">
            <v>0.13409090909090926</v>
          </cell>
          <cell r="I261">
            <v>1.7571428571428573</v>
          </cell>
          <cell r="J261">
            <v>1.7227272727272727</v>
          </cell>
          <cell r="K261">
            <v>-3.4415584415584677E-2</v>
          </cell>
          <cell r="L261">
            <v>1.9682932297815823</v>
          </cell>
          <cell r="M261">
            <v>0.14329322978158232</v>
          </cell>
          <cell r="N261">
            <v>1.7563959636953954</v>
          </cell>
          <cell r="O261">
            <v>-7.468934474619271E-4</v>
          </cell>
        </row>
        <row r="262">
          <cell r="E262" t="str">
            <v>FUL</v>
          </cell>
          <cell r="F262">
            <v>1.3071428571428572</v>
          </cell>
          <cell r="G262">
            <v>1.2227272727272727</v>
          </cell>
          <cell r="H262">
            <v>-8.4415584415584499E-2</v>
          </cell>
          <cell r="I262">
            <v>1.6928571428571428</v>
          </cell>
          <cell r="J262">
            <v>1.7454545454545454</v>
          </cell>
          <cell r="K262">
            <v>5.2597402597402532E-2</v>
          </cell>
          <cell r="L262">
            <v>1.1917680563754423</v>
          </cell>
          <cell r="M262">
            <v>-0.11537480076741491</v>
          </cell>
          <cell r="N262">
            <v>1.7889095631641074</v>
          </cell>
          <cell r="O262">
            <v>9.6052420306964592E-2</v>
          </cell>
        </row>
        <row r="263">
          <cell r="E263" t="str">
            <v>TOT</v>
          </cell>
          <cell r="F263">
            <v>1.7407407407407407</v>
          </cell>
          <cell r="G263">
            <v>1.7863636363636362</v>
          </cell>
          <cell r="H263">
            <v>4.5622895622895454E-2</v>
          </cell>
          <cell r="I263">
            <v>1.622222222222222</v>
          </cell>
          <cell r="J263">
            <v>1.6863636363636365</v>
          </cell>
          <cell r="K263">
            <v>6.4141414141414499E-2</v>
          </cell>
          <cell r="L263">
            <v>1.7883605357142851</v>
          </cell>
          <cell r="M263">
            <v>4.7619794973544405E-2</v>
          </cell>
          <cell r="N263">
            <v>1.7216045755853995</v>
          </cell>
          <cell r="O263">
            <v>9.9382353363177467E-2</v>
          </cell>
        </row>
        <row r="264">
          <cell r="E264" t="str">
            <v>LIV</v>
          </cell>
          <cell r="F264">
            <v>2.2357142857142858</v>
          </cell>
          <cell r="G264">
            <v>2.209090909090909</v>
          </cell>
          <cell r="H264">
            <v>-2.6623376623376771E-2</v>
          </cell>
          <cell r="I264">
            <v>1.2321428571428572</v>
          </cell>
          <cell r="J264">
            <v>1.1181818181818182</v>
          </cell>
          <cell r="K264">
            <v>-0.11396103896103904</v>
          </cell>
          <cell r="L264">
            <v>2.3418461555489949</v>
          </cell>
          <cell r="M264">
            <v>0.10613186983470912</v>
          </cell>
          <cell r="N264">
            <v>1.1452668683589147</v>
          </cell>
          <cell r="O264">
            <v>-8.6875988783942537E-2</v>
          </cell>
        </row>
        <row r="265">
          <cell r="E265" t="str">
            <v>BOU</v>
          </cell>
          <cell r="F265">
            <v>1.4571428571428571</v>
          </cell>
          <cell r="G265">
            <v>1.4095238095238096</v>
          </cell>
          <cell r="H265">
            <v>-4.761904761904745E-2</v>
          </cell>
          <cell r="I265">
            <v>1.5428571428571429</v>
          </cell>
          <cell r="J265">
            <v>1.6285714285714288</v>
          </cell>
          <cell r="K265">
            <v>8.5714285714285854E-2</v>
          </cell>
          <cell r="L265">
            <v>1.2994232962275818</v>
          </cell>
          <cell r="M265">
            <v>-0.15771956091527528</v>
          </cell>
          <cell r="N265">
            <v>1.767751495825602</v>
          </cell>
          <cell r="O265">
            <v>0.22489435296845905</v>
          </cell>
        </row>
        <row r="266">
          <cell r="E266" t="str">
            <v>EVE</v>
          </cell>
          <cell r="F266">
            <v>1.5107142857142857</v>
          </cell>
          <cell r="G266">
            <v>1.5045454545454546</v>
          </cell>
          <cell r="H266">
            <v>-6.168831168831046E-3</v>
          </cell>
          <cell r="I266">
            <v>1.4214285714285713</v>
          </cell>
          <cell r="J266">
            <v>1.3863636363636365</v>
          </cell>
          <cell r="K266">
            <v>-3.5064935064934799E-2</v>
          </cell>
          <cell r="L266">
            <v>1.5062173074085003</v>
          </cell>
          <cell r="M266">
            <v>-4.4969783057853263E-3</v>
          </cell>
          <cell r="N266">
            <v>1.3621082743014565</v>
          </cell>
          <cell r="O266">
            <v>-5.9320297127114729E-2</v>
          </cell>
        </row>
        <row r="267">
          <cell r="E267" t="str">
            <v>NFO</v>
          </cell>
          <cell r="F267">
            <v>1.2321428571428572</v>
          </cell>
          <cell r="G267">
            <v>1.1590909090909092</v>
          </cell>
          <cell r="H267">
            <v>-7.3051948051948035E-2</v>
          </cell>
          <cell r="I267">
            <v>1.4749999999999999</v>
          </cell>
          <cell r="J267">
            <v>1.5</v>
          </cell>
          <cell r="K267">
            <v>2.5000000000000133E-2</v>
          </cell>
          <cell r="L267">
            <v>1.1603384371310508</v>
          </cell>
          <cell r="M267">
            <v>-7.1804420011806425E-2</v>
          </cell>
          <cell r="N267">
            <v>1.4005576298701303</v>
          </cell>
          <cell r="O267">
            <v>-7.4442370129869539E-2</v>
          </cell>
        </row>
        <row r="268">
          <cell r="E268" t="str">
            <v>CRY</v>
          </cell>
          <cell r="F268">
            <v>1.1821428571428572</v>
          </cell>
          <cell r="G268">
            <v>1.1863636363636365</v>
          </cell>
          <cell r="H268">
            <v>4.2207792207793471E-3</v>
          </cell>
          <cell r="I268">
            <v>1.425</v>
          </cell>
          <cell r="J268">
            <v>1.4727272727272727</v>
          </cell>
          <cell r="K268">
            <v>4.7727272727272618E-2</v>
          </cell>
          <cell r="L268">
            <v>1.1317148354486428</v>
          </cell>
          <cell r="M268">
            <v>-5.0428021694214342E-2</v>
          </cell>
          <cell r="N268">
            <v>1.4937614521841793</v>
          </cell>
          <cell r="O268">
            <v>6.8761452184179284E-2</v>
          </cell>
        </row>
        <row r="269">
          <cell r="E269" t="str">
            <v>BHA</v>
          </cell>
          <cell r="F269">
            <v>1.625</v>
          </cell>
          <cell r="G269">
            <v>1.6727272727272726</v>
          </cell>
          <cell r="H269">
            <v>4.7727272727272618E-2</v>
          </cell>
          <cell r="I269">
            <v>1.3821428571428573</v>
          </cell>
          <cell r="J269">
            <v>1.5409090909090908</v>
          </cell>
          <cell r="K269">
            <v>0.15876623376623344</v>
          </cell>
          <cell r="L269">
            <v>1.6003505903187725</v>
          </cell>
          <cell r="M269">
            <v>-2.464940968122753E-2</v>
          </cell>
          <cell r="N269">
            <v>1.6481223435655254</v>
          </cell>
          <cell r="O269">
            <v>0.26597948642266811</v>
          </cell>
        </row>
        <row r="270">
          <cell r="E270" t="str">
            <v>MCI</v>
          </cell>
          <cell r="F270">
            <v>2.0214285714285714</v>
          </cell>
          <cell r="G270">
            <v>1.9761904761904763</v>
          </cell>
          <cell r="H270">
            <v>-4.5238095238095077E-2</v>
          </cell>
          <cell r="I270">
            <v>0.98571428571428577</v>
          </cell>
          <cell r="J270">
            <v>0.98095238095238102</v>
          </cell>
          <cell r="K270">
            <v>-4.761904761904745E-3</v>
          </cell>
          <cell r="L270">
            <v>2.0401587353123065</v>
          </cell>
          <cell r="M270">
            <v>1.8730163883735162E-2</v>
          </cell>
          <cell r="N270">
            <v>0.93310321712018218</v>
          </cell>
          <cell r="O270">
            <v>-5.2611068594103583E-2</v>
          </cell>
        </row>
        <row r="271">
          <cell r="E271" t="str">
            <v>ARS</v>
          </cell>
          <cell r="F271">
            <v>2.0214285714285714</v>
          </cell>
          <cell r="G271">
            <v>1.8454545454545455</v>
          </cell>
          <cell r="H271">
            <v>-0.17597402597402589</v>
          </cell>
          <cell r="I271">
            <v>0.69285714285714284</v>
          </cell>
          <cell r="J271">
            <v>0.77727272727272734</v>
          </cell>
          <cell r="K271">
            <v>8.4415584415584499E-2</v>
          </cell>
          <cell r="L271">
            <v>1.779193440082645</v>
          </cell>
          <cell r="M271">
            <v>-0.24223513134592634</v>
          </cell>
          <cell r="N271">
            <v>0.77475416174734313</v>
          </cell>
          <cell r="O271">
            <v>8.189701889020029E-2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FIXTICKER"/>
      <sheetName val="PREDICT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>
        <row r="1">
          <cell r="C1" t="str">
            <v>AbrvTeam</v>
          </cell>
        </row>
      </sheetData>
      <sheetData sheetId="3">
        <row r="1">
          <cell r="C1" t="str">
            <v>AbrvTeam</v>
          </cell>
        </row>
      </sheetData>
      <sheetData sheetId="4">
        <row r="1">
          <cell r="C1" t="str">
            <v>AbrvTeam</v>
          </cell>
        </row>
      </sheetData>
      <sheetData sheetId="5"/>
      <sheetData sheetId="6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FRA/France-Football" TargetMode="External"/><Relationship Id="rId1827" Type="http://schemas.openxmlformats.org/officeDocument/2006/relationships/hyperlink" Target="https://fbref.com/en/squads/e4a775cb/Nottingham-Forest-Stats" TargetMode="External"/><Relationship Id="rId21" Type="http://schemas.openxmlformats.org/officeDocument/2006/relationships/hyperlink" Target="https://fbref.com/en/players/4dcec659/Simon-Adingra" TargetMode="External"/><Relationship Id="rId2089" Type="http://schemas.openxmlformats.org/officeDocument/2006/relationships/hyperlink" Target="https://fbref.com/en/players/6412cc03/Fabio-Vieira" TargetMode="External"/><Relationship Id="rId170" Type="http://schemas.openxmlformats.org/officeDocument/2006/relationships/hyperlink" Target="https://fbref.com/en/country/ENG/England-Football" TargetMode="External"/><Relationship Id="rId268" Type="http://schemas.openxmlformats.org/officeDocument/2006/relationships/hyperlink" Target="https://fbref.com/en/players/79c84d1c/matchlogs/2023-2024/summary/Jarrod-Bowen-Match-Logs" TargetMode="External"/><Relationship Id="rId475" Type="http://schemas.openxmlformats.org/officeDocument/2006/relationships/hyperlink" Target="https://fbref.com/en/squads/943e8050/Burnley-Stats" TargetMode="External"/><Relationship Id="rId682" Type="http://schemas.openxmlformats.org/officeDocument/2006/relationships/hyperlink" Target="https://fbref.com/en/country/NIR/Northern-Ireland-Football" TargetMode="External"/><Relationship Id="rId2156" Type="http://schemas.openxmlformats.org/officeDocument/2006/relationships/hyperlink" Target="https://fbref.com/en/players/dd323728/matchlogs/2023-2024/summary/Neco-Williams-Match-Logs" TargetMode="External"/><Relationship Id="rId128" Type="http://schemas.openxmlformats.org/officeDocument/2006/relationships/hyperlink" Target="https://fbref.com/en/players/2f965a72/matchlogs/2023-2024/summary/Alphonse-Areola-Match-Logs" TargetMode="External"/><Relationship Id="rId335" Type="http://schemas.openxmlformats.org/officeDocument/2006/relationships/hyperlink" Target="https://fbref.com/en/squads/cff3d9bb/Chelsea-Stats" TargetMode="External"/><Relationship Id="rId542" Type="http://schemas.openxmlformats.org/officeDocument/2006/relationships/hyperlink" Target="https://fbref.com/en/country/POR/Portugal-Football" TargetMode="External"/><Relationship Id="rId987" Type="http://schemas.openxmlformats.org/officeDocument/2006/relationships/hyperlink" Target="https://fbref.com/en/squads/18bb7c10/Arsenal-Stats" TargetMode="External"/><Relationship Id="rId1172" Type="http://schemas.openxmlformats.org/officeDocument/2006/relationships/hyperlink" Target="https://fbref.com/en/players/b57e066e/matchlogs/2023-2024/summary/Rico-Lewis-Match-Logs" TargetMode="External"/><Relationship Id="rId2016" Type="http://schemas.openxmlformats.org/officeDocument/2006/relationships/hyperlink" Target="https://fbref.com/en/players/9a28eba4/matchlogs/2023-2024/summary/Adama-Traore-Match-Logs" TargetMode="External"/><Relationship Id="rId2223" Type="http://schemas.openxmlformats.org/officeDocument/2006/relationships/hyperlink" Target="https://fbref.com/en/squads/18bb7c10/Arsenal-Stats" TargetMode="External"/><Relationship Id="rId402" Type="http://schemas.openxmlformats.org/officeDocument/2006/relationships/hyperlink" Target="https://fbref.com/en/country/SCO/Scotland-Football" TargetMode="External"/><Relationship Id="rId847" Type="http://schemas.openxmlformats.org/officeDocument/2006/relationships/hyperlink" Target="https://fbref.com/en/squads/47c64c55/Crystal-Palace-Stats" TargetMode="External"/><Relationship Id="rId1032" Type="http://schemas.openxmlformats.org/officeDocument/2006/relationships/hyperlink" Target="https://fbref.com/en/players/178ae8f8/matchlogs/2023-2024/summary/Diogo-Jota-Match-Logs" TargetMode="External"/><Relationship Id="rId1477" Type="http://schemas.openxmlformats.org/officeDocument/2006/relationships/hyperlink" Target="https://fbref.com/en/players/e6af02e0/Matheus-Nunes" TargetMode="External"/><Relationship Id="rId1684" Type="http://schemas.openxmlformats.org/officeDocument/2006/relationships/hyperlink" Target="https://fbref.com/en/players/e1618c22/matchlogs/2023-2024/summary/Aaron-Ramsey-Match-Logs" TargetMode="External"/><Relationship Id="rId1891" Type="http://schemas.openxmlformats.org/officeDocument/2006/relationships/hyperlink" Target="https://fbref.com/en/squads/4ba7cbea/Bournemouth-Stats" TargetMode="External"/><Relationship Id="rId707" Type="http://schemas.openxmlformats.org/officeDocument/2006/relationships/hyperlink" Target="https://fbref.com/en/squads/d07537b9/Brighton-and-Hove-Albion-Stats" TargetMode="External"/><Relationship Id="rId914" Type="http://schemas.openxmlformats.org/officeDocument/2006/relationships/hyperlink" Target="https://fbref.com/en/country/SCO/Scotland-Football" TargetMode="External"/><Relationship Id="rId1337" Type="http://schemas.openxmlformats.org/officeDocument/2006/relationships/hyperlink" Target="https://fbref.com/en/players/ca22ccb0/Hannibal-Mejbri" TargetMode="External"/><Relationship Id="rId1544" Type="http://schemas.openxmlformats.org/officeDocument/2006/relationships/hyperlink" Target="https://fbref.com/en/players/d4aa4582/matchlogs/2023-2024/summary/Ryan-One-Match-Logs" TargetMode="External"/><Relationship Id="rId1751" Type="http://schemas.openxmlformats.org/officeDocument/2006/relationships/hyperlink" Target="https://fbref.com/en/squads/943e8050/Burnley-Stats" TargetMode="External"/><Relationship Id="rId1989" Type="http://schemas.openxmlformats.org/officeDocument/2006/relationships/hyperlink" Target="https://fbref.com/en/players/e7ca0439/James-Tomkins" TargetMode="External"/><Relationship Id="rId43" Type="http://schemas.openxmlformats.org/officeDocument/2006/relationships/hyperlink" Target="https://fbref.com/en/squads/e4a775cb/Nottingham-Forest-Stats" TargetMode="External"/><Relationship Id="rId1404" Type="http://schemas.openxmlformats.org/officeDocument/2006/relationships/hyperlink" Target="https://fbref.com/en/players/92868cb5/matchlogs/2023-2024/summary/Divin-Mubama-Match-Logs" TargetMode="External"/><Relationship Id="rId1611" Type="http://schemas.openxmlformats.org/officeDocument/2006/relationships/hyperlink" Target="https://fbref.com/en/squads/d3fd31cc/Everton-Stats" TargetMode="External"/><Relationship Id="rId1849" Type="http://schemas.openxmlformats.org/officeDocument/2006/relationships/hyperlink" Target="https://fbref.com/en/players/3312f911/Jeffrey-Schlupp" TargetMode="External"/><Relationship Id="rId192" Type="http://schemas.openxmlformats.org/officeDocument/2006/relationships/hyperlink" Target="https://fbref.com/en/players/50dc94ce/matchlogs/2023-2024/summary/Donny-van-de-Beek-Match-Logs" TargetMode="External"/><Relationship Id="rId1709" Type="http://schemas.openxmlformats.org/officeDocument/2006/relationships/hyperlink" Target="https://fbref.com/en/players/3353737a/Sergio-Reguilon" TargetMode="External"/><Relationship Id="rId1916" Type="http://schemas.openxmlformats.org/officeDocument/2006/relationships/hyperlink" Target="https://fbref.com/en/players/886f9aac/matchlogs/2023-2024/summary/Manor-Solomon-Match-Logs" TargetMode="External"/><Relationship Id="rId497" Type="http://schemas.openxmlformats.org/officeDocument/2006/relationships/hyperlink" Target="https://fbref.com/en/players/60344e4f/Josh-Dasilva" TargetMode="External"/><Relationship Id="rId2080" Type="http://schemas.openxmlformats.org/officeDocument/2006/relationships/hyperlink" Target="https://fbref.com/en/players/8fe2a392/matchlogs/2023-2024/summary/Micky-van-de-Ven-Match-Logs" TargetMode="External"/><Relationship Id="rId2178" Type="http://schemas.openxmlformats.org/officeDocument/2006/relationships/hyperlink" Target="https://fbref.com/en/country/NZL/New-Zealand-Football" TargetMode="External"/><Relationship Id="rId357" Type="http://schemas.openxmlformats.org/officeDocument/2006/relationships/hyperlink" Target="https://fbref.com/en/players/fb920f3a/Cesare-Casadei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USA/United-States-Football" TargetMode="External"/><Relationship Id="rId217" Type="http://schemas.openxmlformats.org/officeDocument/2006/relationships/hyperlink" Target="https://fbref.com/en/players/f72293fc/Johann-Berg-Gudmundsson" TargetMode="External"/><Relationship Id="rId564" Type="http://schemas.openxmlformats.org/officeDocument/2006/relationships/hyperlink" Target="https://fbref.com/en/players/ad82197c/matchlogs/2023-2024/summary/Axel-Disasi-Match-Logs" TargetMode="External"/><Relationship Id="rId771" Type="http://schemas.openxmlformats.org/officeDocument/2006/relationships/hyperlink" Target="https://fbref.com/en/squads/d3fd31cc/Everton-Stats" TargetMode="External"/><Relationship Id="rId869" Type="http://schemas.openxmlformats.org/officeDocument/2006/relationships/hyperlink" Target="https://fbref.com/en/players/da011f18/Lewis-Hall" TargetMode="External"/><Relationship Id="rId1499" Type="http://schemas.openxmlformats.org/officeDocument/2006/relationships/hyperlink" Target="https://fbref.com/en/squads/943e8050/Burnley-Stats" TargetMode="External"/><Relationship Id="rId424" Type="http://schemas.openxmlformats.org/officeDocument/2006/relationships/hyperlink" Target="https://fbref.com/en/players/0420d84f/matchlogs/2023-2024/summary/Seamus-Coleman-Match-Logs" TargetMode="External"/><Relationship Id="rId631" Type="http://schemas.openxmlformats.org/officeDocument/2006/relationships/hyperlink" Target="https://fbref.com/en/squads/b8fd03ef/Manchester-City-Stats" TargetMode="External"/><Relationship Id="rId729" Type="http://schemas.openxmlformats.org/officeDocument/2006/relationships/hyperlink" Target="https://fbref.com/en/players/96cf7b61/Wes-Foderingham" TargetMode="External"/><Relationship Id="rId1054" Type="http://schemas.openxmlformats.org/officeDocument/2006/relationships/hyperlink" Target="https://fbref.com/en/country/FRA/France-Football" TargetMode="External"/><Relationship Id="rId1261" Type="http://schemas.openxmlformats.org/officeDocument/2006/relationships/hyperlink" Target="https://fbref.com/en/players/eba1e557/Han-Noah-Massengo" TargetMode="External"/><Relationship Id="rId1359" Type="http://schemas.openxmlformats.org/officeDocument/2006/relationships/hyperlink" Target="https://fbref.com/en/squads/8602292d/Aston-Villa-Stats" TargetMode="External"/><Relationship Id="rId2105" Type="http://schemas.openxmlformats.org/officeDocument/2006/relationships/hyperlink" Target="https://fbref.com/en/players/86dd77d1/Kyle-Walker" TargetMode="External"/><Relationship Id="rId936" Type="http://schemas.openxmlformats.org/officeDocument/2006/relationships/hyperlink" Target="https://fbref.com/en/players/a0666d3e/matchlogs/2023-2024/summary/Will-Hughes-Match-Logs" TargetMode="External"/><Relationship Id="rId1121" Type="http://schemas.openxmlformats.org/officeDocument/2006/relationships/hyperlink" Target="https://fbref.com/en/players/77cf6852/Emil-Krafth" TargetMode="External"/><Relationship Id="rId1219" Type="http://schemas.openxmlformats.org/officeDocument/2006/relationships/hyperlink" Target="https://fbref.com/en/squads/361ca564/Tottenham-Hotspur-Stats" TargetMode="External"/><Relationship Id="rId1566" Type="http://schemas.openxmlformats.org/officeDocument/2006/relationships/hyperlink" Target="https://fbref.com/en/country/NGA/Nigeria-Football" TargetMode="External"/><Relationship Id="rId1773" Type="http://schemas.openxmlformats.org/officeDocument/2006/relationships/hyperlink" Target="https://fbref.com/en/players/57c94db2/Mads-Roerslev" TargetMode="External"/><Relationship Id="rId1980" Type="http://schemas.openxmlformats.org/officeDocument/2006/relationships/hyperlink" Target="https://fbref.com/en/players/41034650/matchlogs/2023-2024/summary/Jurrien-Timber-Match-Logs" TargetMode="External"/><Relationship Id="rId65" Type="http://schemas.openxmlformats.org/officeDocument/2006/relationships/hyperlink" Target="https://fbref.com/en/players/cd1acf9d/Trent-Alexander-Arnold" TargetMode="External"/><Relationship Id="rId1426" Type="http://schemas.openxmlformats.org/officeDocument/2006/relationships/hyperlink" Target="https://fbref.com/en/country/ENG/England-Football" TargetMode="External"/><Relationship Id="rId1633" Type="http://schemas.openxmlformats.org/officeDocument/2006/relationships/hyperlink" Target="https://fbref.com/en/players/0cf321c8/Djordje-Petrovic" TargetMode="External"/><Relationship Id="rId1840" Type="http://schemas.openxmlformats.org/officeDocument/2006/relationships/hyperlink" Target="https://fbref.com/en/players/21945a9e/matchlogs/2023-2024/summary/Dane-Scarlett-Match-Logs" TargetMode="External"/><Relationship Id="rId1700" Type="http://schemas.openxmlformats.org/officeDocument/2006/relationships/hyperlink" Target="https://fbref.com/en/players/28b40c9c/matchlogs/2023-2024/summary/Tim-Ream-Match-Logs" TargetMode="External"/><Relationship Id="rId1938" Type="http://schemas.openxmlformats.org/officeDocument/2006/relationships/hyperlink" Target="https://fbref.com/en/country/ALB/Albania-Football" TargetMode="External"/><Relationship Id="rId281" Type="http://schemas.openxmlformats.org/officeDocument/2006/relationships/hyperlink" Target="https://fbref.com/en/players/30e81a88/Rhian-Brewster" TargetMode="External"/><Relationship Id="rId141" Type="http://schemas.openxmlformats.org/officeDocument/2006/relationships/hyperlink" Target="https://fbref.com/en/players/da052c14/Jordan-Ayew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9f7c837d/Ben-Godfrey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4ba7cbea/Bournemouth-Stats" TargetMode="External"/><Relationship Id="rId446" Type="http://schemas.openxmlformats.org/officeDocument/2006/relationships/hyperlink" Target="https://fbref.com/en/country/CZE/Czech-Republic-Football" TargetMode="External"/><Relationship Id="rId653" Type="http://schemas.openxmlformats.org/officeDocument/2006/relationships/hyperlink" Target="https://fbref.com/en/players/47a34c4f/Mohamed-Elneny" TargetMode="External"/><Relationship Id="rId1076" Type="http://schemas.openxmlformats.org/officeDocument/2006/relationships/hyperlink" Target="https://fbref.com/en/players/51dbeea9/matchlogs/2023-2024/summary/Thilo-Kehrer-Match-Logs" TargetMode="External"/><Relationship Id="rId1283" Type="http://schemas.openxmlformats.org/officeDocument/2006/relationships/hyperlink" Target="https://fbref.com/en/squads/47c64c55/Crystal-Palace-Stats" TargetMode="External"/><Relationship Id="rId1490" Type="http://schemas.openxmlformats.org/officeDocument/2006/relationships/hyperlink" Target="https://fbref.com/en/country/ENG/England-Football" TargetMode="External"/><Relationship Id="rId2127" Type="http://schemas.openxmlformats.org/officeDocument/2006/relationships/hyperlink" Target="https://fbref.com/en/squads/8602292d/Aston-Villa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5ad50391/matchlogs/2023-2024/summary/Josko-Gvardiol-Match-Logs" TargetMode="External"/><Relationship Id="rId958" Type="http://schemas.openxmlformats.org/officeDocument/2006/relationships/hyperlink" Target="https://fbref.com/en/country/SWE/Sweden-Football" TargetMode="External"/><Relationship Id="rId1143" Type="http://schemas.openxmlformats.org/officeDocument/2006/relationships/hyperlink" Target="https://fbref.com/en/squads/1df6b87e/Sheffield-United-Stats" TargetMode="External"/><Relationship Id="rId1588" Type="http://schemas.openxmlformats.org/officeDocument/2006/relationships/hyperlink" Target="https://fbref.com/en/players/dc7f8a28/matchlogs/2023-2024/summary/Cole-Palmer-Match-Logs" TargetMode="External"/><Relationship Id="rId1795" Type="http://schemas.openxmlformats.org/officeDocument/2006/relationships/hyperlink" Target="https://fbref.com/en/squads/8cec06e1/Wolverhampton-Wanderers-Stats" TargetMode="External"/><Relationship Id="rId87" Type="http://schemas.openxmlformats.org/officeDocument/2006/relationships/hyperlink" Target="https://fbref.com/en/squads/943e8050/Burnley-Stats" TargetMode="External"/><Relationship Id="rId513" Type="http://schemas.openxmlformats.org/officeDocument/2006/relationships/hyperlink" Target="https://fbref.com/en/players/3e9e06cb/Craig-Dawson" TargetMode="External"/><Relationship Id="rId720" Type="http://schemas.openxmlformats.org/officeDocument/2006/relationships/hyperlink" Target="https://fbref.com/en/players/b63e789d/matchlogs/2023-2024/summary/John-Fleck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de0abf23/matchlogs/2023-2024/summary/Zack-Nelson-Match-Logs" TargetMode="External"/><Relationship Id="rId1655" Type="http://schemas.openxmlformats.org/officeDocument/2006/relationships/hyperlink" Target="https://fbref.com/en/squads/cd051869/Brentford-Stats" TargetMode="External"/><Relationship Id="rId1003" Type="http://schemas.openxmlformats.org/officeDocument/2006/relationships/hyperlink" Target="https://fbref.com/en/squads/e297cd13/Luton-Town-Stats" TargetMode="External"/><Relationship Id="rId1210" Type="http://schemas.openxmlformats.org/officeDocument/2006/relationships/hyperlink" Target="https://fbref.com/en/country/NED/Netherlands-Football" TargetMode="External"/><Relationship Id="rId1308" Type="http://schemas.openxmlformats.org/officeDocument/2006/relationships/hyperlink" Target="https://fbref.com/en/players/96593e89/matchlogs/2023-2024/summary/James-Mcatee-Match-Logs" TargetMode="External"/><Relationship Id="rId1862" Type="http://schemas.openxmlformats.org/officeDocument/2006/relationships/hyperlink" Target="https://fbref.com/en/country/POR/Portugal-Football" TargetMode="External"/><Relationship Id="rId1515" Type="http://schemas.openxmlformats.org/officeDocument/2006/relationships/hyperlink" Target="https://fbref.com/en/squads/7c21e445/West-Ham-United-Stats" TargetMode="External"/><Relationship Id="rId1722" Type="http://schemas.openxmlformats.org/officeDocument/2006/relationships/hyperlink" Target="https://fbref.com/en/country/USA/United-States-Football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squads/cd051869/Brentford-Stats" TargetMode="External"/><Relationship Id="rId163" Type="http://schemas.openxmlformats.org/officeDocument/2006/relationships/hyperlink" Target="https://fbref.com/en/squads/fd962109/Fulham-Stats" TargetMode="External"/><Relationship Id="rId370" Type="http://schemas.openxmlformats.org/officeDocument/2006/relationships/hyperlink" Target="https://fbref.com/en/country/BEL/Belgium-Football" TargetMode="External"/><Relationship Id="rId2051" Type="http://schemas.openxmlformats.org/officeDocument/2006/relationships/hyperlink" Target="https://fbref.com/en/squads/361ca564/Tottenham-Hotspur-Stats" TargetMode="External"/><Relationship Id="rId230" Type="http://schemas.openxmlformats.org/officeDocument/2006/relationships/hyperlink" Target="https://fbref.com/en/country/GNB/Guinea-Bissau-Football" TargetMode="External"/><Relationship Id="rId468" Type="http://schemas.openxmlformats.org/officeDocument/2006/relationships/hyperlink" Target="https://fbref.com/en/players/dc62b55d/matchlogs/2023-2024/summary/Matheus-Cunha-Match-Logs" TargetMode="External"/><Relationship Id="rId675" Type="http://schemas.openxmlformats.org/officeDocument/2006/relationships/hyperlink" Target="https://fbref.com/en/squads/943e8050/Burnley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NED/Netherlands-Football" TargetMode="External"/><Relationship Id="rId2149" Type="http://schemas.openxmlformats.org/officeDocument/2006/relationships/hyperlink" Target="https://fbref.com/en/players/d60c03a9/Joe-White" TargetMode="External"/><Relationship Id="rId328" Type="http://schemas.openxmlformats.org/officeDocument/2006/relationships/hyperlink" Target="https://fbref.com/en/players/a681b7b7/matchlogs/2023-2024/summary/Reece-Burke-Match-Logs" TargetMode="External"/><Relationship Id="rId535" Type="http://schemas.openxmlformats.org/officeDocument/2006/relationships/hyperlink" Target="https://fbref.com/en/squads/19538871/Manchester-United-Stats" TargetMode="External"/><Relationship Id="rId742" Type="http://schemas.openxmlformats.org/officeDocument/2006/relationships/hyperlink" Target="https://fbref.com/en/country/RSA/South-Africa-Football" TargetMode="External"/><Relationship Id="rId1165" Type="http://schemas.openxmlformats.org/officeDocument/2006/relationships/hyperlink" Target="https://fbref.com/en/players/9b5ce51a/Jefferson-Lerma" TargetMode="External"/><Relationship Id="rId1372" Type="http://schemas.openxmlformats.org/officeDocument/2006/relationships/hyperlink" Target="https://fbref.com/en/players/3925dbd6/matchlogs/2023-2024/summary/Aleksandar-Mitrovic-Match-Logs" TargetMode="External"/><Relationship Id="rId2009" Type="http://schemas.openxmlformats.org/officeDocument/2006/relationships/hyperlink" Target="https://fbref.com/en/players/259fea27/James-Trafford" TargetMode="External"/><Relationship Id="rId2216" Type="http://schemas.openxmlformats.org/officeDocument/2006/relationships/hyperlink" Target="https://fbref.com/en/players/51cf8561/matchlogs/2023-2024/summary/Oleksandr-Zinchenko-Match-Logs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45db685d/Jorginho" TargetMode="External"/><Relationship Id="rId1232" Type="http://schemas.openxmlformats.org/officeDocument/2006/relationships/hyperlink" Target="https://fbref.com/en/players/c6220452/matchlogs/2023-2024/summary/Kobbie-Mainoo-Match-Logs" TargetMode="External"/><Relationship Id="rId1677" Type="http://schemas.openxmlformats.org/officeDocument/2006/relationships/hyperlink" Target="https://fbref.com/en/players/466fb2c5/Aaron-Ramsdale" TargetMode="External"/><Relationship Id="rId1884" Type="http://schemas.openxmlformats.org/officeDocument/2006/relationships/hyperlink" Target="https://fbref.com/en/players/e7aa9d7c/matchlogs/2023-2024/summary/Fabio-Silva-Match-Logs" TargetMode="External"/><Relationship Id="rId907" Type="http://schemas.openxmlformats.org/officeDocument/2006/relationships/hyperlink" Target="https://fbref.com/en/squads/cd051869/Brentford-Stats" TargetMode="External"/><Relationship Id="rId1537" Type="http://schemas.openxmlformats.org/officeDocument/2006/relationships/hyperlink" Target="https://fbref.com/en/players/e9c0c1b2/Andre-Onana" TargetMode="External"/><Relationship Id="rId1744" Type="http://schemas.openxmlformats.org/officeDocument/2006/relationships/hyperlink" Target="https://fbref.com/en/players/7a1f2c08/matchlogs/2023-2024/summary/Jairo-Riedewald-Match-Logs" TargetMode="External"/><Relationship Id="rId1951" Type="http://schemas.openxmlformats.org/officeDocument/2006/relationships/hyperlink" Target="https://fbref.com/en/squads/d3fd31cc/Everton-Stats" TargetMode="External"/><Relationship Id="rId36" Type="http://schemas.openxmlformats.org/officeDocument/2006/relationships/hyperlink" Target="https://fbref.com/en/players/a6c58494/matchlogs/2023-2024/summary/Naouirou-Ahamada-Match-Logs" TargetMode="External"/><Relationship Id="rId1604" Type="http://schemas.openxmlformats.org/officeDocument/2006/relationships/hyperlink" Target="https://fbref.com/en/players/32163807/matchlogs/2023-2024/summary/Ben-Parkinson-Match-Logs" TargetMode="External"/><Relationship Id="rId185" Type="http://schemas.openxmlformats.org/officeDocument/2006/relationships/hyperlink" Target="https://fbref.com/en/players/a011a1e9/Owen-Beck" TargetMode="External"/><Relationship Id="rId1811" Type="http://schemas.openxmlformats.org/officeDocument/2006/relationships/hyperlink" Target="https://fbref.com/en/squads/e297cd13/Luton-Town-Stats" TargetMode="External"/><Relationship Id="rId1909" Type="http://schemas.openxmlformats.org/officeDocument/2006/relationships/hyperlink" Target="https://fbref.com/en/players/e77dc3b2/Dominic-Solanke" TargetMode="External"/><Relationship Id="rId392" Type="http://schemas.openxmlformats.org/officeDocument/2006/relationships/hyperlink" Target="https://fbref.com/en/players/d2424d1b/matchlogs/2023-2024/summary/Ben-Chilwell-Match-Logs" TargetMode="External"/><Relationship Id="rId697" Type="http://schemas.openxmlformats.org/officeDocument/2006/relationships/hyperlink" Target="https://fbref.com/en/players/0ba976e4/Ansu-Fati" TargetMode="External"/><Relationship Id="rId2073" Type="http://schemas.openxmlformats.org/officeDocument/2006/relationships/hyperlink" Target="https://fbref.com/en/players/dad4b285/Joel-Veltman" TargetMode="External"/><Relationship Id="rId252" Type="http://schemas.openxmlformats.org/officeDocument/2006/relationships/hyperlink" Target="https://fbref.com/en/players/eed2427e/matchlogs/2023-2024/summary/Oscar-Bobb-Match-Logs" TargetMode="External"/><Relationship Id="rId1187" Type="http://schemas.openxmlformats.org/officeDocument/2006/relationships/hyperlink" Target="https://fbref.com/en/squads/361ca564/Tottenham-Hotspur-Stats" TargetMode="External"/><Relationship Id="rId2140" Type="http://schemas.openxmlformats.org/officeDocument/2006/relationships/hyperlink" Target="https://fbref.com/en/players/49fe9070/matchlogs/2023-2024/summary/Timo-Werner-Match-Logs" TargetMode="External"/><Relationship Id="rId112" Type="http://schemas.openxmlformats.org/officeDocument/2006/relationships/hyperlink" Target="https://fbref.com/en/players/99127249/matchlogs/2023-2024/summary/Antony-Match-Logs" TargetMode="External"/><Relationship Id="rId557" Type="http://schemas.openxmlformats.org/officeDocument/2006/relationships/hyperlink" Target="https://fbref.com/en/players/a712ca2b/Issa-Diop" TargetMode="External"/><Relationship Id="rId764" Type="http://schemas.openxmlformats.org/officeDocument/2006/relationships/hyperlink" Target="https://fbref.com/en/players/72c812f3/matchlogs/2023-2024/summary/Idrissa-Gana-Gueye-Match-Logs" TargetMode="External"/><Relationship Id="rId971" Type="http://schemas.openxmlformats.org/officeDocument/2006/relationships/hyperlink" Target="https://fbref.com/en/squads/cff3d9bb/Chelsea-Stats" TargetMode="External"/><Relationship Id="rId1394" Type="http://schemas.openxmlformats.org/officeDocument/2006/relationships/hyperlink" Target="https://fbref.com/en/country/ENG/England-Football" TargetMode="External"/><Relationship Id="rId1699" Type="http://schemas.openxmlformats.org/officeDocument/2006/relationships/hyperlink" Target="https://fbref.com/en/squads/fd962109/Fulham-Stats" TargetMode="External"/><Relationship Id="rId2000" Type="http://schemas.openxmlformats.org/officeDocument/2006/relationships/hyperlink" Target="https://fbref.com/en/players/e09f279b/matchlogs/2023-2024/summary/Ivan-Toney-Match-Logs" TargetMode="External"/><Relationship Id="rId417" Type="http://schemas.openxmlformats.org/officeDocument/2006/relationships/hyperlink" Target="https://fbref.com/en/players/0442183b/Nathaniel-Clyne" TargetMode="External"/><Relationship Id="rId624" Type="http://schemas.openxmlformats.org/officeDocument/2006/relationships/hyperlink" Target="https://fbref.com/en/players/282f75f3/matchlogs/2023-2024/summary/Lewis-Dunk-Match-Logs" TargetMode="External"/><Relationship Id="rId831" Type="http://schemas.openxmlformats.org/officeDocument/2006/relationships/hyperlink" Target="https://fbref.com/en/squads/822bd0ba/Liverpool-Stats" TargetMode="External"/><Relationship Id="rId1047" Type="http://schemas.openxmlformats.org/officeDocument/2006/relationships/hyperlink" Target="https://fbref.com/en/squads/e297cd13/Luton-Town-Stats" TargetMode="External"/><Relationship Id="rId1254" Type="http://schemas.openxmlformats.org/officeDocument/2006/relationships/hyperlink" Target="https://fbref.com/en/country/ARG/Argentina-Football" TargetMode="External"/><Relationship Id="rId1461" Type="http://schemas.openxmlformats.org/officeDocument/2006/relationships/hyperlink" Target="https://fbref.com/en/players/a53649b7/Eddie-Nketiah" TargetMode="External"/><Relationship Id="rId929" Type="http://schemas.openxmlformats.org/officeDocument/2006/relationships/hyperlink" Target="https://fbref.com/en/players/15f3ec41/Callum-Hudson-Odoi" TargetMode="External"/><Relationship Id="rId1114" Type="http://schemas.openxmlformats.org/officeDocument/2006/relationships/hyperlink" Target="https://fbref.com/en/country/SEN/Senegal-Football" TargetMode="External"/><Relationship Id="rId1321" Type="http://schemas.openxmlformats.org/officeDocument/2006/relationships/hyperlink" Target="https://fbref.com/en/players/4e5a4cbc/Scott-McKenna" TargetMode="External"/><Relationship Id="rId1559" Type="http://schemas.openxmlformats.org/officeDocument/2006/relationships/hyperlink" Target="https://fbref.com/en/squads/b8fd03ef/Manchester-City-Stats" TargetMode="External"/><Relationship Id="rId1766" Type="http://schemas.openxmlformats.org/officeDocument/2006/relationships/hyperlink" Target="https://fbref.com/en/country/ESP/Spain-Football" TargetMode="External"/><Relationship Id="rId1973" Type="http://schemas.openxmlformats.org/officeDocument/2006/relationships/hyperlink" Target="https://fbref.com/en/players/56f7a928/Youri-Tielemans" TargetMode="External"/><Relationship Id="rId58" Type="http://schemas.openxmlformats.org/officeDocument/2006/relationships/hyperlink" Target="https://fbref.com/en/country/NED/Netherlands-Football" TargetMode="External"/><Relationship Id="rId1419" Type="http://schemas.openxmlformats.org/officeDocument/2006/relationships/hyperlink" Target="https://fbref.com/en/squads/e4a775cb/Nottingham-Forest-Stats" TargetMode="External"/><Relationship Id="rId1626" Type="http://schemas.openxmlformats.org/officeDocument/2006/relationships/hyperlink" Target="https://fbref.com/en/country/BRA/Brazil-Football" TargetMode="External"/><Relationship Id="rId1833" Type="http://schemas.openxmlformats.org/officeDocument/2006/relationships/hyperlink" Target="https://fbref.com/en/players/9744ff80/Pablo-Sarabia" TargetMode="External"/><Relationship Id="rId1900" Type="http://schemas.openxmlformats.org/officeDocument/2006/relationships/hyperlink" Target="https://fbref.com/en/players/20b104bc/matchlogs/2023-2024/summary/Adam-Smith-Match-Logs" TargetMode="External"/><Relationship Id="rId2095" Type="http://schemas.openxmlformats.org/officeDocument/2006/relationships/hyperlink" Target="https://fbref.com/en/squads/fd962109/Fulham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215f3907/Mikkel-Damsgaard" TargetMode="External"/><Relationship Id="rId2162" Type="http://schemas.openxmlformats.org/officeDocument/2006/relationships/hyperlink" Target="https://fbref.com/en/country/ENG/England-Football" TargetMode="External"/><Relationship Id="rId134" Type="http://schemas.openxmlformats.org/officeDocument/2006/relationships/hyperlink" Target="https://fbref.com/en/country/CIV/Cote-dIvoire-Football" TargetMode="External"/><Relationship Id="rId579" Type="http://schemas.openxmlformats.org/officeDocument/2006/relationships/hyperlink" Target="https://fbref.com/en/squads/b8fd03ef/Manchester-City-Stats" TargetMode="External"/><Relationship Id="rId786" Type="http://schemas.openxmlformats.org/officeDocument/2006/relationships/hyperlink" Target="https://fbref.com/en/country/ENG/England-Football" TargetMode="External"/><Relationship Id="rId993" Type="http://schemas.openxmlformats.org/officeDocument/2006/relationships/hyperlink" Target="https://fbref.com/en/players/e8832875/Joao-Pedro" TargetMode="External"/><Relationship Id="rId341" Type="http://schemas.openxmlformats.org/officeDocument/2006/relationships/hyperlink" Target="https://fbref.com/en/players/a8748947/Tom-Cairney" TargetMode="External"/><Relationship Id="rId439" Type="http://schemas.openxmlformats.org/officeDocument/2006/relationships/hyperlink" Target="https://fbref.com/en/squads/943e8050/Burnley-Stats" TargetMode="External"/><Relationship Id="rId646" Type="http://schemas.openxmlformats.org/officeDocument/2006/relationships/hyperlink" Target="https://fbref.com/en/country/SWE/Sweden-Football" TargetMode="External"/><Relationship Id="rId1069" Type="http://schemas.openxmlformats.org/officeDocument/2006/relationships/hyperlink" Target="https://fbref.com/en/players/c5b7c315/Michael-Keane" TargetMode="External"/><Relationship Id="rId1276" Type="http://schemas.openxmlformats.org/officeDocument/2006/relationships/hyperlink" Target="https://fbref.com/en/players/b217ef29/matchlogs/2023-2024/summary/Joel-Matip-Match-Logs" TargetMode="External"/><Relationship Id="rId1483" Type="http://schemas.openxmlformats.org/officeDocument/2006/relationships/hyperlink" Target="https://fbref.com/en/squads/b8fd03ef/Manchester-City-Stats" TargetMode="External"/><Relationship Id="rId2022" Type="http://schemas.openxmlformats.org/officeDocument/2006/relationships/hyperlink" Target="https://fbref.com/en/country/MLI/Mali-Football" TargetMode="External"/><Relationship Id="rId201" Type="http://schemas.openxmlformats.org/officeDocument/2006/relationships/hyperlink" Target="https://fbref.com/en/players/9ade9ce1/Anis-Ben-Slimane" TargetMode="External"/><Relationship Id="rId506" Type="http://schemas.openxmlformats.org/officeDocument/2006/relationships/hyperlink" Target="https://fbref.com/en/country/WAL/Wales-Football" TargetMode="External"/><Relationship Id="rId853" Type="http://schemas.openxmlformats.org/officeDocument/2006/relationships/hyperlink" Target="https://fbref.com/en/players/d56b9520/Malo-Gusto" TargetMode="External"/><Relationship Id="rId1136" Type="http://schemas.openxmlformats.org/officeDocument/2006/relationships/hyperlink" Target="https://fbref.com/en/players/f4e433d4/matchlogs/2023-2024/summary/Tariq-Lamptey-Match-Logs" TargetMode="External"/><Relationship Id="rId1690" Type="http://schemas.openxmlformats.org/officeDocument/2006/relationships/hyperlink" Target="https://fbref.com/en/country/ENG/England-Football" TargetMode="External"/><Relationship Id="rId1788" Type="http://schemas.openxmlformats.org/officeDocument/2006/relationships/hyperlink" Target="https://fbref.com/en/players/10a10454/matchlogs/2023-2024/summary/Joe-Rothwell-Match-Logs" TargetMode="External"/><Relationship Id="rId1995" Type="http://schemas.openxmlformats.org/officeDocument/2006/relationships/hyperlink" Target="https://fbref.com/en/squads/b2b47a98/Newcastle-United-Stats" TargetMode="External"/><Relationship Id="rId713" Type="http://schemas.openxmlformats.org/officeDocument/2006/relationships/hyperlink" Target="https://fbref.com/en/players/5ff4ab71/Enzo-Fernandez" TargetMode="External"/><Relationship Id="rId920" Type="http://schemas.openxmlformats.org/officeDocument/2006/relationships/hyperlink" Target="https://fbref.com/en/players/69942fb3/matchlogs/2023-2024/summary/James-Hill-Match-Logs" TargetMode="External"/><Relationship Id="rId1343" Type="http://schemas.openxmlformats.org/officeDocument/2006/relationships/hyperlink" Target="https://fbref.com/en/squads/e297cd13/Luton-Town-Stats" TargetMode="External"/><Relationship Id="rId1550" Type="http://schemas.openxmlformats.org/officeDocument/2006/relationships/hyperlink" Target="https://fbref.com/en/country/NGA/Nigeria-Football" TargetMode="External"/><Relationship Id="rId1648" Type="http://schemas.openxmlformats.org/officeDocument/2006/relationships/hyperlink" Target="https://fbref.com/en/players/19f4d211/matchlogs/2023-2024/summary/Jaden-Philogene-Bidace-Match-Logs" TargetMode="External"/><Relationship Id="rId1203" Type="http://schemas.openxmlformats.org/officeDocument/2006/relationships/hyperlink" Target="https://fbref.com/en/squads/8602292d/Aston-Villa-Stats" TargetMode="External"/><Relationship Id="rId1410" Type="http://schemas.openxmlformats.org/officeDocument/2006/relationships/hyperlink" Target="https://fbref.com/en/country/BRA/Brazil-Football" TargetMode="External"/><Relationship Id="rId1508" Type="http://schemas.openxmlformats.org/officeDocument/2006/relationships/hyperlink" Target="https://fbref.com/en/players/35516eac/matchlogs/2023-2024/summary/Wilson-Odobert-Match-Logs" TargetMode="External"/><Relationship Id="rId1855" Type="http://schemas.openxmlformats.org/officeDocument/2006/relationships/hyperlink" Target="https://fbref.com/en/squads/4ba7cbea/Bournemouth-Stats" TargetMode="External"/><Relationship Id="rId1715" Type="http://schemas.openxmlformats.org/officeDocument/2006/relationships/hyperlink" Target="https://fbref.com/en/squads/cd051869/Brentford-Stats" TargetMode="External"/><Relationship Id="rId1922" Type="http://schemas.openxmlformats.org/officeDocument/2006/relationships/hyperlink" Target="https://fbref.com/en/country/BRA/Brazil-Football" TargetMode="External"/><Relationship Id="rId296" Type="http://schemas.openxmlformats.org/officeDocument/2006/relationships/hyperlink" Target="https://fbref.com/en/players/5f346071/matchlogs/2023-2024/summary/Andre-Brooks-Match-Logs" TargetMode="External"/><Relationship Id="rId2184" Type="http://schemas.openxmlformats.org/officeDocument/2006/relationships/hyperlink" Target="https://fbref.com/en/players/d3085b49/matchlogs/2023-2024/summary/Cauley-Woodrow-Match-Logs" TargetMode="External"/><Relationship Id="rId156" Type="http://schemas.openxmlformats.org/officeDocument/2006/relationships/hyperlink" Target="https://fbref.com/en/players/394854c4/matchlogs/2023-2024/summary/George-Baldock-Match-Logs" TargetMode="External"/><Relationship Id="rId363" Type="http://schemas.openxmlformats.org/officeDocument/2006/relationships/hyperlink" Target="https://fbref.com/en/squads/19538871/Manchester-United-Stats" TargetMode="External"/><Relationship Id="rId570" Type="http://schemas.openxmlformats.org/officeDocument/2006/relationships/hyperlink" Target="https://fbref.com/en/country/ENG/England-Football" TargetMode="External"/><Relationship Id="rId2044" Type="http://schemas.openxmlformats.org/officeDocument/2006/relationships/hyperlink" Target="https://fbref.com/en/players/f315ca93/matchlogs/2023-2024/summary/Kostas-Tsimikas-Match-Logs" TargetMode="External"/><Relationship Id="rId223" Type="http://schemas.openxmlformats.org/officeDocument/2006/relationships/hyperlink" Target="https://fbref.com/en/squads/943e8050/Burnley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c149016b/matchlogs/2023-2024/summary/Wataru-Endo-Match-Logs" TargetMode="External"/><Relationship Id="rId875" Type="http://schemas.openxmlformats.org/officeDocument/2006/relationships/hyperlink" Target="https://fbref.com/en/squads/1df6b87e/Sheffield-United-Stats" TargetMode="External"/><Relationship Id="rId1060" Type="http://schemas.openxmlformats.org/officeDocument/2006/relationships/hyperlink" Target="https://fbref.com/en/players/6a7353d7/matchlogs/2023-2024/summary/Willy-Kambwala-Match-Logs" TargetMode="External"/><Relationship Id="rId1298" Type="http://schemas.openxmlformats.org/officeDocument/2006/relationships/hyperlink" Target="https://fbref.com/en/country/CMR/Cameroon-Football" TargetMode="External"/><Relationship Id="rId2111" Type="http://schemas.openxmlformats.org/officeDocument/2006/relationships/hyperlink" Target="https://fbref.com/en/squads/19538871/Manchester-United-Stats" TargetMode="External"/><Relationship Id="rId528" Type="http://schemas.openxmlformats.org/officeDocument/2006/relationships/hyperlink" Target="https://fbref.com/en/players/5a7301ae/matchlogs/2023-2024/summary/Leander-Dendoncker-Match-Logs" TargetMode="External"/><Relationship Id="rId735" Type="http://schemas.openxmlformats.org/officeDocument/2006/relationships/hyperlink" Target="https://fbref.com/en/squads/7c21e445/West-Ham-United-Stats" TargetMode="External"/><Relationship Id="rId942" Type="http://schemas.openxmlformats.org/officeDocument/2006/relationships/hyperlink" Target="https://fbref.com/en/country/DEN/Denmark-Football" TargetMode="External"/><Relationship Id="rId1158" Type="http://schemas.openxmlformats.org/officeDocument/2006/relationships/hyperlink" Target="https://fbref.com/en/country/FRA/France-Football" TargetMode="External"/><Relationship Id="rId1365" Type="http://schemas.openxmlformats.org/officeDocument/2006/relationships/hyperlink" Target="https://fbref.com/en/players/74618572/Kaoru-Mitoma" TargetMode="External"/><Relationship Id="rId1572" Type="http://schemas.openxmlformats.org/officeDocument/2006/relationships/hyperlink" Target="https://fbref.com/en/players/7b355808/matchlogs/2023-2024/summary/William-Osula-Match-Logs" TargetMode="External"/><Relationship Id="rId2209" Type="http://schemas.openxmlformats.org/officeDocument/2006/relationships/hyperlink" Target="https://fbref.com/en/players/07d65234/Anass-Zaroury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d8931174/Harry-Maguire" TargetMode="External"/><Relationship Id="rId1432" Type="http://schemas.openxmlformats.org/officeDocument/2006/relationships/hyperlink" Target="https://fbref.com/en/players/30d4a2e5/matchlogs/2023-2024/summary/Vitaliy-Mykolenko-Match-Logs" TargetMode="External"/><Relationship Id="rId1877" Type="http://schemas.openxmlformats.org/officeDocument/2006/relationships/hyperlink" Target="https://fbref.com/en/players/3eb22ec9/Bernardo-Silva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BRA/Brazil-Football" TargetMode="External"/><Relationship Id="rId1737" Type="http://schemas.openxmlformats.org/officeDocument/2006/relationships/hyperlink" Target="https://fbref.com/en/players/fa031b34/Richarlison" TargetMode="External"/><Relationship Id="rId1944" Type="http://schemas.openxmlformats.org/officeDocument/2006/relationships/hyperlink" Target="https://fbref.com/en/players/934e1968/matchlogs/2023-2024/summary/Dominik-Szoboszlai-Match-Logs" TargetMode="External"/><Relationship Id="rId29" Type="http://schemas.openxmlformats.org/officeDocument/2006/relationships/hyperlink" Target="https://fbref.com/en/players/938fa024/Brandon-Aguilera" TargetMode="External"/><Relationship Id="rId178" Type="http://schemas.openxmlformats.org/officeDocument/2006/relationships/hyperlink" Target="https://fbref.com/en/country/ENG/England-Football" TargetMode="External"/><Relationship Id="rId1804" Type="http://schemas.openxmlformats.org/officeDocument/2006/relationships/hyperlink" Target="https://fbref.com/en/players/e342ad68/matchlogs/2023-2024/summary/Mohamed-Salah-Match-Logs" TargetMode="External"/><Relationship Id="rId385" Type="http://schemas.openxmlformats.org/officeDocument/2006/relationships/hyperlink" Target="https://fbref.com/en/players/890f108d/Youssef-Chermiti" TargetMode="External"/><Relationship Id="rId592" Type="http://schemas.openxmlformats.org/officeDocument/2006/relationships/hyperlink" Target="https://fbref.com/en/players/67ac5bb8/matchlogs/2023-2024/summary/Gabriel-Dos-Santos-Match-Logs" TargetMode="External"/><Relationship Id="rId2066" Type="http://schemas.openxmlformats.org/officeDocument/2006/relationships/hyperlink" Target="https://fbref.com/en/country/FRA/France-Football" TargetMode="External"/><Relationship Id="rId245" Type="http://schemas.openxmlformats.org/officeDocument/2006/relationships/hyperlink" Target="https://fbref.com/en/players/4c5835e6/Benicio-Boaitey" TargetMode="External"/><Relationship Id="rId452" Type="http://schemas.openxmlformats.org/officeDocument/2006/relationships/hyperlink" Target="https://fbref.com/en/players/0ef89a37/matchlogs/2023-2024/summary/Philippe-Coutinho-Match-Logs" TargetMode="External"/><Relationship Id="rId897" Type="http://schemas.openxmlformats.org/officeDocument/2006/relationships/hyperlink" Target="https://fbref.com/en/players/169fd162/Hwang-Hee-chan" TargetMode="External"/><Relationship Id="rId1082" Type="http://schemas.openxmlformats.org/officeDocument/2006/relationships/hyperlink" Target="https://fbref.com/en/country/ENG/England-Football" TargetMode="External"/><Relationship Id="rId2133" Type="http://schemas.openxmlformats.org/officeDocument/2006/relationships/hyperlink" Target="https://fbref.com/en/players/ce5143da/Danny-Welbeck" TargetMode="External"/><Relationship Id="rId105" Type="http://schemas.openxmlformats.org/officeDocument/2006/relationships/hyperlink" Target="https://fbref.com/en/players/ac05f970/Michail-Antonio" TargetMode="External"/><Relationship Id="rId312" Type="http://schemas.openxmlformats.org/officeDocument/2006/relationships/hyperlink" Target="https://fbref.com/en/players/4e204552/matchlogs/2023-2024/summary/Jacob-Bruun-Larsen-Match-Logs" TargetMode="External"/><Relationship Id="rId757" Type="http://schemas.openxmlformats.org/officeDocument/2006/relationships/hyperlink" Target="https://fbref.com/en/players/c2731c10/Conor-Gallagher" TargetMode="External"/><Relationship Id="rId964" Type="http://schemas.openxmlformats.org/officeDocument/2006/relationships/hyperlink" Target="https://fbref.com/en/players/6ca5ec4b/matchlogs/2023-2024/summary/Alex-Iwobi-Match-Logs" TargetMode="External"/><Relationship Id="rId1387" Type="http://schemas.openxmlformats.org/officeDocument/2006/relationships/hyperlink" Target="https://fbref.com/en/squads/4ba7cbea/Bournemouth-Stats" TargetMode="External"/><Relationship Id="rId1594" Type="http://schemas.openxmlformats.org/officeDocument/2006/relationships/hyperlink" Target="https://fbref.com/en/country/ITA/Italy-Football" TargetMode="External"/><Relationship Id="rId2200" Type="http://schemas.openxmlformats.org/officeDocument/2006/relationships/hyperlink" Target="https://fbref.com/en/players/be927d03/matchlogs/2023-2024/summary/Ashley-Young-Match-Logs" TargetMode="External"/><Relationship Id="rId93" Type="http://schemas.openxmlformats.org/officeDocument/2006/relationships/hyperlink" Target="https://fbref.com/en/players/e34fc66d/Joachim-Andersen" TargetMode="External"/><Relationship Id="rId617" Type="http://schemas.openxmlformats.org/officeDocument/2006/relationships/hyperlink" Target="https://fbref.com/en/players/3fe6bd8c/Paul-Dummett" TargetMode="External"/><Relationship Id="rId824" Type="http://schemas.openxmlformats.org/officeDocument/2006/relationships/hyperlink" Target="https://fbref.com/en/players/19a9cb70/matchlogs/2023-2024/summary/Kaide-Gordon-Match-Logs" TargetMode="External"/><Relationship Id="rId1247" Type="http://schemas.openxmlformats.org/officeDocument/2006/relationships/hyperlink" Target="https://fbref.com/en/squads/19538871/Manchester-United-Stats" TargetMode="External"/><Relationship Id="rId1454" Type="http://schemas.openxmlformats.org/officeDocument/2006/relationships/hyperlink" Target="https://fbref.com/en/country/POR/Portugal-Football" TargetMode="External"/><Relationship Id="rId1661" Type="http://schemas.openxmlformats.org/officeDocument/2006/relationships/hyperlink" Target="https://fbref.com/en/players/27d0a506/Pedro-Porro" TargetMode="External"/><Relationship Id="rId1899" Type="http://schemas.openxmlformats.org/officeDocument/2006/relationships/hyperlink" Target="https://fbref.com/en/squads/4ba7cbea/Bournemouth-Stats" TargetMode="External"/><Relationship Id="rId1107" Type="http://schemas.openxmlformats.org/officeDocument/2006/relationships/hyperlink" Target="https://fbref.com/en/squads/822bd0ba/Liverpool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c4486bac/Michael-Olise" TargetMode="External"/><Relationship Id="rId1759" Type="http://schemas.openxmlformats.org/officeDocument/2006/relationships/hyperlink" Target="https://fbref.com/en/squads/fd962109/Fulham-Stats" TargetMode="External"/><Relationship Id="rId1966" Type="http://schemas.openxmlformats.org/officeDocument/2006/relationships/hyperlink" Target="https://fbref.com/en/country/NED/Netherlands-Football" TargetMode="External"/><Relationship Id="rId1619" Type="http://schemas.openxmlformats.org/officeDocument/2006/relationships/hyperlink" Target="https://fbref.com/en/squads/1df6b87e/Sheffield-United-Stats" TargetMode="External"/><Relationship Id="rId1826" Type="http://schemas.openxmlformats.org/officeDocument/2006/relationships/hyperlink" Target="https://fbref.com/en/country/CIV/Cote-dIvoire-Football" TargetMode="External"/><Relationship Id="rId20" Type="http://schemas.openxmlformats.org/officeDocument/2006/relationships/hyperlink" Target="https://fbref.com/en/players/0480ebc7/matchlogs/2023-2024/summary/Elijah-Adebayo-Match-Logs" TargetMode="External"/><Relationship Id="rId2088" Type="http://schemas.openxmlformats.org/officeDocument/2006/relationships/hyperlink" Target="https://fbref.com/en/players/77d6fd4d/matchlogs/2023-2024/summary/Guglielmo-Vicario-Match-Logs" TargetMode="External"/><Relationship Id="rId267" Type="http://schemas.openxmlformats.org/officeDocument/2006/relationships/hyperlink" Target="https://fbref.com/en/squads/7c21e445/West-Ham-United-Stats" TargetMode="External"/><Relationship Id="rId474" Type="http://schemas.openxmlformats.org/officeDocument/2006/relationships/hyperlink" Target="https://fbref.com/en/country/BEL/Belgium-Football" TargetMode="External"/><Relationship Id="rId2155" Type="http://schemas.openxmlformats.org/officeDocument/2006/relationships/hyperlink" Target="https://fbref.com/en/squads/e4a775cb/Nottingham-Forest-Stats" TargetMode="External"/><Relationship Id="rId127" Type="http://schemas.openxmlformats.org/officeDocument/2006/relationships/hyperlink" Target="https://fbref.com/en/squads/7c21e445/West-Ham-United-Stats" TargetMode="External"/><Relationship Id="rId681" Type="http://schemas.openxmlformats.org/officeDocument/2006/relationships/hyperlink" Target="https://fbref.com/en/players/f8fcd2a5/Jonny-Evans" TargetMode="External"/><Relationship Id="rId779" Type="http://schemas.openxmlformats.org/officeDocument/2006/relationships/hyperlink" Target="https://fbref.com/en/squads/e4a775cb/Nottingham-Forest-Stats" TargetMode="External"/><Relationship Id="rId986" Type="http://schemas.openxmlformats.org/officeDocument/2006/relationships/hyperlink" Target="https://fbref.com/en/country/BRA/Brazil-Football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31c69ef1/Ruben-Dias" TargetMode="External"/><Relationship Id="rId639" Type="http://schemas.openxmlformats.org/officeDocument/2006/relationships/hyperlink" Target="https://fbref.com/en/squads/1df6b87e/Sheffield-United-Stats" TargetMode="External"/><Relationship Id="rId1171" Type="http://schemas.openxmlformats.org/officeDocument/2006/relationships/hyperlink" Target="https://fbref.com/en/squads/b8fd03ef/Manchester-City-Stats" TargetMode="External"/><Relationship Id="rId1269" Type="http://schemas.openxmlformats.org/officeDocument/2006/relationships/hyperlink" Target="https://fbref.com/en/players/50e6dc35/Jean-Philippe-Mateta" TargetMode="External"/><Relationship Id="rId1476" Type="http://schemas.openxmlformats.org/officeDocument/2006/relationships/hyperlink" Target="https://fbref.com/en/players/43439614/matchlogs/2023-2024/summary/Oliver-Norwood-Match-Logs" TargetMode="External"/><Relationship Id="rId2015" Type="http://schemas.openxmlformats.org/officeDocument/2006/relationships/hyperlink" Target="https://fbref.com/en/squads/fd962109/Fulham-Stats" TargetMode="External"/><Relationship Id="rId2222" Type="http://schemas.openxmlformats.org/officeDocument/2006/relationships/hyperlink" Target="https://fbref.com/en/country/NOR/Norway-Football" TargetMode="External"/><Relationship Id="rId401" Type="http://schemas.openxmlformats.org/officeDocument/2006/relationships/hyperlink" Target="https://fbref.com/en/players/26ce2263/Ryan-Christie" TargetMode="External"/><Relationship Id="rId846" Type="http://schemas.openxmlformats.org/officeDocument/2006/relationships/hyperlink" Target="https://fbref.com/en/country/ENG/England-Football" TargetMode="External"/><Relationship Id="rId1031" Type="http://schemas.openxmlformats.org/officeDocument/2006/relationships/hyperlink" Target="https://fbref.com/en/squads/822bd0ba/Liverpool-Stats" TargetMode="External"/><Relationship Id="rId1129" Type="http://schemas.openxmlformats.org/officeDocument/2006/relationships/hyperlink" Target="https://fbref.com/en/players/99813635/Adam-Lallana" TargetMode="External"/><Relationship Id="rId1683" Type="http://schemas.openxmlformats.org/officeDocument/2006/relationships/hyperlink" Target="https://fbref.com/en/squads/943e8050/Burnley-Stats" TargetMode="External"/><Relationship Id="rId1890" Type="http://schemas.openxmlformats.org/officeDocument/2006/relationships/hyperlink" Target="https://fbref.com/en/country/COL/Colombia-Football" TargetMode="External"/><Relationship Id="rId1988" Type="http://schemas.openxmlformats.org/officeDocument/2006/relationships/hyperlink" Target="https://fbref.com/en/players/b3af9be1/matchlogs/2023-2024/summary/Takehiro-Tomiyasu-Match-Logs" TargetMode="External"/><Relationship Id="rId706" Type="http://schemas.openxmlformats.org/officeDocument/2006/relationships/hyperlink" Target="https://fbref.com/en/country/IRL/Republic-of-Ireland-Football" TargetMode="External"/><Relationship Id="rId913" Type="http://schemas.openxmlformats.org/officeDocument/2006/relationships/hyperlink" Target="https://fbref.com/en/players/1780bb4a/Aaron-Hickey" TargetMode="External"/><Relationship Id="rId1336" Type="http://schemas.openxmlformats.org/officeDocument/2006/relationships/hyperlink" Target="https://fbref.com/en/players/8df7a2fb/matchlogs/2023-2024/summary/Ben-Mee-Match-Logs" TargetMode="External"/><Relationship Id="rId1543" Type="http://schemas.openxmlformats.org/officeDocument/2006/relationships/hyperlink" Target="https://fbref.com/en/squads/1df6b87e/Sheffield-United-Stats" TargetMode="External"/><Relationship Id="rId1750" Type="http://schemas.openxmlformats.org/officeDocument/2006/relationships/hyperlink" Target="https://fbref.com/en/country/WAL/Wales-Football" TargetMode="External"/><Relationship Id="rId42" Type="http://schemas.openxmlformats.org/officeDocument/2006/relationships/hyperlink" Target="https://fbref.com/en/country/NGA/Nigeria-Football" TargetMode="External"/><Relationship Id="rId1403" Type="http://schemas.openxmlformats.org/officeDocument/2006/relationships/hyperlink" Target="https://fbref.com/en/squads/7c21e445/West-Ham-United-Stats" TargetMode="External"/><Relationship Id="rId1610" Type="http://schemas.openxmlformats.org/officeDocument/2006/relationships/hyperlink" Target="https://fbref.com/en/country/SCO/Scotland-Football" TargetMode="External"/><Relationship Id="rId1848" Type="http://schemas.openxmlformats.org/officeDocument/2006/relationships/hyperlink" Target="https://fbref.com/en/players/c8aa95da/matchlogs/2023-2024/summary/Fabian-Schar-Match-Logs" TargetMode="External"/><Relationship Id="rId191" Type="http://schemas.openxmlformats.org/officeDocument/2006/relationships/hyperlink" Target="https://fbref.com/en/squads/19538871/Manchester-United-Stats" TargetMode="External"/><Relationship Id="rId1708" Type="http://schemas.openxmlformats.org/officeDocument/2006/relationships/hyperlink" Target="https://fbref.com/en/players/803ae100/matchlogs/2023-2024/summary/Harrison-Reed-Match-Logs" TargetMode="External"/><Relationship Id="rId1915" Type="http://schemas.openxmlformats.org/officeDocument/2006/relationships/hyperlink" Target="https://fbref.com/en/squads/361ca564/Tottenham-Hotspur-Stats" TargetMode="External"/><Relationship Id="rId289" Type="http://schemas.openxmlformats.org/officeDocument/2006/relationships/hyperlink" Target="https://fbref.com/en/players/97220da2/Armando-Broja" TargetMode="External"/><Relationship Id="rId496" Type="http://schemas.openxmlformats.org/officeDocument/2006/relationships/hyperlink" Target="https://fbref.com/en/players/003cf4d1/matchlogs/2023-2024/summary/Jayden-Danns-Match-Logs" TargetMode="External"/><Relationship Id="rId2177" Type="http://schemas.openxmlformats.org/officeDocument/2006/relationships/hyperlink" Target="https://fbref.com/en/players/4e9a0555/Chris-Wood" TargetMode="External"/><Relationship Id="rId149" Type="http://schemas.openxmlformats.org/officeDocument/2006/relationships/hyperlink" Target="https://fbref.com/en/players/3a233281/Leon-Bailey" TargetMode="External"/><Relationship Id="rId356" Type="http://schemas.openxmlformats.org/officeDocument/2006/relationships/hyperlink" Target="https://fbref.com/en/players/b4a014b1/matchlogs/2023-2024/summary/Diego-Carlos-Match-Logs" TargetMode="External"/><Relationship Id="rId563" Type="http://schemas.openxmlformats.org/officeDocument/2006/relationships/hyperlink" Target="https://fbref.com/en/squads/cff3d9bb/Chelsea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a2b105e0/Sean-Longstaff" TargetMode="External"/><Relationship Id="rId2037" Type="http://schemas.openxmlformats.org/officeDocument/2006/relationships/hyperlink" Target="https://fbref.com/en/players/cddf767b/Auston-Trusty" TargetMode="External"/><Relationship Id="rId216" Type="http://schemas.openxmlformats.org/officeDocument/2006/relationships/hyperlink" Target="https://fbref.com/en/players/68db6358/matchlogs/2023-2024/summary/Daniel-Bentley-Match-Logs" TargetMode="External"/><Relationship Id="rId423" Type="http://schemas.openxmlformats.org/officeDocument/2006/relationships/hyperlink" Target="https://fbref.com/en/squads/d3fd31cc/Everton-Stats" TargetMode="External"/><Relationship Id="rId868" Type="http://schemas.openxmlformats.org/officeDocument/2006/relationships/hyperlink" Target="https://fbref.com/en/players/a7588cdc/matchlogs/2023-2024/summary/Antwoine-Hackford-Match-Logs" TargetMode="External"/><Relationship Id="rId1053" Type="http://schemas.openxmlformats.org/officeDocument/2006/relationships/hyperlink" Target="https://fbref.com/en/players/cc77354e/Boubacar-Kamara" TargetMode="External"/><Relationship Id="rId1260" Type="http://schemas.openxmlformats.org/officeDocument/2006/relationships/hyperlink" Target="https://fbref.com/en/players/bac46a10/matchlogs/2023-2024/summary/Lisandro-Martinez-Match-Logs" TargetMode="External"/><Relationship Id="rId1498" Type="http://schemas.openxmlformats.org/officeDocument/2006/relationships/hyperlink" Target="https://fbref.com/en/country/IRL/Republic-of-Ireland-Football" TargetMode="External"/><Relationship Id="rId2104" Type="http://schemas.openxmlformats.org/officeDocument/2006/relationships/hyperlink" Target="https://fbref.com/en/players/03df04ff/matchlogs/2023-2024/summary/Odisseas-Vlachodimos-Match-Logs" TargetMode="External"/><Relationship Id="rId630" Type="http://schemas.openxmlformats.org/officeDocument/2006/relationships/hyperlink" Target="https://fbref.com/en/country/BRA/Brazil-Football" TargetMode="External"/><Relationship Id="rId728" Type="http://schemas.openxmlformats.org/officeDocument/2006/relationships/hyperlink" Target="https://fbref.com/en/players/ed1e53f3/matchlogs/2023-2024/summary/Phil-Foden-Match-Logs" TargetMode="External"/><Relationship Id="rId935" Type="http://schemas.openxmlformats.org/officeDocument/2006/relationships/hyperlink" Target="https://fbref.com/en/squads/47c64c55/Crystal-Palace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cd889153/Gabriel-Osho" TargetMode="External"/><Relationship Id="rId1772" Type="http://schemas.openxmlformats.org/officeDocument/2006/relationships/hyperlink" Target="https://fbref.com/en/players/4ab53cdb/matchlogs/2023-2024/summary/Jay-Rodriguez-Match-Logs" TargetMode="External"/><Relationship Id="rId64" Type="http://schemas.openxmlformats.org/officeDocument/2006/relationships/hyperlink" Target="https://fbref.com/en/players/77e84962/matchlogs/2023-2024/summary/Thiago-Alcantara-Match-Logs" TargetMode="External"/><Relationship Id="rId1120" Type="http://schemas.openxmlformats.org/officeDocument/2006/relationships/hyperlink" Target="https://fbref.com/en/players/79c0821a/matchlogs/2023-2024/summary/Mateo-Kovacic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de112b84/Jacob-Murphy" TargetMode="External"/><Relationship Id="rId1632" Type="http://schemas.openxmlformats.org/officeDocument/2006/relationships/hyperlink" Target="https://fbref.com/en/players/6fe90922/matchlogs/2023-2024/summary/Ivan-Perisic-Match-Logs" TargetMode="External"/><Relationship Id="rId1937" Type="http://schemas.openxmlformats.org/officeDocument/2006/relationships/hyperlink" Target="https://fbref.com/en/players/339fe0e8/Thomas-Strakosha" TargetMode="External"/><Relationship Id="rId2199" Type="http://schemas.openxmlformats.org/officeDocument/2006/relationships/hyperlink" Target="https://fbref.com/en/squads/d3fd31cc/Everton-Stats" TargetMode="External"/><Relationship Id="rId280" Type="http://schemas.openxmlformats.org/officeDocument/2006/relationships/hyperlink" Target="https://fbref.com/en/players/57827369/matchlogs/2023-2024/summary/Ben-Brereton-Match-Logs" TargetMode="External"/><Relationship Id="rId140" Type="http://schemas.openxmlformats.org/officeDocument/2006/relationships/hyperlink" Target="https://fbref.com/en/players/e5478b87/matchlogs/2023-2024/summary/Taiwo-Awoniyi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5e4d9b48/Jamie-Donley" TargetMode="External"/><Relationship Id="rId792" Type="http://schemas.openxmlformats.org/officeDocument/2006/relationships/hyperlink" Target="https://fbref.com/en/players/df10e27c/matchlogs/2023-2024/summary/Billy-Gilmour-Match-Logs" TargetMode="External"/><Relationship Id="rId2059" Type="http://schemas.openxmlformats.org/officeDocument/2006/relationships/hyperlink" Target="https://fbref.com/en/squads/4ba7cbea/Bournemouth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DEN/Denmark-Football" TargetMode="External"/><Relationship Id="rId445" Type="http://schemas.openxmlformats.org/officeDocument/2006/relationships/hyperlink" Target="https://fbref.com/en/players/fdf3cb77/Vladimir-Coufal" TargetMode="External"/><Relationship Id="rId652" Type="http://schemas.openxmlformats.org/officeDocument/2006/relationships/hyperlink" Target="https://fbref.com/en/players/b9e1436c/matchlogs/2023-2024/summary/Harvey-Elliott-Match-Logs" TargetMode="External"/><Relationship Id="rId1075" Type="http://schemas.openxmlformats.org/officeDocument/2006/relationships/hyperlink" Target="https://fbref.com/en/squads/7c21e445/West-Ham-United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ENG/England-Football" TargetMode="External"/><Relationship Id="rId305" Type="http://schemas.openxmlformats.org/officeDocument/2006/relationships/hyperlink" Target="https://fbref.com/en/players/47369df8/Josh-Brownhill" TargetMode="External"/><Relationship Id="rId512" Type="http://schemas.openxmlformats.org/officeDocument/2006/relationships/hyperlink" Target="https://fbref.com/en/players/9228b07c/matchlogs/2023-2024/summary/Tom-Davies-Match-Logs" TargetMode="External"/><Relationship Id="rId957" Type="http://schemas.openxmlformats.org/officeDocument/2006/relationships/hyperlink" Target="https://fbref.com/en/players/8e92be30/Alexander-Isak" TargetMode="External"/><Relationship Id="rId1142" Type="http://schemas.openxmlformats.org/officeDocument/2006/relationships/hyperlink" Target="https://fbref.com/en/country/ALG/Algeria-Football" TargetMode="External"/><Relationship Id="rId1587" Type="http://schemas.openxmlformats.org/officeDocument/2006/relationships/hyperlink" Target="https://fbref.com/en/squads/b8fd03ef/Manchester-City-Stats" TargetMode="External"/><Relationship Id="rId1794" Type="http://schemas.openxmlformats.org/officeDocument/2006/relationships/hyperlink" Target="https://fbref.com/en/country/POR/Portugal-Football" TargetMode="External"/><Relationship Id="rId86" Type="http://schemas.openxmlformats.org/officeDocument/2006/relationships/hyperlink" Target="https://fbref.com/en/country/SUI/Switzerland-Football" TargetMode="External"/><Relationship Id="rId817" Type="http://schemas.openxmlformats.org/officeDocument/2006/relationships/hyperlink" Target="https://fbref.com/en/players/2bd83368/Anthony-Gordon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e297cd13/Luton-Town-Stats" TargetMode="External"/><Relationship Id="rId1654" Type="http://schemas.openxmlformats.org/officeDocument/2006/relationships/hyperlink" Target="https://fbref.com/en/country/JAM/Jamaica-Football" TargetMode="External"/><Relationship Id="rId1861" Type="http://schemas.openxmlformats.org/officeDocument/2006/relationships/hyperlink" Target="https://fbref.com/en/players/d04b94db/Nelson-Semedo" TargetMode="External"/><Relationship Id="rId1307" Type="http://schemas.openxmlformats.org/officeDocument/2006/relationships/hyperlink" Target="https://fbref.com/en/squads/b8fd03ef/Manchester-City-Stats" TargetMode="External"/><Relationship Id="rId1514" Type="http://schemas.openxmlformats.org/officeDocument/2006/relationships/hyperlink" Target="https://fbref.com/en/country/ITA/Italy-Football" TargetMode="External"/><Relationship Id="rId1721" Type="http://schemas.openxmlformats.org/officeDocument/2006/relationships/hyperlink" Target="https://fbref.com/en/players/7fa4e703/Gio-Reyna" TargetMode="External"/><Relationship Id="rId1959" Type="http://schemas.openxmlformats.org/officeDocument/2006/relationships/hyperlink" Target="https://fbref.com/en/squads/4ba7cbea/Bournemouth-Stats" TargetMode="External"/><Relationship Id="rId13" Type="http://schemas.openxmlformats.org/officeDocument/2006/relationships/hyperlink" Target="https://fbref.com/en/players/c81d773d/Tosin-Adarabioyo" TargetMode="External"/><Relationship Id="rId1819" Type="http://schemas.openxmlformats.org/officeDocument/2006/relationships/hyperlink" Target="https://fbref.com/en/squads/cff3d9bb/Chelsea-Stats" TargetMode="External"/><Relationship Id="rId2190" Type="http://schemas.openxmlformats.org/officeDocument/2006/relationships/hyperlink" Target="https://fbref.com/en/country/UKR/Ukraine-Football" TargetMode="External"/><Relationship Id="rId162" Type="http://schemas.openxmlformats.org/officeDocument/2006/relationships/hyperlink" Target="https://fbref.com/en/country/SEN/Senegal-Football" TargetMode="External"/><Relationship Id="rId467" Type="http://schemas.openxmlformats.org/officeDocument/2006/relationships/hyperlink" Target="https://fbref.com/en/squads/8cec06e1/Wolverhampton-Wanderers-Stats" TargetMode="External"/><Relationship Id="rId1097" Type="http://schemas.openxmlformats.org/officeDocument/2006/relationships/hyperlink" Target="https://fbref.com/en/players/4c3a6744/Justin-Kluivert" TargetMode="External"/><Relationship Id="rId2050" Type="http://schemas.openxmlformats.org/officeDocument/2006/relationships/hyperlink" Target="https://fbref.com/en/country/ITA/Italy-Football" TargetMode="External"/><Relationship Id="rId2148" Type="http://schemas.openxmlformats.org/officeDocument/2006/relationships/hyperlink" Target="https://fbref.com/en/players/35e413f1/matchlogs/2023-2024/summary/Ben-White-Match-Logs" TargetMode="External"/><Relationship Id="rId674" Type="http://schemas.openxmlformats.org/officeDocument/2006/relationships/hyperlink" Target="https://fbref.com/en/country/FRA/France-Football" TargetMode="External"/><Relationship Id="rId881" Type="http://schemas.openxmlformats.org/officeDocument/2006/relationships/hyperlink" Target="https://fbref.com/en/players/aa849a12/Jack-Harrison" TargetMode="External"/><Relationship Id="rId979" Type="http://schemas.openxmlformats.org/officeDocument/2006/relationships/hyperlink" Target="https://fbref.com/en/squads/cd051869/Brentford-Stats" TargetMode="External"/><Relationship Id="rId327" Type="http://schemas.openxmlformats.org/officeDocument/2006/relationships/hyperlink" Target="https://fbref.com/en/squads/e297cd13/Luton-Town-Stats" TargetMode="External"/><Relationship Id="rId534" Type="http://schemas.openxmlformats.org/officeDocument/2006/relationships/hyperlink" Target="https://fbref.com/en/country/CIV/Cote-dIvoire-Football" TargetMode="External"/><Relationship Id="rId741" Type="http://schemas.openxmlformats.org/officeDocument/2006/relationships/hyperlink" Target="https://fbref.com/en/players/f84a807c/Lyle-Foster" TargetMode="External"/><Relationship Id="rId839" Type="http://schemas.openxmlformats.org/officeDocument/2006/relationships/hyperlink" Target="https://fbref.com/en/squads/b8fd03ef/Manchester-City-Stats" TargetMode="External"/><Relationship Id="rId1164" Type="http://schemas.openxmlformats.org/officeDocument/2006/relationships/hyperlink" Target="https://fbref.com/en/players/2628fd2b/matchlogs/2023-2024/summary/Bernd-Leno-Match-Logs" TargetMode="External"/><Relationship Id="rId1371" Type="http://schemas.openxmlformats.org/officeDocument/2006/relationships/hyperlink" Target="https://fbref.com/en/squads/fd962109/Fulham-Stats" TargetMode="External"/><Relationship Id="rId1469" Type="http://schemas.openxmlformats.org/officeDocument/2006/relationships/hyperlink" Target="https://fbref.com/en/players/ca76b087/Rhys-Norrington-Davies" TargetMode="External"/><Relationship Id="rId2008" Type="http://schemas.openxmlformats.org/officeDocument/2006/relationships/hyperlink" Target="https://fbref.com/en/players/b28bbd58/matchlogs/2023-2024/summary/Andros-Townsend-Match-Logs" TargetMode="External"/><Relationship Id="rId2215" Type="http://schemas.openxmlformats.org/officeDocument/2006/relationships/hyperlink" Target="https://fbref.com/en/squads/18bb7c10/Arsenal-Stats" TargetMode="External"/><Relationship Id="rId601" Type="http://schemas.openxmlformats.org/officeDocument/2006/relationships/hyperlink" Target="https://fbref.com/en/players/bf33b257/Alfie-Doughty" TargetMode="External"/><Relationship Id="rId1024" Type="http://schemas.openxmlformats.org/officeDocument/2006/relationships/hyperlink" Target="https://fbref.com/en/players/4fb9c88f/matchlogs/2023-2024/summary/Curtis-Jones-Match-Logs" TargetMode="External"/><Relationship Id="rId1231" Type="http://schemas.openxmlformats.org/officeDocument/2006/relationships/hyperlink" Target="https://fbref.com/en/squads/19538871/Manchester-United-Stats" TargetMode="External"/><Relationship Id="rId1676" Type="http://schemas.openxmlformats.org/officeDocument/2006/relationships/hyperlink" Target="https://fbref.com/en/players/45685411/matchlogs/2023-2024/summary/Jesuran-Rak-Sakyi-Match-Logs" TargetMode="External"/><Relationship Id="rId1883" Type="http://schemas.openxmlformats.org/officeDocument/2006/relationships/hyperlink" Target="https://fbref.com/en/squads/8cec06e1/Wolverhampton-Wanderers-Stat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d93c2511/Scott-McTominay" TargetMode="External"/><Relationship Id="rId1536" Type="http://schemas.openxmlformats.org/officeDocument/2006/relationships/hyperlink" Target="https://fbref.com/en/players/828657ff/matchlogs/2023-2024/summary/Amadou-Onana-Match-Logs" TargetMode="External"/><Relationship Id="rId1743" Type="http://schemas.openxmlformats.org/officeDocument/2006/relationships/hyperlink" Target="https://fbref.com/en/squads/47c64c55/Crystal-Palace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47c64c55/Crystal-Palace-Stats" TargetMode="External"/><Relationship Id="rId1603" Type="http://schemas.openxmlformats.org/officeDocument/2006/relationships/hyperlink" Target="https://fbref.com/en/squads/b2b47a98/Newcastle-United-Stats" TargetMode="External"/><Relationship Id="rId1810" Type="http://schemas.openxmlformats.org/officeDocument/2006/relationships/hyperlink" Target="https://fbref.com/en/country/BEL/Belgium-Football" TargetMode="External"/><Relationship Id="rId184" Type="http://schemas.openxmlformats.org/officeDocument/2006/relationships/hyperlink" Target="https://fbref.com/en/players/a36524bf/matchlogs/2023-2024/summary/Calvin-Bassey-Match-Logs" TargetMode="External"/><Relationship Id="rId391" Type="http://schemas.openxmlformats.org/officeDocument/2006/relationships/hyperlink" Target="https://fbref.com/en/squads/cff3d9bb/Chelsea-Stats" TargetMode="External"/><Relationship Id="rId1908" Type="http://schemas.openxmlformats.org/officeDocument/2006/relationships/hyperlink" Target="https://fbref.com/en/players/839c14e1/matchlogs/2023-2024/summary/Cedric-Soares-Match-Logs" TargetMode="External"/><Relationship Id="rId2072" Type="http://schemas.openxmlformats.org/officeDocument/2006/relationships/hyperlink" Target="https://fbref.com/en/players/3f7bafbe/matchlogs/2023-2024/summary/Alejo-Veliz-Match-Logs" TargetMode="External"/><Relationship Id="rId251" Type="http://schemas.openxmlformats.org/officeDocument/2006/relationships/hyperlink" Target="https://fbref.com/en/squads/b8fd03ef/Manchester-City-Stats" TargetMode="External"/><Relationship Id="rId489" Type="http://schemas.openxmlformats.org/officeDocument/2006/relationships/hyperlink" Target="https://fbref.com/en/players/f08490a6/Arnaut-Danjuma" TargetMode="External"/><Relationship Id="rId696" Type="http://schemas.openxmlformats.org/officeDocument/2006/relationships/hyperlink" Target="https://fbref.com/en/players/745ca0a3/matchlogs/2023-2024/summary/Romain-Faivre-Match-Logs" TargetMode="External"/><Relationship Id="rId349" Type="http://schemas.openxmlformats.org/officeDocument/2006/relationships/hyperlink" Target="https://fbref.com/en/players/4506aec5/Thomas-Cannon" TargetMode="External"/><Relationship Id="rId556" Type="http://schemas.openxmlformats.org/officeDocument/2006/relationships/hyperlink" Target="https://fbref.com/en/players/1b84dbe1/matchlogs/2023-2024/summary/Lucas-Digne-Match-Logs" TargetMode="External"/><Relationship Id="rId763" Type="http://schemas.openxmlformats.org/officeDocument/2006/relationships/hyperlink" Target="https://fbref.com/en/squads/d3fd31cc/Everton-Stats" TargetMode="External"/><Relationship Id="rId1186" Type="http://schemas.openxmlformats.org/officeDocument/2006/relationships/hyperlink" Target="https://fbref.com/en/country/ARG/Argentina-Football" TargetMode="External"/><Relationship Id="rId1393" Type="http://schemas.openxmlformats.org/officeDocument/2006/relationships/hyperlink" Target="https://fbref.com/en/players/2da834f1/Carlton-Morris" TargetMode="External"/><Relationship Id="rId111" Type="http://schemas.openxmlformats.org/officeDocument/2006/relationships/hyperlink" Target="https://fbref.com/en/squads/19538871/Manchester-United-Stats" TargetMode="External"/><Relationship Id="rId209" Type="http://schemas.openxmlformats.org/officeDocument/2006/relationships/hyperlink" Target="https://fbref.com/en/players/3b8674e6/Rodrigo-Bentancur" TargetMode="External"/><Relationship Id="rId416" Type="http://schemas.openxmlformats.org/officeDocument/2006/relationships/hyperlink" Target="https://fbref.com/en/players/7c5fa6cf/matchlogs/2023-2024/summary/Jordan-Clark-Match-Logs" TargetMode="External"/><Relationship Id="rId970" Type="http://schemas.openxmlformats.org/officeDocument/2006/relationships/hyperlink" Target="https://fbref.com/en/country/SEN/Senegal-Football" TargetMode="External"/><Relationship Id="rId1046" Type="http://schemas.openxmlformats.org/officeDocument/2006/relationships/hyperlink" Target="https://fbref.com/en/country/BFA/Burkina-Faso-Football" TargetMode="External"/><Relationship Id="rId1253" Type="http://schemas.openxmlformats.org/officeDocument/2006/relationships/hyperlink" Target="https://fbref.com/en/players/7956236f/Emiliano-Martinez" TargetMode="External"/><Relationship Id="rId1698" Type="http://schemas.openxmlformats.org/officeDocument/2006/relationships/hyperlink" Target="https://fbref.com/en/country/USA/United-States-Football" TargetMode="External"/><Relationship Id="rId623" Type="http://schemas.openxmlformats.org/officeDocument/2006/relationships/hyperlink" Target="https://fbref.com/en/squads/d07537b9/Brighton-and-Hove-Albion-Stats" TargetMode="External"/><Relationship Id="rId830" Type="http://schemas.openxmlformats.org/officeDocument/2006/relationships/hyperlink" Target="https://fbref.com/en/country/NED/Netherlands-Football" TargetMode="External"/><Relationship Id="rId928" Type="http://schemas.openxmlformats.org/officeDocument/2006/relationships/hyperlink" Target="https://fbref.com/en/players/d0042ab9/matchlogs/2023-2024/summary/Mason-Holgate-Match-Logs" TargetMode="External"/><Relationship Id="rId1460" Type="http://schemas.openxmlformats.org/officeDocument/2006/relationships/hyperlink" Target="https://fbref.com/en/players/00242715/matchlogs/2023-2024/summary/Moussa-Niakhate-Match-Logs" TargetMode="External"/><Relationship Id="rId1558" Type="http://schemas.openxmlformats.org/officeDocument/2006/relationships/hyperlink" Target="https://fbref.com/en/country/GER/Germany-Football" TargetMode="External"/><Relationship Id="rId1765" Type="http://schemas.openxmlformats.org/officeDocument/2006/relationships/hyperlink" Target="https://fbref.com/en/players/6434f10d/Rodri" TargetMode="External"/><Relationship Id="rId57" Type="http://schemas.openxmlformats.org/officeDocument/2006/relationships/hyperlink" Target="https://fbref.com/en/players/eaeca114/Nathan-Ake" TargetMode="External"/><Relationship Id="rId1113" Type="http://schemas.openxmlformats.org/officeDocument/2006/relationships/hyperlink" Target="https://fbref.com/en/players/8d3c902d/Cheikhou-Kouyate" TargetMode="External"/><Relationship Id="rId1320" Type="http://schemas.openxmlformats.org/officeDocument/2006/relationships/hyperlink" Target="https://fbref.com/en/players/90f91999/matchlogs/2023-2024/summary/John-McGinn-Match-Logs" TargetMode="External"/><Relationship Id="rId1418" Type="http://schemas.openxmlformats.org/officeDocument/2006/relationships/hyperlink" Target="https://fbref.com/en/country/BRA/Brazil-Football" TargetMode="External"/><Relationship Id="rId1972" Type="http://schemas.openxmlformats.org/officeDocument/2006/relationships/hyperlink" Target="https://fbref.com/en/players/fc027d02/matchlogs/2023-2024/summary/Luke-Thomas-Match-Logs" TargetMode="External"/><Relationship Id="rId1625" Type="http://schemas.openxmlformats.org/officeDocument/2006/relationships/hyperlink" Target="https://fbref.com/en/players/6639e500/Andreas-Pereira" TargetMode="External"/><Relationship Id="rId1832" Type="http://schemas.openxmlformats.org/officeDocument/2006/relationships/hyperlink" Target="https://fbref.com/en/players/dd745366/matchlogs/2023-2024/summary/Andrey-Santos-Match-Logs" TargetMode="External"/><Relationship Id="rId2094" Type="http://schemas.openxmlformats.org/officeDocument/2006/relationships/hyperlink" Target="https://fbref.com/en/country/BRA/Brazil-Football" TargetMode="External"/><Relationship Id="rId273" Type="http://schemas.openxmlformats.org/officeDocument/2006/relationships/hyperlink" Target="https://fbref.com/en/players/c1949191/Jarrad-Branthwaite" TargetMode="External"/><Relationship Id="rId480" Type="http://schemas.openxmlformats.org/officeDocument/2006/relationships/hyperlink" Target="https://fbref.com/en/players/d9565625/matchlogs/2023-2024/summary/Diogo-Dalot-Match-Logs" TargetMode="External"/><Relationship Id="rId2161" Type="http://schemas.openxmlformats.org/officeDocument/2006/relationships/hyperlink" Target="https://fbref.com/en/players/a3b03921/Joe-Willock" TargetMode="External"/><Relationship Id="rId133" Type="http://schemas.openxmlformats.org/officeDocument/2006/relationships/hyperlink" Target="https://fbref.com/en/players/5c2b4f07/Serge-Aurier" TargetMode="External"/><Relationship Id="rId340" Type="http://schemas.openxmlformats.org/officeDocument/2006/relationships/hyperlink" Target="https://fbref.com/en/players/16264a81/matchlogs/2023-2024/summary/Moises-Caicedo-Match-Logs" TargetMode="External"/><Relationship Id="rId578" Type="http://schemas.openxmlformats.org/officeDocument/2006/relationships/hyperlink" Target="https://fbref.com/en/country/BEL/Belgium-Football" TargetMode="External"/><Relationship Id="rId785" Type="http://schemas.openxmlformats.org/officeDocument/2006/relationships/hyperlink" Target="https://fbref.com/en/players/d91f104d/Alfie-Gilchrist" TargetMode="External"/><Relationship Id="rId992" Type="http://schemas.openxmlformats.org/officeDocument/2006/relationships/hyperlink" Target="https://fbref.com/en/players/b561db50/matchlogs/2023-2024/summary/Raul-Jimenez-Match-Logs" TargetMode="External"/><Relationship Id="rId2021" Type="http://schemas.openxmlformats.org/officeDocument/2006/relationships/hyperlink" Target="https://fbref.com/en/players/999ceb5f/Boubacar-Traore" TargetMode="External"/><Relationship Id="rId200" Type="http://schemas.openxmlformats.org/officeDocument/2006/relationships/hyperlink" Target="https://fbref.com/en/players/10f0fdd3/matchlogs/2023-2024/summary/Jean-Ricner-Bellegarde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2fba6108/Anthony-Elanga" TargetMode="External"/><Relationship Id="rId852" Type="http://schemas.openxmlformats.org/officeDocument/2006/relationships/hyperlink" Target="https://fbref.com/en/players/82518f62/matchlogs/2023-2024/summary/Bruno-Guimaraes-Match-Logs" TargetMode="External"/><Relationship Id="rId1068" Type="http://schemas.openxmlformats.org/officeDocument/2006/relationships/hyperlink" Target="https://fbref.com/en/players/32e7ce92/matchlogs/2023-2024/summary/Loris-Karius-Match-Logs" TargetMode="External"/><Relationship Id="rId1275" Type="http://schemas.openxmlformats.org/officeDocument/2006/relationships/hyperlink" Target="https://fbref.com/en/squads/822bd0ba/Liverpool-Stats" TargetMode="External"/><Relationship Id="rId1482" Type="http://schemas.openxmlformats.org/officeDocument/2006/relationships/hyperlink" Target="https://fbref.com/en/country/POR/Portugal-Football" TargetMode="External"/><Relationship Id="rId2119" Type="http://schemas.openxmlformats.org/officeDocument/2006/relationships/hyperlink" Target="https://fbref.com/en/squads/7c21e445/West-Ham-United-Stats" TargetMode="External"/><Relationship Id="rId505" Type="http://schemas.openxmlformats.org/officeDocument/2006/relationships/hyperlink" Target="https://fbref.com/en/players/44781702/Ben-Davies" TargetMode="External"/><Relationship Id="rId712" Type="http://schemas.openxmlformats.org/officeDocument/2006/relationships/hyperlink" Target="https://fbref.com/en/players/507c7bdf/matchlogs/2023-2024/summary/Bruno-Fernandes-Match-Logs" TargetMode="External"/><Relationship Id="rId1135" Type="http://schemas.openxmlformats.org/officeDocument/2006/relationships/hyperlink" Target="https://fbref.com/en/squads/d07537b9/Brighton-and-Hove-Albion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4ba7cbea/Bournemouth-Stats" TargetMode="External"/><Relationship Id="rId1994" Type="http://schemas.openxmlformats.org/officeDocument/2006/relationships/hyperlink" Target="https://fbref.com/en/country/ITA/Italy-Football" TargetMode="External"/><Relationship Id="rId79" Type="http://schemas.openxmlformats.org/officeDocument/2006/relationships/hyperlink" Target="https://fbref.com/en/squads/7c21e445/West-Ham-United-Stats" TargetMode="External"/><Relationship Id="rId1202" Type="http://schemas.openxmlformats.org/officeDocument/2006/relationships/hyperlink" Target="https://fbref.com/en/country/BRA/Brazil-Football" TargetMode="External"/><Relationship Id="rId1647" Type="http://schemas.openxmlformats.org/officeDocument/2006/relationships/hyperlink" Target="https://fbref.com/en/squads/8602292d/Aston-Villa-Stats" TargetMode="External"/><Relationship Id="rId1854" Type="http://schemas.openxmlformats.org/officeDocument/2006/relationships/hyperlink" Target="https://fbref.com/en/country/ENG/England-Football" TargetMode="External"/><Relationship Id="rId1507" Type="http://schemas.openxmlformats.org/officeDocument/2006/relationships/hyperlink" Target="https://fbref.com/en/squads/943e8050/Burnley-Stats" TargetMode="External"/><Relationship Id="rId1714" Type="http://schemas.openxmlformats.org/officeDocument/2006/relationships/hyperlink" Target="https://fbref.com/en/country/ESP/Spain-Football" TargetMode="External"/><Relationship Id="rId295" Type="http://schemas.openxmlformats.org/officeDocument/2006/relationships/hyperlink" Target="https://fbref.com/en/squads/1df6b87e/Sheffield-United-Stats" TargetMode="External"/><Relationship Id="rId1921" Type="http://schemas.openxmlformats.org/officeDocument/2006/relationships/hyperlink" Target="https://fbref.com/en/players/6a8a7af8/Vinicius-Souza" TargetMode="External"/><Relationship Id="rId2183" Type="http://schemas.openxmlformats.org/officeDocument/2006/relationships/hyperlink" Target="https://fbref.com/en/squads/e297cd13/Luton-Town-Stats" TargetMode="External"/><Relationship Id="rId155" Type="http://schemas.openxmlformats.org/officeDocument/2006/relationships/hyperlink" Target="https://fbref.com/en/squads/1df6b87e/Sheffield-United-Stats" TargetMode="External"/><Relationship Id="rId362" Type="http://schemas.openxmlformats.org/officeDocument/2006/relationships/hyperlink" Target="https://fbref.com/en/country/BRA/Brazil-Football" TargetMode="External"/><Relationship Id="rId1297" Type="http://schemas.openxmlformats.org/officeDocument/2006/relationships/hyperlink" Target="https://fbref.com/en/players/6afaebf2/Bryan-Mbeumo" TargetMode="External"/><Relationship Id="rId2043" Type="http://schemas.openxmlformats.org/officeDocument/2006/relationships/hyperlink" Target="https://fbref.com/en/squads/822bd0ba/Liverpool-Stats" TargetMode="External"/><Relationship Id="rId222" Type="http://schemas.openxmlformats.org/officeDocument/2006/relationships/hyperlink" Target="https://fbref.com/en/country/NOR/Norway-Football" TargetMode="External"/><Relationship Id="rId667" Type="http://schemas.openxmlformats.org/officeDocument/2006/relationships/hyperlink" Target="https://fbref.com/en/squads/822bd0ba/Liverpool-Stats" TargetMode="External"/><Relationship Id="rId874" Type="http://schemas.openxmlformats.org/officeDocument/2006/relationships/hyperlink" Target="https://fbref.com/en/country/NED/Netherlands-Football" TargetMode="External"/><Relationship Id="rId2110" Type="http://schemas.openxmlformats.org/officeDocument/2006/relationships/hyperlink" Target="https://fbref.com/en/country/ENG/England-Football" TargetMode="External"/><Relationship Id="rId527" Type="http://schemas.openxmlformats.org/officeDocument/2006/relationships/hyperlink" Target="https://fbref.com/en/squads/8602292d/Aston-Villa-Stats" TargetMode="External"/><Relationship Id="rId734" Type="http://schemas.openxmlformats.org/officeDocument/2006/relationships/hyperlink" Target="https://fbref.com/en/country/ESP/Spain-Football" TargetMode="External"/><Relationship Id="rId941" Type="http://schemas.openxmlformats.org/officeDocument/2006/relationships/hyperlink" Target="https://fbref.com/en/players/491a433d/Rasmus-Hojlund" TargetMode="External"/><Relationship Id="rId1157" Type="http://schemas.openxmlformats.org/officeDocument/2006/relationships/hyperlink" Target="https://fbref.com/en/players/4f28a6ff/Clement-Lenglet" TargetMode="External"/><Relationship Id="rId1364" Type="http://schemas.openxmlformats.org/officeDocument/2006/relationships/hyperlink" Target="https://fbref.com/en/players/5cbd1eb0/matchlogs/2023-2024/summary/Tyrick-Mitchell-Match-Logs" TargetMode="External"/><Relationship Id="rId1571" Type="http://schemas.openxmlformats.org/officeDocument/2006/relationships/hyperlink" Target="https://fbref.com/en/squads/1df6b87e/Sheffield-United-Stats" TargetMode="External"/><Relationship Id="rId2208" Type="http://schemas.openxmlformats.org/officeDocument/2006/relationships/hyperlink" Target="https://fbref.com/en/players/9907b1c8/matchlogs/2023-2024/summary/Nicolo-Zaniolo-Match-Logs" TargetMode="External"/><Relationship Id="rId70" Type="http://schemas.openxmlformats.org/officeDocument/2006/relationships/hyperlink" Target="https://fbref.com/en/country/BRA/Brazil-Football" TargetMode="External"/><Relationship Id="rId801" Type="http://schemas.openxmlformats.org/officeDocument/2006/relationships/hyperlink" Target="https://fbref.com/en/players/8b57ad2c/Joao-Gomes" TargetMode="External"/><Relationship Id="rId1017" Type="http://schemas.openxmlformats.org/officeDocument/2006/relationships/hyperlink" Target="https://fbref.com/en/players/9e5708be/Sam-Johnstone" TargetMode="External"/><Relationship Id="rId1224" Type="http://schemas.openxmlformats.org/officeDocument/2006/relationships/hyperlink" Target="https://fbref.com/en/players/bf34eebd/matchlogs/2023-2024/summary/Noni-Madueke-Match-Logs" TargetMode="External"/><Relationship Id="rId1431" Type="http://schemas.openxmlformats.org/officeDocument/2006/relationships/hyperlink" Target="https://fbref.com/en/squads/d3fd31cc/Everton-Stats" TargetMode="External"/><Relationship Id="rId1669" Type="http://schemas.openxmlformats.org/officeDocument/2006/relationships/hyperlink" Target="https://fbref.com/en/players/67f649be/Ionut-Radu" TargetMode="External"/><Relationship Id="rId1876" Type="http://schemas.openxmlformats.org/officeDocument/2006/relationships/hyperlink" Target="https://fbref.com/en/players/9c94165b/matchlogs/2023-2024/summary/Luke-Shaw-Match-Logs" TargetMode="External"/><Relationship Id="rId1529" Type="http://schemas.openxmlformats.org/officeDocument/2006/relationships/hyperlink" Target="https://fbref.com/en/players/c393a6c4/Andrew-Omobamidele" TargetMode="External"/><Relationship Id="rId1736" Type="http://schemas.openxmlformats.org/officeDocument/2006/relationships/hyperlink" Target="https://fbref.com/en/players/0a3d6d2b/matchlogs/2023-2024/summary/Chris-Richards-Match-Logs" TargetMode="External"/><Relationship Id="rId1943" Type="http://schemas.openxmlformats.org/officeDocument/2006/relationships/hyperlink" Target="https://fbref.com/en/squads/822bd0ba/Liverpool-Stats" TargetMode="External"/><Relationship Id="rId28" Type="http://schemas.openxmlformats.org/officeDocument/2006/relationships/hyperlink" Target="https://fbref.com/en/players/288e1e13/matchlogs/2023-2024/summary/Nayef-Aguerd-Match-Logs" TargetMode="External"/><Relationship Id="rId1803" Type="http://schemas.openxmlformats.org/officeDocument/2006/relationships/hyperlink" Target="https://fbref.com/en/squads/822bd0ba/Liverpool-Stats" TargetMode="External"/><Relationship Id="rId177" Type="http://schemas.openxmlformats.org/officeDocument/2006/relationships/hyperlink" Target="https://fbref.com/en/players/1aa84968/Chris-Basham" TargetMode="External"/><Relationship Id="rId384" Type="http://schemas.openxmlformats.org/officeDocument/2006/relationships/hyperlink" Target="https://fbref.com/en/players/dc6f5bdd/matchlogs/2023-2024/summary/Calum-Chambers-Match-Logs" TargetMode="External"/><Relationship Id="rId591" Type="http://schemas.openxmlformats.org/officeDocument/2006/relationships/hyperlink" Target="https://fbref.com/en/squads/18bb7c10/Arsenal-Stats" TargetMode="External"/><Relationship Id="rId2065" Type="http://schemas.openxmlformats.org/officeDocument/2006/relationships/hyperlink" Target="https://fbref.com/en/players/9f8e9423/Raphael-Varane" TargetMode="External"/><Relationship Id="rId244" Type="http://schemas.openxmlformats.org/officeDocument/2006/relationships/hyperlink" Target="https://fbref.com/en/players/6c203af0/matchlogs/2023-2024/summary/Yves-Bissouma-Match-Logs" TargetMode="External"/><Relationship Id="rId689" Type="http://schemas.openxmlformats.org/officeDocument/2006/relationships/hyperlink" Target="https://fbref.com/en/players/9328b835/Lukasz-Fabianski" TargetMode="External"/><Relationship Id="rId896" Type="http://schemas.openxmlformats.org/officeDocument/2006/relationships/hyperlink" Target="https://fbref.com/en/players/4fd08daa/matchlogs/2023-2024/summary/Jan-Paul-van-Hecke-Match-Logs" TargetMode="External"/><Relationship Id="rId1081" Type="http://schemas.openxmlformats.org/officeDocument/2006/relationships/hyperlink" Target="https://fbref.com/en/players/f31def1e/Lloyd-Kelly" TargetMode="External"/><Relationship Id="rId451" Type="http://schemas.openxmlformats.org/officeDocument/2006/relationships/hyperlink" Target="https://fbref.com/en/squads/8602292d/Aston-Villa-Stats" TargetMode="External"/><Relationship Id="rId549" Type="http://schemas.openxmlformats.org/officeDocument/2006/relationships/hyperlink" Target="https://fbref.com/en/players/ac861941/Eric-Dier" TargetMode="External"/><Relationship Id="rId756" Type="http://schemas.openxmlformats.org/officeDocument/2006/relationships/hyperlink" Target="https://fbref.com/en/players/1971591f/matchlogs/2023-2024/summary/Cody-Gakpo-Match-Logs" TargetMode="External"/><Relationship Id="rId1179" Type="http://schemas.openxmlformats.org/officeDocument/2006/relationships/hyperlink" Target="https://fbref.com/en/squads/19538871/Manchester-United-Stats" TargetMode="External"/><Relationship Id="rId1386" Type="http://schemas.openxmlformats.org/officeDocument/2006/relationships/hyperlink" Target="https://fbref.com/en/country/WAL/Wales-Football" TargetMode="External"/><Relationship Id="rId1593" Type="http://schemas.openxmlformats.org/officeDocument/2006/relationships/hyperlink" Target="https://fbref.com/en/players/e0bc6fdc/Emerson-Palmieri" TargetMode="External"/><Relationship Id="rId2132" Type="http://schemas.openxmlformats.org/officeDocument/2006/relationships/hyperlink" Target="https://fbref.com/en/players/c40b6180/matchlogs/2023-2024/summary/Adam-Webster-Match-Logs" TargetMode="External"/><Relationship Id="rId104" Type="http://schemas.openxmlformats.org/officeDocument/2006/relationships/hyperlink" Target="https://fbref.com/en/players/e4238fb1/matchlogs/2023-2024/summary/Jaidon-Anthony-Match-Logs" TargetMode="External"/><Relationship Id="rId311" Type="http://schemas.openxmlformats.org/officeDocument/2006/relationships/hyperlink" Target="https://fbref.com/en/squads/943e8050/Burnley-Stats" TargetMode="External"/><Relationship Id="rId409" Type="http://schemas.openxmlformats.org/officeDocument/2006/relationships/hyperlink" Target="https://fbref.com/en/players/73341ace/Bobby-Clark" TargetMode="External"/><Relationship Id="rId963" Type="http://schemas.openxmlformats.org/officeDocument/2006/relationships/hyperlink" Target="https://fbref.com/en/squads/d3fd31cc/Everton-Stats" TargetMode="External"/><Relationship Id="rId1039" Type="http://schemas.openxmlformats.org/officeDocument/2006/relationships/hyperlink" Target="https://fbref.com/en/squads/4ba7cbea/Bournemouth-Stats" TargetMode="External"/><Relationship Id="rId1246" Type="http://schemas.openxmlformats.org/officeDocument/2006/relationships/hyperlink" Target="https://fbref.com/en/country/FRA/France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5a2cb25d/matchlogs/2023-2024/summary/Sofyan-Amrabat-Match-Logs" TargetMode="External"/><Relationship Id="rId616" Type="http://schemas.openxmlformats.org/officeDocument/2006/relationships/hyperlink" Target="https://fbref.com/en/players/3a949a25/matchlogs/2023-2024/summary/Martin-Dubravka-Match-Logs" TargetMode="External"/><Relationship Id="rId823" Type="http://schemas.openxmlformats.org/officeDocument/2006/relationships/hyperlink" Target="https://fbref.com/en/squads/822bd0ba/Liverpool-Stats" TargetMode="External"/><Relationship Id="rId1453" Type="http://schemas.openxmlformats.org/officeDocument/2006/relationships/hyperlink" Target="https://fbref.com/en/players/7ba2eaa9/Pedro-Neto" TargetMode="External"/><Relationship Id="rId1660" Type="http://schemas.openxmlformats.org/officeDocument/2006/relationships/hyperlink" Target="https://fbref.com/en/players/4b40d9ca/matchlogs/2023-2024/summary/Nick-Pope-Match-Logs" TargetMode="External"/><Relationship Id="rId1758" Type="http://schemas.openxmlformats.org/officeDocument/2006/relationships/hyperlink" Target="https://fbref.com/en/country/USA/United-States-Football" TargetMode="External"/><Relationship Id="rId255" Type="http://schemas.openxmlformats.org/officeDocument/2006/relationships/hyperlink" Target="https://fbref.com/en/squads/1df6b87e/Sheffield-United-Stats" TargetMode="External"/><Relationship Id="rId462" Type="http://schemas.openxmlformats.org/officeDocument/2006/relationships/hyperlink" Target="https://fbref.com/en/country/IRL/Republic-of-Ireland-Football" TargetMode="External"/><Relationship Id="rId1092" Type="http://schemas.openxmlformats.org/officeDocument/2006/relationships/hyperlink" Target="https://fbref.com/en/players/d0f72bf1/matchlogs/2023-2024/summary/Max-Kilman-Match-Logs" TargetMode="External"/><Relationship Id="rId1106" Type="http://schemas.openxmlformats.org/officeDocument/2006/relationships/hyperlink" Target="https://fbref.com/en/country/FRA/France-Football" TargetMode="External"/><Relationship Id="rId1313" Type="http://schemas.openxmlformats.org/officeDocument/2006/relationships/hyperlink" Target="https://fbref.com/en/players/bf973eeb/James-McConnell" TargetMode="External"/><Relationship Id="rId1397" Type="http://schemas.openxmlformats.org/officeDocument/2006/relationships/hyperlink" Target="https://fbref.com/en/players/9674002f/Mason-Mount" TargetMode="External"/><Relationship Id="rId1520" Type="http://schemas.openxmlformats.org/officeDocument/2006/relationships/hyperlink" Target="https://fbref.com/en/players/cdd70dc0/matchlogs/2023-2024/summary/Michael-Olakigbe-Match-Logs" TargetMode="External"/><Relationship Id="rId1965" Type="http://schemas.openxmlformats.org/officeDocument/2006/relationships/hyperlink" Target="https://fbref.com/en/players/77d7c96f/Kenny-Tete" TargetMode="External"/><Relationship Id="rId2143" Type="http://schemas.openxmlformats.org/officeDocument/2006/relationships/hyperlink" Target="https://fbref.com/en/squads/47c64c55/Crystal-Palace-Stats" TargetMode="External"/><Relationship Id="rId115" Type="http://schemas.openxmlformats.org/officeDocument/2006/relationships/hyperlink" Target="https://fbref.com/en/squads/1df6b87e/Sheffield-United-Stats" TargetMode="External"/><Relationship Id="rId322" Type="http://schemas.openxmlformats.org/officeDocument/2006/relationships/hyperlink" Target="https://fbref.com/en/country/ARG/Argentina-Football" TargetMode="External"/><Relationship Id="rId767" Type="http://schemas.openxmlformats.org/officeDocument/2006/relationships/hyperlink" Target="https://fbref.com/en/squads/19538871/Manchester-United-Stats" TargetMode="External"/><Relationship Id="rId974" Type="http://schemas.openxmlformats.org/officeDocument/2006/relationships/hyperlink" Target="https://fbref.com/en/country/ENG/England-Football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bced0375/Ibrahim-Sangare" TargetMode="External"/><Relationship Id="rId2003" Type="http://schemas.openxmlformats.org/officeDocument/2006/relationships/hyperlink" Target="https://fbref.com/en/squads/8602292d/Aston-Villa-Stats" TargetMode="External"/><Relationship Id="rId2210" Type="http://schemas.openxmlformats.org/officeDocument/2006/relationships/hyperlink" Target="https://fbref.com/en/country/MAR/Morocco-Football" TargetMode="External"/><Relationship Id="rId199" Type="http://schemas.openxmlformats.org/officeDocument/2006/relationships/hyperlink" Target="https://fbref.com/en/squads/8cec06e1/Wolverhampton-Wanderers-Stats" TargetMode="External"/><Relationship Id="rId627" Type="http://schemas.openxmlformats.org/officeDocument/2006/relationships/hyperlink" Target="https://fbref.com/en/squads/8602292d/Aston-Villa-Stats" TargetMode="External"/><Relationship Id="rId834" Type="http://schemas.openxmlformats.org/officeDocument/2006/relationships/hyperlink" Target="https://fbref.com/en/country/CRO/Croatia-Football" TargetMode="External"/><Relationship Id="rId1257" Type="http://schemas.openxmlformats.org/officeDocument/2006/relationships/hyperlink" Target="https://fbref.com/en/players/bac46a10/Lisandro-Martinez" TargetMode="External"/><Relationship Id="rId1464" Type="http://schemas.openxmlformats.org/officeDocument/2006/relationships/hyperlink" Target="https://fbref.com/en/players/a53649b7/matchlogs/2023-2024/summary/Eddie-Nketiah-Match-Logs" TargetMode="External"/><Relationship Id="rId1671" Type="http://schemas.openxmlformats.org/officeDocument/2006/relationships/hyperlink" Target="https://fbref.com/en/squads/4ba7cbea/Bournemouth-Stats" TargetMode="External"/><Relationship Id="rId2087" Type="http://schemas.openxmlformats.org/officeDocument/2006/relationships/hyperlink" Target="https://fbref.com/en/squads/361ca564/Tottenham-Hotspur-Stat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93e08bce/Ameen-Al-Dakhil" TargetMode="External"/><Relationship Id="rId680" Type="http://schemas.openxmlformats.org/officeDocument/2006/relationships/hyperlink" Target="https://fbref.com/en/players/d38fdf53/matchlogs/2023-2024/summary/Pervis-Estupinan-Match-Logs" TargetMode="External"/><Relationship Id="rId901" Type="http://schemas.openxmlformats.org/officeDocument/2006/relationships/hyperlink" Target="https://fbref.com/en/players/e5a76dfe/Dean-Henderson" TargetMode="External"/><Relationship Id="rId1117" Type="http://schemas.openxmlformats.org/officeDocument/2006/relationships/hyperlink" Target="https://fbref.com/en/players/79c0821a/Mateo-Kovacic" TargetMode="External"/><Relationship Id="rId1324" Type="http://schemas.openxmlformats.org/officeDocument/2006/relationships/hyperlink" Target="https://fbref.com/en/players/4e5a4cbc/matchlogs/2023-2024/summary/Scott-McKenna-Match-Logs" TargetMode="External"/><Relationship Id="rId1531" Type="http://schemas.openxmlformats.org/officeDocument/2006/relationships/hyperlink" Target="https://fbref.com/en/squads/e4a775cb/Nottingham-Forest-Stats" TargetMode="External"/><Relationship Id="rId1769" Type="http://schemas.openxmlformats.org/officeDocument/2006/relationships/hyperlink" Target="https://fbref.com/en/players/4ab53cdb/Jay-Rodriguez" TargetMode="External"/><Relationship Id="rId1976" Type="http://schemas.openxmlformats.org/officeDocument/2006/relationships/hyperlink" Target="https://fbref.com/en/players/56f7a928/matchlogs/2023-2024/summary/Youri-Tielemans-Match-Logs" TargetMode="External"/><Relationship Id="rId2154" Type="http://schemas.openxmlformats.org/officeDocument/2006/relationships/hyperlink" Target="https://fbref.com/en/country/WAL/Wales-Football" TargetMode="External"/><Relationship Id="rId30" Type="http://schemas.openxmlformats.org/officeDocument/2006/relationships/hyperlink" Target="https://fbref.com/en/country/CRC/Costa-Rica-Football" TargetMode="External"/><Relationship Id="rId126" Type="http://schemas.openxmlformats.org/officeDocument/2006/relationships/hyperlink" Target="https://fbref.com/en/country/FRA/France-Football" TargetMode="External"/><Relationship Id="rId333" Type="http://schemas.openxmlformats.org/officeDocument/2006/relationships/hyperlink" Target="https://fbref.com/en/players/dab84ad2/Mason-Burstow" TargetMode="External"/><Relationship Id="rId540" Type="http://schemas.openxmlformats.org/officeDocument/2006/relationships/hyperlink" Target="https://fbref.com/en/players/e31708b2/matchlogs/2023-2024/summary/Amadou-Diallo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b66315ae/Gabriel-Jesus" TargetMode="External"/><Relationship Id="rId1170" Type="http://schemas.openxmlformats.org/officeDocument/2006/relationships/hyperlink" Target="https://fbref.com/en/country/ENG/England-Football" TargetMode="External"/><Relationship Id="rId1629" Type="http://schemas.openxmlformats.org/officeDocument/2006/relationships/hyperlink" Target="https://fbref.com/en/players/6fe90922/Ivan-Perisic" TargetMode="External"/><Relationship Id="rId1836" Type="http://schemas.openxmlformats.org/officeDocument/2006/relationships/hyperlink" Target="https://fbref.com/en/players/9744ff80/matchlogs/2023-2024/summary/Pablo-Sarabia-Match-Logs" TargetMode="External"/><Relationship Id="rId2014" Type="http://schemas.openxmlformats.org/officeDocument/2006/relationships/hyperlink" Target="https://fbref.com/en/country/ESP/Spain-Football" TargetMode="External"/><Relationship Id="rId2221" Type="http://schemas.openxmlformats.org/officeDocument/2006/relationships/hyperlink" Target="https://fbref.com/en/players/79300479/Martin-Odegaard" TargetMode="External"/><Relationship Id="rId638" Type="http://schemas.openxmlformats.org/officeDocument/2006/relationships/hyperlink" Target="https://fbref.com/en/country/IRL/Republic-of-Ireland-Football" TargetMode="External"/><Relationship Id="rId845" Type="http://schemas.openxmlformats.org/officeDocument/2006/relationships/hyperlink" Target="https://fbref.com/en/players/d0706b27/Marc-Guehi" TargetMode="External"/><Relationship Id="rId1030" Type="http://schemas.openxmlformats.org/officeDocument/2006/relationships/hyperlink" Target="https://fbref.com/en/country/POR/Portugal-Football" TargetMode="External"/><Relationship Id="rId1268" Type="http://schemas.openxmlformats.org/officeDocument/2006/relationships/hyperlink" Target="https://fbref.com/en/players/feb5d972/matchlogs/2023-2024/summary/Pape-Matar-Sarr-Match-Logs" TargetMode="External"/><Relationship Id="rId1475" Type="http://schemas.openxmlformats.org/officeDocument/2006/relationships/hyperlink" Target="https://fbref.com/en/squads/1df6b87e/Sheffield-United-Stats" TargetMode="External"/><Relationship Id="rId1682" Type="http://schemas.openxmlformats.org/officeDocument/2006/relationships/hyperlink" Target="https://fbref.com/en/country/ENG/England-Football" TargetMode="External"/><Relationship Id="rId1903" Type="http://schemas.openxmlformats.org/officeDocument/2006/relationships/hyperlink" Target="https://fbref.com/en/squads/18bb7c10/Arsenal-Stats" TargetMode="External"/><Relationship Id="rId2098" Type="http://schemas.openxmlformats.org/officeDocument/2006/relationships/hyperlink" Target="https://fbref.com/en/country/BRA/Brazil-Football" TargetMode="External"/><Relationship Id="rId277" Type="http://schemas.openxmlformats.org/officeDocument/2006/relationships/hyperlink" Target="https://fbref.com/en/players/57827369/Ben-Brereton" TargetMode="External"/><Relationship Id="rId400" Type="http://schemas.openxmlformats.org/officeDocument/2006/relationships/hyperlink" Target="https://fbref.com/en/players/2696b6a9/matchlogs/2023-2024/summary/Tahith-Chong-Match-Logs" TargetMode="External"/><Relationship Id="rId484" Type="http://schemas.openxmlformats.org/officeDocument/2006/relationships/hyperlink" Target="https://fbref.com/en/players/215f3907/matchlogs/2023-2024/summary/Mikkel-Damsgaard-Match-Logs" TargetMode="External"/><Relationship Id="rId705" Type="http://schemas.openxmlformats.org/officeDocument/2006/relationships/hyperlink" Target="https://fbref.com/en/players/4596da74/Evan-Ferguson" TargetMode="External"/><Relationship Id="rId1128" Type="http://schemas.openxmlformats.org/officeDocument/2006/relationships/hyperlink" Target="https://fbref.com/en/players/df3cda47/matchlogs/2023-2024/summary/Dejan-Kulusevski-Match-Logs" TargetMode="External"/><Relationship Id="rId1335" Type="http://schemas.openxmlformats.org/officeDocument/2006/relationships/hyperlink" Target="https://fbref.com/en/squads/cd051869/Brentford-Stats" TargetMode="External"/><Relationship Id="rId1542" Type="http://schemas.openxmlformats.org/officeDocument/2006/relationships/hyperlink" Target="https://fbref.com/en/country/SCO/Scotland-Football" TargetMode="External"/><Relationship Id="rId1987" Type="http://schemas.openxmlformats.org/officeDocument/2006/relationships/hyperlink" Target="https://fbref.com/en/squads/18bb7c10/Arsenal-Stats" TargetMode="External"/><Relationship Id="rId2165" Type="http://schemas.openxmlformats.org/officeDocument/2006/relationships/hyperlink" Target="https://fbref.com/en/players/c596fcb0/Callum-Wilson" TargetMode="External"/><Relationship Id="rId137" Type="http://schemas.openxmlformats.org/officeDocument/2006/relationships/hyperlink" Target="https://fbref.com/en/players/e5478b87/Taiwo-Awoniyi" TargetMode="External"/><Relationship Id="rId344" Type="http://schemas.openxmlformats.org/officeDocument/2006/relationships/hyperlink" Target="https://fbref.com/en/players/a8748947/matchlogs/2023-2024/summary/Tom-Cairney-Match-Logs" TargetMode="External"/><Relationship Id="rId691" Type="http://schemas.openxmlformats.org/officeDocument/2006/relationships/hyperlink" Target="https://fbref.com/en/squads/7c21e445/West-Ham-United-Stats" TargetMode="External"/><Relationship Id="rId789" Type="http://schemas.openxmlformats.org/officeDocument/2006/relationships/hyperlink" Target="https://fbref.com/en/players/df10e27c/Billy-Gilmour" TargetMode="External"/><Relationship Id="rId912" Type="http://schemas.openxmlformats.org/officeDocument/2006/relationships/hyperlink" Target="https://fbref.com/en/players/92e7e919/matchlogs/2023-2024/summary/Son-Heung-min-Match-Logs" TargetMode="External"/><Relationship Id="rId996" Type="http://schemas.openxmlformats.org/officeDocument/2006/relationships/hyperlink" Target="https://fbref.com/en/players/e8832875/matchlogs/2023-2024/summary/Joao-Pedro-Match-Logs" TargetMode="External"/><Relationship Id="rId1847" Type="http://schemas.openxmlformats.org/officeDocument/2006/relationships/hyperlink" Target="https://fbref.com/en/squads/b2b47a98/Newcastle-United-Stats" TargetMode="External"/><Relationship Id="rId2025" Type="http://schemas.openxmlformats.org/officeDocument/2006/relationships/hyperlink" Target="https://fbref.com/en/players/b2a81fc6/Mike-Tresor" TargetMode="External"/><Relationship Id="rId41" Type="http://schemas.openxmlformats.org/officeDocument/2006/relationships/hyperlink" Target="https://fbref.com/en/players/246d153b/Ola-Aina" TargetMode="External"/><Relationship Id="rId551" Type="http://schemas.openxmlformats.org/officeDocument/2006/relationships/hyperlink" Target="https://fbref.com/en/squads/361ca564/Tottenham-Hotspur-Stats" TargetMode="External"/><Relationship Id="rId649" Type="http://schemas.openxmlformats.org/officeDocument/2006/relationships/hyperlink" Target="https://fbref.com/en/players/b9e1436c/Harvey-Elliott" TargetMode="External"/><Relationship Id="rId856" Type="http://schemas.openxmlformats.org/officeDocument/2006/relationships/hyperlink" Target="https://fbref.com/en/players/d56b9520/matchlogs/2023-2024/summary/Malo-Gusto-Match-Logs" TargetMode="External"/><Relationship Id="rId1181" Type="http://schemas.openxmlformats.org/officeDocument/2006/relationships/hyperlink" Target="https://fbref.com/en/players/afed6722/Valentino-Livramento" TargetMode="External"/><Relationship Id="rId1279" Type="http://schemas.openxmlformats.org/officeDocument/2006/relationships/hyperlink" Target="https://fbref.com/en/squads/cff3d9bb/Chelsea-Stats" TargetMode="External"/><Relationship Id="rId1402" Type="http://schemas.openxmlformats.org/officeDocument/2006/relationships/hyperlink" Target="https://fbref.com/en/country/ENG/England-Football" TargetMode="External"/><Relationship Id="rId1486" Type="http://schemas.openxmlformats.org/officeDocument/2006/relationships/hyperlink" Target="https://fbref.com/en/country/URU/Uruguay-Football" TargetMode="External"/><Relationship Id="rId1707" Type="http://schemas.openxmlformats.org/officeDocument/2006/relationships/hyperlink" Target="https://fbref.com/en/squads/fd962109/Fulham-Stats" TargetMode="External"/><Relationship Id="rId190" Type="http://schemas.openxmlformats.org/officeDocument/2006/relationships/hyperlink" Target="https://fbref.com/en/country/NED/Netherlands-Football" TargetMode="External"/><Relationship Id="rId204" Type="http://schemas.openxmlformats.org/officeDocument/2006/relationships/hyperlink" Target="https://fbref.com/en/players/9ade9ce1/matchlogs/2023-2024/summary/Anis-Ben-Slimane-Match-Logs" TargetMode="External"/><Relationship Id="rId288" Type="http://schemas.openxmlformats.org/officeDocument/2006/relationships/hyperlink" Target="https://fbref.com/en/players/97220da2/matchlogs/2023-2024/summary/Armando-Broja-Match-Logs" TargetMode="External"/><Relationship Id="rId411" Type="http://schemas.openxmlformats.org/officeDocument/2006/relationships/hyperlink" Target="https://fbref.com/en/squads/822bd0ba/Liverpool-Stats" TargetMode="External"/><Relationship Id="rId509" Type="http://schemas.openxmlformats.org/officeDocument/2006/relationships/hyperlink" Target="https://fbref.com/en/players/9228b07c/Tom-Davies" TargetMode="External"/><Relationship Id="rId1041" Type="http://schemas.openxmlformats.org/officeDocument/2006/relationships/hyperlink" Target="https://fbref.com/en/players/0db5d2c8/Mathias-Jorgensen" TargetMode="External"/><Relationship Id="rId1139" Type="http://schemas.openxmlformats.org/officeDocument/2006/relationships/hyperlink" Target="https://fbref.com/en/squads/b8fd03ef/Manchester-City-Stats" TargetMode="External"/><Relationship Id="rId1346" Type="http://schemas.openxmlformats.org/officeDocument/2006/relationships/hyperlink" Target="https://fbref.com/en/country/WAL/Wales-Football" TargetMode="External"/><Relationship Id="rId1693" Type="http://schemas.openxmlformats.org/officeDocument/2006/relationships/hyperlink" Target="https://fbref.com/en/players/98ea5115/David-Raya" TargetMode="External"/><Relationship Id="rId1914" Type="http://schemas.openxmlformats.org/officeDocument/2006/relationships/hyperlink" Target="https://fbref.com/en/country/ISR/Israel-Football" TargetMode="External"/><Relationship Id="rId1998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822bd0ba/Liverpool-Stats" TargetMode="External"/><Relationship Id="rId716" Type="http://schemas.openxmlformats.org/officeDocument/2006/relationships/hyperlink" Target="https://fbref.com/en/players/5ff4ab71/matchlogs/2023-2024/summary/Enzo-Fernandez-Match-Logs" TargetMode="External"/><Relationship Id="rId923" Type="http://schemas.openxmlformats.org/officeDocument/2006/relationships/hyperlink" Target="https://fbref.com/en/squads/d07537b9/Brighton-and-Hove-Albion-Stats" TargetMode="External"/><Relationship Id="rId1553" Type="http://schemas.openxmlformats.org/officeDocument/2006/relationships/hyperlink" Target="https://fbref.com/en/players/43a166b4/Divock-Origi" TargetMode="External"/><Relationship Id="rId1760" Type="http://schemas.openxmlformats.org/officeDocument/2006/relationships/hyperlink" Target="https://fbref.com/en/players/289601e6/matchlogs/2023-2024/summary/Antonee-Robinson-Match-Logs" TargetMode="External"/><Relationship Id="rId1858" Type="http://schemas.openxmlformats.org/officeDocument/2006/relationships/hyperlink" Target="https://fbref.com/en/country/BEL/Belgium-Football" TargetMode="External"/><Relationship Id="rId2176" Type="http://schemas.openxmlformats.org/officeDocument/2006/relationships/hyperlink" Target="https://fbref.com/en/players/2500cef9/matchlogs/2023-2024/summary/Yoane-Wissa-Match-Logs" TargetMode="External"/><Relationship Id="rId52" Type="http://schemas.openxmlformats.org/officeDocument/2006/relationships/hyperlink" Target="https://fbref.com/en/players/a8c0acb7/matchlogs/2023-2024/summary/Kristoffer-Ajer-Match-Logs" TargetMode="External"/><Relationship Id="rId148" Type="http://schemas.openxmlformats.org/officeDocument/2006/relationships/hyperlink" Target="https://fbref.com/en/players/06df8256/matchlogs/2023-2024/summary/Benoit-Badiashile-Match-Logs" TargetMode="External"/><Relationship Id="rId355" Type="http://schemas.openxmlformats.org/officeDocument/2006/relationships/hyperlink" Target="https://fbref.com/en/squads/8602292d/Aston-Villa-Stats" TargetMode="External"/><Relationship Id="rId562" Type="http://schemas.openxmlformats.org/officeDocument/2006/relationships/hyperlink" Target="https://fbref.com/en/country/FRA/France-Football" TargetMode="External"/><Relationship Id="rId1192" Type="http://schemas.openxmlformats.org/officeDocument/2006/relationships/hyperlink" Target="https://fbref.com/en/players/37118440/matchlogs/2023-2024/summary/Tom-Lockyer-Match-Logs" TargetMode="External"/><Relationship Id="rId1206" Type="http://schemas.openxmlformats.org/officeDocument/2006/relationships/hyperlink" Target="https://fbref.com/en/country/SRB/Serbia-Football" TargetMode="External"/><Relationship Id="rId1413" Type="http://schemas.openxmlformats.org/officeDocument/2006/relationships/hyperlink" Target="https://fbref.com/en/players/778ef829/Daniel-Munoz" TargetMode="External"/><Relationship Id="rId1620" Type="http://schemas.openxmlformats.org/officeDocument/2006/relationships/hyperlink" Target="https://fbref.com/en/players/767d9605/matchlogs/2023-2024/summary/Sydie-Peck-Match-Logs" TargetMode="External"/><Relationship Id="rId2036" Type="http://schemas.openxmlformats.org/officeDocument/2006/relationships/hyperlink" Target="https://fbref.com/en/players/38ceb24a/matchlogs/2023-2024/summary/Leandro-Trossard-Match-Logs" TargetMode="External"/><Relationship Id="rId215" Type="http://schemas.openxmlformats.org/officeDocument/2006/relationships/hyperlink" Target="https://fbref.com/en/squads/8cec06e1/Wolverhampton-Wanderers-Stats" TargetMode="External"/><Relationship Id="rId422" Type="http://schemas.openxmlformats.org/officeDocument/2006/relationships/hyperlink" Target="https://fbref.com/en/country/IRL/Republic-of-Ireland-Football" TargetMode="External"/><Relationship Id="rId867" Type="http://schemas.openxmlformats.org/officeDocument/2006/relationships/hyperlink" Target="https://fbref.com/en/squads/1df6b87e/Sheffield-United-Stats" TargetMode="External"/><Relationship Id="rId1052" Type="http://schemas.openxmlformats.org/officeDocument/2006/relationships/hyperlink" Target="https://fbref.com/en/players/15f24fe7/matchlogs/2023-2024/summary/Sasa-Kalajdzic-Match-Logs" TargetMode="External"/><Relationship Id="rId1497" Type="http://schemas.openxmlformats.org/officeDocument/2006/relationships/hyperlink" Target="https://fbref.com/en/players/1d042188/Dara-OShea" TargetMode="External"/><Relationship Id="rId1718" Type="http://schemas.openxmlformats.org/officeDocument/2006/relationships/hyperlink" Target="https://fbref.com/en/country/JAM/Jamaica-Football" TargetMode="External"/><Relationship Id="rId1925" Type="http://schemas.openxmlformats.org/officeDocument/2006/relationships/hyperlink" Target="https://fbref.com/en/players/28300a16/Jason-Steele" TargetMode="External"/><Relationship Id="rId2103" Type="http://schemas.openxmlformats.org/officeDocument/2006/relationships/hyperlink" Target="https://fbref.com/en/squads/e4a775cb/Nottingham-Forest-Stats" TargetMode="External"/><Relationship Id="rId299" Type="http://schemas.openxmlformats.org/officeDocument/2006/relationships/hyperlink" Target="https://fbref.com/en/squads/4ba7cbea/Bournemouth-Stats" TargetMode="External"/><Relationship Id="rId727" Type="http://schemas.openxmlformats.org/officeDocument/2006/relationships/hyperlink" Target="https://fbref.com/en/squads/b8fd03ef/Manchester-City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8397a50c/Tyrone-Mings" TargetMode="External"/><Relationship Id="rId1564" Type="http://schemas.openxmlformats.org/officeDocument/2006/relationships/hyperlink" Target="https://fbref.com/en/players/79bc4c45/matchlogs/2023-2024/summary/Ben-Osborn-Match-Logs" TargetMode="External"/><Relationship Id="rId1771" Type="http://schemas.openxmlformats.org/officeDocument/2006/relationships/hyperlink" Target="https://fbref.com/en/squads/943e8050/Burnley-Stats" TargetMode="External"/><Relationship Id="rId2187" Type="http://schemas.openxmlformats.org/officeDocument/2006/relationships/hyperlink" Target="https://fbref.com/en/squads/e4a775cb/Nottingham-Forest-Stats" TargetMode="External"/><Relationship Id="rId63" Type="http://schemas.openxmlformats.org/officeDocument/2006/relationships/hyperlink" Target="https://fbref.com/en/squads/822bd0ba/Liverpool-Stats" TargetMode="External"/><Relationship Id="rId159" Type="http://schemas.openxmlformats.org/officeDocument/2006/relationships/hyperlink" Target="https://fbref.com/en/squads/d07537b9/Brighton-and-Hove-Albion-Stats" TargetMode="External"/><Relationship Id="rId366" Type="http://schemas.openxmlformats.org/officeDocument/2006/relationships/hyperlink" Target="https://fbref.com/en/country/POL/Poland-Football" TargetMode="External"/><Relationship Id="rId573" Type="http://schemas.openxmlformats.org/officeDocument/2006/relationships/hyperlink" Target="https://fbref.com/en/players/d557d734/Matt-Doherty" TargetMode="External"/><Relationship Id="rId780" Type="http://schemas.openxmlformats.org/officeDocument/2006/relationships/hyperlink" Target="https://fbref.com/en/players/32f60ed8/matchlogs/2023-2024/summary/Morgan-Gibbs-White-Match-Logs" TargetMode="External"/><Relationship Id="rId1217" Type="http://schemas.openxmlformats.org/officeDocument/2006/relationships/hyperlink" Target="https://fbref.com/en/players/ee38d9c5/James-Maddison" TargetMode="External"/><Relationship Id="rId1424" Type="http://schemas.openxmlformats.org/officeDocument/2006/relationships/hyperlink" Target="https://fbref.com/en/players/f1c42eb3/matchlogs/2023-2024/summary/Alex-Murphy-Match-Logs" TargetMode="External"/><Relationship Id="rId1631" Type="http://schemas.openxmlformats.org/officeDocument/2006/relationships/hyperlink" Target="https://fbref.com/en/squads/361ca564/Tottenham-Hotspur-Stats" TargetMode="External"/><Relationship Id="rId1869" Type="http://schemas.openxmlformats.org/officeDocument/2006/relationships/hyperlink" Target="https://fbref.com/en/players/35141f4c/Marcos-Senesi" TargetMode="External"/><Relationship Id="rId2047" Type="http://schemas.openxmlformats.org/officeDocument/2006/relationships/hyperlink" Target="https://fbref.com/en/squads/e4a775cb/Nottingham-Forest-Stats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2afc7272/Lewis-Cook" TargetMode="External"/><Relationship Id="rId878" Type="http://schemas.openxmlformats.org/officeDocument/2006/relationships/hyperlink" Target="https://fbref.com/en/country/WAL/Wales-Football" TargetMode="External"/><Relationship Id="rId1063" Type="http://schemas.openxmlformats.org/officeDocument/2006/relationships/hyperlink" Target="https://fbref.com/en/squads/e297cd13/Luton-Town-Stats" TargetMode="External"/><Relationship Id="rId1270" Type="http://schemas.openxmlformats.org/officeDocument/2006/relationships/hyperlink" Target="https://fbref.com/en/country/FRA/France-Football" TargetMode="External"/><Relationship Id="rId1729" Type="http://schemas.openxmlformats.org/officeDocument/2006/relationships/hyperlink" Target="https://fbref.com/en/players/1c7012b8/Declan-Rice" TargetMode="External"/><Relationship Id="rId1936" Type="http://schemas.openxmlformats.org/officeDocument/2006/relationships/hyperlink" Target="https://fbref.com/en/players/5eecec3d/matchlogs/2023-2024/summary/John-Stones-Match-Logs" TargetMode="External"/><Relationship Id="rId2114" Type="http://schemas.openxmlformats.org/officeDocument/2006/relationships/hyperlink" Target="https://fbref.com/en/country/ENG/England-Football" TargetMode="External"/><Relationship Id="rId640" Type="http://schemas.openxmlformats.org/officeDocument/2006/relationships/hyperlink" Target="https://fbref.com/en/players/debe38a0/matchlogs/2023-2024/summary/John-Egan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a4e85758/Igor" TargetMode="External"/><Relationship Id="rId1368" Type="http://schemas.openxmlformats.org/officeDocument/2006/relationships/hyperlink" Target="https://fbref.com/en/players/74618572/matchlogs/2023-2024/summary/Kaoru-Mitoma-Match-Logs" TargetMode="External"/><Relationship Id="rId1575" Type="http://schemas.openxmlformats.org/officeDocument/2006/relationships/hyperlink" Target="https://fbref.com/en/squads/4ba7cbea/Bournemouth-Stats" TargetMode="External"/><Relationship Id="rId1782" Type="http://schemas.openxmlformats.org/officeDocument/2006/relationships/hyperlink" Target="https://fbref.com/en/country/ARG/Argentina-Football" TargetMode="External"/><Relationship Id="rId2198" Type="http://schemas.openxmlformats.org/officeDocument/2006/relationships/hyperlink" Target="https://fbref.com/en/country/ENG/England-Football" TargetMode="External"/><Relationship Id="rId74" Type="http://schemas.openxmlformats.org/officeDocument/2006/relationships/hyperlink" Target="https://fbref.com/en/country/PAR/Paraguay-Football" TargetMode="External"/><Relationship Id="rId377" Type="http://schemas.openxmlformats.org/officeDocument/2006/relationships/hyperlink" Target="https://fbref.com/en/players/5515376c/Trevoh-Chalobah" TargetMode="External"/><Relationship Id="rId500" Type="http://schemas.openxmlformats.org/officeDocument/2006/relationships/hyperlink" Target="https://fbref.com/en/players/60344e4f/matchlogs/2023-2024/summary/Josh-Dasilva-Match-Logs" TargetMode="External"/><Relationship Id="rId584" Type="http://schemas.openxmlformats.org/officeDocument/2006/relationships/hyperlink" Target="https://fbref.com/en/players/20b3a502/matchlogs/2023-2024/summary/Nicolas-Dominguez-Match-Logs" TargetMode="External"/><Relationship Id="rId805" Type="http://schemas.openxmlformats.org/officeDocument/2006/relationships/hyperlink" Target="https://fbref.com/en/players/f0caab96/Toti-Gomes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d8931174/matchlogs/2023-2024/summary/Harry-Maguire-Match-Logs" TargetMode="External"/><Relationship Id="rId1435" Type="http://schemas.openxmlformats.org/officeDocument/2006/relationships/hyperlink" Target="https://fbref.com/en/squads/e297cd13/Luton-Town-Stats" TargetMode="External"/><Relationship Id="rId2058" Type="http://schemas.openxmlformats.org/officeDocument/2006/relationships/hyperlink" Target="https://fbref.com/en/country/TUR/Turkey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d328a254/Philip-Billing" TargetMode="External"/><Relationship Id="rId791" Type="http://schemas.openxmlformats.org/officeDocument/2006/relationships/hyperlink" Target="https://fbref.com/en/squads/d07537b9/Brighton-and-Hove-Albion-Stats" TargetMode="External"/><Relationship Id="rId889" Type="http://schemas.openxmlformats.org/officeDocument/2006/relationships/hyperlink" Target="https://fbref.com/en/players/fed7cb61/Kai-Havertz" TargetMode="External"/><Relationship Id="rId1074" Type="http://schemas.openxmlformats.org/officeDocument/2006/relationships/hyperlink" Target="https://fbref.com/en/country/GER/Germany-Football" TargetMode="External"/><Relationship Id="rId1642" Type="http://schemas.openxmlformats.org/officeDocument/2006/relationships/hyperlink" Target="https://fbref.com/en/country/ENG/England-Football" TargetMode="External"/><Relationship Id="rId1947" Type="http://schemas.openxmlformats.org/officeDocument/2006/relationships/hyperlink" Target="https://fbref.com/en/squads/b2b47a98/Newcastle-United-Stats" TargetMode="External"/><Relationship Id="rId444" Type="http://schemas.openxmlformats.org/officeDocument/2006/relationships/hyperlink" Target="https://fbref.com/en/players/beb391dd/matchlogs/2023-2024/summary/Maxwel-Cornet-Match-Logs" TargetMode="External"/><Relationship Id="rId651" Type="http://schemas.openxmlformats.org/officeDocument/2006/relationships/hyperlink" Target="https://fbref.com/en/squads/822bd0ba/Liverpool-Stats" TargetMode="External"/><Relationship Id="rId749" Type="http://schemas.openxmlformats.org/officeDocument/2006/relationships/hyperlink" Target="https://fbref.com/en/players/00b77ecf/Nathan-Fraser" TargetMode="External"/><Relationship Id="rId1281" Type="http://schemas.openxmlformats.org/officeDocument/2006/relationships/hyperlink" Target="https://fbref.com/en/players/27f4f772/Remi-Matthews" TargetMode="External"/><Relationship Id="rId1379" Type="http://schemas.openxmlformats.org/officeDocument/2006/relationships/hyperlink" Target="https://fbref.com/en/squads/7c21e445/West-Ham-United-Stats" TargetMode="External"/><Relationship Id="rId1502" Type="http://schemas.openxmlformats.org/officeDocument/2006/relationships/hyperlink" Target="https://fbref.com/en/country/IRL/Republic-of-Ireland-Football" TargetMode="External"/><Relationship Id="rId1586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18bb7c10/Arsenal-Stats" TargetMode="External"/><Relationship Id="rId2125" Type="http://schemas.openxmlformats.org/officeDocument/2006/relationships/hyperlink" Target="https://fbref.com/en/players/aed3a70f/Ollie-Watkins" TargetMode="External"/><Relationship Id="rId290" Type="http://schemas.openxmlformats.org/officeDocument/2006/relationships/hyperlink" Target="https://fbref.com/en/country/ALB/Albania-Football" TargetMode="External"/><Relationship Id="rId304" Type="http://schemas.openxmlformats.org/officeDocument/2006/relationships/hyperlink" Target="https://fbref.com/en/players/ca18c8f1/matchlogs/2023-2024/summary/Jacob-Brown-Match-Logs" TargetMode="External"/><Relationship Id="rId388" Type="http://schemas.openxmlformats.org/officeDocument/2006/relationships/hyperlink" Target="https://fbref.com/en/players/890f108d/matchlogs/2023-2024/summary/Youssef-Chermiti-Match-Logs" TargetMode="External"/><Relationship Id="rId511" Type="http://schemas.openxmlformats.org/officeDocument/2006/relationships/hyperlink" Target="https://fbref.com/en/squads/1df6b87e/Sheffield-United-Stats" TargetMode="External"/><Relationship Id="rId609" Type="http://schemas.openxmlformats.org/officeDocument/2006/relationships/hyperlink" Target="https://fbref.com/en/players/620922ed/Radu-Dragusin" TargetMode="External"/><Relationship Id="rId956" Type="http://schemas.openxmlformats.org/officeDocument/2006/relationships/hyperlink" Target="https://fbref.com/en/players/84c5ceea/matchlogs/2023-2024/summary/Tim-Iroegbunam-Match-Logs" TargetMode="External"/><Relationship Id="rId1141" Type="http://schemas.openxmlformats.org/officeDocument/2006/relationships/hyperlink" Target="https://fbref.com/en/players/0ed063d6/Yasser-Larouci" TargetMode="External"/><Relationship Id="rId1239" Type="http://schemas.openxmlformats.org/officeDocument/2006/relationships/hyperlink" Target="https://fbref.com/en/squads/943e8050/Burnley-Stats" TargetMode="External"/><Relationship Id="rId1793" Type="http://schemas.openxmlformats.org/officeDocument/2006/relationships/hyperlink" Target="https://fbref.com/en/players/903b6e8b/Jose-Sa" TargetMode="External"/><Relationship Id="rId2069" Type="http://schemas.openxmlformats.org/officeDocument/2006/relationships/hyperlink" Target="https://fbref.com/en/players/3f7bafbe/Alejo-Veliz" TargetMode="External"/><Relationship Id="rId85" Type="http://schemas.openxmlformats.org/officeDocument/2006/relationships/hyperlink" Target="https://fbref.com/en/players/2ee5b0c9/Zeki-Amdouni" TargetMode="External"/><Relationship Id="rId150" Type="http://schemas.openxmlformats.org/officeDocument/2006/relationships/hyperlink" Target="https://fbref.com/en/country/JAM/Jamaica-Football" TargetMode="External"/><Relationship Id="rId595" Type="http://schemas.openxmlformats.org/officeDocument/2006/relationships/hyperlink" Target="https://fbref.com/en/squads/d3fd31cc/Everton-Stats" TargetMode="External"/><Relationship Id="rId816" Type="http://schemas.openxmlformats.org/officeDocument/2006/relationships/hyperlink" Target="https://fbref.com/en/players/01e5f06e/matchlogs/2023-2024/summary/Sergio-Gomez-Match-Logs" TargetMode="External"/><Relationship Id="rId1001" Type="http://schemas.openxmlformats.org/officeDocument/2006/relationships/hyperlink" Target="https://fbref.com/en/players/73b1d65b/Ryan-John-Giles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e541326e/Ethan-Pinnock" TargetMode="External"/><Relationship Id="rId1860" Type="http://schemas.openxmlformats.org/officeDocument/2006/relationships/hyperlink" Target="https://fbref.com/en/players/834b5c4c/matchlogs/2023-2024/summary/Matz-Sels-Match-Logs" TargetMode="External"/><Relationship Id="rId248" Type="http://schemas.openxmlformats.org/officeDocument/2006/relationships/hyperlink" Target="https://fbref.com/en/players/4c5835e6/matchlogs/2023-2024/summary/Benicio-Boaitey-Match-Logs" TargetMode="External"/><Relationship Id="rId455" Type="http://schemas.openxmlformats.org/officeDocument/2006/relationships/hyperlink" Target="https://fbref.com/en/squads/7c21e445/West-Ham-United-Stats" TargetMode="External"/><Relationship Id="rId662" Type="http://schemas.openxmlformats.org/officeDocument/2006/relationships/hyperlink" Target="https://fbref.com/en/country/PAR/Paraguay-Football" TargetMode="External"/><Relationship Id="rId1085" Type="http://schemas.openxmlformats.org/officeDocument/2006/relationships/hyperlink" Target="https://fbref.com/en/players/0ad53bdc/Milos-Kerkez" TargetMode="External"/><Relationship Id="rId1292" Type="http://schemas.openxmlformats.org/officeDocument/2006/relationships/hyperlink" Target="https://fbref.com/en/players/4bcf39f6/matchlogs/2023-2024/summary/Neal-Maupay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74b2cd7e/Angelo-Ogbonna" TargetMode="External"/><Relationship Id="rId1720" Type="http://schemas.openxmlformats.org/officeDocument/2006/relationships/hyperlink" Target="https://fbref.com/en/players/0f7533cd/matchlogs/2023-2024/summary/Bobby-Reid-Match-Logs" TargetMode="External"/><Relationship Id="rId1958" Type="http://schemas.openxmlformats.org/officeDocument/2006/relationships/hyperlink" Target="https://fbref.com/en/country/ENG/England-Football" TargetMode="External"/><Relationship Id="rId2136" Type="http://schemas.openxmlformats.org/officeDocument/2006/relationships/hyperlink" Target="https://fbref.com/en/players/ce5143da/matchlogs/2023-2024/summary/Danny-Welbeck-Match-Logs" TargetMode="External"/><Relationship Id="rId12" Type="http://schemas.openxmlformats.org/officeDocument/2006/relationships/hyperlink" Target="https://fbref.com/en/players/2b09d998/matchlogs/2023-2024/summary/Tyler-Adams-Match-Logs" TargetMode="External"/><Relationship Id="rId108" Type="http://schemas.openxmlformats.org/officeDocument/2006/relationships/hyperlink" Target="https://fbref.com/en/players/ac05f970/matchlogs/2023-2024/summary/Michail-Antonio-Match-Logs" TargetMode="External"/><Relationship Id="rId315" Type="http://schemas.openxmlformats.org/officeDocument/2006/relationships/hyperlink" Target="https://fbref.com/en/squads/8cec06e1/Wolverhampton-Wanderers-Stats" TargetMode="External"/><Relationship Id="rId522" Type="http://schemas.openxmlformats.org/officeDocument/2006/relationships/hyperlink" Target="https://fbref.com/en/country/BEL/Belgium-Football" TargetMode="External"/><Relationship Id="rId967" Type="http://schemas.openxmlformats.org/officeDocument/2006/relationships/hyperlink" Target="https://fbref.com/en/squads/fd962109/Fulham-Stats" TargetMode="External"/><Relationship Id="rId1152" Type="http://schemas.openxmlformats.org/officeDocument/2006/relationships/hyperlink" Target="https://fbref.com/en/players/ecad9aa5/matchlogs/2023-2024/summary/Romeo-Lavia-Match-Logs" TargetMode="External"/><Relationship Id="rId1597" Type="http://schemas.openxmlformats.org/officeDocument/2006/relationships/hyperlink" Target="https://fbref.com/en/players/9b6f7fd5/Lucas-Paqueta" TargetMode="External"/><Relationship Id="rId1818" Type="http://schemas.openxmlformats.org/officeDocument/2006/relationships/hyperlink" Target="https://fbref.com/en/country/ESP/Spain-Football" TargetMode="External"/><Relationship Id="rId2203" Type="http://schemas.openxmlformats.org/officeDocument/2006/relationships/hyperlink" Target="https://fbref.com/en/squads/4ba7cbea/Bournemouth-Stats" TargetMode="External"/><Relationship Id="rId96" Type="http://schemas.openxmlformats.org/officeDocument/2006/relationships/hyperlink" Target="https://fbref.com/en/players/e34fc66d/matchlogs/2023-2024/summary/Joachim-Andersen-Match-Logs" TargetMode="External"/><Relationship Id="rId161" Type="http://schemas.openxmlformats.org/officeDocument/2006/relationships/hyperlink" Target="https://fbref.com/en/players/f449640d/Fode-Ballo-Toure" TargetMode="External"/><Relationship Id="rId399" Type="http://schemas.openxmlformats.org/officeDocument/2006/relationships/hyperlink" Target="https://fbref.com/en/squads/e297cd13/Luton-Town-Stats" TargetMode="External"/><Relationship Id="rId827" Type="http://schemas.openxmlformats.org/officeDocument/2006/relationships/hyperlink" Target="https://fbref.com/en/squads/19538871/Manchester-United-Stats" TargetMode="External"/><Relationship Id="rId1012" Type="http://schemas.openxmlformats.org/officeDocument/2006/relationships/hyperlink" Target="https://fbref.com/en/players/0cd31129/matchlogs/2023-2024/summary/Brennan-Johnson-Match-Logs" TargetMode="External"/><Relationship Id="rId1457" Type="http://schemas.openxmlformats.org/officeDocument/2006/relationships/hyperlink" Target="https://fbref.com/en/players/00242715/Moussa-Niakhate" TargetMode="External"/><Relationship Id="rId1664" Type="http://schemas.openxmlformats.org/officeDocument/2006/relationships/hyperlink" Target="https://fbref.com/en/players/27d0a506/matchlogs/2023-2024/summary/Pedro-Porro-Match-Logs" TargetMode="External"/><Relationship Id="rId1871" Type="http://schemas.openxmlformats.org/officeDocument/2006/relationships/hyperlink" Target="https://fbref.com/en/squads/4ba7cbea/Bournemouth-Stats" TargetMode="External"/><Relationship Id="rId259" Type="http://schemas.openxmlformats.org/officeDocument/2006/relationships/hyperlink" Target="https://fbref.com/en/squads/e4a775cb/Nottingham-Forest-Stats" TargetMode="External"/><Relationship Id="rId466" Type="http://schemas.openxmlformats.org/officeDocument/2006/relationships/hyperlink" Target="https://fbref.com/en/country/BRA/Brazil-Football" TargetMode="External"/><Relationship Id="rId673" Type="http://schemas.openxmlformats.org/officeDocument/2006/relationships/hyperlink" Target="https://fbref.com/en/players/1a066e69/Maxime-Esteve" TargetMode="External"/><Relationship Id="rId880" Type="http://schemas.openxmlformats.org/officeDocument/2006/relationships/hyperlink" Target="https://fbref.com/en/players/8c3078cd/matchlogs/2023-2024/summary/Luke-Harris-Match-Logs" TargetMode="External"/><Relationship Id="rId1096" Type="http://schemas.openxmlformats.org/officeDocument/2006/relationships/hyperlink" Target="https://fbref.com/en/players/dc3e663e/matchlogs/2023-2024/summary/Jakub-Kiwior-Match-Logs" TargetMode="External"/><Relationship Id="rId1317" Type="http://schemas.openxmlformats.org/officeDocument/2006/relationships/hyperlink" Target="https://fbref.com/en/players/90f91999/John-McGinn" TargetMode="External"/><Relationship Id="rId1524" Type="http://schemas.openxmlformats.org/officeDocument/2006/relationships/hyperlink" Target="https://fbref.com/en/players/c4486bac/matchlogs/2023-2024/summary/Michael-Olise-Match-Logs" TargetMode="External"/><Relationship Id="rId1731" Type="http://schemas.openxmlformats.org/officeDocument/2006/relationships/hyperlink" Target="https://fbref.com/en/squads/18bb7c10/Arsenal-Stats" TargetMode="External"/><Relationship Id="rId1969" Type="http://schemas.openxmlformats.org/officeDocument/2006/relationships/hyperlink" Target="https://fbref.com/en/players/fc027d02/Luke-Thomas" TargetMode="External"/><Relationship Id="rId2147" Type="http://schemas.openxmlformats.org/officeDocument/2006/relationships/hyperlink" Target="https://fbref.com/en/squads/18bb7c10/Arsenal-Stats" TargetMode="External"/><Relationship Id="rId23" Type="http://schemas.openxmlformats.org/officeDocument/2006/relationships/hyperlink" Target="https://fbref.com/en/squads/d07537b9/Brighton-and-Hove-Albion-Stats" TargetMode="External"/><Relationship Id="rId119" Type="http://schemas.openxmlformats.org/officeDocument/2006/relationships/hyperlink" Target="https://fbref.com/en/squads/1df6b87e/Sheffield-Unite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9dc96f10/Amad-Diallo" TargetMode="External"/><Relationship Id="rId978" Type="http://schemas.openxmlformats.org/officeDocument/2006/relationships/hyperlink" Target="https://fbref.com/en/country/GER/Germany-Football" TargetMode="External"/><Relationship Id="rId1163" Type="http://schemas.openxmlformats.org/officeDocument/2006/relationships/hyperlink" Target="https://fbref.com/en/squads/fd962109/Fulham-Stats" TargetMode="External"/><Relationship Id="rId1370" Type="http://schemas.openxmlformats.org/officeDocument/2006/relationships/hyperlink" Target="https://fbref.com/en/country/SRB/Serbia-Football" TargetMode="External"/><Relationship Id="rId1829" Type="http://schemas.openxmlformats.org/officeDocument/2006/relationships/hyperlink" Target="https://fbref.com/en/players/dd745366/Andrey-Santos" TargetMode="External"/><Relationship Id="rId2007" Type="http://schemas.openxmlformats.org/officeDocument/2006/relationships/hyperlink" Target="https://fbref.com/en/squads/e297cd13/Luton-Town-Stats" TargetMode="External"/><Relationship Id="rId2214" Type="http://schemas.openxmlformats.org/officeDocument/2006/relationships/hyperlink" Target="https://fbref.com/en/country/UKR/Ukraine-Football" TargetMode="External"/><Relationship Id="rId740" Type="http://schemas.openxmlformats.org/officeDocument/2006/relationships/hyperlink" Target="https://fbref.com/en/players/1b9728b0/matchlogs/2023-2024/summary/Omari-Forson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822bd0ba/Liverpool-Stats" TargetMode="External"/><Relationship Id="rId1468" Type="http://schemas.openxmlformats.org/officeDocument/2006/relationships/hyperlink" Target="https://fbref.com/en/players/7c56da38/matchlogs/2023-2024/summary/Christopher-Nkunku-Match-Logs" TargetMode="External"/><Relationship Id="rId1675" Type="http://schemas.openxmlformats.org/officeDocument/2006/relationships/hyperlink" Target="https://fbref.com/en/squads/47c64c55/Crystal-Palace-Stats" TargetMode="External"/><Relationship Id="rId1882" Type="http://schemas.openxmlformats.org/officeDocument/2006/relationships/hyperlink" Target="https://fbref.com/en/country/POR/Portugal-Football" TargetMode="External"/><Relationship Id="rId172" Type="http://schemas.openxmlformats.org/officeDocument/2006/relationships/hyperlink" Target="https://fbref.com/en/players/3a24769f/matchlogs/2023-2024/summary/Ross-Barkley-Match-Logs" TargetMode="External"/><Relationship Id="rId477" Type="http://schemas.openxmlformats.org/officeDocument/2006/relationships/hyperlink" Target="https://fbref.com/en/players/d9565625/Diogo-Dalot" TargetMode="External"/><Relationship Id="rId600" Type="http://schemas.openxmlformats.org/officeDocument/2006/relationships/hyperlink" Target="https://fbref.com/en/players/ce4f40c7/matchlogs/2023-2024/summary/Cheick-Doucoure-Match-Logs" TargetMode="External"/><Relationship Id="rId684" Type="http://schemas.openxmlformats.org/officeDocument/2006/relationships/hyperlink" Target="https://fbref.com/en/players/f8fcd2a5/matchlogs/2023-2024/summary/Jonny-Evans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fc15fb84/matchlogs/2023-2024/summary/Dwight-McNeil-Match-Logs" TargetMode="External"/><Relationship Id="rId1535" Type="http://schemas.openxmlformats.org/officeDocument/2006/relationships/hyperlink" Target="https://fbref.com/en/squads/d3fd31cc/Everton-Stats" TargetMode="External"/><Relationship Id="rId2060" Type="http://schemas.openxmlformats.org/officeDocument/2006/relationships/hyperlink" Target="https://fbref.com/en/players/f8eca1b6/matchlogs/2023-2024/summary/Enes-Unal-Match-Logs" TargetMode="External"/><Relationship Id="rId2158" Type="http://schemas.openxmlformats.org/officeDocument/2006/relationships/hyperlink" Target="https://fbref.com/en/country/BRA/Brazil-Football" TargetMode="External"/><Relationship Id="rId337" Type="http://schemas.openxmlformats.org/officeDocument/2006/relationships/hyperlink" Target="https://fbref.com/en/players/16264a81/Moises-Caicedo" TargetMode="External"/><Relationship Id="rId891" Type="http://schemas.openxmlformats.org/officeDocument/2006/relationships/hyperlink" Target="https://fbref.com/en/squads/18bb7c10/Arsenal-Stats" TargetMode="External"/><Relationship Id="rId905" Type="http://schemas.openxmlformats.org/officeDocument/2006/relationships/hyperlink" Target="https://fbref.com/en/players/8a3c1dc7/Rico-Henry" TargetMode="External"/><Relationship Id="rId989" Type="http://schemas.openxmlformats.org/officeDocument/2006/relationships/hyperlink" Target="https://fbref.com/en/players/b561db50/Raul-Jimenez" TargetMode="External"/><Relationship Id="rId1742" Type="http://schemas.openxmlformats.org/officeDocument/2006/relationships/hyperlink" Target="https://fbref.com/en/country/NED/Netherlands-Football" TargetMode="External"/><Relationship Id="rId2018" Type="http://schemas.openxmlformats.org/officeDocument/2006/relationships/hyperlink" Target="https://fbref.com/en/country/BFA/Burkina-Faso-Football" TargetMode="External"/><Relationship Id="rId34" Type="http://schemas.openxmlformats.org/officeDocument/2006/relationships/hyperlink" Target="https://fbref.com/en/country/FRA/France-Football" TargetMode="External"/><Relationship Id="rId544" Type="http://schemas.openxmlformats.org/officeDocument/2006/relationships/hyperlink" Target="https://fbref.com/en/players/31c69ef1/matchlogs/2023-2024/summary/Ruben-Dias-Match-Logs" TargetMode="External"/><Relationship Id="rId751" Type="http://schemas.openxmlformats.org/officeDocument/2006/relationships/hyperlink" Target="https://fbref.com/en/squads/8cec06e1/Wolverhampton-Wanderers-Stats" TargetMode="External"/><Relationship Id="rId849" Type="http://schemas.openxmlformats.org/officeDocument/2006/relationships/hyperlink" Target="https://fbref.com/en/players/82518f62/Bruno-Guimaraes" TargetMode="External"/><Relationship Id="rId1174" Type="http://schemas.openxmlformats.org/officeDocument/2006/relationships/hyperlink" Target="https://fbref.com/en/country/ENG/England-Football" TargetMode="External"/><Relationship Id="rId1381" Type="http://schemas.openxmlformats.org/officeDocument/2006/relationships/hyperlink" Target="https://fbref.com/en/players/374d5158/Gonzalo-Montiel" TargetMode="External"/><Relationship Id="rId1479" Type="http://schemas.openxmlformats.org/officeDocument/2006/relationships/hyperlink" Target="https://fbref.com/en/squads/8cec06e1/Wolverhampton-Wanderers-Stats" TargetMode="External"/><Relationship Id="rId1602" Type="http://schemas.openxmlformats.org/officeDocument/2006/relationships/hyperlink" Target="https://fbref.com/en/country/ENG/England-Football" TargetMode="External"/><Relationship Id="rId1686" Type="http://schemas.openxmlformats.org/officeDocument/2006/relationships/hyperlink" Target="https://fbref.com/en/country/ENG/England-Football" TargetMode="External"/><Relationship Id="rId2225" Type="http://schemas.openxmlformats.org/officeDocument/2006/relationships/printerSettings" Target="../printerSettings/printerSettings2.bin"/><Relationship Id="rId183" Type="http://schemas.openxmlformats.org/officeDocument/2006/relationships/hyperlink" Target="https://fbref.com/en/squads/fd962109/Fulham-Stats" TargetMode="External"/><Relationship Id="rId390" Type="http://schemas.openxmlformats.org/officeDocument/2006/relationships/hyperlink" Target="https://fbref.com/en/country/ENG/England-Football" TargetMode="External"/><Relationship Id="rId404" Type="http://schemas.openxmlformats.org/officeDocument/2006/relationships/hyperlink" Target="https://fbref.com/en/players/26ce2263/matchlogs/2023-2024/summary/Ryan-Christie-Match-Logs" TargetMode="External"/><Relationship Id="rId611" Type="http://schemas.openxmlformats.org/officeDocument/2006/relationships/hyperlink" Target="https://fbref.com/en/squads/361ca564/Tottenham-Hotspur-Stats" TargetMode="External"/><Relationship Id="rId1034" Type="http://schemas.openxmlformats.org/officeDocument/2006/relationships/hyperlink" Target="https://fbref.com/en/country/DEN/Denmark-Football" TargetMode="External"/><Relationship Id="rId1241" Type="http://schemas.openxmlformats.org/officeDocument/2006/relationships/hyperlink" Target="https://fbref.com/en/players/bb5fbd2b/Solly-March" TargetMode="External"/><Relationship Id="rId1339" Type="http://schemas.openxmlformats.org/officeDocument/2006/relationships/hyperlink" Target="https://fbref.com/en/squads/19538871/Manchester-United-Stats" TargetMode="External"/><Relationship Id="rId1893" Type="http://schemas.openxmlformats.org/officeDocument/2006/relationships/hyperlink" Target="https://fbref.com/en/players/6250083a/Oliver-Skipp" TargetMode="External"/><Relationship Id="rId1907" Type="http://schemas.openxmlformats.org/officeDocument/2006/relationships/hyperlink" Target="https://fbref.com/en/squads/18bb7c10/Arsenal-Stats" TargetMode="External"/><Relationship Id="rId2071" Type="http://schemas.openxmlformats.org/officeDocument/2006/relationships/hyperlink" Target="https://fbref.com/en/squads/361ca564/Tottenham-Hotspur-Stats" TargetMode="External"/><Relationship Id="rId250" Type="http://schemas.openxmlformats.org/officeDocument/2006/relationships/hyperlink" Target="https://fbref.com/en/country/NOR/Norway-Football" TargetMode="External"/><Relationship Id="rId488" Type="http://schemas.openxmlformats.org/officeDocument/2006/relationships/hyperlink" Target="https://fbref.com/en/players/a816dbfb/matchlogs/2023-2024/summary/Danilo-Match-Logs" TargetMode="External"/><Relationship Id="rId695" Type="http://schemas.openxmlformats.org/officeDocument/2006/relationships/hyperlink" Target="https://fbref.com/en/squads/4ba7cbea/Bournemouth-Stats" TargetMode="External"/><Relationship Id="rId709" Type="http://schemas.openxmlformats.org/officeDocument/2006/relationships/hyperlink" Target="https://fbref.com/en/players/507c7bdf/Bruno-Fernandes" TargetMode="External"/><Relationship Id="rId916" Type="http://schemas.openxmlformats.org/officeDocument/2006/relationships/hyperlink" Target="https://fbref.com/en/players/1780bb4a/matchlogs/2023-2024/summary/Aaron-Hickey-Match-Logs" TargetMode="External"/><Relationship Id="rId1101" Type="http://schemas.openxmlformats.org/officeDocument/2006/relationships/hyperlink" Target="https://fbref.com/en/players/fc076f78/Luca-Koleosho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2e4f5f03/Andrew-Robertson" TargetMode="External"/><Relationship Id="rId1960" Type="http://schemas.openxmlformats.org/officeDocument/2006/relationships/hyperlink" Target="https://fbref.com/en/players/5c0da4a4/matchlogs/2023-2024/summary/Marcus-Tavernier-Match-Logs" TargetMode="External"/><Relationship Id="rId2169" Type="http://schemas.openxmlformats.org/officeDocument/2006/relationships/hyperlink" Target="https://fbref.com/en/players/c6dc9ecd/Harry-Wilson" TargetMode="External"/><Relationship Id="rId45" Type="http://schemas.openxmlformats.org/officeDocument/2006/relationships/hyperlink" Target="https://fbref.com/en/players/9b398aea/Rayan-Ait-Nouri" TargetMode="External"/><Relationship Id="rId110" Type="http://schemas.openxmlformats.org/officeDocument/2006/relationships/hyperlink" Target="https://fbref.com/en/country/BRA/Brazil-Football" TargetMode="External"/><Relationship Id="rId348" Type="http://schemas.openxmlformats.org/officeDocument/2006/relationships/hyperlink" Target="https://fbref.com/en/players/59e6e5bf/matchlogs/2023-2024/summary/Dominic-Calvert-Lewin-Match-Logs" TargetMode="External"/><Relationship Id="rId555" Type="http://schemas.openxmlformats.org/officeDocument/2006/relationships/hyperlink" Target="https://fbref.com/en/squads/8602292d/Aston-Villa-Stats" TargetMode="External"/><Relationship Id="rId762" Type="http://schemas.openxmlformats.org/officeDocument/2006/relationships/hyperlink" Target="https://fbref.com/en/country/SEN/Senegal-Football" TargetMode="External"/><Relationship Id="rId1185" Type="http://schemas.openxmlformats.org/officeDocument/2006/relationships/hyperlink" Target="https://fbref.com/en/players/d7553721/Giovani-Lo-Celso" TargetMode="External"/><Relationship Id="rId1392" Type="http://schemas.openxmlformats.org/officeDocument/2006/relationships/hyperlink" Target="https://fbref.com/en/players/16e9d0ea/matchlogs/2023-2024/summary/Alex-Moreno-Match-Logs" TargetMode="External"/><Relationship Id="rId1406" Type="http://schemas.openxmlformats.org/officeDocument/2006/relationships/hyperlink" Target="https://fbref.com/en/country/UKR/Ukraine-Football" TargetMode="External"/><Relationship Id="rId1613" Type="http://schemas.openxmlformats.org/officeDocument/2006/relationships/hyperlink" Target="https://fbref.com/en/players/ea1a5662/Myles-Peart-Harris" TargetMode="External"/><Relationship Id="rId1820" Type="http://schemas.openxmlformats.org/officeDocument/2006/relationships/hyperlink" Target="https://fbref.com/en/players/6a713852/matchlogs/2023-2024/summary/Robert-Sanchez-Match-Logs" TargetMode="External"/><Relationship Id="rId2029" Type="http://schemas.openxmlformats.org/officeDocument/2006/relationships/hyperlink" Target="https://fbref.com/en/players/21512407/Kieran-Trippier" TargetMode="External"/><Relationship Id="rId194" Type="http://schemas.openxmlformats.org/officeDocument/2006/relationships/hyperlink" Target="https://fbref.com/en/country/JAM/Jamaica-Football" TargetMode="External"/><Relationship Id="rId208" Type="http://schemas.openxmlformats.org/officeDocument/2006/relationships/hyperlink" Target="https://fbref.com/en/players/5a04fd92/matchlogs/2023-2024/summary/Said-Benrahma-Match-Logs" TargetMode="External"/><Relationship Id="rId415" Type="http://schemas.openxmlformats.org/officeDocument/2006/relationships/hyperlink" Target="https://fbref.com/en/squads/e297cd13/Luton-Town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c066d1a5/Issa-Kabore" TargetMode="External"/><Relationship Id="rId1252" Type="http://schemas.openxmlformats.org/officeDocument/2006/relationships/hyperlink" Target="https://fbref.com/en/players/48a5a5d6/matchlogs/2023-2024/summary/Gabriel-Martinelli-Match-Logs" TargetMode="External"/><Relationship Id="rId1697" Type="http://schemas.openxmlformats.org/officeDocument/2006/relationships/hyperlink" Target="https://fbref.com/en/players/28b40c9c/Tim-Ream" TargetMode="External"/><Relationship Id="rId1918" Type="http://schemas.openxmlformats.org/officeDocument/2006/relationships/hyperlink" Target="https://fbref.com/en/country/CZE/Czech-Republic-Football" TargetMode="External"/><Relationship Id="rId2082" Type="http://schemas.openxmlformats.org/officeDocument/2006/relationships/hyperlink" Target="https://fbref.com/en/country/NED/Netherlands-Football" TargetMode="External"/><Relationship Id="rId261" Type="http://schemas.openxmlformats.org/officeDocument/2006/relationships/hyperlink" Target="https://fbref.com/en/players/ccce7025/Sven-Botman" TargetMode="External"/><Relationship Id="rId499" Type="http://schemas.openxmlformats.org/officeDocument/2006/relationships/hyperlink" Target="https://fbref.com/en/squads/cd051869/Brentford-Stats" TargetMode="External"/><Relationship Id="rId927" Type="http://schemas.openxmlformats.org/officeDocument/2006/relationships/hyperlink" Target="https://fbref.com/en/squads/1df6b87e/Sheffield-United-Stats" TargetMode="External"/><Relationship Id="rId1112" Type="http://schemas.openxmlformats.org/officeDocument/2006/relationships/hyperlink" Target="https://fbref.com/en/players/0313a347/matchlogs/2023-2024/summary/Ezri-Konsa-Match-Logs" TargetMode="External"/><Relationship Id="rId1557" Type="http://schemas.openxmlformats.org/officeDocument/2006/relationships/hyperlink" Target="https://fbref.com/en/players/c1242d4e/Stefan-Ortega" TargetMode="External"/><Relationship Id="rId1764" Type="http://schemas.openxmlformats.org/officeDocument/2006/relationships/hyperlink" Target="https://fbref.com/en/players/7399c7a8/matchlogs/2023-2024/summary/Jack-Robinson-Match-Logs" TargetMode="External"/><Relationship Id="rId1971" Type="http://schemas.openxmlformats.org/officeDocument/2006/relationships/hyperlink" Target="https://fbref.com/en/squads/1df6b87e/Sheffield-United-Stats" TargetMode="External"/><Relationship Id="rId56" Type="http://schemas.openxmlformats.org/officeDocument/2006/relationships/hyperlink" Target="https://fbref.com/en/players/89ac64a6/matchlogs/2023-2024/summary/Manuel-Akanji-Match-Logs" TargetMode="External"/><Relationship Id="rId359" Type="http://schemas.openxmlformats.org/officeDocument/2006/relationships/hyperlink" Target="https://fbref.com/en/squads/cff3d9bb/Chelsea-Stats" TargetMode="External"/><Relationship Id="rId566" Type="http://schemas.openxmlformats.org/officeDocument/2006/relationships/hyperlink" Target="https://fbref.com/en/country/SCO/Scotland-Football" TargetMode="External"/><Relationship Id="rId773" Type="http://schemas.openxmlformats.org/officeDocument/2006/relationships/hyperlink" Target="https://fbref.com/en/players/f7b1d4e0/Saman-Ghoddos" TargetMode="External"/><Relationship Id="rId1196" Type="http://schemas.openxmlformats.org/officeDocument/2006/relationships/hyperlink" Target="https://fbref.com/en/players/a2b105e0/matchlogs/2023-2024/summary/Sean-Longstaff-Match-Logs" TargetMode="External"/><Relationship Id="rId1417" Type="http://schemas.openxmlformats.org/officeDocument/2006/relationships/hyperlink" Target="https://fbref.com/en/players/1704b0b8/Murillo" TargetMode="External"/><Relationship Id="rId1624" Type="http://schemas.openxmlformats.org/officeDocument/2006/relationships/hyperlink" Target="https://fbref.com/en/players/ac7e7b1c/matchlogs/2023-2024/summary/Facundo-Pellistri-Match-Logs" TargetMode="External"/><Relationship Id="rId1831" Type="http://schemas.openxmlformats.org/officeDocument/2006/relationships/hyperlink" Target="https://fbref.com/en/squads/e4a775cb/Nottingham-Forest-Stats" TargetMode="External"/><Relationship Id="rId121" Type="http://schemas.openxmlformats.org/officeDocument/2006/relationships/hyperlink" Target="https://fbref.com/en/players/05e8ca6d/Cameron-Archer" TargetMode="External"/><Relationship Id="rId219" Type="http://schemas.openxmlformats.org/officeDocument/2006/relationships/hyperlink" Target="https://fbref.com/en/squads/943e8050/Burnley-Stats" TargetMode="External"/><Relationship Id="rId426" Type="http://schemas.openxmlformats.org/officeDocument/2006/relationships/hyperlink" Target="https://fbref.com/en/country/IRL/Republic-of-Ireland-Football" TargetMode="External"/><Relationship Id="rId633" Type="http://schemas.openxmlformats.org/officeDocument/2006/relationships/hyperlink" Target="https://fbref.com/en/players/0562b7f1/Odsonne-Edouard" TargetMode="External"/><Relationship Id="rId980" Type="http://schemas.openxmlformats.org/officeDocument/2006/relationships/hyperlink" Target="https://fbref.com/en/players/8449d35e/matchlogs/2023-2024/summary/Vitaly-Janelt-Match-Logs" TargetMode="External"/><Relationship Id="rId1056" Type="http://schemas.openxmlformats.org/officeDocument/2006/relationships/hyperlink" Target="https://fbref.com/en/players/cc77354e/matchlogs/2023-2024/summary/Boubacar-Kamara-Match-Logs" TargetMode="External"/><Relationship Id="rId1263" Type="http://schemas.openxmlformats.org/officeDocument/2006/relationships/hyperlink" Target="https://fbref.com/en/squads/943e8050/Burnley-Stats" TargetMode="External"/><Relationship Id="rId1929" Type="http://schemas.openxmlformats.org/officeDocument/2006/relationships/hyperlink" Target="https://fbref.com/en/players/b400bde0/Raheem-Sterling" TargetMode="External"/><Relationship Id="rId2093" Type="http://schemas.openxmlformats.org/officeDocument/2006/relationships/hyperlink" Target="https://fbref.com/en/players/8b529245/Carlos-Vinicius" TargetMode="External"/><Relationship Id="rId2107" Type="http://schemas.openxmlformats.org/officeDocument/2006/relationships/hyperlink" Target="https://fbref.com/en/squads/b8fd03ef/Manchester-City-Stats" TargetMode="External"/><Relationship Id="rId840" Type="http://schemas.openxmlformats.org/officeDocument/2006/relationships/hyperlink" Target="https://fbref.com/en/players/b0b4fd3e/matchlogs/2023-2024/summary/Jack-Grealish-Match-Logs" TargetMode="External"/><Relationship Id="rId938" Type="http://schemas.openxmlformats.org/officeDocument/2006/relationships/hyperlink" Target="https://fbref.com/en/country/DEN/Denmark-Football" TargetMode="External"/><Relationship Id="rId1470" Type="http://schemas.openxmlformats.org/officeDocument/2006/relationships/hyperlink" Target="https://fbref.com/en/country/WAL/Wales-Football" TargetMode="External"/><Relationship Id="rId1568" Type="http://schemas.openxmlformats.org/officeDocument/2006/relationships/hyperlink" Target="https://fbref.com/en/players/cd889153/matchlogs/2023-2024/summary/Gabriel-Osho-Match-Logs" TargetMode="External"/><Relationship Id="rId1775" Type="http://schemas.openxmlformats.org/officeDocument/2006/relationships/hyperlink" Target="https://fbref.com/en/squads/cd051869/Brentford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bbd67769/matchlogs/2023-2024/summary/Conor-Bradley-Match-Logs" TargetMode="External"/><Relationship Id="rId577" Type="http://schemas.openxmlformats.org/officeDocument/2006/relationships/hyperlink" Target="https://fbref.com/en/players/fffea3e5/Jeremy-Doku" TargetMode="External"/><Relationship Id="rId700" Type="http://schemas.openxmlformats.org/officeDocument/2006/relationships/hyperlink" Target="https://fbref.com/en/players/0ba976e4/matchlogs/2023-2024/summary/Ansu-Fati-Match-Logs" TargetMode="External"/><Relationship Id="rId1123" Type="http://schemas.openxmlformats.org/officeDocument/2006/relationships/hyperlink" Target="https://fbref.com/en/squads/b2b47a98/Newcastle-United-Stats" TargetMode="External"/><Relationship Id="rId1330" Type="http://schemas.openxmlformats.org/officeDocument/2006/relationships/hyperlink" Target="https://fbref.com/en/country/SCO/Scotland-Football" TargetMode="External"/><Relationship Id="rId1428" Type="http://schemas.openxmlformats.org/officeDocument/2006/relationships/hyperlink" Target="https://fbref.com/en/players/de112b84/matchlogs/2023-2024/summary/Jacob-Murphy-Match-Logs" TargetMode="External"/><Relationship Id="rId1635" Type="http://schemas.openxmlformats.org/officeDocument/2006/relationships/hyperlink" Target="https://fbref.com/en/squads/cff3d9bb/Chelsea-Stats" TargetMode="External"/><Relationship Id="rId1982" Type="http://schemas.openxmlformats.org/officeDocument/2006/relationships/hyperlink" Target="https://fbref.com/en/country/ENG/England-Football" TargetMode="External"/><Relationship Id="rId2160" Type="http://schemas.openxmlformats.org/officeDocument/2006/relationships/hyperlink" Target="https://fbref.com/en/players/8b9ebd03/matchlogs/2023-2024/summary/Willian-Match-Logs" TargetMode="External"/><Relationship Id="rId132" Type="http://schemas.openxmlformats.org/officeDocument/2006/relationships/hyperlink" Target="https://fbref.com/en/players/b026bbf6/matchlogs/2023-2024/summary/Lorenz-Assignon-Match-Logs" TargetMode="External"/><Relationship Id="rId784" Type="http://schemas.openxmlformats.org/officeDocument/2006/relationships/hyperlink" Target="https://fbref.com/en/players/7b5ab7f2/matchlogs/2023-2024/summary/Bryan-Gil-Match-Logs" TargetMode="External"/><Relationship Id="rId991" Type="http://schemas.openxmlformats.org/officeDocument/2006/relationships/hyperlink" Target="https://fbref.com/en/squads/fd962109/Fulham-Stats" TargetMode="External"/><Relationship Id="rId1067" Type="http://schemas.openxmlformats.org/officeDocument/2006/relationships/hyperlink" Target="https://fbref.com/en/squads/b2b47a98/Newcastle-United-Stats" TargetMode="External"/><Relationship Id="rId1842" Type="http://schemas.openxmlformats.org/officeDocument/2006/relationships/hyperlink" Target="https://fbref.com/en/country/GER/Germany-Football" TargetMode="External"/><Relationship Id="rId2020" Type="http://schemas.openxmlformats.org/officeDocument/2006/relationships/hyperlink" Target="https://fbref.com/en/players/c47541e0/matchlogs/2023-2024/summary/Bertrand-Traore-Match-Logs" TargetMode="External"/><Relationship Id="rId437" Type="http://schemas.openxmlformats.org/officeDocument/2006/relationships/hyperlink" Target="https://fbref.com/en/players/74e12f1e/Jack-Cork" TargetMode="External"/><Relationship Id="rId644" Type="http://schemas.openxmlformats.org/officeDocument/2006/relationships/hyperlink" Target="https://fbref.com/en/players/3d554589/matchlogs/2023-2024/summary/Hjalmar-Ekdal-Match-Logs" TargetMode="External"/><Relationship Id="rId851" Type="http://schemas.openxmlformats.org/officeDocument/2006/relationships/hyperlink" Target="https://fbref.com/en/squads/b2b47a98/Newcastle-United-Stats" TargetMode="External"/><Relationship Id="rId1274" Type="http://schemas.openxmlformats.org/officeDocument/2006/relationships/hyperlink" Target="https://fbref.com/en/country/CMR/Cameroon-Football" TargetMode="External"/><Relationship Id="rId1481" Type="http://schemas.openxmlformats.org/officeDocument/2006/relationships/hyperlink" Target="https://fbref.com/en/players/e6af02e0/Matheus-Nunes" TargetMode="External"/><Relationship Id="rId1579" Type="http://schemas.openxmlformats.org/officeDocument/2006/relationships/hyperlink" Target="https://fbref.com/en/squads/47c64c55/Crystal-Palace-Stats" TargetMode="External"/><Relationship Id="rId1702" Type="http://schemas.openxmlformats.org/officeDocument/2006/relationships/hyperlink" Target="https://fbref.com/en/country/ENG/England-Football" TargetMode="External"/><Relationship Id="rId2118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1df6b87e/Sheffield-United-Stats" TargetMode="External"/><Relationship Id="rId490" Type="http://schemas.openxmlformats.org/officeDocument/2006/relationships/hyperlink" Target="https://fbref.com/en/country/NED/Netherlands-Football" TargetMode="External"/><Relationship Id="rId504" Type="http://schemas.openxmlformats.org/officeDocument/2006/relationships/hyperlink" Target="https://fbref.com/en/players/e82900ef/matchlogs/2023-2024/summary/David-Datro-Fofana-Match-Logs" TargetMode="External"/><Relationship Id="rId711" Type="http://schemas.openxmlformats.org/officeDocument/2006/relationships/hyperlink" Target="https://fbref.com/en/squads/19538871/Manchester-United-Stats" TargetMode="External"/><Relationship Id="rId949" Type="http://schemas.openxmlformats.org/officeDocument/2006/relationships/hyperlink" Target="https://fbref.com/en/players/07802f7f/Danny-Ings" TargetMode="External"/><Relationship Id="rId1134" Type="http://schemas.openxmlformats.org/officeDocument/2006/relationships/hyperlink" Target="https://fbref.com/en/country/GHA/Ghana-Football" TargetMode="External"/><Relationship Id="rId1341" Type="http://schemas.openxmlformats.org/officeDocument/2006/relationships/hyperlink" Target="https://fbref.com/en/players/91748070/Teden-Mengi" TargetMode="External"/><Relationship Id="rId1786" Type="http://schemas.openxmlformats.org/officeDocument/2006/relationships/hyperlink" Target="https://fbref.com/en/country/ENG/England-Football" TargetMode="External"/><Relationship Id="rId1993" Type="http://schemas.openxmlformats.org/officeDocument/2006/relationships/hyperlink" Target="https://fbref.com/en/players/0db169ae/Sandro-Tonali" TargetMode="External"/><Relationship Id="rId2171" Type="http://schemas.openxmlformats.org/officeDocument/2006/relationships/hyperlink" Target="https://fbref.com/en/squads/fd962109/Fulham-Stats" TargetMode="External"/><Relationship Id="rId78" Type="http://schemas.openxmlformats.org/officeDocument/2006/relationships/hyperlink" Target="https://fbref.com/en/country/MEX/Mexico-Football" TargetMode="External"/><Relationship Id="rId143" Type="http://schemas.openxmlformats.org/officeDocument/2006/relationships/hyperlink" Target="https://fbref.com/en/squads/47c64c55/Crystal-Palace-Stats" TargetMode="External"/><Relationship Id="rId350" Type="http://schemas.openxmlformats.org/officeDocument/2006/relationships/hyperlink" Target="https://fbref.com/en/country/IRL/Republic-of-Ireland-Football" TargetMode="External"/><Relationship Id="rId588" Type="http://schemas.openxmlformats.org/officeDocument/2006/relationships/hyperlink" Target="https://fbref.com/en/players/5e4d9b48/matchlogs/2023-2024/summary/Jamie-Donley-Match-Logs" TargetMode="External"/><Relationship Id="rId795" Type="http://schemas.openxmlformats.org/officeDocument/2006/relationships/hyperlink" Target="https://fbref.com/en/squads/d3fd31cc/Everton-Stats" TargetMode="External"/><Relationship Id="rId809" Type="http://schemas.openxmlformats.org/officeDocument/2006/relationships/hyperlink" Target="https://fbref.com/en/players/7a11550b/Joe-Gomez" TargetMode="External"/><Relationship Id="rId1201" Type="http://schemas.openxmlformats.org/officeDocument/2006/relationships/hyperlink" Target="https://fbref.com/en/players/6f7d826d/Douglas-Luiz" TargetMode="External"/><Relationship Id="rId1439" Type="http://schemas.openxmlformats.org/officeDocument/2006/relationships/hyperlink" Target="https://fbref.com/en/squads/b2b47a98/Newcastle-United-Stats" TargetMode="External"/><Relationship Id="rId1646" Type="http://schemas.openxmlformats.org/officeDocument/2006/relationships/hyperlink" Target="https://fbref.com/en/country/ENG/England-Football" TargetMode="External"/><Relationship Id="rId1853" Type="http://schemas.openxmlformats.org/officeDocument/2006/relationships/hyperlink" Target="https://fbref.com/en/players/104d0bb8/Alex-Scott" TargetMode="External"/><Relationship Id="rId2031" Type="http://schemas.openxmlformats.org/officeDocument/2006/relationships/hyperlink" Target="https://fbref.com/en/squads/b2b47a98/Newcastle-United-Stats" TargetMode="External"/><Relationship Id="rId9" Type="http://schemas.openxmlformats.org/officeDocument/2006/relationships/hyperlink" Target="https://fbref.com/en/players/2b09d998/Tyler-Adams" TargetMode="External"/><Relationship Id="rId210" Type="http://schemas.openxmlformats.org/officeDocument/2006/relationships/hyperlink" Target="https://fbref.com/en/country/URU/Uruguay-Football" TargetMode="External"/><Relationship Id="rId448" Type="http://schemas.openxmlformats.org/officeDocument/2006/relationships/hyperlink" Target="https://fbref.com/en/players/fdf3cb77/matchlogs/2023-2024/summary/Vladimir-Coufal-Match-Logs" TargetMode="External"/><Relationship Id="rId655" Type="http://schemas.openxmlformats.org/officeDocument/2006/relationships/hyperlink" Target="https://fbref.com/en/squads/18bb7c10/Arsenal-Stats" TargetMode="External"/><Relationship Id="rId862" Type="http://schemas.openxmlformats.org/officeDocument/2006/relationships/hyperlink" Target="https://fbref.com/en/country/NOR/Norway-Football" TargetMode="External"/><Relationship Id="rId1078" Type="http://schemas.openxmlformats.org/officeDocument/2006/relationships/hyperlink" Target="https://fbref.com/en/country/IRL/Republic-of-Ireland-Football" TargetMode="External"/><Relationship Id="rId1285" Type="http://schemas.openxmlformats.org/officeDocument/2006/relationships/hyperlink" Target="https://fbref.com/en/players/4bcf39f6/Neal-Maupay" TargetMode="External"/><Relationship Id="rId1492" Type="http://schemas.openxmlformats.org/officeDocument/2006/relationships/hyperlink" Target="https://fbref.com/en/players/7f94982c/matchlogs/2023-2024/summary/Ethan-Nwaneri-Match-Logs" TargetMode="External"/><Relationship Id="rId1506" Type="http://schemas.openxmlformats.org/officeDocument/2006/relationships/hyperlink" Target="https://fbref.com/en/country/FRA/France-Football" TargetMode="External"/><Relationship Id="rId1713" Type="http://schemas.openxmlformats.org/officeDocument/2006/relationships/hyperlink" Target="https://fbref.com/en/players/3353737a/Sergio-Reguilon" TargetMode="External"/><Relationship Id="rId1920" Type="http://schemas.openxmlformats.org/officeDocument/2006/relationships/hyperlink" Target="https://fbref.com/en/players/6613c819/matchlogs/2023-2024/summary/Tomas-Soucek-Match-Logs" TargetMode="External"/><Relationship Id="rId2129" Type="http://schemas.openxmlformats.org/officeDocument/2006/relationships/hyperlink" Target="https://fbref.com/en/players/c40b6180/Adam-Webster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47369df8/matchlogs/2023-2024/summary/Josh-Brownhill-Match-Logs" TargetMode="External"/><Relationship Id="rId515" Type="http://schemas.openxmlformats.org/officeDocument/2006/relationships/hyperlink" Target="https://fbref.com/en/squads/8cec06e1/Wolverhampton-Wanderers-Stats" TargetMode="External"/><Relationship Id="rId722" Type="http://schemas.openxmlformats.org/officeDocument/2006/relationships/hyperlink" Target="https://fbref.com/en/country/NED/Netherlands-Football" TargetMode="External"/><Relationship Id="rId1145" Type="http://schemas.openxmlformats.org/officeDocument/2006/relationships/hyperlink" Target="https://fbref.com/en/players/450ab6fc/Jamaal-Lascelles" TargetMode="External"/><Relationship Id="rId1352" Type="http://schemas.openxmlformats.org/officeDocument/2006/relationships/hyperlink" Target="https://fbref.com/en/players/2c6835e5/matchlogs/2023-2024/summary/Lewis-Miley-Match-Logs" TargetMode="External"/><Relationship Id="rId1797" Type="http://schemas.openxmlformats.org/officeDocument/2006/relationships/hyperlink" Target="https://fbref.com/en/players/bc7dc64d/Bukayo-Saka" TargetMode="External"/><Relationship Id="rId2182" Type="http://schemas.openxmlformats.org/officeDocument/2006/relationships/hyperlink" Target="https://fbref.com/en/country/ENG/England-Football" TargetMode="External"/><Relationship Id="rId89" Type="http://schemas.openxmlformats.org/officeDocument/2006/relationships/hyperlink" Target="https://fbref.com/en/players/5a2cb25d/Sofyan-Amrabat" TargetMode="External"/><Relationship Id="rId154" Type="http://schemas.openxmlformats.org/officeDocument/2006/relationships/hyperlink" Target="https://fbref.com/en/country/GRE/Greece-Football" TargetMode="External"/><Relationship Id="rId361" Type="http://schemas.openxmlformats.org/officeDocument/2006/relationships/hyperlink" Target="https://fbref.com/en/players/4d224fe8/Casemiro" TargetMode="External"/><Relationship Id="rId599" Type="http://schemas.openxmlformats.org/officeDocument/2006/relationships/hyperlink" Target="https://fbref.com/en/squads/47c64c55/Crystal-Palace-Stats" TargetMode="External"/><Relationship Id="rId1005" Type="http://schemas.openxmlformats.org/officeDocument/2006/relationships/hyperlink" Target="https://fbref.com/en/players/9319781b/Ben-Johnson" TargetMode="External"/><Relationship Id="rId1212" Type="http://schemas.openxmlformats.org/officeDocument/2006/relationships/hyperlink" Target="https://fbref.com/en/players/cab9634e/matchlogs/2023-2024/summary/Ian-Maatsen-Match-Logs" TargetMode="External"/><Relationship Id="rId1657" Type="http://schemas.openxmlformats.org/officeDocument/2006/relationships/hyperlink" Target="https://fbref.com/en/players/4b40d9ca/Nick-Pope" TargetMode="External"/><Relationship Id="rId1864" Type="http://schemas.openxmlformats.org/officeDocument/2006/relationships/hyperlink" Target="https://fbref.com/en/players/d04b94db/matchlogs/2023-2024/summary/Nelson-Semedo-Match-Logs" TargetMode="External"/><Relationship Id="rId2042" Type="http://schemas.openxmlformats.org/officeDocument/2006/relationships/hyperlink" Target="https://fbref.com/en/country/GRE/Greece-Football" TargetMode="External"/><Relationship Id="rId459" Type="http://schemas.openxmlformats.org/officeDocument/2006/relationships/hyperlink" Target="https://fbref.com/en/squads/cff3d9bb/Chelsea-Stats" TargetMode="External"/><Relationship Id="rId666" Type="http://schemas.openxmlformats.org/officeDocument/2006/relationships/hyperlink" Target="https://fbref.com/en/country/JPN/Japan-Football" TargetMode="External"/><Relationship Id="rId873" Type="http://schemas.openxmlformats.org/officeDocument/2006/relationships/hyperlink" Target="https://fbref.com/en/players/eebacc07/Gustavo-Hamer" TargetMode="External"/><Relationship Id="rId1089" Type="http://schemas.openxmlformats.org/officeDocument/2006/relationships/hyperlink" Target="https://fbref.com/en/players/d0f72bf1/Max-Kilman" TargetMode="External"/><Relationship Id="rId1296" Type="http://schemas.openxmlformats.org/officeDocument/2006/relationships/hyperlink" Target="https://fbref.com/en/players/00963611/matchlogs/2023-2024/summary/Konstantinos-Mavropanos-Match-Logs" TargetMode="External"/><Relationship Id="rId1517" Type="http://schemas.openxmlformats.org/officeDocument/2006/relationships/hyperlink" Target="https://fbref.com/en/players/cdd70dc0/Michael-Olakigbe" TargetMode="External"/><Relationship Id="rId1724" Type="http://schemas.openxmlformats.org/officeDocument/2006/relationships/hyperlink" Target="https://fbref.com/en/players/7fa4e703/matchlogs/2023-2024/summary/Gio-Reyna-Match-Logs" TargetMode="External"/><Relationship Id="rId16" Type="http://schemas.openxmlformats.org/officeDocument/2006/relationships/hyperlink" Target="https://fbref.com/en/players/c81d773d/matchlogs/2023-2024/summary/Tosin-Adarabioyo-Match-Logs" TargetMode="External"/><Relationship Id="rId221" Type="http://schemas.openxmlformats.org/officeDocument/2006/relationships/hyperlink" Target="https://fbref.com/en/players/d0b6129f/Sander-Berge" TargetMode="External"/><Relationship Id="rId319" Type="http://schemas.openxmlformats.org/officeDocument/2006/relationships/hyperlink" Target="https://fbref.com/en/squads/8cec06e1/Wolverhampton-Wanderers-Stats" TargetMode="External"/><Relationship Id="rId526" Type="http://schemas.openxmlformats.org/officeDocument/2006/relationships/hyperlink" Target="https://fbref.com/en/country/BEL/Belgium-Football" TargetMode="External"/><Relationship Id="rId1156" Type="http://schemas.openxmlformats.org/officeDocument/2006/relationships/hyperlink" Target="https://fbref.com/en/players/2b471f99/matchlogs/2023-2024/summary/Mario-Lemina-Match-Logs" TargetMode="External"/><Relationship Id="rId1363" Type="http://schemas.openxmlformats.org/officeDocument/2006/relationships/hyperlink" Target="https://fbref.com/en/squads/47c64c55/Crystal-Palace-Stats" TargetMode="External"/><Relationship Id="rId1931" Type="http://schemas.openxmlformats.org/officeDocument/2006/relationships/hyperlink" Target="https://fbref.com/en/squads/cff3d9bb/Chelsea-Stats" TargetMode="External"/><Relationship Id="rId2207" Type="http://schemas.openxmlformats.org/officeDocument/2006/relationships/hyperlink" Target="https://fbref.com/en/squads/8602292d/Aston-Villa-Stats" TargetMode="External"/><Relationship Id="rId733" Type="http://schemas.openxmlformats.org/officeDocument/2006/relationships/hyperlink" Target="https://fbref.com/en/players/82927de4/Pablo-Fornals" TargetMode="External"/><Relationship Id="rId940" Type="http://schemas.openxmlformats.org/officeDocument/2006/relationships/hyperlink" Target="https://fbref.com/en/players/8b04d6c1/matchlogs/2023-2024/summary/Pierre-Hojbjerg-Match-Logs" TargetMode="External"/><Relationship Id="rId1016" Type="http://schemas.openxmlformats.org/officeDocument/2006/relationships/hyperlink" Target="https://fbref.com/en/players/0cd31129/matchlogs/2023-2024/summary/Brennan-Johnson-Match-Logs" TargetMode="External"/><Relationship Id="rId1570" Type="http://schemas.openxmlformats.org/officeDocument/2006/relationships/hyperlink" Target="https://fbref.com/en/country/DEN/Denmark-Football" TargetMode="External"/><Relationship Id="rId1668" Type="http://schemas.openxmlformats.org/officeDocument/2006/relationships/hyperlink" Target="https://fbref.com/en/players/4125cb98/matchlogs/2023-2024/summary/Jarell-Quansah-Match-Logs" TargetMode="External"/><Relationship Id="rId1875" Type="http://schemas.openxmlformats.org/officeDocument/2006/relationships/hyperlink" Target="https://fbref.com/en/squads/19538871/Manchester-United-Stats" TargetMode="External"/><Relationship Id="rId2193" Type="http://schemas.openxmlformats.org/officeDocument/2006/relationships/hyperlink" Target="https://fbref.com/en/players/c1fe2a48/Ryan-Yates" TargetMode="External"/><Relationship Id="rId165" Type="http://schemas.openxmlformats.org/officeDocument/2006/relationships/hyperlink" Target="https://fbref.com/en/players/2886c9b5/Shandon-Baptiste" TargetMode="External"/><Relationship Id="rId372" Type="http://schemas.openxmlformats.org/officeDocument/2006/relationships/hyperlink" Target="https://fbref.com/en/players/197640fd/matchlogs/2023-2024/summary/Timothy-Castagne-Match-Logs" TargetMode="External"/><Relationship Id="rId677" Type="http://schemas.openxmlformats.org/officeDocument/2006/relationships/hyperlink" Target="https://fbref.com/en/players/d38fdf53/Pervis-Estupinan" TargetMode="External"/><Relationship Id="rId800" Type="http://schemas.openxmlformats.org/officeDocument/2006/relationships/hyperlink" Target="https://fbref.com/en/players/1961b2aa/matchlogs/2023-2024/summary/Andre-Gomes-Match-Logs" TargetMode="External"/><Relationship Id="rId1223" Type="http://schemas.openxmlformats.org/officeDocument/2006/relationships/hyperlink" Target="https://fbref.com/en/squads/cff3d9bb/Chelsea-Stats" TargetMode="External"/><Relationship Id="rId1430" Type="http://schemas.openxmlformats.org/officeDocument/2006/relationships/hyperlink" Target="https://fbref.com/en/country/UKR/Ukraine-Football" TargetMode="External"/><Relationship Id="rId1528" Type="http://schemas.openxmlformats.org/officeDocument/2006/relationships/hyperlink" Target="https://fbref.com/en/players/e7ee38c3/matchlogs/2023-2024/summary/Robin-Olsen-Match-Logs" TargetMode="External"/><Relationship Id="rId2053" Type="http://schemas.openxmlformats.org/officeDocument/2006/relationships/hyperlink" Target="https://fbref.com/en/players/1df4a109/Lesley-Ugochukwu" TargetMode="External"/><Relationship Id="rId232" Type="http://schemas.openxmlformats.org/officeDocument/2006/relationships/hyperlink" Target="https://fbref.com/en/players/ed5c0319/matchlogs/2023-2024/summary/Beto-Match-Logs" TargetMode="External"/><Relationship Id="rId884" Type="http://schemas.openxmlformats.org/officeDocument/2006/relationships/hyperlink" Target="https://fbref.com/en/players/aa849a12/matchlogs/2023-2024/summary/Jack-Harrison-Match-Logs" TargetMode="External"/><Relationship Id="rId1735" Type="http://schemas.openxmlformats.org/officeDocument/2006/relationships/hyperlink" Target="https://fbref.com/en/squads/47c64c55/Crystal-Palace-Stats" TargetMode="External"/><Relationship Id="rId1942" Type="http://schemas.openxmlformats.org/officeDocument/2006/relationships/hyperlink" Target="https://fbref.com/en/country/HUN/Hungary-Football" TargetMode="External"/><Relationship Id="rId2120" Type="http://schemas.openxmlformats.org/officeDocument/2006/relationships/hyperlink" Target="https://fbref.com/en/players/3515d404/matchlogs/2023-2024/summary/James-Ward-Prowse-Match-Logs" TargetMode="External"/><Relationship Id="rId27" Type="http://schemas.openxmlformats.org/officeDocument/2006/relationships/hyperlink" Target="https://fbref.com/en/squads/7c21e445/West-Ham-United-Stats" TargetMode="External"/><Relationship Id="rId537" Type="http://schemas.openxmlformats.org/officeDocument/2006/relationships/hyperlink" Target="https://fbref.com/en/players/e31708b2/Amadou-Diallo" TargetMode="External"/><Relationship Id="rId744" Type="http://schemas.openxmlformats.org/officeDocument/2006/relationships/hyperlink" Target="https://fbref.com/en/players/f84a807c/matchlogs/2023-2024/summary/Lyle-Foster-Match-Logs" TargetMode="External"/><Relationship Id="rId951" Type="http://schemas.openxmlformats.org/officeDocument/2006/relationships/hyperlink" Target="https://fbref.com/en/squads/7c21e445/West-Ham-United-Stats" TargetMode="External"/><Relationship Id="rId1167" Type="http://schemas.openxmlformats.org/officeDocument/2006/relationships/hyperlink" Target="https://fbref.com/en/squads/47c64c55/Crystal-Palace-Stats" TargetMode="External"/><Relationship Id="rId1374" Type="http://schemas.openxmlformats.org/officeDocument/2006/relationships/hyperlink" Target="https://fbref.com/en/country/POL/Poland-Football" TargetMode="External"/><Relationship Id="rId1581" Type="http://schemas.openxmlformats.org/officeDocument/2006/relationships/hyperlink" Target="https://fbref.com/en/players/a78ff07f/Joao-Palhinha" TargetMode="External"/><Relationship Id="rId1679" Type="http://schemas.openxmlformats.org/officeDocument/2006/relationships/hyperlink" Target="https://fbref.com/en/squads/18bb7c10/Arsenal-Stats" TargetMode="External"/><Relationship Id="rId1802" Type="http://schemas.openxmlformats.org/officeDocument/2006/relationships/hyperlink" Target="https://fbref.com/en/country/EGY/Egypt-Football" TargetMode="External"/><Relationship Id="rId2218" Type="http://schemas.openxmlformats.org/officeDocument/2006/relationships/hyperlink" Target="https://fbref.com/en/country/FRA/France-Football" TargetMode="External"/><Relationship Id="rId80" Type="http://schemas.openxmlformats.org/officeDocument/2006/relationships/hyperlink" Target="https://fbref.com/en/players/8b3ab7ad/matchlogs/2023-2024/summary/Edson-Alvarez-Match-Logs" TargetMode="External"/><Relationship Id="rId176" Type="http://schemas.openxmlformats.org/officeDocument/2006/relationships/hyperlink" Target="https://fbref.com/en/players/3ea50f67/matchlogs/2023-2024/summary/Harvey-Barnes-Match-Logs" TargetMode="External"/><Relationship Id="rId383" Type="http://schemas.openxmlformats.org/officeDocument/2006/relationships/hyperlink" Target="https://fbref.com/en/squads/8602292d/Aston-Villa-Stats" TargetMode="External"/><Relationship Id="rId590" Type="http://schemas.openxmlformats.org/officeDocument/2006/relationships/hyperlink" Target="https://fbref.com/en/country/BRA/Brazil-Football" TargetMode="External"/><Relationship Id="rId604" Type="http://schemas.openxmlformats.org/officeDocument/2006/relationships/hyperlink" Target="https://fbref.com/en/players/bf33b257/matchlogs/2023-2024/summary/Alfie-Doughty-Match-Logs" TargetMode="External"/><Relationship Id="rId811" Type="http://schemas.openxmlformats.org/officeDocument/2006/relationships/hyperlink" Target="https://fbref.com/en/squads/822bd0ba/Liverpool-Stats" TargetMode="External"/><Relationship Id="rId1027" Type="http://schemas.openxmlformats.org/officeDocument/2006/relationships/hyperlink" Target="https://fbref.com/en/squads/18bb7c10/Arsenal-Stats" TargetMode="External"/><Relationship Id="rId1234" Type="http://schemas.openxmlformats.org/officeDocument/2006/relationships/hyperlink" Target="https://fbref.com/en/country/BEL/Belgium-Football" TargetMode="External"/><Relationship Id="rId1441" Type="http://schemas.openxmlformats.org/officeDocument/2006/relationships/hyperlink" Target="https://fbref.com/en/players/c5bdb6e3/Reiss-Nelson" TargetMode="External"/><Relationship Id="rId1886" Type="http://schemas.openxmlformats.org/officeDocument/2006/relationships/hyperlink" Target="https://fbref.com/en/country/BRA/Brazil-Football" TargetMode="External"/><Relationship Id="rId2064" Type="http://schemas.openxmlformats.org/officeDocument/2006/relationships/hyperlink" Target="https://fbref.com/en/players/e06683ca/matchlogs/2023-2024/summary/Virgil-van-Dijk-Match-Logs" TargetMode="External"/><Relationship Id="rId243" Type="http://schemas.openxmlformats.org/officeDocument/2006/relationships/hyperlink" Target="https://fbref.com/en/squads/361ca564/Tottenham-Hotspur-Stats" TargetMode="External"/><Relationship Id="rId450" Type="http://schemas.openxmlformats.org/officeDocument/2006/relationships/hyperlink" Target="https://fbref.com/en/country/BRA/Brazil-Football" TargetMode="External"/><Relationship Id="rId688" Type="http://schemas.openxmlformats.org/officeDocument/2006/relationships/hyperlink" Target="https://fbref.com/en/players/ae4fc6a4/matchlogs/2023-2024/summary/Eberechi-Eze-Match-Logs" TargetMode="External"/><Relationship Id="rId895" Type="http://schemas.openxmlformats.org/officeDocument/2006/relationships/hyperlink" Target="https://fbref.com/en/squads/d07537b9/Brighton-and-Hove-Albion-Stats" TargetMode="External"/><Relationship Id="rId909" Type="http://schemas.openxmlformats.org/officeDocument/2006/relationships/hyperlink" Target="https://fbref.com/en/players/92e7e919/Son-Heung-min" TargetMode="External"/><Relationship Id="rId1080" Type="http://schemas.openxmlformats.org/officeDocument/2006/relationships/hyperlink" Target="https://fbref.com/en/players/62d7ef38/matchlogs/2023-2024/summary/Caoimhin-Kelleher-Match-Logs" TargetMode="External"/><Relationship Id="rId1301" Type="http://schemas.openxmlformats.org/officeDocument/2006/relationships/hyperlink" Target="https://fbref.com/en/players/96593e89/James-Mcatee" TargetMode="External"/><Relationship Id="rId1539" Type="http://schemas.openxmlformats.org/officeDocument/2006/relationships/hyperlink" Target="https://fbref.com/en/squads/19538871/Manchester-United-Stats" TargetMode="External"/><Relationship Id="rId1746" Type="http://schemas.openxmlformats.org/officeDocument/2006/relationships/hyperlink" Target="https://fbref.com/en/country/SCO/Scotland-Football" TargetMode="External"/><Relationship Id="rId1953" Type="http://schemas.openxmlformats.org/officeDocument/2006/relationships/hyperlink" Target="https://fbref.com/en/players/a65c844b/Nuno-Tavares" TargetMode="External"/><Relationship Id="rId2131" Type="http://schemas.openxmlformats.org/officeDocument/2006/relationships/hyperlink" Target="https://fbref.com/en/squads/d07537b9/Brighton-and-Hove-Albion-Stats" TargetMode="External"/><Relationship Id="rId38" Type="http://schemas.openxmlformats.org/officeDocument/2006/relationships/hyperlink" Target="https://fbref.com/en/country/BIH/Bosnia-and-Herzegovina-Football" TargetMode="External"/><Relationship Id="rId103" Type="http://schemas.openxmlformats.org/officeDocument/2006/relationships/hyperlink" Target="https://fbref.com/en/squads/4ba7cbea/Bournemouth-Stats" TargetMode="External"/><Relationship Id="rId310" Type="http://schemas.openxmlformats.org/officeDocument/2006/relationships/hyperlink" Target="https://fbref.com/en/country/DEN/Denmark-Football" TargetMode="External"/><Relationship Id="rId548" Type="http://schemas.openxmlformats.org/officeDocument/2006/relationships/hyperlink" Target="https://fbref.com/en/players/4a1a9578/matchlogs/2023-2024/summary/Luis-Diaz-Match-Logs" TargetMode="External"/><Relationship Id="rId755" Type="http://schemas.openxmlformats.org/officeDocument/2006/relationships/hyperlink" Target="https://fbref.com/en/squads/822bd0ba/Liverpool-Stats" TargetMode="External"/><Relationship Id="rId962" Type="http://schemas.openxmlformats.org/officeDocument/2006/relationships/hyperlink" Target="https://fbref.com/en/country/NGA/Nigeria-Football" TargetMode="External"/><Relationship Id="rId1178" Type="http://schemas.openxmlformats.org/officeDocument/2006/relationships/hyperlink" Target="https://fbref.com/en/country/SWE/Sweden-Football" TargetMode="External"/><Relationship Id="rId1385" Type="http://schemas.openxmlformats.org/officeDocument/2006/relationships/hyperlink" Target="https://fbref.com/en/players/01ce9e70/Kieffer-Moore" TargetMode="External"/><Relationship Id="rId1592" Type="http://schemas.openxmlformats.org/officeDocument/2006/relationships/hyperlink" Target="https://fbref.com/en/players/dc7f8a28/matchlogs/2023-2024/summary/Cole-Palmer-Match-Logs" TargetMode="External"/><Relationship Id="rId1606" Type="http://schemas.openxmlformats.org/officeDocument/2006/relationships/hyperlink" Target="https://fbref.com/en/country/GHA/Ghana-Football" TargetMode="External"/><Relationship Id="rId1813" Type="http://schemas.openxmlformats.org/officeDocument/2006/relationships/hyperlink" Target="https://fbref.com/en/players/da7b447d/Davinson-Sanchez" TargetMode="External"/><Relationship Id="rId91" Type="http://schemas.openxmlformats.org/officeDocument/2006/relationships/hyperlink" Target="https://fbref.com/en/squads/19538871/Manchester-United-Stats" TargetMode="External"/><Relationship Id="rId187" Type="http://schemas.openxmlformats.org/officeDocument/2006/relationships/hyperlink" Target="https://fbref.com/en/squads/822bd0ba/Liverpool-Stats" TargetMode="External"/><Relationship Id="rId394" Type="http://schemas.openxmlformats.org/officeDocument/2006/relationships/hyperlink" Target="https://fbref.com/en/country/ENG/England-Football" TargetMode="External"/><Relationship Id="rId408" Type="http://schemas.openxmlformats.org/officeDocument/2006/relationships/hyperlink" Target="https://fbref.com/en/players/b2f9c73e/matchlogs/2023-2024/summary/Carney-Chukwuemeka-Match-Logs" TargetMode="External"/><Relationship Id="rId615" Type="http://schemas.openxmlformats.org/officeDocument/2006/relationships/hyperlink" Target="https://fbref.com/en/squads/b2b47a98/Newcastle-United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CIV/Cote-dIvoire-Football" TargetMode="External"/><Relationship Id="rId1245" Type="http://schemas.openxmlformats.org/officeDocument/2006/relationships/hyperlink" Target="https://fbref.com/en/players/8b788c01/Anthony-Martial" TargetMode="External"/><Relationship Id="rId1452" Type="http://schemas.openxmlformats.org/officeDocument/2006/relationships/hyperlink" Target="https://fbref.com/en/players/a9dc785c/matchlogs/2023-2024/summary/Neto-Match-Logs" TargetMode="External"/><Relationship Id="rId1897" Type="http://schemas.openxmlformats.org/officeDocument/2006/relationships/hyperlink" Target="https://fbref.com/en/players/20b104bc/Adam-Smith" TargetMode="External"/><Relationship Id="rId2075" Type="http://schemas.openxmlformats.org/officeDocument/2006/relationships/hyperlink" Target="https://fbref.com/en/squads/d07537b9/Brighton-and-Hove-Albion-Stats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d07537b9/Brighton-and-Hove-Albion-Stats" TargetMode="External"/><Relationship Id="rId1091" Type="http://schemas.openxmlformats.org/officeDocument/2006/relationships/hyperlink" Target="https://fbref.com/en/squads/8cec06e1/Wolverhampton-Wanderers-Stats" TargetMode="External"/><Relationship Id="rId1105" Type="http://schemas.openxmlformats.org/officeDocument/2006/relationships/hyperlink" Target="https://fbref.com/en/players/5ed9b537/Ibrahima-Konate" TargetMode="External"/><Relationship Id="rId1312" Type="http://schemas.openxmlformats.org/officeDocument/2006/relationships/hyperlink" Target="https://fbref.com/en/players/78b8ac63/matchlogs/2023-2024/summary/Oliver-McBurnie-Match-Logs" TargetMode="External"/><Relationship Id="rId1757" Type="http://schemas.openxmlformats.org/officeDocument/2006/relationships/hyperlink" Target="https://fbref.com/en/players/289601e6/Antonee-Robinson" TargetMode="External"/><Relationship Id="rId1964" Type="http://schemas.openxmlformats.org/officeDocument/2006/relationships/hyperlink" Target="https://fbref.com/en/players/cc2d7ad5/matchlogs/2023-2024/summary/Charlie-Taylor-Match-Logs" TargetMode="External"/><Relationship Id="rId49" Type="http://schemas.openxmlformats.org/officeDocument/2006/relationships/hyperlink" Target="https://fbref.com/en/players/a8c0acb7/Kristoffer-Ajer" TargetMode="External"/><Relationship Id="rId114" Type="http://schemas.openxmlformats.org/officeDocument/2006/relationships/hyperlink" Target="https://fbref.com/en/country/ENG/England-Football" TargetMode="External"/><Relationship Id="rId461" Type="http://schemas.openxmlformats.org/officeDocument/2006/relationships/hyperlink" Target="https://fbref.com/en/players/f6d7d690/Josh-Cullen" TargetMode="External"/><Relationship Id="rId559" Type="http://schemas.openxmlformats.org/officeDocument/2006/relationships/hyperlink" Target="https://fbref.com/en/squads/fd962109/Fulham-Stats" TargetMode="External"/><Relationship Id="rId766" Type="http://schemas.openxmlformats.org/officeDocument/2006/relationships/hyperlink" Target="https://fbref.com/en/country/ARG/Argentina-Football" TargetMode="External"/><Relationship Id="rId1189" Type="http://schemas.openxmlformats.org/officeDocument/2006/relationships/hyperlink" Target="https://fbref.com/en/players/37118440/Tom-Lockyer" TargetMode="External"/><Relationship Id="rId1396" Type="http://schemas.openxmlformats.org/officeDocument/2006/relationships/hyperlink" Target="https://fbref.com/en/players/2da834f1/matchlogs/2023-2024/summary/Carlton-Morris-Match-Logs" TargetMode="External"/><Relationship Id="rId1617" Type="http://schemas.openxmlformats.org/officeDocument/2006/relationships/hyperlink" Target="https://fbref.com/en/players/767d9605/Sydie-Peck" TargetMode="External"/><Relationship Id="rId1824" Type="http://schemas.openxmlformats.org/officeDocument/2006/relationships/hyperlink" Target="https://fbref.com/en/players/dbf053da/matchlogs/2023-2024/summary/Jadon-Sancho-Match-Logs" TargetMode="External"/><Relationship Id="rId2142" Type="http://schemas.openxmlformats.org/officeDocument/2006/relationships/hyperlink" Target="https://fbref.com/en/country/ENG/England-Football" TargetMode="External"/><Relationship Id="rId198" Type="http://schemas.openxmlformats.org/officeDocument/2006/relationships/hyperlink" Target="https://fbref.com/en/country/FRA/France-Football" TargetMode="External"/><Relationship Id="rId321" Type="http://schemas.openxmlformats.org/officeDocument/2006/relationships/hyperlink" Target="https://fbref.com/en/players/468a7a91/Facundo-Buonanotte" TargetMode="External"/><Relationship Id="rId419" Type="http://schemas.openxmlformats.org/officeDocument/2006/relationships/hyperlink" Target="https://fbref.com/en/squads/47c64c55/Crystal-Palace-Stats" TargetMode="External"/><Relationship Id="rId626" Type="http://schemas.openxmlformats.org/officeDocument/2006/relationships/hyperlink" Target="https://fbref.com/en/country/COL/Colombia-Football" TargetMode="External"/><Relationship Id="rId973" Type="http://schemas.openxmlformats.org/officeDocument/2006/relationships/hyperlink" Target="https://fbref.com/en/players/1265a93a/Reece-James" TargetMode="External"/><Relationship Id="rId1049" Type="http://schemas.openxmlformats.org/officeDocument/2006/relationships/hyperlink" Target="https://fbref.com/en/players/15f24fe7/Sasa-Kalajdzic" TargetMode="External"/><Relationship Id="rId1256" Type="http://schemas.openxmlformats.org/officeDocument/2006/relationships/hyperlink" Target="https://fbref.com/en/players/7956236f/matchlogs/2023-2024/summary/Emiliano-Martinez-Match-Logs" TargetMode="External"/><Relationship Id="rId2002" Type="http://schemas.openxmlformats.org/officeDocument/2006/relationships/hyperlink" Target="https://fbref.com/en/country/ESP/Spain-Football" TargetMode="External"/><Relationship Id="rId2086" Type="http://schemas.openxmlformats.org/officeDocument/2006/relationships/hyperlink" Target="https://fbref.com/en/country/ITA/Italy-Football" TargetMode="External"/><Relationship Id="rId833" Type="http://schemas.openxmlformats.org/officeDocument/2006/relationships/hyperlink" Target="https://fbref.com/en/players/3f034750/Ivo-Grbic" TargetMode="External"/><Relationship Id="rId1116" Type="http://schemas.openxmlformats.org/officeDocument/2006/relationships/hyperlink" Target="https://fbref.com/en/players/8d3c902d/matchlogs/2023-2024/summary/Cheikhou-Kouyate-Match-Logs" TargetMode="External"/><Relationship Id="rId1463" Type="http://schemas.openxmlformats.org/officeDocument/2006/relationships/hyperlink" Target="https://fbref.com/en/squads/18bb7c10/Arsenal-Stats" TargetMode="External"/><Relationship Id="rId1670" Type="http://schemas.openxmlformats.org/officeDocument/2006/relationships/hyperlink" Target="https://fbref.com/en/country/ROU/Romania-Football" TargetMode="External"/><Relationship Id="rId1768" Type="http://schemas.openxmlformats.org/officeDocument/2006/relationships/hyperlink" Target="https://fbref.com/en/players/6434f10d/matchlogs/2023-2024/summary/Rodri-Match-Logs" TargetMode="External"/><Relationship Id="rId265" Type="http://schemas.openxmlformats.org/officeDocument/2006/relationships/hyperlink" Target="https://fbref.com/en/players/79c84d1c/Jarrod-Bowen" TargetMode="External"/><Relationship Id="rId472" Type="http://schemas.openxmlformats.org/officeDocument/2006/relationships/hyperlink" Target="https://fbref.com/en/players/db4ed67b/matchlogs/2023-2024/summary/Mahmoud-Dahoud-Match-Logs" TargetMode="External"/><Relationship Id="rId900" Type="http://schemas.openxmlformats.org/officeDocument/2006/relationships/hyperlink" Target="https://fbref.com/en/players/169fd162/matchlogs/2023-2024/summary/Hwang-Hee-chan-Match-Logs" TargetMode="External"/><Relationship Id="rId1323" Type="http://schemas.openxmlformats.org/officeDocument/2006/relationships/hyperlink" Target="https://fbref.com/en/squads/e4a775cb/Nottingham-Forest-Stats" TargetMode="External"/><Relationship Id="rId1530" Type="http://schemas.openxmlformats.org/officeDocument/2006/relationships/hyperlink" Target="https://fbref.com/en/country/IRL/Republic-of-Ireland-Football" TargetMode="External"/><Relationship Id="rId1628" Type="http://schemas.openxmlformats.org/officeDocument/2006/relationships/hyperlink" Target="https://fbref.com/en/players/6639e500/matchlogs/2023-2024/summary/Andreas-Pereira-Match-Logs" TargetMode="External"/><Relationship Id="rId1975" Type="http://schemas.openxmlformats.org/officeDocument/2006/relationships/hyperlink" Target="https://fbref.com/en/squads/8602292d/Aston-Villa-Stats" TargetMode="External"/><Relationship Id="rId2153" Type="http://schemas.openxmlformats.org/officeDocument/2006/relationships/hyperlink" Target="https://fbref.com/en/players/dd323728/Neco-Williams" TargetMode="External"/><Relationship Id="rId125" Type="http://schemas.openxmlformats.org/officeDocument/2006/relationships/hyperlink" Target="https://fbref.com/en/players/2f965a72/Alphonse-Areola" TargetMode="External"/><Relationship Id="rId332" Type="http://schemas.openxmlformats.org/officeDocument/2006/relationships/hyperlink" Target="https://fbref.com/en/players/b2d31e83/matchlogs/2023-2024/summary/Dan-Burn-Match-Logs" TargetMode="External"/><Relationship Id="rId777" Type="http://schemas.openxmlformats.org/officeDocument/2006/relationships/hyperlink" Target="https://fbref.com/en/players/32f60ed8/Morgan-Gibbs-White" TargetMode="External"/><Relationship Id="rId984" Type="http://schemas.openxmlformats.org/officeDocument/2006/relationships/hyperlink" Target="https://fbref.com/en/players/0f134faf/matchlogs/2023-2024/summary/Mathias-Jensen-Match-Logs" TargetMode="External"/><Relationship Id="rId1835" Type="http://schemas.openxmlformats.org/officeDocument/2006/relationships/hyperlink" Target="https://fbref.com/en/squads/8cec06e1/Wolverhampton-Wanderers-Stats" TargetMode="External"/><Relationship Id="rId2013" Type="http://schemas.openxmlformats.org/officeDocument/2006/relationships/hyperlink" Target="https://fbref.com/en/players/9a28eba4/Adama-Traore" TargetMode="External"/><Relationship Id="rId2220" Type="http://schemas.openxmlformats.org/officeDocument/2006/relationships/hyperlink" Target="https://fbref.com/en/players/ce4246f5/matchlogs/2023-2024/summary/Kurt-Zouma-Match-Logs" TargetMode="External"/><Relationship Id="rId637" Type="http://schemas.openxmlformats.org/officeDocument/2006/relationships/hyperlink" Target="https://fbref.com/en/players/debe38a0/John-Egan" TargetMode="External"/><Relationship Id="rId844" Type="http://schemas.openxmlformats.org/officeDocument/2006/relationships/hyperlink" Target="https://fbref.com/en/players/8aec0537/matchlogs/2023-2024/summary/Pascal-Gross-Match-Logs" TargetMode="External"/><Relationship Id="rId1267" Type="http://schemas.openxmlformats.org/officeDocument/2006/relationships/hyperlink" Target="https://fbref.com/en/squads/361ca564/Tottenham-Hotspur-Stats" TargetMode="External"/><Relationship Id="rId1474" Type="http://schemas.openxmlformats.org/officeDocument/2006/relationships/hyperlink" Target="https://fbref.com/en/country/NIR/Northern-Ireland-Football" TargetMode="External"/><Relationship Id="rId1681" Type="http://schemas.openxmlformats.org/officeDocument/2006/relationships/hyperlink" Target="https://fbref.com/en/players/e1618c22/Aaron-Ramsey" TargetMode="External"/><Relationship Id="rId1902" Type="http://schemas.openxmlformats.org/officeDocument/2006/relationships/hyperlink" Target="https://fbref.com/en/country/ENG/England-Football" TargetMode="External"/><Relationship Id="rId2097" Type="http://schemas.openxmlformats.org/officeDocument/2006/relationships/hyperlink" Target="https://fbref.com/en/players/9295dc1c/Vitinho" TargetMode="External"/><Relationship Id="rId276" Type="http://schemas.openxmlformats.org/officeDocument/2006/relationships/hyperlink" Target="https://fbref.com/en/players/c1949191/matchlogs/2023-2024/summary/Jarrad-Branthwaite-Match-Logs" TargetMode="External"/><Relationship Id="rId483" Type="http://schemas.openxmlformats.org/officeDocument/2006/relationships/hyperlink" Target="https://fbref.com/en/squads/cd051869/Brentford-Stats" TargetMode="External"/><Relationship Id="rId690" Type="http://schemas.openxmlformats.org/officeDocument/2006/relationships/hyperlink" Target="https://fbref.com/en/country/POL/Poland-Football" TargetMode="External"/><Relationship Id="rId704" Type="http://schemas.openxmlformats.org/officeDocument/2006/relationships/hyperlink" Target="https://fbref.com/en/players/51a3c4c8/matchlogs/2023-2024/summary/Felipe-Match-Logs" TargetMode="External"/><Relationship Id="rId911" Type="http://schemas.openxmlformats.org/officeDocument/2006/relationships/hyperlink" Target="https://fbref.com/en/squads/361ca564/Tottenham-Hotspur-Stats" TargetMode="External"/><Relationship Id="rId1127" Type="http://schemas.openxmlformats.org/officeDocument/2006/relationships/hyperlink" Target="https://fbref.com/en/squads/361ca564/Tottenham-Hotspur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d4aa4582/Ryan-One" TargetMode="External"/><Relationship Id="rId1779" Type="http://schemas.openxmlformats.org/officeDocument/2006/relationships/hyperlink" Target="https://fbref.com/en/squads/8602292d/Aston-Villa-Stats" TargetMode="External"/><Relationship Id="rId1986" Type="http://schemas.openxmlformats.org/officeDocument/2006/relationships/hyperlink" Target="https://fbref.com/en/country/JPN/Japan-Football" TargetMode="External"/><Relationship Id="rId2164" Type="http://schemas.openxmlformats.org/officeDocument/2006/relationships/hyperlink" Target="https://fbref.com/en/players/a3b03921/matchlogs/2023-2024/summary/Joe-Willock-Match-Logs" TargetMode="External"/><Relationship Id="rId40" Type="http://schemas.openxmlformats.org/officeDocument/2006/relationships/hyperlink" Target="https://fbref.com/en/players/eab957a3/matchlogs/2023-2024/summary/Anel-Ahmedhodzic-Match-Logs" TargetMode="External"/><Relationship Id="rId136" Type="http://schemas.openxmlformats.org/officeDocument/2006/relationships/hyperlink" Target="https://fbref.com/en/players/5c2b4f07/matchlogs/2023-2024/summary/Serge-Aurier-Match-Logs" TargetMode="External"/><Relationship Id="rId343" Type="http://schemas.openxmlformats.org/officeDocument/2006/relationships/hyperlink" Target="https://fbref.com/en/squads/fd962109/Fulham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d91f104d/matchlogs/2023-2024/summary/Alfie-Gilchrist-Match-Logs" TargetMode="External"/><Relationship Id="rId995" Type="http://schemas.openxmlformats.org/officeDocument/2006/relationships/hyperlink" Target="https://fbref.com/en/squads/d07537b9/Brighton-and-Hove-Albion-Stats" TargetMode="External"/><Relationship Id="rId1180" Type="http://schemas.openxmlformats.org/officeDocument/2006/relationships/hyperlink" Target="https://fbref.com/en/players/f5deef4c/matchlogs/2023-2024/summary/Victor-Lindelof-Match-Logs" TargetMode="External"/><Relationship Id="rId1401" Type="http://schemas.openxmlformats.org/officeDocument/2006/relationships/hyperlink" Target="https://fbref.com/en/players/92868cb5/Divin-Mubama" TargetMode="External"/><Relationship Id="rId1639" Type="http://schemas.openxmlformats.org/officeDocument/2006/relationships/hyperlink" Target="https://fbref.com/en/squads/7c21e445/West-Ham-United-Stats" TargetMode="External"/><Relationship Id="rId1846" Type="http://schemas.openxmlformats.org/officeDocument/2006/relationships/hyperlink" Target="https://fbref.com/en/country/SUI/Switzerland-Football" TargetMode="External"/><Relationship Id="rId2024" Type="http://schemas.openxmlformats.org/officeDocument/2006/relationships/hyperlink" Target="https://fbref.com/en/players/999ceb5f/matchlogs/2023-2024/summary/Boubacar-Traore-Match-Logs" TargetMode="External"/><Relationship Id="rId203" Type="http://schemas.openxmlformats.org/officeDocument/2006/relationships/hyperlink" Target="https://fbref.com/en/squads/1df6b87e/Sheffield-United-Stats" TargetMode="External"/><Relationship Id="rId648" Type="http://schemas.openxmlformats.org/officeDocument/2006/relationships/hyperlink" Target="https://fbref.com/en/players/2fba6108/matchlogs/2023-2024/summary/Anthony-Elanga-Match-Logs" TargetMode="External"/><Relationship Id="rId855" Type="http://schemas.openxmlformats.org/officeDocument/2006/relationships/hyperlink" Target="https://fbref.com/en/squads/cff3d9bb/Chelsea-Stats" TargetMode="External"/><Relationship Id="rId1040" Type="http://schemas.openxmlformats.org/officeDocument/2006/relationships/hyperlink" Target="https://fbref.com/en/players/570bb4b9/matchlogs/2023-2024/summary/Hamed-Junior-Traore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4d77b365/Darwin-Nunez" TargetMode="External"/><Relationship Id="rId1692" Type="http://schemas.openxmlformats.org/officeDocument/2006/relationships/hyperlink" Target="https://fbref.com/en/players/a1d5bd30/matchlogs/2023-2024/summary/Marcus-Rashford-Match-Logs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886f9aac/Manor-Solomon" TargetMode="External"/><Relationship Id="rId287" Type="http://schemas.openxmlformats.org/officeDocument/2006/relationships/hyperlink" Target="https://fbref.com/en/squads/cff3d9bb/Chelsea-Stats" TargetMode="External"/><Relationship Id="rId410" Type="http://schemas.openxmlformats.org/officeDocument/2006/relationships/hyperlink" Target="https://fbref.com/en/country/ENG/England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44781702/matchlogs/2023-2024/summary/Ben-Davies-Match-Logs" TargetMode="External"/><Relationship Id="rId715" Type="http://schemas.openxmlformats.org/officeDocument/2006/relationships/hyperlink" Target="https://fbref.com/en/squads/cff3d9bb/Chelsea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ESP/Spain-Football" TargetMode="External"/><Relationship Id="rId1345" Type="http://schemas.openxmlformats.org/officeDocument/2006/relationships/hyperlink" Target="https://fbref.com/en/players/fed96827/Chris-Mepham" TargetMode="External"/><Relationship Id="rId1552" Type="http://schemas.openxmlformats.org/officeDocument/2006/relationships/hyperlink" Target="https://fbref.com/en/players/2944f86f/matchlogs/2023-2024/summary/Frank-Onyeka-Match-Logs" TargetMode="External"/><Relationship Id="rId1997" Type="http://schemas.openxmlformats.org/officeDocument/2006/relationships/hyperlink" Target="https://fbref.com/en/players/e09f279b/Ivan-Toney" TargetMode="External"/><Relationship Id="rId2175" Type="http://schemas.openxmlformats.org/officeDocument/2006/relationships/hyperlink" Target="https://fbref.com/en/squads/cd051869/Brentford-Stats" TargetMode="External"/><Relationship Id="rId147" Type="http://schemas.openxmlformats.org/officeDocument/2006/relationships/hyperlink" Target="https://fbref.com/en/squads/cff3d9bb/Chelsea-Stats" TargetMode="External"/><Relationship Id="rId354" Type="http://schemas.openxmlformats.org/officeDocument/2006/relationships/hyperlink" Target="https://fbref.com/en/country/BRA/Brazil-Football" TargetMode="External"/><Relationship Id="rId799" Type="http://schemas.openxmlformats.org/officeDocument/2006/relationships/hyperlink" Target="https://fbref.com/en/squads/d3fd31cc/Everton-Stats" TargetMode="External"/><Relationship Id="rId1191" Type="http://schemas.openxmlformats.org/officeDocument/2006/relationships/hyperlink" Target="https://fbref.com/en/squads/e297cd13/Luton-Town-Stats" TargetMode="External"/><Relationship Id="rId1205" Type="http://schemas.openxmlformats.org/officeDocument/2006/relationships/hyperlink" Target="https://fbref.com/en/players/c6e8cf1f/Sasa-Lukic" TargetMode="External"/><Relationship Id="rId1857" Type="http://schemas.openxmlformats.org/officeDocument/2006/relationships/hyperlink" Target="https://fbref.com/en/players/834b5c4c/Matz-Sels" TargetMode="External"/><Relationship Id="rId2035" Type="http://schemas.openxmlformats.org/officeDocument/2006/relationships/hyperlink" Target="https://fbref.com/en/squads/18bb7c10/Arsenal-Stats" TargetMode="External"/><Relationship Id="rId51" Type="http://schemas.openxmlformats.org/officeDocument/2006/relationships/hyperlink" Target="https://fbref.com/en/squads/cd051869/Brentford-Stats" TargetMode="External"/><Relationship Id="rId561" Type="http://schemas.openxmlformats.org/officeDocument/2006/relationships/hyperlink" Target="https://fbref.com/en/players/ad82197c/Axel-Disasi" TargetMode="External"/><Relationship Id="rId659" Type="http://schemas.openxmlformats.org/officeDocument/2006/relationships/hyperlink" Target="https://fbref.com/en/squads/361ca564/Tottenham-Hotspur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4bcf39f6/Neal-Maupay" TargetMode="External"/><Relationship Id="rId1412" Type="http://schemas.openxmlformats.org/officeDocument/2006/relationships/hyperlink" Target="https://fbref.com/en/players/a755db8c/matchlogs/2023-2024/summary/Rodrigo-Muniz-Match-Logs" TargetMode="External"/><Relationship Id="rId1496" Type="http://schemas.openxmlformats.org/officeDocument/2006/relationships/hyperlink" Target="https://fbref.com/en/players/df0a4c90/matchlogs/2023-2024/summary/Christian-Norgaard-Match-Logs" TargetMode="External"/><Relationship Id="rId1717" Type="http://schemas.openxmlformats.org/officeDocument/2006/relationships/hyperlink" Target="https://fbref.com/en/players/0f7533cd/Bobby-Reid" TargetMode="External"/><Relationship Id="rId1924" Type="http://schemas.openxmlformats.org/officeDocument/2006/relationships/hyperlink" Target="https://fbref.com/en/players/6a8a7af8/matchlogs/2023-2024/summary/Vinicius-Souza-Match-Logs" TargetMode="External"/><Relationship Id="rId214" Type="http://schemas.openxmlformats.org/officeDocument/2006/relationships/hyperlink" Target="https://fbref.com/en/country/ENG/England-Football" TargetMode="External"/><Relationship Id="rId298" Type="http://schemas.openxmlformats.org/officeDocument/2006/relationships/hyperlink" Target="https://fbref.com/en/country/WAL/Wales-Football" TargetMode="External"/><Relationship Id="rId421" Type="http://schemas.openxmlformats.org/officeDocument/2006/relationships/hyperlink" Target="https://fbref.com/en/players/0420d84f/Seamus-Coleman" TargetMode="External"/><Relationship Id="rId519" Type="http://schemas.openxmlformats.org/officeDocument/2006/relationships/hyperlink" Target="https://fbref.com/en/squads/b8fd03ef/Manchester-City-Stats" TargetMode="External"/><Relationship Id="rId1051" Type="http://schemas.openxmlformats.org/officeDocument/2006/relationships/hyperlink" Target="https://fbref.com/en/squads/8cec06e1/Wolverhampton-Wanderers-Stats" TargetMode="External"/><Relationship Id="rId1149" Type="http://schemas.openxmlformats.org/officeDocument/2006/relationships/hyperlink" Target="https://fbref.com/en/players/ecad9aa5/Romeo-Lavia" TargetMode="External"/><Relationship Id="rId1356" Type="http://schemas.openxmlformats.org/officeDocument/2006/relationships/hyperlink" Target="https://fbref.com/en/players/2f90f6b8/matchlogs/2023-2024/summary/James-Milner-Match-Logs" TargetMode="External"/><Relationship Id="rId2102" Type="http://schemas.openxmlformats.org/officeDocument/2006/relationships/hyperlink" Target="https://fbref.com/en/country/GRE/Greece-Football" TargetMode="External"/><Relationship Id="rId158" Type="http://schemas.openxmlformats.org/officeDocument/2006/relationships/hyperlink" Target="https://fbref.com/en/country/CMR/Cameroon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a0666d3e/Will-Hughes" TargetMode="External"/><Relationship Id="rId1009" Type="http://schemas.openxmlformats.org/officeDocument/2006/relationships/hyperlink" Target="https://fbref.com/en/players/0cd31129/Brennan-Johnson" TargetMode="External"/><Relationship Id="rId1563" Type="http://schemas.openxmlformats.org/officeDocument/2006/relationships/hyperlink" Target="https://fbref.com/en/squads/1df6b87e/Sheffield-United-Stats" TargetMode="External"/><Relationship Id="rId1770" Type="http://schemas.openxmlformats.org/officeDocument/2006/relationships/hyperlink" Target="https://fbref.com/en/country/ENG/England-Football" TargetMode="External"/><Relationship Id="rId1868" Type="http://schemas.openxmlformats.org/officeDocument/2006/relationships/hyperlink" Target="https://fbref.com/en/players/efd2ec23/matchlogs/2023-2024/summary/Antoine-Semenyo-Match-Logs" TargetMode="External"/><Relationship Id="rId2186" Type="http://schemas.openxmlformats.org/officeDocument/2006/relationships/hyperlink" Target="https://fbref.com/en/country/ENG/England-Football" TargetMode="External"/><Relationship Id="rId62" Type="http://schemas.openxmlformats.org/officeDocument/2006/relationships/hyperlink" Target="https://fbref.com/en/country/ESP/Spain-Football" TargetMode="External"/><Relationship Id="rId365" Type="http://schemas.openxmlformats.org/officeDocument/2006/relationships/hyperlink" Target="https://fbref.com/en/players/2389cdc2/Matty-Cash" TargetMode="External"/><Relationship Id="rId572" Type="http://schemas.openxmlformats.org/officeDocument/2006/relationships/hyperlink" Target="https://fbref.com/en/players/e814e1cf/matchlogs/2023-2024/summary/Lewis-Dobbin-Match-Logs" TargetMode="External"/><Relationship Id="rId1216" Type="http://schemas.openxmlformats.org/officeDocument/2006/relationships/hyperlink" Target="https://fbref.com/en/players/83d074ff/matchlogs/2023-2024/summary/Alexis-Mac-Allister-Match-Logs" TargetMode="External"/><Relationship Id="rId1423" Type="http://schemas.openxmlformats.org/officeDocument/2006/relationships/hyperlink" Target="https://fbref.com/en/squads/b2b47a98/Newcastle-United-Stats" TargetMode="External"/><Relationship Id="rId1630" Type="http://schemas.openxmlformats.org/officeDocument/2006/relationships/hyperlink" Target="https://fbref.com/en/country/CRO/Croatia-Football" TargetMode="External"/><Relationship Id="rId2046" Type="http://schemas.openxmlformats.org/officeDocument/2006/relationships/hyperlink" Target="https://fbref.com/en/country/USA/United-States-Football" TargetMode="External"/><Relationship Id="rId225" Type="http://schemas.openxmlformats.org/officeDocument/2006/relationships/hyperlink" Target="https://fbref.com/en/players/2aaadf33/Luke-Berry" TargetMode="External"/><Relationship Id="rId432" Type="http://schemas.openxmlformats.org/officeDocument/2006/relationships/hyperlink" Target="https://fbref.com/en/players/700783e7/matchlogs/2023-2024/summary/Levi-Colwill-Match-Logs" TargetMode="External"/><Relationship Id="rId877" Type="http://schemas.openxmlformats.org/officeDocument/2006/relationships/hyperlink" Target="https://fbref.com/en/players/8c3078cd/Luke-Harris" TargetMode="External"/><Relationship Id="rId1062" Type="http://schemas.openxmlformats.org/officeDocument/2006/relationships/hyperlink" Target="https://fbref.com/en/country/BEL/Belgium-Football" TargetMode="External"/><Relationship Id="rId1728" Type="http://schemas.openxmlformats.org/officeDocument/2006/relationships/hyperlink" Target="https://fbref.com/en/players/484a3eae/matchlogs/2023-2024/summary/Rodrigo-Ribeiro-Match-Logs" TargetMode="External"/><Relationship Id="rId1935" Type="http://schemas.openxmlformats.org/officeDocument/2006/relationships/hyperlink" Target="https://fbref.com/en/squads/b8fd03ef/Manchester-City-Stats" TargetMode="External"/><Relationship Id="rId2113" Type="http://schemas.openxmlformats.org/officeDocument/2006/relationships/hyperlink" Target="https://fbref.com/en/players/8a7ff278/Joel-Ward" TargetMode="External"/><Relationship Id="rId737" Type="http://schemas.openxmlformats.org/officeDocument/2006/relationships/hyperlink" Target="https://fbref.com/en/players/1b9728b0/Omari-Forson" TargetMode="External"/><Relationship Id="rId944" Type="http://schemas.openxmlformats.org/officeDocument/2006/relationships/hyperlink" Target="https://fbref.com/en/players/491a433d/matchlogs/2023-2024/summary/Rasmus-Hojlund-Match-Logs" TargetMode="External"/><Relationship Id="rId1367" Type="http://schemas.openxmlformats.org/officeDocument/2006/relationships/hyperlink" Target="https://fbref.com/en/squads/d07537b9/Brighton-and-Hove-Albion-Stats" TargetMode="External"/><Relationship Id="rId1574" Type="http://schemas.openxmlformats.org/officeDocument/2006/relationships/hyperlink" Target="https://fbref.com/en/country/BFA/Burkina-Faso-Football" TargetMode="External"/><Relationship Id="rId1781" Type="http://schemas.openxmlformats.org/officeDocument/2006/relationships/hyperlink" Target="https://fbref.com/en/players/a3d94a58/Cristian-Romero" TargetMode="External"/><Relationship Id="rId2197" Type="http://schemas.openxmlformats.org/officeDocument/2006/relationships/hyperlink" Target="https://fbref.com/en/players/be927d03/Ashley-Young" TargetMode="External"/><Relationship Id="rId73" Type="http://schemas.openxmlformats.org/officeDocument/2006/relationships/hyperlink" Target="https://fbref.com/en/players/862a1c15/Miguel-Almiron" TargetMode="External"/><Relationship Id="rId169" Type="http://schemas.openxmlformats.org/officeDocument/2006/relationships/hyperlink" Target="https://fbref.com/en/players/3a24769f/Ross-Barkley" TargetMode="External"/><Relationship Id="rId376" Type="http://schemas.openxmlformats.org/officeDocument/2006/relationships/hyperlink" Target="https://fbref.com/en/players/e28868f3/matchlogs/2023-2024/summary/Jonny-Castro-Match-Logs" TargetMode="External"/><Relationship Id="rId583" Type="http://schemas.openxmlformats.org/officeDocument/2006/relationships/hyperlink" Target="https://fbref.com/en/squads/e4a775cb/Nottingham-Forest-Stats" TargetMode="External"/><Relationship Id="rId790" Type="http://schemas.openxmlformats.org/officeDocument/2006/relationships/hyperlink" Target="https://fbref.com/en/country/SCO/Scotland-Football" TargetMode="External"/><Relationship Id="rId804" Type="http://schemas.openxmlformats.org/officeDocument/2006/relationships/hyperlink" Target="https://fbref.com/en/players/8b57ad2c/matchlogs/2023-2024/summary/Joao-Gomes-Match-Logs" TargetMode="External"/><Relationship Id="rId1227" Type="http://schemas.openxmlformats.org/officeDocument/2006/relationships/hyperlink" Target="https://fbref.com/en/squads/19538871/Manchester-United-Stats" TargetMode="External"/><Relationship Id="rId1434" Type="http://schemas.openxmlformats.org/officeDocument/2006/relationships/hyperlink" Target="https://fbref.com/en/country/ZIM/Zimbabwe-Football" TargetMode="External"/><Relationship Id="rId1641" Type="http://schemas.openxmlformats.org/officeDocument/2006/relationships/hyperlink" Target="https://fbref.com/en/players/4f565d77/Kalvin-Phillips" TargetMode="External"/><Relationship Id="rId1879" Type="http://schemas.openxmlformats.org/officeDocument/2006/relationships/hyperlink" Target="https://fbref.com/en/squads/b8fd03ef/Manchester-City-Stats" TargetMode="External"/><Relationship Id="rId2057" Type="http://schemas.openxmlformats.org/officeDocument/2006/relationships/hyperlink" Target="https://fbref.com/en/players/f8eca1b6/Enes-Unal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9af1f9ff/matchlogs/2023-2024/summary/Jordan-Beyer-Match-Logs" TargetMode="External"/><Relationship Id="rId443" Type="http://schemas.openxmlformats.org/officeDocument/2006/relationships/hyperlink" Target="https://fbref.com/en/squads/7c21e445/West-Ham-United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10cb48b7/matchlogs/2023-2024/summary/Daiki-Hashioka-Match-Logs" TargetMode="External"/><Relationship Id="rId1073" Type="http://schemas.openxmlformats.org/officeDocument/2006/relationships/hyperlink" Target="https://fbref.com/en/players/51dbeea9/Thilo-Kehrer" TargetMode="External"/><Relationship Id="rId1280" Type="http://schemas.openxmlformats.org/officeDocument/2006/relationships/hyperlink" Target="https://fbref.com/en/players/ed383e43/matchlogs/2023-2024/summary/Alex-Matos-Match-Logs" TargetMode="External"/><Relationship Id="rId1501" Type="http://schemas.openxmlformats.org/officeDocument/2006/relationships/hyperlink" Target="https://fbref.com/en/players/caa1a7f0/Michael-Obafemi" TargetMode="External"/><Relationship Id="rId1739" Type="http://schemas.openxmlformats.org/officeDocument/2006/relationships/hyperlink" Target="https://fbref.com/en/squads/361ca564/Tottenham-Hotspur-Stats" TargetMode="External"/><Relationship Id="rId1946" Type="http://schemas.openxmlformats.org/officeDocument/2006/relationships/hyperlink" Target="https://fbref.com/en/country/ENG/England-Football" TargetMode="External"/><Relationship Id="rId2124" Type="http://schemas.openxmlformats.org/officeDocument/2006/relationships/hyperlink" Target="https://fbref.com/en/players/95bd120d/matchlogs/2023-2024/summary/Deivid-Washington-Match-Logs" TargetMode="External"/><Relationship Id="rId303" Type="http://schemas.openxmlformats.org/officeDocument/2006/relationships/hyperlink" Target="https://fbref.com/en/squads/e297cd13/Luton-Town-Stats" TargetMode="External"/><Relationship Id="rId748" Type="http://schemas.openxmlformats.org/officeDocument/2006/relationships/hyperlink" Target="https://fbref.com/en/players/077faf72/matchlogs/2023-2024/summary/Matheus-Franca-Match-Logs" TargetMode="External"/><Relationship Id="rId955" Type="http://schemas.openxmlformats.org/officeDocument/2006/relationships/hyperlink" Target="https://fbref.com/en/squads/8602292d/Aston-Villa-Stats" TargetMode="External"/><Relationship Id="rId1140" Type="http://schemas.openxmlformats.org/officeDocument/2006/relationships/hyperlink" Target="https://fbref.com/en/players/119b9a8e/matchlogs/2023-2024/summary/Aymeric-Laporte-Match-Logs" TargetMode="External"/><Relationship Id="rId1378" Type="http://schemas.openxmlformats.org/officeDocument/2006/relationships/hyperlink" Target="https://fbref.com/en/country/GHA/Ghana-Football" TargetMode="External"/><Relationship Id="rId1585" Type="http://schemas.openxmlformats.org/officeDocument/2006/relationships/hyperlink" Target="https://fbref.com/en/players/dc7f8a28/Cole-Palmer" TargetMode="External"/><Relationship Id="rId1792" Type="http://schemas.openxmlformats.org/officeDocument/2006/relationships/hyperlink" Target="https://fbref.com/en/players/a9b1c319/matchlogs/2023-2024/summary/Pelly-Ruddock-Mpanzu-Match-Logs" TargetMode="External"/><Relationship Id="rId1806" Type="http://schemas.openxmlformats.org/officeDocument/2006/relationships/hyperlink" Target="https://fbref.com/en/country/FRA/France-Football" TargetMode="External"/><Relationship Id="rId84" Type="http://schemas.openxmlformats.org/officeDocument/2006/relationships/hyperlink" Target="https://fbref.com/en/players/15ab5a2b/matchlogs/2023-2024/summary/Julian-Alvarez-Match-Logs" TargetMode="External"/><Relationship Id="rId387" Type="http://schemas.openxmlformats.org/officeDocument/2006/relationships/hyperlink" Target="https://fbref.com/en/squads/d3fd31cc/Everton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MLI/Mali-Football" TargetMode="External"/><Relationship Id="rId608" Type="http://schemas.openxmlformats.org/officeDocument/2006/relationships/hyperlink" Target="https://fbref.com/en/players/5526deb1/matchlogs/2023-2024/summary/Tommy-Doyle-Match-Logs" TargetMode="External"/><Relationship Id="rId815" Type="http://schemas.openxmlformats.org/officeDocument/2006/relationships/hyperlink" Target="https://fbref.com/en/squads/b8fd03ef/Manchester-City-Stats" TargetMode="External"/><Relationship Id="rId1238" Type="http://schemas.openxmlformats.org/officeDocument/2006/relationships/hyperlink" Target="https://fbref.com/en/country/BEL/Belgium-Football" TargetMode="External"/><Relationship Id="rId1445" Type="http://schemas.openxmlformats.org/officeDocument/2006/relationships/hyperlink" Target="https://fbref.com/en/players/de0abf23/Zack-Nelson" TargetMode="External"/><Relationship Id="rId1652" Type="http://schemas.openxmlformats.org/officeDocument/2006/relationships/hyperlink" Target="https://fbref.com/en/players/4806ec67/matchlogs/2023-2024/summary/Jordan-Pickford-Match-Logs" TargetMode="External"/><Relationship Id="rId2068" Type="http://schemas.openxmlformats.org/officeDocument/2006/relationships/hyperlink" Target="https://fbref.com/en/players/9f8e9423/matchlogs/2023-2024/summary/Raphael-Varane-Match-Logs" TargetMode="External"/><Relationship Id="rId247" Type="http://schemas.openxmlformats.org/officeDocument/2006/relationships/hyperlink" Target="https://fbref.com/en/squads/d07537b9/Brighton-and-Hove-Albion-Stats" TargetMode="External"/><Relationship Id="rId899" Type="http://schemas.openxmlformats.org/officeDocument/2006/relationships/hyperlink" Target="https://fbref.com/en/squads/8cec06e1/Wolverhampton-Wanderers-Stats" TargetMode="External"/><Relationship Id="rId1000" Type="http://schemas.openxmlformats.org/officeDocument/2006/relationships/hyperlink" Target="https://fbref.com/en/players/c17bfb65/matchlogs/2023-2024/summary/Joelinton-Match-Logs" TargetMode="External"/><Relationship Id="rId1084" Type="http://schemas.openxmlformats.org/officeDocument/2006/relationships/hyperlink" Target="https://fbref.com/en/players/f31def1e/matchlogs/2023-2024/summary/Lloyd-Kelly-Match-Logs" TargetMode="External"/><Relationship Id="rId1305" Type="http://schemas.openxmlformats.org/officeDocument/2006/relationships/hyperlink" Target="https://fbref.com/en/players/96593e89/James-Mcatee" TargetMode="External"/><Relationship Id="rId1957" Type="http://schemas.openxmlformats.org/officeDocument/2006/relationships/hyperlink" Target="https://fbref.com/en/players/5c0da4a4/Marcus-Tavernier" TargetMode="External"/><Relationship Id="rId107" Type="http://schemas.openxmlformats.org/officeDocument/2006/relationships/hyperlink" Target="https://fbref.com/en/squads/7c21e445/West-Ham-United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9cfbad36/Julio-Enciso" TargetMode="External"/><Relationship Id="rId759" Type="http://schemas.openxmlformats.org/officeDocument/2006/relationships/hyperlink" Target="https://fbref.com/en/squads/cff3d9bb/Chelsea-Stats" TargetMode="External"/><Relationship Id="rId966" Type="http://schemas.openxmlformats.org/officeDocument/2006/relationships/hyperlink" Target="https://fbref.com/en/country/NGA/Nigeria-Football" TargetMode="External"/><Relationship Id="rId1291" Type="http://schemas.openxmlformats.org/officeDocument/2006/relationships/hyperlink" Target="https://fbref.com/en/squads/d3fd31cc/Everton-Stats" TargetMode="External"/><Relationship Id="rId1389" Type="http://schemas.openxmlformats.org/officeDocument/2006/relationships/hyperlink" Target="https://fbref.com/en/players/16e9d0ea/Alex-Moreno" TargetMode="External"/><Relationship Id="rId1512" Type="http://schemas.openxmlformats.org/officeDocument/2006/relationships/hyperlink" Target="https://fbref.com/en/players/788c0277/matchlogs/2023-2024/summary/Chiedozie-Ogbene-Match-Logs" TargetMode="External"/><Relationship Id="rId1596" Type="http://schemas.openxmlformats.org/officeDocument/2006/relationships/hyperlink" Target="https://fbref.com/en/players/e0bc6fdc/matchlogs/2023-2024/summary/Emerson-Palmieri-Match-Logs" TargetMode="External"/><Relationship Id="rId1817" Type="http://schemas.openxmlformats.org/officeDocument/2006/relationships/hyperlink" Target="https://fbref.com/en/players/6a713852/Robert-Sanchez" TargetMode="External"/><Relationship Id="rId2135" Type="http://schemas.openxmlformats.org/officeDocument/2006/relationships/hyperlink" Target="https://fbref.com/en/squads/d07537b9/Brighton-and-Hove-Albion-Stats" TargetMode="External"/><Relationship Id="rId11" Type="http://schemas.openxmlformats.org/officeDocument/2006/relationships/hyperlink" Target="https://fbref.com/en/squads/4ba7cbea/Bournemouth-Stats" TargetMode="External"/><Relationship Id="rId314" Type="http://schemas.openxmlformats.org/officeDocument/2006/relationships/hyperlink" Target="https://fbref.com/en/country/ESP/Spain-Football" TargetMode="External"/><Relationship Id="rId398" Type="http://schemas.openxmlformats.org/officeDocument/2006/relationships/hyperlink" Target="https://fbref.com/en/country/NED/Netherlands-Football" TargetMode="External"/><Relationship Id="rId521" Type="http://schemas.openxmlformats.org/officeDocument/2006/relationships/hyperlink" Target="https://fbref.com/en/players/b737f944/Hannes-Delcroix" TargetMode="External"/><Relationship Id="rId619" Type="http://schemas.openxmlformats.org/officeDocument/2006/relationships/hyperlink" Target="https://fbref.com/en/squads/b2b47a98/Newcastle-United-Stats" TargetMode="External"/><Relationship Id="rId1151" Type="http://schemas.openxmlformats.org/officeDocument/2006/relationships/hyperlink" Target="https://fbref.com/en/squads/cff3d9bb/Chelsea-Stats" TargetMode="External"/><Relationship Id="rId1249" Type="http://schemas.openxmlformats.org/officeDocument/2006/relationships/hyperlink" Target="https://fbref.com/en/players/48a5a5d6/Gabriel-Martinelli" TargetMode="External"/><Relationship Id="rId2079" Type="http://schemas.openxmlformats.org/officeDocument/2006/relationships/hyperlink" Target="https://fbref.com/en/squads/361ca564/Tottenham-Hotspur-Stats" TargetMode="External"/><Relationship Id="rId2202" Type="http://schemas.openxmlformats.org/officeDocument/2006/relationships/hyperlink" Target="https://fbref.com/en/country/UKR/Ukraine-Football" TargetMode="External"/><Relationship Id="rId95" Type="http://schemas.openxmlformats.org/officeDocument/2006/relationships/hyperlink" Target="https://fbref.com/en/squads/47c64c55/Crystal-Palace-Stats" TargetMode="External"/><Relationship Id="rId160" Type="http://schemas.openxmlformats.org/officeDocument/2006/relationships/hyperlink" Target="https://fbref.com/en/players/a1390d2f/matchlogs/2023-2024/summary/Carlos-Baleba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361ca564/Tottenham-Hotspur-Stats" TargetMode="External"/><Relationship Id="rId1109" Type="http://schemas.openxmlformats.org/officeDocument/2006/relationships/hyperlink" Target="https://fbref.com/en/players/0313a347/Ezri-Konsa" TargetMode="External"/><Relationship Id="rId1456" Type="http://schemas.openxmlformats.org/officeDocument/2006/relationships/hyperlink" Target="https://fbref.com/en/players/7ba2eaa9/matchlogs/2023-2024/summary/Pedro-Neto-Match-Logs" TargetMode="External"/><Relationship Id="rId1663" Type="http://schemas.openxmlformats.org/officeDocument/2006/relationships/hyperlink" Target="https://fbref.com/en/squads/361ca564/Tottenham-Hotspur-Stats" TargetMode="External"/><Relationship Id="rId1870" Type="http://schemas.openxmlformats.org/officeDocument/2006/relationships/hyperlink" Target="https://fbref.com/en/country/ARG/Argentina-Football" TargetMode="External"/><Relationship Id="rId1968" Type="http://schemas.openxmlformats.org/officeDocument/2006/relationships/hyperlink" Target="https://fbref.com/en/players/77d7c96f/matchlogs/2023-2024/summary/Kenny-Tete-Match-Logs" TargetMode="External"/><Relationship Id="rId258" Type="http://schemas.openxmlformats.org/officeDocument/2006/relationships/hyperlink" Target="https://fbref.com/en/country/CIV/Cote-dIvoire-Football" TargetMode="External"/><Relationship Id="rId465" Type="http://schemas.openxmlformats.org/officeDocument/2006/relationships/hyperlink" Target="https://fbref.com/en/players/dc62b55d/Matheus-Cunha" TargetMode="External"/><Relationship Id="rId672" Type="http://schemas.openxmlformats.org/officeDocument/2006/relationships/hyperlink" Target="https://fbref.com/en/players/980522ec/matchlogs/2023-2024/summary/Christian-Eriksen-Match-Logs" TargetMode="External"/><Relationship Id="rId1095" Type="http://schemas.openxmlformats.org/officeDocument/2006/relationships/hyperlink" Target="https://fbref.com/en/squads/18bb7c10/Arsenal-Stats" TargetMode="External"/><Relationship Id="rId1316" Type="http://schemas.openxmlformats.org/officeDocument/2006/relationships/hyperlink" Target="https://fbref.com/en/players/bf973eeb/matchlogs/2023-2024/summary/James-McConnell-Match-Logs" TargetMode="External"/><Relationship Id="rId1523" Type="http://schemas.openxmlformats.org/officeDocument/2006/relationships/hyperlink" Target="https://fbref.com/en/squads/47c64c55/Crystal-Palace-Stats" TargetMode="External"/><Relationship Id="rId1730" Type="http://schemas.openxmlformats.org/officeDocument/2006/relationships/hyperlink" Target="https://fbref.com/en/country/ENG/England-Football" TargetMode="External"/><Relationship Id="rId2146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CIV/Cote-dIvoire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a681b7b7/Reece-Burke" TargetMode="External"/><Relationship Id="rId532" Type="http://schemas.openxmlformats.org/officeDocument/2006/relationships/hyperlink" Target="https://fbref.com/en/players/aeed5c06/matchlogs/2023-2024/summary/Moussa-Diaby-Match-Logs" TargetMode="External"/><Relationship Id="rId977" Type="http://schemas.openxmlformats.org/officeDocument/2006/relationships/hyperlink" Target="https://fbref.com/en/players/8449d35e/Vitaly-Janelt" TargetMode="External"/><Relationship Id="rId1162" Type="http://schemas.openxmlformats.org/officeDocument/2006/relationships/hyperlink" Target="https://fbref.com/en/country/GER/Germany-Football" TargetMode="External"/><Relationship Id="rId1828" Type="http://schemas.openxmlformats.org/officeDocument/2006/relationships/hyperlink" Target="https://fbref.com/en/players/bced0375/matchlogs/2023-2024/summary/Ibrahim-Sangare-Match-Logs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players/51cf8561/Oleksandr-Zinchenko" TargetMode="External"/><Relationship Id="rId171" Type="http://schemas.openxmlformats.org/officeDocument/2006/relationships/hyperlink" Target="https://fbref.com/en/squads/e297cd13/Luton-Town-Stats" TargetMode="External"/><Relationship Id="rId837" Type="http://schemas.openxmlformats.org/officeDocument/2006/relationships/hyperlink" Target="https://fbref.com/en/players/b0b4fd3e/Jack-Grealish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squads/cff3d9bb/Chelsea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e7aa9d7c/Fabio-Silva" TargetMode="External"/><Relationship Id="rId269" Type="http://schemas.openxmlformats.org/officeDocument/2006/relationships/hyperlink" Target="https://fbref.com/en/players/bbd67769/Conor-Bradley" TargetMode="External"/><Relationship Id="rId476" Type="http://schemas.openxmlformats.org/officeDocument/2006/relationships/hyperlink" Target="https://fbref.com/en/players/93e08bce/matchlogs/2023-2024/summary/Ameen-Al-Dakhil-Match-Logs" TargetMode="External"/><Relationship Id="rId683" Type="http://schemas.openxmlformats.org/officeDocument/2006/relationships/hyperlink" Target="https://fbref.com/en/squads/19538871/Manchester-United-Stats" TargetMode="External"/><Relationship Id="rId890" Type="http://schemas.openxmlformats.org/officeDocument/2006/relationships/hyperlink" Target="https://fbref.com/en/country/GER/Germany-Football" TargetMode="External"/><Relationship Id="rId904" Type="http://schemas.openxmlformats.org/officeDocument/2006/relationships/hyperlink" Target="https://fbref.com/en/players/e5a76dfe/matchlogs/2023-2024/summary/Dean-Henderson-Match-Logs" TargetMode="External"/><Relationship Id="rId1327" Type="http://schemas.openxmlformats.org/officeDocument/2006/relationships/hyperlink" Target="https://fbref.com/en/squads/d3fd31cc/Everton-Stats" TargetMode="External"/><Relationship Id="rId1534" Type="http://schemas.openxmlformats.org/officeDocument/2006/relationships/hyperlink" Target="https://fbref.com/en/country/BEL/Belgium-Football" TargetMode="External"/><Relationship Id="rId1741" Type="http://schemas.openxmlformats.org/officeDocument/2006/relationships/hyperlink" Target="https://fbref.com/en/players/7a1f2c08/Jairo-Riedewald" TargetMode="External"/><Relationship Id="rId1979" Type="http://schemas.openxmlformats.org/officeDocument/2006/relationships/hyperlink" Target="https://fbref.com/en/squads/18bb7c10/Arsenal-Stats" TargetMode="External"/><Relationship Id="rId2157" Type="http://schemas.openxmlformats.org/officeDocument/2006/relationships/hyperlink" Target="https://fbref.com/en/players/8b9ebd03/Willian" TargetMode="External"/><Relationship Id="rId33" Type="http://schemas.openxmlformats.org/officeDocument/2006/relationships/hyperlink" Target="https://fbref.com/en/players/a6c58494/Naouirou-Ahamada" TargetMode="External"/><Relationship Id="rId129" Type="http://schemas.openxmlformats.org/officeDocument/2006/relationships/hyperlink" Target="https://fbref.com/en/players/b026bbf6/Lorenz-Assignon" TargetMode="External"/><Relationship Id="rId336" Type="http://schemas.openxmlformats.org/officeDocument/2006/relationships/hyperlink" Target="https://fbref.com/en/players/dab84ad2/matchlogs/2023-2024/summary/Mason-Burstow-Match-Logs" TargetMode="External"/><Relationship Id="rId543" Type="http://schemas.openxmlformats.org/officeDocument/2006/relationships/hyperlink" Target="https://fbref.com/en/squads/b8fd03ef/Manchester-City-Stats" TargetMode="External"/><Relationship Id="rId988" Type="http://schemas.openxmlformats.org/officeDocument/2006/relationships/hyperlink" Target="https://fbref.com/en/players/b66315ae/matchlogs/2023-2024/summary/Gabriel-Jesus-Match-Logs" TargetMode="External"/><Relationship Id="rId1173" Type="http://schemas.openxmlformats.org/officeDocument/2006/relationships/hyperlink" Target="https://fbref.com/en/players/41f08ac8/Keane-Lewis-Potter" TargetMode="External"/><Relationship Id="rId1380" Type="http://schemas.openxmlformats.org/officeDocument/2006/relationships/hyperlink" Target="https://fbref.com/en/players/b62878a5/matchlogs/2023-2024/summary/Kudus-Mohammed-Match-Logs" TargetMode="External"/><Relationship Id="rId1601" Type="http://schemas.openxmlformats.org/officeDocument/2006/relationships/hyperlink" Target="https://fbref.com/en/players/32163807/Ben-Parkinson" TargetMode="External"/><Relationship Id="rId1839" Type="http://schemas.openxmlformats.org/officeDocument/2006/relationships/hyperlink" Target="https://fbref.com/en/squads/361ca564/Tottenham-Hotspur-Stats" TargetMode="External"/><Relationship Id="rId2017" Type="http://schemas.openxmlformats.org/officeDocument/2006/relationships/hyperlink" Target="https://fbref.com/en/players/c47541e0/Bertrand-Traore" TargetMode="External"/><Relationship Id="rId2224" Type="http://schemas.openxmlformats.org/officeDocument/2006/relationships/hyperlink" Target="https://fbref.com/en/players/79300479/matchlogs/2023-2024/summary/Martin-Odegaard-Match-Logs" TargetMode="External"/><Relationship Id="rId182" Type="http://schemas.openxmlformats.org/officeDocument/2006/relationships/hyperlink" Target="https://fbref.com/en/country/NGA/Nigeria-Football" TargetMode="External"/><Relationship Id="rId403" Type="http://schemas.openxmlformats.org/officeDocument/2006/relationships/hyperlink" Target="https://fbref.com/en/squads/4ba7cbea/Bournemouth-Stats" TargetMode="External"/><Relationship Id="rId750" Type="http://schemas.openxmlformats.org/officeDocument/2006/relationships/hyperlink" Target="https://fbref.com/en/country/IRL/Republic-of-Ireland-Football" TargetMode="External"/><Relationship Id="rId848" Type="http://schemas.openxmlformats.org/officeDocument/2006/relationships/hyperlink" Target="https://fbref.com/en/players/d0706b27/matchlogs/2023-2024/summary/Marc-Guehi-Match-Logs" TargetMode="External"/><Relationship Id="rId1033" Type="http://schemas.openxmlformats.org/officeDocument/2006/relationships/hyperlink" Target="https://fbref.com/en/players/f098c03e/Mads-Juel-Andersen" TargetMode="External"/><Relationship Id="rId1478" Type="http://schemas.openxmlformats.org/officeDocument/2006/relationships/hyperlink" Target="https://fbref.com/en/country/POR/Portugal-Football" TargetMode="External"/><Relationship Id="rId1685" Type="http://schemas.openxmlformats.org/officeDocument/2006/relationships/hyperlink" Target="https://fbref.com/en/players/1544f145/Jacob-Ramsey" TargetMode="External"/><Relationship Id="rId1892" Type="http://schemas.openxmlformats.org/officeDocument/2006/relationships/hyperlink" Target="https://fbref.com/en/players/8e16dd48/matchlogs/2023-2024/summary/Luis-Sinisterra-Match-Logs" TargetMode="External"/><Relationship Id="rId1906" Type="http://schemas.openxmlformats.org/officeDocument/2006/relationships/hyperlink" Target="https://fbref.com/en/country/POR/Portugal-Football" TargetMode="External"/><Relationship Id="rId487" Type="http://schemas.openxmlformats.org/officeDocument/2006/relationships/hyperlink" Target="https://fbref.com/en/squads/e4a775cb/Nottingham-Forest-Stats" TargetMode="External"/><Relationship Id="rId610" Type="http://schemas.openxmlformats.org/officeDocument/2006/relationships/hyperlink" Target="https://fbref.com/en/country/ROU/Romania-Football" TargetMode="External"/><Relationship Id="rId694" Type="http://schemas.openxmlformats.org/officeDocument/2006/relationships/hyperlink" Target="https://fbref.com/en/country/FRA/France-Football" TargetMode="External"/><Relationship Id="rId708" Type="http://schemas.openxmlformats.org/officeDocument/2006/relationships/hyperlink" Target="https://fbref.com/en/players/4596da74/matchlogs/2023-2024/summary/Evan-Ferguson-Match-Logs" TargetMode="External"/><Relationship Id="rId915" Type="http://schemas.openxmlformats.org/officeDocument/2006/relationships/hyperlink" Target="https://fbref.com/en/squads/cd051869/Brentford-Stats" TargetMode="External"/><Relationship Id="rId1240" Type="http://schemas.openxmlformats.org/officeDocument/2006/relationships/hyperlink" Target="https://fbref.com/en/players/d7f99582/matchlogs/2023-2024/summary/Benson-Manuel-Match-Logs" TargetMode="External"/><Relationship Id="rId1338" Type="http://schemas.openxmlformats.org/officeDocument/2006/relationships/hyperlink" Target="https://fbref.com/en/country/TUN/Tunisia-Football" TargetMode="External"/><Relationship Id="rId1545" Type="http://schemas.openxmlformats.org/officeDocument/2006/relationships/hyperlink" Target="https://fbref.com/en/players/d86a1f3e/Tyler-Onyango" TargetMode="External"/><Relationship Id="rId2070" Type="http://schemas.openxmlformats.org/officeDocument/2006/relationships/hyperlink" Target="https://fbref.com/en/country/ARG/Argentina-Football" TargetMode="External"/><Relationship Id="rId2168" Type="http://schemas.openxmlformats.org/officeDocument/2006/relationships/hyperlink" Target="https://fbref.com/en/players/c596fcb0/matchlogs/2023-2024/summary/Callum-Wilson-Match-Logs" TargetMode="External"/><Relationship Id="rId347" Type="http://schemas.openxmlformats.org/officeDocument/2006/relationships/hyperlink" Target="https://fbref.com/en/squads/d3fd31cc/Everton-Stats" TargetMode="External"/><Relationship Id="rId999" Type="http://schemas.openxmlformats.org/officeDocument/2006/relationships/hyperlink" Target="https://fbref.com/en/squads/b2b47a98/Newcastle-United-Stats" TargetMode="External"/><Relationship Id="rId1100" Type="http://schemas.openxmlformats.org/officeDocument/2006/relationships/hyperlink" Target="https://fbref.com/en/players/4c3a6744/matchlogs/2023-2024/summary/Justin-Kluivert-Match-Logs" TargetMode="External"/><Relationship Id="rId1184" Type="http://schemas.openxmlformats.org/officeDocument/2006/relationships/hyperlink" Target="https://fbref.com/en/players/afed6722/matchlogs/2023-2024/summary/Valentino-Livramento-Match-Logs" TargetMode="External"/><Relationship Id="rId1405" Type="http://schemas.openxmlformats.org/officeDocument/2006/relationships/hyperlink" Target="https://fbref.com/en/players/049a888d/Mykhailo-Mudryk" TargetMode="External"/><Relationship Id="rId1752" Type="http://schemas.openxmlformats.org/officeDocument/2006/relationships/hyperlink" Target="https://fbref.com/en/players/24fae784/matchlogs/2023-2024/summary/Connor-Roberts-Match-Logs" TargetMode="External"/><Relationship Id="rId2028" Type="http://schemas.openxmlformats.org/officeDocument/2006/relationships/hyperlink" Target="https://fbref.com/en/players/b2a81fc6/matchlogs/2023-2024/summary/Mike-Tresor-Match-Logs" TargetMode="External"/><Relationship Id="rId44" Type="http://schemas.openxmlformats.org/officeDocument/2006/relationships/hyperlink" Target="https://fbref.com/en/players/246d153b/matchlogs/2023-2024/summary/Ola-Aina-Match-Logs" TargetMode="External"/><Relationship Id="rId554" Type="http://schemas.openxmlformats.org/officeDocument/2006/relationships/hyperlink" Target="https://fbref.com/en/country/FRA/France-Football" TargetMode="External"/><Relationship Id="rId761" Type="http://schemas.openxmlformats.org/officeDocument/2006/relationships/hyperlink" Target="https://fbref.com/en/players/72c812f3/Idrissa-Gana-Gueye" TargetMode="External"/><Relationship Id="rId859" Type="http://schemas.openxmlformats.org/officeDocument/2006/relationships/hyperlink" Target="https://fbref.com/en/squads/b8fd03ef/Manchester-City-Stats" TargetMode="External"/><Relationship Id="rId1391" Type="http://schemas.openxmlformats.org/officeDocument/2006/relationships/hyperlink" Target="https://fbref.com/en/squads/8602292d/Aston-Villa-Stats" TargetMode="External"/><Relationship Id="rId1489" Type="http://schemas.openxmlformats.org/officeDocument/2006/relationships/hyperlink" Target="https://fbref.com/en/players/7f94982c/Ethan-Nwaneri" TargetMode="External"/><Relationship Id="rId1612" Type="http://schemas.openxmlformats.org/officeDocument/2006/relationships/hyperlink" Target="https://fbref.com/en/players/230f0471/matchlogs/2023-2024/summary/Nathan-Patterson-Match-Logs" TargetMode="External"/><Relationship Id="rId1696" Type="http://schemas.openxmlformats.org/officeDocument/2006/relationships/hyperlink" Target="https://fbref.com/en/players/98ea5115/matchlogs/2023-2024/summary/David-Raya-Match-Logs" TargetMode="External"/><Relationship Id="rId1917" Type="http://schemas.openxmlformats.org/officeDocument/2006/relationships/hyperlink" Target="https://fbref.com/en/players/6613c819/Tomas-Soucek" TargetMode="External"/><Relationship Id="rId193" Type="http://schemas.openxmlformats.org/officeDocument/2006/relationships/hyperlink" Target="https://fbref.com/en/players/399e9474/Amarii-Bell" TargetMode="External"/><Relationship Id="rId207" Type="http://schemas.openxmlformats.org/officeDocument/2006/relationships/hyperlink" Target="https://fbref.com/en/squads/7c21e445/West-Ham-United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282f75f3/Lewis-Dunk" TargetMode="External"/><Relationship Id="rId1044" Type="http://schemas.openxmlformats.org/officeDocument/2006/relationships/hyperlink" Target="https://fbref.com/en/players/0db5d2c8/matchlogs/2023-2024/summary/Mathias-Jorgensen-Match-Logs" TargetMode="External"/><Relationship Id="rId1251" Type="http://schemas.openxmlformats.org/officeDocument/2006/relationships/hyperlink" Target="https://fbref.com/en/squads/18bb7c10/Arsenal-Stats" TargetMode="External"/><Relationship Id="rId1349" Type="http://schemas.openxmlformats.org/officeDocument/2006/relationships/hyperlink" Target="https://fbref.com/en/players/2c6835e5/Lewis-Miley" TargetMode="External"/><Relationship Id="rId2081" Type="http://schemas.openxmlformats.org/officeDocument/2006/relationships/hyperlink" Target="https://fbref.com/en/players/cf134113/Bart-Verbruggen" TargetMode="External"/><Relationship Id="rId2179" Type="http://schemas.openxmlformats.org/officeDocument/2006/relationships/hyperlink" Target="https://fbref.com/en/squads/e4a775cb/Nottingham-Forest-Stats" TargetMode="External"/><Relationship Id="rId260" Type="http://schemas.openxmlformats.org/officeDocument/2006/relationships/hyperlink" Target="https://fbref.com/en/players/a4ac4b8f/matchlogs/2023-2024/summary/Willy-Boly-Match-Logs" TargetMode="External"/><Relationship Id="rId719" Type="http://schemas.openxmlformats.org/officeDocument/2006/relationships/hyperlink" Target="https://fbref.com/en/squads/1df6b87e/Sheffield-United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8602292d/Aston-Villa-Stats" TargetMode="External"/><Relationship Id="rId1556" Type="http://schemas.openxmlformats.org/officeDocument/2006/relationships/hyperlink" Target="https://fbref.com/en/players/43a166b4/matchlogs/2023-2024/summary/Divock-Origi-Match-Logs" TargetMode="External"/><Relationship Id="rId1763" Type="http://schemas.openxmlformats.org/officeDocument/2006/relationships/hyperlink" Target="https://fbref.com/en/squads/1df6b87e/Sheffield-United-Stats" TargetMode="External"/><Relationship Id="rId1970" Type="http://schemas.openxmlformats.org/officeDocument/2006/relationships/hyperlink" Target="https://fbref.com/en/country/ENG/England-Football" TargetMode="External"/><Relationship Id="rId55" Type="http://schemas.openxmlformats.org/officeDocument/2006/relationships/hyperlink" Target="https://fbref.com/en/squads/b8fd03ef/Manchester-City-Stats" TargetMode="External"/><Relationship Id="rId120" Type="http://schemas.openxmlformats.org/officeDocument/2006/relationships/hyperlink" Target="https://fbref.com/en/players/05e8ca6d/matchlogs/2023-2024/summary/Cameron-Archer-Match-Logs" TargetMode="External"/><Relationship Id="rId358" Type="http://schemas.openxmlformats.org/officeDocument/2006/relationships/hyperlink" Target="https://fbref.com/en/country/ITA/Italy-Football" TargetMode="External"/><Relationship Id="rId565" Type="http://schemas.openxmlformats.org/officeDocument/2006/relationships/hyperlink" Target="https://fbref.com/en/players/733f1a7d/Ben-Doak" TargetMode="External"/><Relationship Id="rId772" Type="http://schemas.openxmlformats.org/officeDocument/2006/relationships/hyperlink" Target="https://fbref.com/en/players/4e015693/matchlogs/2023-2024/summary/James-Garner-Match-Logs" TargetMode="External"/><Relationship Id="rId1195" Type="http://schemas.openxmlformats.org/officeDocument/2006/relationships/hyperlink" Target="https://fbref.com/en/squads/b2b47a98/Newcastle-United-Stats" TargetMode="External"/><Relationship Id="rId1209" Type="http://schemas.openxmlformats.org/officeDocument/2006/relationships/hyperlink" Target="https://fbref.com/en/players/cab9634e/Ian-Maatsen" TargetMode="External"/><Relationship Id="rId1416" Type="http://schemas.openxmlformats.org/officeDocument/2006/relationships/hyperlink" Target="https://fbref.com/en/players/778ef829/matchlogs/2023-2024/summary/Daniel-Munoz-Match-Logs" TargetMode="External"/><Relationship Id="rId1623" Type="http://schemas.openxmlformats.org/officeDocument/2006/relationships/hyperlink" Target="https://fbref.com/en/squads/19538871/Manchester-United-Stats" TargetMode="External"/><Relationship Id="rId1830" Type="http://schemas.openxmlformats.org/officeDocument/2006/relationships/hyperlink" Target="https://fbref.com/en/country/BRA/Brazil-Football" TargetMode="External"/><Relationship Id="rId2039" Type="http://schemas.openxmlformats.org/officeDocument/2006/relationships/hyperlink" Target="https://fbref.com/en/squads/1df6b87e/Sheffield-United-Stats" TargetMode="External"/><Relationship Id="rId218" Type="http://schemas.openxmlformats.org/officeDocument/2006/relationships/hyperlink" Target="https://fbref.com/en/country/ISL/Iceland-Football" TargetMode="External"/><Relationship Id="rId425" Type="http://schemas.openxmlformats.org/officeDocument/2006/relationships/hyperlink" Target="https://fbref.com/en/players/a8c19eb8/Nathan-Collins" TargetMode="External"/><Relationship Id="rId632" Type="http://schemas.openxmlformats.org/officeDocument/2006/relationships/hyperlink" Target="https://fbref.com/en/players/3bb7b8b4/matchlogs/2023-2024/summary/Ederson-Match-Logs" TargetMode="External"/><Relationship Id="rId1055" Type="http://schemas.openxmlformats.org/officeDocument/2006/relationships/hyperlink" Target="https://fbref.com/en/squads/8602292d/Aston-Villa-Stats" TargetMode="External"/><Relationship Id="rId1262" Type="http://schemas.openxmlformats.org/officeDocument/2006/relationships/hyperlink" Target="https://fbref.com/en/country/FRA/France-Football" TargetMode="External"/><Relationship Id="rId1928" Type="http://schemas.openxmlformats.org/officeDocument/2006/relationships/hyperlink" Target="https://fbref.com/en/players/28300a16/matchlogs/2023-2024/summary/Jason-Steele-Match-Logs" TargetMode="External"/><Relationship Id="rId2092" Type="http://schemas.openxmlformats.org/officeDocument/2006/relationships/hyperlink" Target="https://fbref.com/en/players/6412cc03/matchlogs/2023-2024/summary/Fabio-Vieira-Match-Logs" TargetMode="External"/><Relationship Id="rId2106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822bd0ba/Liverpool-Stats" TargetMode="External"/><Relationship Id="rId937" Type="http://schemas.openxmlformats.org/officeDocument/2006/relationships/hyperlink" Target="https://fbref.com/en/players/8b04d6c1/Pierre-Hojbjerg" TargetMode="External"/><Relationship Id="rId1122" Type="http://schemas.openxmlformats.org/officeDocument/2006/relationships/hyperlink" Target="https://fbref.com/en/country/SWE/Sweden-Football" TargetMode="External"/><Relationship Id="rId1567" Type="http://schemas.openxmlformats.org/officeDocument/2006/relationships/hyperlink" Target="https://fbref.com/en/squads/e297cd13/Luton-Town-Stats" TargetMode="External"/><Relationship Id="rId1774" Type="http://schemas.openxmlformats.org/officeDocument/2006/relationships/hyperlink" Target="https://fbref.com/en/country/DEN/Denmark-Football" TargetMode="External"/><Relationship Id="rId1981" Type="http://schemas.openxmlformats.org/officeDocument/2006/relationships/hyperlink" Target="https://fbref.com/en/players/a105d46a/Harry-Toffolo" TargetMode="External"/><Relationship Id="rId66" Type="http://schemas.openxmlformats.org/officeDocument/2006/relationships/hyperlink" Target="https://fbref.com/en/country/ENG/England-Football" TargetMode="External"/><Relationship Id="rId131" Type="http://schemas.openxmlformats.org/officeDocument/2006/relationships/hyperlink" Target="https://fbref.com/en/squads/943e8050/Burnley-Stats" TargetMode="External"/><Relationship Id="rId369" Type="http://schemas.openxmlformats.org/officeDocument/2006/relationships/hyperlink" Target="https://fbref.com/en/players/197640fd/Timothy-Castagne" TargetMode="External"/><Relationship Id="rId576" Type="http://schemas.openxmlformats.org/officeDocument/2006/relationships/hyperlink" Target="https://fbref.com/en/players/d557d734/matchlogs/2023-2024/summary/Matt-Doherty-Match-Logs" TargetMode="External"/><Relationship Id="rId783" Type="http://schemas.openxmlformats.org/officeDocument/2006/relationships/hyperlink" Target="https://fbref.com/en/squads/361ca564/Tottenham-Hotspur-Stats" TargetMode="External"/><Relationship Id="rId990" Type="http://schemas.openxmlformats.org/officeDocument/2006/relationships/hyperlink" Target="https://fbref.com/en/country/MEX/Mexico-Football" TargetMode="External"/><Relationship Id="rId1427" Type="http://schemas.openxmlformats.org/officeDocument/2006/relationships/hyperlink" Target="https://fbref.com/en/squads/b2b47a98/Newcastle-United-Stats" TargetMode="External"/><Relationship Id="rId1634" Type="http://schemas.openxmlformats.org/officeDocument/2006/relationships/hyperlink" Target="https://fbref.com/en/country/SRB/Serbia-Football" TargetMode="External"/><Relationship Id="rId1841" Type="http://schemas.openxmlformats.org/officeDocument/2006/relationships/hyperlink" Target="https://fbref.com/en/players/52afb588/Kevin-Schade" TargetMode="External"/><Relationship Id="rId229" Type="http://schemas.openxmlformats.org/officeDocument/2006/relationships/hyperlink" Target="https://fbref.com/en/players/ed5c0319/Beto" TargetMode="External"/><Relationship Id="rId436" Type="http://schemas.openxmlformats.org/officeDocument/2006/relationships/hyperlink" Target="https://fbref.com/en/players/2afc7272/matchlogs/2023-2024/summary/Lewis-Cook-Match-Logs" TargetMode="External"/><Relationship Id="rId643" Type="http://schemas.openxmlformats.org/officeDocument/2006/relationships/hyperlink" Target="https://fbref.com/en/squads/943e8050/Burnley-Stats" TargetMode="External"/><Relationship Id="rId1066" Type="http://schemas.openxmlformats.org/officeDocument/2006/relationships/hyperlink" Target="https://fbref.com/en/country/GER/Germany-Football" TargetMode="External"/><Relationship Id="rId1273" Type="http://schemas.openxmlformats.org/officeDocument/2006/relationships/hyperlink" Target="https://fbref.com/en/players/b217ef29/Joel-Matip" TargetMode="External"/><Relationship Id="rId1480" Type="http://schemas.openxmlformats.org/officeDocument/2006/relationships/hyperlink" Target="https://fbref.com/en/players/e6af02e0/matchlogs/2023-2024/summary/Matheus-Nunes-Match-Logs" TargetMode="External"/><Relationship Id="rId1939" Type="http://schemas.openxmlformats.org/officeDocument/2006/relationships/hyperlink" Target="https://fbref.com/en/squads/cd051869/Brentford-Stats" TargetMode="External"/><Relationship Id="rId2117" Type="http://schemas.openxmlformats.org/officeDocument/2006/relationships/hyperlink" Target="https://fbref.com/en/players/3515d404/James-Ward-Prowse" TargetMode="External"/><Relationship Id="rId850" Type="http://schemas.openxmlformats.org/officeDocument/2006/relationships/hyperlink" Target="https://fbref.com/en/country/BRA/Brazil-Football" TargetMode="External"/><Relationship Id="rId948" Type="http://schemas.openxmlformats.org/officeDocument/2006/relationships/hyperlink" Target="https://fbref.com/en/players/a4e85758/matchlogs/2023-2024/summary/Igor-Match-Logs" TargetMode="External"/><Relationship Id="rId1133" Type="http://schemas.openxmlformats.org/officeDocument/2006/relationships/hyperlink" Target="https://fbref.com/en/players/f4e433d4/Tariq-Lamptey" TargetMode="External"/><Relationship Id="rId1578" Type="http://schemas.openxmlformats.org/officeDocument/2006/relationships/hyperlink" Target="https://fbref.com/en/country/ENG/England-Football" TargetMode="External"/><Relationship Id="rId1701" Type="http://schemas.openxmlformats.org/officeDocument/2006/relationships/hyperlink" Target="https://fbref.com/en/players/ab651565/Nathan-Redmond" TargetMode="External"/><Relationship Id="rId1785" Type="http://schemas.openxmlformats.org/officeDocument/2006/relationships/hyperlink" Target="https://fbref.com/en/players/10a10454/Joe-Rothwell" TargetMode="External"/><Relationship Id="rId1992" Type="http://schemas.openxmlformats.org/officeDocument/2006/relationships/hyperlink" Target="https://fbref.com/en/players/e7ca0439/matchlogs/2023-2024/summary/James-Tomkins-Match-Logs" TargetMode="External"/><Relationship Id="rId77" Type="http://schemas.openxmlformats.org/officeDocument/2006/relationships/hyperlink" Target="https://fbref.com/en/players/8b3ab7ad/Edson-Alvarez" TargetMode="External"/><Relationship Id="rId282" Type="http://schemas.openxmlformats.org/officeDocument/2006/relationships/hyperlink" Target="https://fbref.com/en/country/ENG/England-Football" TargetMode="External"/><Relationship Id="rId503" Type="http://schemas.openxmlformats.org/officeDocument/2006/relationships/hyperlink" Target="https://fbref.com/en/squads/943e8050/Burnley-Stats" TargetMode="External"/><Relationship Id="rId587" Type="http://schemas.openxmlformats.org/officeDocument/2006/relationships/hyperlink" Target="https://fbref.com/en/squads/361ca564/Tottenham-Hotspur-Stats" TargetMode="External"/><Relationship Id="rId710" Type="http://schemas.openxmlformats.org/officeDocument/2006/relationships/hyperlink" Target="https://fbref.com/en/country/POR/Portugal-Football" TargetMode="External"/><Relationship Id="rId808" Type="http://schemas.openxmlformats.org/officeDocument/2006/relationships/hyperlink" Target="https://fbref.com/en/players/f0caab96/matchlogs/2023-2024/summary/Toti-Gomes-Match-Logs" TargetMode="External"/><Relationship Id="rId1340" Type="http://schemas.openxmlformats.org/officeDocument/2006/relationships/hyperlink" Target="https://fbref.com/en/players/ca22ccb0/matchlogs/2023-2024/summary/Hannibal-Mejbri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19f4d211/Jaden-Philogene-Bidace" TargetMode="External"/><Relationship Id="rId2170" Type="http://schemas.openxmlformats.org/officeDocument/2006/relationships/hyperlink" Target="https://fbref.com/en/country/WAL/Wales-Football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GHA/Ghana-Football" TargetMode="External"/><Relationship Id="rId447" Type="http://schemas.openxmlformats.org/officeDocument/2006/relationships/hyperlink" Target="https://fbref.com/en/squads/7c21e445/West-Ham-United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62d7ef38/Caoimhin-Kelleher" TargetMode="External"/><Relationship Id="rId1200" Type="http://schemas.openxmlformats.org/officeDocument/2006/relationships/hyperlink" Target="https://fbref.com/en/players/7af88b33/matchlogs/2023-2024/summary/Max-Lowe-Match-Logs" TargetMode="External"/><Relationship Id="rId1852" Type="http://schemas.openxmlformats.org/officeDocument/2006/relationships/hyperlink" Target="https://fbref.com/en/players/3312f911/matchlogs/2023-2024/summary/Jeffrey-Schlupp-Match-Logs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aed3a70f/matchlogs/2023-2024/summary/Ollie-Watkins-Match-Logs" TargetMode="External"/><Relationship Id="rId654" Type="http://schemas.openxmlformats.org/officeDocument/2006/relationships/hyperlink" Target="https://fbref.com/en/country/EGY/Egypt-Football" TargetMode="External"/><Relationship Id="rId861" Type="http://schemas.openxmlformats.org/officeDocument/2006/relationships/hyperlink" Target="https://fbref.com/en/players/1f44ac21/Erling-Haaland" TargetMode="External"/><Relationship Id="rId959" Type="http://schemas.openxmlformats.org/officeDocument/2006/relationships/hyperlink" Target="https://fbref.com/en/squads/b2b47a98/Newcastle-United-Stats" TargetMode="External"/><Relationship Id="rId1284" Type="http://schemas.openxmlformats.org/officeDocument/2006/relationships/hyperlink" Target="https://fbref.com/en/players/27f4f772/matchlogs/2023-2024/summary/Remi-Matthews-Match-Logs" TargetMode="External"/><Relationship Id="rId1491" Type="http://schemas.openxmlformats.org/officeDocument/2006/relationships/hyperlink" Target="https://fbref.com/en/squads/18bb7c10/Arsenal-Stats" TargetMode="External"/><Relationship Id="rId1505" Type="http://schemas.openxmlformats.org/officeDocument/2006/relationships/hyperlink" Target="https://fbref.com/en/players/35516eac/Wilson-Odobert" TargetMode="External"/><Relationship Id="rId1589" Type="http://schemas.openxmlformats.org/officeDocument/2006/relationships/hyperlink" Target="https://fbref.com/en/players/dc7f8a28/Cole-Palmer" TargetMode="External"/><Relationship Id="rId1712" Type="http://schemas.openxmlformats.org/officeDocument/2006/relationships/hyperlink" Target="https://fbref.com/en/players/3353737a/matchlogs/2023-2024/summary/Sergio-Reguilon-Match-Logs" TargetMode="External"/><Relationship Id="rId293" Type="http://schemas.openxmlformats.org/officeDocument/2006/relationships/hyperlink" Target="https://fbref.com/en/players/5f346071/Andre-Brooks" TargetMode="External"/><Relationship Id="rId307" Type="http://schemas.openxmlformats.org/officeDocument/2006/relationships/hyperlink" Target="https://fbref.com/en/squads/943e8050/Burnley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a92ab7be/Mark-Flekken" TargetMode="External"/><Relationship Id="rId1144" Type="http://schemas.openxmlformats.org/officeDocument/2006/relationships/hyperlink" Target="https://fbref.com/en/players/0ed063d6/matchlogs/2023-2024/summary/Yasser-Larouci-Match-Logs" TargetMode="External"/><Relationship Id="rId1351" Type="http://schemas.openxmlformats.org/officeDocument/2006/relationships/hyperlink" Target="https://fbref.com/en/squads/b2b47a98/Newcastle-United-Stats" TargetMode="External"/><Relationship Id="rId1449" Type="http://schemas.openxmlformats.org/officeDocument/2006/relationships/hyperlink" Target="https://fbref.com/en/players/a9dc785c/Neto" TargetMode="External"/><Relationship Id="rId1796" Type="http://schemas.openxmlformats.org/officeDocument/2006/relationships/hyperlink" Target="https://fbref.com/en/players/903b6e8b/matchlogs/2023-2024/summary/Jose-Sa-Match-Logs" TargetMode="External"/><Relationship Id="rId2181" Type="http://schemas.openxmlformats.org/officeDocument/2006/relationships/hyperlink" Target="https://fbref.com/en/players/d3085b49/Cauley-Woodrow" TargetMode="External"/><Relationship Id="rId88" Type="http://schemas.openxmlformats.org/officeDocument/2006/relationships/hyperlink" Target="https://fbref.com/en/players/2ee5b0c9/matchlogs/2023-2024/summary/Zeki-Amdouni-Match-Logs" TargetMode="External"/><Relationship Id="rId153" Type="http://schemas.openxmlformats.org/officeDocument/2006/relationships/hyperlink" Target="https://fbref.com/en/players/394854c4/George-Baldock" TargetMode="External"/><Relationship Id="rId360" Type="http://schemas.openxmlformats.org/officeDocument/2006/relationships/hyperlink" Target="https://fbref.com/en/players/fb920f3a/matchlogs/2023-2024/summary/Cesare-Casadei-Match-Logs" TargetMode="External"/><Relationship Id="rId598" Type="http://schemas.openxmlformats.org/officeDocument/2006/relationships/hyperlink" Target="https://fbref.com/en/country/MLI/Mali-Football" TargetMode="External"/><Relationship Id="rId819" Type="http://schemas.openxmlformats.org/officeDocument/2006/relationships/hyperlink" Target="https://fbref.com/en/squads/b2b47a98/Newcastle-United-Stats" TargetMode="External"/><Relationship Id="rId1004" Type="http://schemas.openxmlformats.org/officeDocument/2006/relationships/hyperlink" Target="https://fbref.com/en/players/73b1d65b/matchlogs/2023-2024/summary/Ryan-John-Giles-Match-Logs" TargetMode="External"/><Relationship Id="rId1211" Type="http://schemas.openxmlformats.org/officeDocument/2006/relationships/hyperlink" Target="https://fbref.com/en/squads/cff3d9bb/Chelsea-Stats" TargetMode="External"/><Relationship Id="rId1656" Type="http://schemas.openxmlformats.org/officeDocument/2006/relationships/hyperlink" Target="https://fbref.com/en/players/e541326e/matchlogs/2023-2024/summary/Ethan-Pinnock-Match-Logs" TargetMode="External"/><Relationship Id="rId1863" Type="http://schemas.openxmlformats.org/officeDocument/2006/relationships/hyperlink" Target="https://fbref.com/en/squads/8cec06e1/Wolverhampton-Wanderers-Stats" TargetMode="External"/><Relationship Id="rId2041" Type="http://schemas.openxmlformats.org/officeDocument/2006/relationships/hyperlink" Target="https://fbref.com/en/players/f315ca93/Kostas-Tsimikas" TargetMode="External"/><Relationship Id="rId220" Type="http://schemas.openxmlformats.org/officeDocument/2006/relationships/hyperlink" Target="https://fbref.com/en/players/f72293fc/matchlogs/2023-2024/summary/Johann-Berg-Gudmundsson-Match-Logs" TargetMode="External"/><Relationship Id="rId458" Type="http://schemas.openxmlformats.org/officeDocument/2006/relationships/hyperlink" Target="https://fbref.com/en/country/ESP/Spain-Football" TargetMode="External"/><Relationship Id="rId665" Type="http://schemas.openxmlformats.org/officeDocument/2006/relationships/hyperlink" Target="https://fbref.com/en/players/c149016b/Wataru-Endo" TargetMode="External"/><Relationship Id="rId872" Type="http://schemas.openxmlformats.org/officeDocument/2006/relationships/hyperlink" Target="https://fbref.com/en/players/da011f18/matchlogs/2023-2024/summary/Lewis-Hall-Match-Logs" TargetMode="External"/><Relationship Id="rId1088" Type="http://schemas.openxmlformats.org/officeDocument/2006/relationships/hyperlink" Target="https://fbref.com/en/players/0ad53bdc/matchlogs/2023-2024/summary/Milos-Kerkez-Match-Logs" TargetMode="External"/><Relationship Id="rId1295" Type="http://schemas.openxmlformats.org/officeDocument/2006/relationships/hyperlink" Target="https://fbref.com/en/squads/7c21e445/West-Ham-United-Stats" TargetMode="External"/><Relationship Id="rId1309" Type="http://schemas.openxmlformats.org/officeDocument/2006/relationships/hyperlink" Target="https://fbref.com/en/players/78b8ac63/Oliver-McBurnie" TargetMode="External"/><Relationship Id="rId1516" Type="http://schemas.openxmlformats.org/officeDocument/2006/relationships/hyperlink" Target="https://fbref.com/en/players/74b2cd7e/matchlogs/2023-2024/summary/Angelo-Ogbonna-Match-Logs" TargetMode="External"/><Relationship Id="rId1723" Type="http://schemas.openxmlformats.org/officeDocument/2006/relationships/hyperlink" Target="https://fbref.com/en/squads/e4a775cb/Nottingham-Forest-Stats" TargetMode="External"/><Relationship Id="rId1930" Type="http://schemas.openxmlformats.org/officeDocument/2006/relationships/hyperlink" Target="https://fbref.com/en/country/ENG/England-Football" TargetMode="External"/><Relationship Id="rId2139" Type="http://schemas.openxmlformats.org/officeDocument/2006/relationships/hyperlink" Target="https://fbref.com/en/squads/361ca564/Tottenham-Hotspur-Stats" TargetMode="External"/><Relationship Id="rId15" Type="http://schemas.openxmlformats.org/officeDocument/2006/relationships/hyperlink" Target="https://fbref.com/en/squads/fd962109/Fulham-Stats" TargetMode="External"/><Relationship Id="rId318" Type="http://schemas.openxmlformats.org/officeDocument/2006/relationships/hyperlink" Target="https://fbref.com/en/country/URU/Uruguay-Football" TargetMode="External"/><Relationship Id="rId525" Type="http://schemas.openxmlformats.org/officeDocument/2006/relationships/hyperlink" Target="https://fbref.com/en/players/5a7301ae/Leander-Dendoncker" TargetMode="External"/><Relationship Id="rId732" Type="http://schemas.openxmlformats.org/officeDocument/2006/relationships/hyperlink" Target="https://fbref.com/en/players/96cf7b61/matchlogs/2023-2024/summary/Wes-Foderingham-Match-Logs" TargetMode="External"/><Relationship Id="rId1155" Type="http://schemas.openxmlformats.org/officeDocument/2006/relationships/hyperlink" Target="https://fbref.com/en/squads/8cec06e1/Wolverhampton-Wanderers-Stats" TargetMode="External"/><Relationship Id="rId1362" Type="http://schemas.openxmlformats.org/officeDocument/2006/relationships/hyperlink" Target="https://fbref.com/en/country/ENG/England-Football" TargetMode="External"/><Relationship Id="rId2192" Type="http://schemas.openxmlformats.org/officeDocument/2006/relationships/hyperlink" Target="https://fbref.com/en/players/907a5d7c/matchlogs/2023-2024/summary/Yehor-Yarmoliuk-Match-Logs" TargetMode="External"/><Relationship Id="rId2206" Type="http://schemas.openxmlformats.org/officeDocument/2006/relationships/hyperlink" Target="https://fbref.com/en/country/ITA/Italy-Football" TargetMode="External"/><Relationship Id="rId99" Type="http://schemas.openxmlformats.org/officeDocument/2006/relationships/hyperlink" Target="https://fbref.com/en/squads/b2b47a98/Newcastle-United-Stats" TargetMode="External"/><Relationship Id="rId164" Type="http://schemas.openxmlformats.org/officeDocument/2006/relationships/hyperlink" Target="https://fbref.com/en/players/f449640d/matchlogs/2023-2024/summary/Fode-Ballo-Toure-Match-Logs" TargetMode="External"/><Relationship Id="rId371" Type="http://schemas.openxmlformats.org/officeDocument/2006/relationships/hyperlink" Target="https://fbref.com/en/squads/fd962109/Fulham-Stats" TargetMode="External"/><Relationship Id="rId1015" Type="http://schemas.openxmlformats.org/officeDocument/2006/relationships/hyperlink" Target="https://fbref.com/en/squads/e4a775cb/Nottingham-Forest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822bd0ba/Liverpool-Stats" TargetMode="External"/><Relationship Id="rId1874" Type="http://schemas.openxmlformats.org/officeDocument/2006/relationships/hyperlink" Target="https://fbref.com/en/country/ENG/England-Football" TargetMode="External"/><Relationship Id="rId2052" Type="http://schemas.openxmlformats.org/officeDocument/2006/relationships/hyperlink" Target="https://fbref.com/en/players/7cd520e8/matchlogs/2023-2024/summary/Destiny-Udogie-Match-Logs" TargetMode="External"/><Relationship Id="rId469" Type="http://schemas.openxmlformats.org/officeDocument/2006/relationships/hyperlink" Target="https://fbref.com/en/players/db4ed67b/Mahmoud-Dahoud" TargetMode="External"/><Relationship Id="rId676" Type="http://schemas.openxmlformats.org/officeDocument/2006/relationships/hyperlink" Target="https://fbref.com/en/players/1a066e69/matchlogs/2023-2024/summary/Maxime-Esteve-Match-Logs" TargetMode="External"/><Relationship Id="rId883" Type="http://schemas.openxmlformats.org/officeDocument/2006/relationships/hyperlink" Target="https://fbref.com/en/squads/d3fd31cc/Everton-Stats" TargetMode="External"/><Relationship Id="rId1099" Type="http://schemas.openxmlformats.org/officeDocument/2006/relationships/hyperlink" Target="https://fbref.com/en/squads/4ba7cbea/Bournemouth-Stats" TargetMode="External"/><Relationship Id="rId1527" Type="http://schemas.openxmlformats.org/officeDocument/2006/relationships/hyperlink" Target="https://fbref.com/en/squads/8602292d/Aston-Villa-Stats" TargetMode="External"/><Relationship Id="rId1734" Type="http://schemas.openxmlformats.org/officeDocument/2006/relationships/hyperlink" Target="https://fbref.com/en/country/USA/United-States-Football" TargetMode="External"/><Relationship Id="rId1941" Type="http://schemas.openxmlformats.org/officeDocument/2006/relationships/hyperlink" Target="https://fbref.com/en/players/934e1968/Dominik-Szoboszlai" TargetMode="External"/><Relationship Id="rId26" Type="http://schemas.openxmlformats.org/officeDocument/2006/relationships/hyperlink" Target="https://fbref.com/en/country/MAR/Morocco-Football" TargetMode="External"/><Relationship Id="rId231" Type="http://schemas.openxmlformats.org/officeDocument/2006/relationships/hyperlink" Target="https://fbref.com/en/squads/d3fd31cc/Everton-Stats" TargetMode="External"/><Relationship Id="rId329" Type="http://schemas.openxmlformats.org/officeDocument/2006/relationships/hyperlink" Target="https://fbref.com/en/players/b2d31e83/Dan-Burn" TargetMode="External"/><Relationship Id="rId536" Type="http://schemas.openxmlformats.org/officeDocument/2006/relationships/hyperlink" Target="https://fbref.com/en/players/9dc96f10/matchlogs/2023-2024/summary/Amad-Diallo-Match-Logs" TargetMode="External"/><Relationship Id="rId1166" Type="http://schemas.openxmlformats.org/officeDocument/2006/relationships/hyperlink" Target="https://fbref.com/en/country/COL/Colombia-Football" TargetMode="External"/><Relationship Id="rId1373" Type="http://schemas.openxmlformats.org/officeDocument/2006/relationships/hyperlink" Target="https://fbref.com/en/players/f230bc30/Jakub-Moder" TargetMode="External"/><Relationship Id="rId2217" Type="http://schemas.openxmlformats.org/officeDocument/2006/relationships/hyperlink" Target="https://fbref.com/en/players/ce4246f5/Kurt-Zouma" TargetMode="External"/><Relationship Id="rId175" Type="http://schemas.openxmlformats.org/officeDocument/2006/relationships/hyperlink" Target="https://fbref.com/en/squads/b2b47a98/Newcastle-United-Stats" TargetMode="External"/><Relationship Id="rId743" Type="http://schemas.openxmlformats.org/officeDocument/2006/relationships/hyperlink" Target="https://fbref.com/en/squads/943e8050/Burnley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ITA/Italy-Football" TargetMode="External"/><Relationship Id="rId1580" Type="http://schemas.openxmlformats.org/officeDocument/2006/relationships/hyperlink" Target="https://fbref.com/en/players/d00d45ab/matchlogs/2023-2024/summary/David-Ozoh-Match-Logs" TargetMode="External"/><Relationship Id="rId1678" Type="http://schemas.openxmlformats.org/officeDocument/2006/relationships/hyperlink" Target="https://fbref.com/en/country/ENG/England-Football" TargetMode="External"/><Relationship Id="rId1801" Type="http://schemas.openxmlformats.org/officeDocument/2006/relationships/hyperlink" Target="https://fbref.com/en/players/e342ad68/Mohamed-Salah" TargetMode="External"/><Relationship Id="rId1885" Type="http://schemas.openxmlformats.org/officeDocument/2006/relationships/hyperlink" Target="https://fbref.com/en/players/86e7deaf/Thiago-Silva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e297cd13/Luton-Town-Stats" TargetMode="External"/><Relationship Id="rId687" Type="http://schemas.openxmlformats.org/officeDocument/2006/relationships/hyperlink" Target="https://fbref.com/en/squads/47c64c55/Crystal-Palace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8a3c1dc7/matchlogs/2023-2024/summary/Rico-Henry-Match-Logs" TargetMode="External"/><Relationship Id="rId1233" Type="http://schemas.openxmlformats.org/officeDocument/2006/relationships/hyperlink" Target="https://fbref.com/en/players/a572e291/Orel-Mangala" TargetMode="External"/><Relationship Id="rId1440" Type="http://schemas.openxmlformats.org/officeDocument/2006/relationships/hyperlink" Target="https://fbref.com/en/players/8aff2b51/matchlogs/2023-2024/summary/Michael-Ndiweni-Match-Logs" TargetMode="External"/><Relationship Id="rId1538" Type="http://schemas.openxmlformats.org/officeDocument/2006/relationships/hyperlink" Target="https://fbref.com/en/country/CMR/Cameroon-Football" TargetMode="External"/><Relationship Id="rId2063" Type="http://schemas.openxmlformats.org/officeDocument/2006/relationships/hyperlink" Target="https://fbref.com/en/squads/822bd0ba/Liverpool-Stats" TargetMode="External"/><Relationship Id="rId242" Type="http://schemas.openxmlformats.org/officeDocument/2006/relationships/hyperlink" Target="https://fbref.com/en/country/MLI/Mali-Football" TargetMode="External"/><Relationship Id="rId894" Type="http://schemas.openxmlformats.org/officeDocument/2006/relationships/hyperlink" Target="https://fbref.com/en/country/NED/Netherlands-Football" TargetMode="External"/><Relationship Id="rId1177" Type="http://schemas.openxmlformats.org/officeDocument/2006/relationships/hyperlink" Target="https://fbref.com/en/players/f5deef4c/Victor-Lindelof" TargetMode="External"/><Relationship Id="rId1300" Type="http://schemas.openxmlformats.org/officeDocument/2006/relationships/hyperlink" Target="https://fbref.com/en/players/6afaebf2/matchlogs/2023-2024/summary/Bryan-Mbeumo-Match-Logs" TargetMode="External"/><Relationship Id="rId1745" Type="http://schemas.openxmlformats.org/officeDocument/2006/relationships/hyperlink" Target="https://fbref.com/en/players/71ef519e/Matt-Ritchie" TargetMode="External"/><Relationship Id="rId1952" Type="http://schemas.openxmlformats.org/officeDocument/2006/relationships/hyperlink" Target="https://fbref.com/en/players/15ea812b/matchlogs/2023-2024/summary/James-Tarkowski-Match-Logs" TargetMode="External"/><Relationship Id="rId2130" Type="http://schemas.openxmlformats.org/officeDocument/2006/relationships/hyperlink" Target="https://fbref.com/en/country/ENG/England-Football" TargetMode="External"/><Relationship Id="rId37" Type="http://schemas.openxmlformats.org/officeDocument/2006/relationships/hyperlink" Target="https://fbref.com/en/players/eab957a3/Anel-Ahmedhodzic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822bd0ba/Liverpool-Stats" TargetMode="External"/><Relationship Id="rId754" Type="http://schemas.openxmlformats.org/officeDocument/2006/relationships/hyperlink" Target="https://fbref.com/en/country/NED/Netherlands-Football" TargetMode="External"/><Relationship Id="rId961" Type="http://schemas.openxmlformats.org/officeDocument/2006/relationships/hyperlink" Target="https://fbref.com/en/players/6ca5ec4b/Alex-Iwobi" TargetMode="External"/><Relationship Id="rId1384" Type="http://schemas.openxmlformats.org/officeDocument/2006/relationships/hyperlink" Target="https://fbref.com/en/players/374d5158/matchlogs/2023-2024/summary/Gonzalo-Montiel-Match-Logs" TargetMode="External"/><Relationship Id="rId1591" Type="http://schemas.openxmlformats.org/officeDocument/2006/relationships/hyperlink" Target="https://fbref.com/en/squads/cff3d9bb/Chelsea-Stats" TargetMode="External"/><Relationship Id="rId1605" Type="http://schemas.openxmlformats.org/officeDocument/2006/relationships/hyperlink" Target="https://fbref.com/en/players/529f49ab/Thomas-Partey" TargetMode="External"/><Relationship Id="rId1689" Type="http://schemas.openxmlformats.org/officeDocument/2006/relationships/hyperlink" Target="https://fbref.com/en/players/a1d5bd30/Marcus-Rashford" TargetMode="External"/><Relationship Id="rId1812" Type="http://schemas.openxmlformats.org/officeDocument/2006/relationships/hyperlink" Target="https://fbref.com/en/players/1b4f1169/matchlogs/2023-2024/summary/Albert-Sambi-Lokonga-Match-Logs" TargetMode="External"/><Relationship Id="rId90" Type="http://schemas.openxmlformats.org/officeDocument/2006/relationships/hyperlink" Target="https://fbref.com/en/country/MAR/Morocco-Football" TargetMode="External"/><Relationship Id="rId186" Type="http://schemas.openxmlformats.org/officeDocument/2006/relationships/hyperlink" Target="https://fbref.com/en/country/WAL/Wales-Football" TargetMode="External"/><Relationship Id="rId393" Type="http://schemas.openxmlformats.org/officeDocument/2006/relationships/hyperlink" Target="https://fbref.com/en/players/34721c11/Tawanda-Chirewa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SVK/Slovakia-Football" TargetMode="External"/><Relationship Id="rId821" Type="http://schemas.openxmlformats.org/officeDocument/2006/relationships/hyperlink" Target="https://fbref.com/en/players/19a9cb70/Kaide-Gordon" TargetMode="External"/><Relationship Id="rId1037" Type="http://schemas.openxmlformats.org/officeDocument/2006/relationships/hyperlink" Target="https://fbref.com/en/players/570bb4b9/Hamed-Junior-Traore" TargetMode="External"/><Relationship Id="rId1244" Type="http://schemas.openxmlformats.org/officeDocument/2006/relationships/hyperlink" Target="https://fbref.com/en/players/bb5fbd2b/matchlogs/2023-2024/summary/Solly-March-Match-Logs" TargetMode="External"/><Relationship Id="rId1451" Type="http://schemas.openxmlformats.org/officeDocument/2006/relationships/hyperlink" Target="https://fbref.com/en/squads/4ba7cbea/Bournemouth-Stats" TargetMode="External"/><Relationship Id="rId1896" Type="http://schemas.openxmlformats.org/officeDocument/2006/relationships/hyperlink" Target="https://fbref.com/en/players/6250083a/matchlogs/2023-2024/summary/Oliver-Skipp-Match-Logs" TargetMode="External"/><Relationship Id="rId2074" Type="http://schemas.openxmlformats.org/officeDocument/2006/relationships/hyperlink" Target="https://fbref.com/en/country/NED/Netherlands-Football" TargetMode="External"/><Relationship Id="rId253" Type="http://schemas.openxmlformats.org/officeDocument/2006/relationships/hyperlink" Target="https://fbref.com/en/players/ae5019e6/Jayden-Bogle" TargetMode="External"/><Relationship Id="rId460" Type="http://schemas.openxmlformats.org/officeDocument/2006/relationships/hyperlink" Target="https://fbref.com/en/players/1daec722/matchlogs/2023-2024/summary/Marc-Cucurella-Match-Logs" TargetMode="External"/><Relationship Id="rId698" Type="http://schemas.openxmlformats.org/officeDocument/2006/relationships/hyperlink" Target="https://fbref.com/en/country/ESP/Spain-Football" TargetMode="External"/><Relationship Id="rId919" Type="http://schemas.openxmlformats.org/officeDocument/2006/relationships/hyperlink" Target="https://fbref.com/en/squads/4ba7cbea/Bournemouth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fc076f78/matchlogs/2023-2024/summary/Luca-Koleosho-Match-Logs" TargetMode="External"/><Relationship Id="rId1311" Type="http://schemas.openxmlformats.org/officeDocument/2006/relationships/hyperlink" Target="https://fbref.com/en/squads/1df6b87e/Sheffield-United-Stats" TargetMode="External"/><Relationship Id="rId1549" Type="http://schemas.openxmlformats.org/officeDocument/2006/relationships/hyperlink" Target="https://fbref.com/en/players/2944f86f/Frank-Onyeka" TargetMode="External"/><Relationship Id="rId1756" Type="http://schemas.openxmlformats.org/officeDocument/2006/relationships/hyperlink" Target="https://fbref.com/en/players/2e4f5f03/matchlogs/2023-2024/summary/Andrew-Robertson-Match-Logs" TargetMode="External"/><Relationship Id="rId1963" Type="http://schemas.openxmlformats.org/officeDocument/2006/relationships/hyperlink" Target="https://fbref.com/en/squads/943e8050/Burnley-Stats" TargetMode="External"/><Relationship Id="rId2141" Type="http://schemas.openxmlformats.org/officeDocument/2006/relationships/hyperlink" Target="https://fbref.com/en/players/4b542852/Adam-Wharton" TargetMode="External"/><Relationship Id="rId48" Type="http://schemas.openxmlformats.org/officeDocument/2006/relationships/hyperlink" Target="https://fbref.com/en/players/9b398aea/matchlogs/2023-2024/summary/Rayan-Ait-Nouri-Match-Logs" TargetMode="External"/><Relationship Id="rId113" Type="http://schemas.openxmlformats.org/officeDocument/2006/relationships/hyperlink" Target="https://fbref.com/en/players/afe1a491/Oliver-Arblaster" TargetMode="External"/><Relationship Id="rId320" Type="http://schemas.openxmlformats.org/officeDocument/2006/relationships/hyperlink" Target="https://fbref.com/en/players/edc98fac/matchlogs/2023-2024/summary/Santiago-Bueno-Match-Logs" TargetMode="External"/><Relationship Id="rId558" Type="http://schemas.openxmlformats.org/officeDocument/2006/relationships/hyperlink" Target="https://fbref.com/en/country/FRA/France-Football" TargetMode="External"/><Relationship Id="rId765" Type="http://schemas.openxmlformats.org/officeDocument/2006/relationships/hyperlink" Target="https://fbref.com/en/players/7aa8adfe/Alejandro-Garnacho" TargetMode="External"/><Relationship Id="rId972" Type="http://schemas.openxmlformats.org/officeDocument/2006/relationships/hyperlink" Target="https://fbref.com/en/players/9c36ed83/matchlogs/2023-2024/summary/Nicolas-Jackson-Match-Logs" TargetMode="External"/><Relationship Id="rId1188" Type="http://schemas.openxmlformats.org/officeDocument/2006/relationships/hyperlink" Target="https://fbref.com/en/players/d7553721/matchlogs/2023-2024/summary/Giovani-Lo-Celso-Match-Logs" TargetMode="External"/><Relationship Id="rId1395" Type="http://schemas.openxmlformats.org/officeDocument/2006/relationships/hyperlink" Target="https://fbref.com/en/squads/e297cd13/Luton-Town-Stats" TargetMode="External"/><Relationship Id="rId1409" Type="http://schemas.openxmlformats.org/officeDocument/2006/relationships/hyperlink" Target="https://fbref.com/en/players/a755db8c/Rodrigo-Muniz" TargetMode="External"/><Relationship Id="rId1616" Type="http://schemas.openxmlformats.org/officeDocument/2006/relationships/hyperlink" Target="https://fbref.com/en/players/ea1a5662/matchlogs/2023-2024/summary/Myles-Peart-Harris-Match-Logs" TargetMode="External"/><Relationship Id="rId1823" Type="http://schemas.openxmlformats.org/officeDocument/2006/relationships/hyperlink" Target="https://fbref.com/en/squads/19538871/Manchester-United-Stats" TargetMode="External"/><Relationship Id="rId2001" Type="http://schemas.openxmlformats.org/officeDocument/2006/relationships/hyperlink" Target="https://fbref.com/en/players/532e1e4f/Pau-Torres" TargetMode="External"/><Relationship Id="rId197" Type="http://schemas.openxmlformats.org/officeDocument/2006/relationships/hyperlink" Target="https://fbref.com/en/players/10f0fdd3/Jean-Ricner-Bellegarde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414184f7/Jhon-Duran" TargetMode="External"/><Relationship Id="rId832" Type="http://schemas.openxmlformats.org/officeDocument/2006/relationships/hyperlink" Target="https://fbref.com/en/players/b8e740fb/matchlogs/2023-2024/summary/Ryan-Gravenberch-Match-Logs" TargetMode="External"/><Relationship Id="rId1048" Type="http://schemas.openxmlformats.org/officeDocument/2006/relationships/hyperlink" Target="https://fbref.com/en/players/c066d1a5/matchlogs/2023-2024/summary/Issa-Kabore-Match-Logs" TargetMode="External"/><Relationship Id="rId1255" Type="http://schemas.openxmlformats.org/officeDocument/2006/relationships/hyperlink" Target="https://fbref.com/en/squads/8602292d/Aston-Villa-Stats" TargetMode="External"/><Relationship Id="rId1462" Type="http://schemas.openxmlformats.org/officeDocument/2006/relationships/hyperlink" Target="https://fbref.com/en/country/ENG/England-Football" TargetMode="External"/><Relationship Id="rId2085" Type="http://schemas.openxmlformats.org/officeDocument/2006/relationships/hyperlink" Target="https://fbref.com/en/players/77d6fd4d/Guglielmo-Vicario" TargetMode="External"/><Relationship Id="rId264" Type="http://schemas.openxmlformats.org/officeDocument/2006/relationships/hyperlink" Target="https://fbref.com/en/players/ccce7025/matchlogs/2023-2024/summary/Sven-Botman-Match-Logs" TargetMode="External"/><Relationship Id="rId471" Type="http://schemas.openxmlformats.org/officeDocument/2006/relationships/hyperlink" Target="https://fbref.com/en/squads/d07537b9/Brighton-and-Hove-Albion-Stats" TargetMode="External"/><Relationship Id="rId1115" Type="http://schemas.openxmlformats.org/officeDocument/2006/relationships/hyperlink" Target="https://fbref.com/en/squads/e4a775cb/Nottingham-Forest-Stats" TargetMode="External"/><Relationship Id="rId1322" Type="http://schemas.openxmlformats.org/officeDocument/2006/relationships/hyperlink" Target="https://fbref.com/en/country/SCO/Scotland-Football" TargetMode="External"/><Relationship Id="rId1767" Type="http://schemas.openxmlformats.org/officeDocument/2006/relationships/hyperlink" Target="https://fbref.com/en/squads/b8fd03ef/Manchester-City-Stats" TargetMode="External"/><Relationship Id="rId1974" Type="http://schemas.openxmlformats.org/officeDocument/2006/relationships/hyperlink" Target="https://fbref.com/en/country/BEL/Belgium-Football" TargetMode="External"/><Relationship Id="rId2152" Type="http://schemas.openxmlformats.org/officeDocument/2006/relationships/hyperlink" Target="https://fbref.com/en/players/d60c03a9/matchlogs/2023-2024/summary/Joe-White-Match-Logs" TargetMode="External"/><Relationship Id="rId59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05e8ca6d/matchlogs/2023-2024/summary/Cameron-Archer-Match-Logs" TargetMode="External"/><Relationship Id="rId569" Type="http://schemas.openxmlformats.org/officeDocument/2006/relationships/hyperlink" Target="https://fbref.com/en/players/e814e1cf/Lewis-Dobbin" TargetMode="External"/><Relationship Id="rId776" Type="http://schemas.openxmlformats.org/officeDocument/2006/relationships/hyperlink" Target="https://fbref.com/en/players/f7b1d4e0/matchlogs/2023-2024/summary/Saman-Ghoddos-Match-Logs" TargetMode="External"/><Relationship Id="rId983" Type="http://schemas.openxmlformats.org/officeDocument/2006/relationships/hyperlink" Target="https://fbref.com/en/squads/cd051869/Brentford-Stats" TargetMode="External"/><Relationship Id="rId1199" Type="http://schemas.openxmlformats.org/officeDocument/2006/relationships/hyperlink" Target="https://fbref.com/en/squads/1df6b87e/Sheffield-United-Stats" TargetMode="External"/><Relationship Id="rId1627" Type="http://schemas.openxmlformats.org/officeDocument/2006/relationships/hyperlink" Target="https://fbref.com/en/squads/fd962109/Fulham-Stats" TargetMode="External"/><Relationship Id="rId1834" Type="http://schemas.openxmlformats.org/officeDocument/2006/relationships/hyperlink" Target="https://fbref.com/en/country/ESP/Spain-Football" TargetMode="External"/><Relationship Id="rId331" Type="http://schemas.openxmlformats.org/officeDocument/2006/relationships/hyperlink" Target="https://fbref.com/en/squads/b2b47a98/Newcastle-United-Stats" TargetMode="External"/><Relationship Id="rId429" Type="http://schemas.openxmlformats.org/officeDocument/2006/relationships/hyperlink" Target="https://fbref.com/en/players/700783e7/Levi-Colwill" TargetMode="External"/><Relationship Id="rId636" Type="http://schemas.openxmlformats.org/officeDocument/2006/relationships/hyperlink" Target="https://fbref.com/en/players/0562b7f1/matchlogs/2023-2024/summary/Odsonne-Edouard-Match-Logs" TargetMode="External"/><Relationship Id="rId1059" Type="http://schemas.openxmlformats.org/officeDocument/2006/relationships/hyperlink" Target="https://fbref.com/en/squads/19538871/Manchester-United-Stats" TargetMode="External"/><Relationship Id="rId1266" Type="http://schemas.openxmlformats.org/officeDocument/2006/relationships/hyperlink" Target="https://fbref.com/en/country/SEN/Senegal-Football" TargetMode="External"/><Relationship Id="rId1473" Type="http://schemas.openxmlformats.org/officeDocument/2006/relationships/hyperlink" Target="https://fbref.com/en/players/43439614/Oliver-Norwood" TargetMode="External"/><Relationship Id="rId2012" Type="http://schemas.openxmlformats.org/officeDocument/2006/relationships/hyperlink" Target="https://fbref.com/en/players/259fea27/matchlogs/2023-2024/summary/James-Trafford-Match-Logs" TargetMode="External"/><Relationship Id="rId2096" Type="http://schemas.openxmlformats.org/officeDocument/2006/relationships/hyperlink" Target="https://fbref.com/en/players/8b529245/matchlogs/2023-2024/summary/Carlos-Vinicius-Match-Logs" TargetMode="External"/><Relationship Id="rId843" Type="http://schemas.openxmlformats.org/officeDocument/2006/relationships/hyperlink" Target="https://fbref.com/en/squads/d07537b9/Brighton-and-Hove-Albion-Stats" TargetMode="External"/><Relationship Id="rId1126" Type="http://schemas.openxmlformats.org/officeDocument/2006/relationships/hyperlink" Target="https://fbref.com/en/country/SWE/Sweden-Football" TargetMode="External"/><Relationship Id="rId1680" Type="http://schemas.openxmlformats.org/officeDocument/2006/relationships/hyperlink" Target="https://fbref.com/en/players/466fb2c5/matchlogs/2023-2024/summary/Aaron-Ramsdale-Match-Logs" TargetMode="External"/><Relationship Id="rId1778" Type="http://schemas.openxmlformats.org/officeDocument/2006/relationships/hyperlink" Target="https://fbref.com/en/country/ENG/England-Football" TargetMode="External"/><Relationship Id="rId1901" Type="http://schemas.openxmlformats.org/officeDocument/2006/relationships/hyperlink" Target="https://fbref.com/en/players/17695062/Emile-Smith-Rowe" TargetMode="External"/><Relationship Id="rId1985" Type="http://schemas.openxmlformats.org/officeDocument/2006/relationships/hyperlink" Target="https://fbref.com/en/players/b3af9be1/Takehiro-Tomiyasu" TargetMode="External"/><Relationship Id="rId275" Type="http://schemas.openxmlformats.org/officeDocument/2006/relationships/hyperlink" Target="https://fbref.com/en/squads/d3fd31cc/Everton-Stats" TargetMode="External"/><Relationship Id="rId482" Type="http://schemas.openxmlformats.org/officeDocument/2006/relationships/hyperlink" Target="https://fbref.com/en/country/DEN/Denmark-Football" TargetMode="External"/><Relationship Id="rId703" Type="http://schemas.openxmlformats.org/officeDocument/2006/relationships/hyperlink" Target="https://fbref.com/en/squads/e4a775cb/Nottingham-Forest-Stats" TargetMode="External"/><Relationship Id="rId910" Type="http://schemas.openxmlformats.org/officeDocument/2006/relationships/hyperlink" Target="https://fbref.com/en/country/KOR/Korea-Republic-Football" TargetMode="External"/><Relationship Id="rId1333" Type="http://schemas.openxmlformats.org/officeDocument/2006/relationships/hyperlink" Target="https://fbref.com/en/players/8df7a2fb/Ben-Mee" TargetMode="External"/><Relationship Id="rId1540" Type="http://schemas.openxmlformats.org/officeDocument/2006/relationships/hyperlink" Target="https://fbref.com/en/players/e9c0c1b2/matchlogs/2023-2024/summary/Andre-Onana-Match-Logs" TargetMode="External"/><Relationship Id="rId1638" Type="http://schemas.openxmlformats.org/officeDocument/2006/relationships/hyperlink" Target="https://fbref.com/en/country/ENG/England-Football" TargetMode="External"/><Relationship Id="rId2163" Type="http://schemas.openxmlformats.org/officeDocument/2006/relationships/hyperlink" Target="https://fbref.com/en/squads/b2b47a98/Newcastle-United-Stats" TargetMode="External"/><Relationship Id="rId135" Type="http://schemas.openxmlformats.org/officeDocument/2006/relationships/hyperlink" Target="https://fbref.com/en/squads/e4a775cb/Nottingham-Forest-Stats" TargetMode="External"/><Relationship Id="rId342" Type="http://schemas.openxmlformats.org/officeDocument/2006/relationships/hyperlink" Target="https://fbref.com/en/country/SCO/Scotland-Football" TargetMode="External"/><Relationship Id="rId787" Type="http://schemas.openxmlformats.org/officeDocument/2006/relationships/hyperlink" Target="https://fbref.com/en/squads/cff3d9bb/Chelsea-Stats" TargetMode="External"/><Relationship Id="rId994" Type="http://schemas.openxmlformats.org/officeDocument/2006/relationships/hyperlink" Target="https://fbref.com/en/country/BRA/Brazil-Football" TargetMode="External"/><Relationship Id="rId1400" Type="http://schemas.openxmlformats.org/officeDocument/2006/relationships/hyperlink" Target="https://fbref.com/en/players/9674002f/matchlogs/2023-2024/summary/Mason-Mount-Match-Logs" TargetMode="External"/><Relationship Id="rId1845" Type="http://schemas.openxmlformats.org/officeDocument/2006/relationships/hyperlink" Target="https://fbref.com/en/players/c8aa95da/Fabian-Schar" TargetMode="External"/><Relationship Id="rId2023" Type="http://schemas.openxmlformats.org/officeDocument/2006/relationships/hyperlink" Target="https://fbref.com/en/squads/8cec06e1/Wolverhampton-Wanderers-Stats" TargetMode="External"/><Relationship Id="rId202" Type="http://schemas.openxmlformats.org/officeDocument/2006/relationships/hyperlink" Target="https://fbref.com/en/country/TUN/Tunisia-Football" TargetMode="External"/><Relationship Id="rId647" Type="http://schemas.openxmlformats.org/officeDocument/2006/relationships/hyperlink" Target="https://fbref.com/en/squads/e4a775cb/Nottingham-Forest-Stats" TargetMode="External"/><Relationship Id="rId854" Type="http://schemas.openxmlformats.org/officeDocument/2006/relationships/hyperlink" Target="https://fbref.com/en/country/FRA/France-Football" TargetMode="External"/><Relationship Id="rId1277" Type="http://schemas.openxmlformats.org/officeDocument/2006/relationships/hyperlink" Target="https://fbref.com/en/players/ed383e43/Alex-Matos" TargetMode="External"/><Relationship Id="rId1484" Type="http://schemas.openxmlformats.org/officeDocument/2006/relationships/hyperlink" Target="https://fbref.com/en/players/e6af02e0/matchlogs/2023-2024/summary/Matheus-Nunes-Match-Logs" TargetMode="External"/><Relationship Id="rId1691" Type="http://schemas.openxmlformats.org/officeDocument/2006/relationships/hyperlink" Target="https://fbref.com/en/squads/19538871/Manchester-United-Stats" TargetMode="External"/><Relationship Id="rId1705" Type="http://schemas.openxmlformats.org/officeDocument/2006/relationships/hyperlink" Target="https://fbref.com/en/players/803ae100/Harrison-Reed" TargetMode="External"/><Relationship Id="rId1912" Type="http://schemas.openxmlformats.org/officeDocument/2006/relationships/hyperlink" Target="https://fbref.com/en/players/e77dc3b2/matchlogs/2023-2024/summary/Dominic-Solanke-Match-Logs" TargetMode="External"/><Relationship Id="rId286" Type="http://schemas.openxmlformats.org/officeDocument/2006/relationships/hyperlink" Target="https://fbref.com/en/country/ALB/Albania-Football" TargetMode="External"/><Relationship Id="rId493" Type="http://schemas.openxmlformats.org/officeDocument/2006/relationships/hyperlink" Target="https://fbref.com/en/players/003cf4d1/Jayden-Danns" TargetMode="External"/><Relationship Id="rId507" Type="http://schemas.openxmlformats.org/officeDocument/2006/relationships/hyperlink" Target="https://fbref.com/en/squads/361ca564/Tottenham-Hotspur-Stats" TargetMode="External"/><Relationship Id="rId714" Type="http://schemas.openxmlformats.org/officeDocument/2006/relationships/hyperlink" Target="https://fbref.com/en/country/ARG/Argentina-Football" TargetMode="External"/><Relationship Id="rId921" Type="http://schemas.openxmlformats.org/officeDocument/2006/relationships/hyperlink" Target="https://fbref.com/en/players/e98211e7/Jack-Hinshelwood" TargetMode="External"/><Relationship Id="rId1137" Type="http://schemas.openxmlformats.org/officeDocument/2006/relationships/hyperlink" Target="https://fbref.com/en/players/119b9a8e/Aymeric-Laporte" TargetMode="External"/><Relationship Id="rId1344" Type="http://schemas.openxmlformats.org/officeDocument/2006/relationships/hyperlink" Target="https://fbref.com/en/players/91748070/matchlogs/2023-2024/summary/Teden-Mengi-Match-Logs" TargetMode="External"/><Relationship Id="rId1551" Type="http://schemas.openxmlformats.org/officeDocument/2006/relationships/hyperlink" Target="https://fbref.com/en/squads/cd051869/Brentford-Stats" TargetMode="External"/><Relationship Id="rId1789" Type="http://schemas.openxmlformats.org/officeDocument/2006/relationships/hyperlink" Target="https://fbref.com/en/players/a9b1c319/Pelly-Ruddock-Mpanzu" TargetMode="External"/><Relationship Id="rId1996" Type="http://schemas.openxmlformats.org/officeDocument/2006/relationships/hyperlink" Target="https://fbref.com/en/players/0db169ae/matchlogs/2023-2024/summary/Sandro-Tonali-Match-Logs" TargetMode="External"/><Relationship Id="rId2174" Type="http://schemas.openxmlformats.org/officeDocument/2006/relationships/hyperlink" Target="https://fbref.com/en/country/COD/Congo-DR-Football" TargetMode="External"/><Relationship Id="rId50" Type="http://schemas.openxmlformats.org/officeDocument/2006/relationships/hyperlink" Target="https://fbref.com/en/country/NOR/Norway-Football" TargetMode="External"/><Relationship Id="rId146" Type="http://schemas.openxmlformats.org/officeDocument/2006/relationships/hyperlink" Target="https://fbref.com/en/country/FRA/France-Football" TargetMode="External"/><Relationship Id="rId353" Type="http://schemas.openxmlformats.org/officeDocument/2006/relationships/hyperlink" Target="https://fbref.com/en/players/b4a014b1/Diego-Carlos" TargetMode="External"/><Relationship Id="rId560" Type="http://schemas.openxmlformats.org/officeDocument/2006/relationships/hyperlink" Target="https://fbref.com/en/players/a712ca2b/matchlogs/2023-2024/summary/Issa-Diop-Match-Logs" TargetMode="External"/><Relationship Id="rId798" Type="http://schemas.openxmlformats.org/officeDocument/2006/relationships/hyperlink" Target="https://fbref.com/en/country/POR/Portugal-Football" TargetMode="External"/><Relationship Id="rId1190" Type="http://schemas.openxmlformats.org/officeDocument/2006/relationships/hyperlink" Target="https://fbref.com/en/country/WAL/Wales-Football" TargetMode="External"/><Relationship Id="rId1204" Type="http://schemas.openxmlformats.org/officeDocument/2006/relationships/hyperlink" Target="https://fbref.com/en/players/6f7d826d/matchlogs/2023-2024/summary/Douglas-Luiz-Match-Logs" TargetMode="External"/><Relationship Id="rId1411" Type="http://schemas.openxmlformats.org/officeDocument/2006/relationships/hyperlink" Target="https://fbref.com/en/squads/fd962109/Fulham-Stats" TargetMode="External"/><Relationship Id="rId1649" Type="http://schemas.openxmlformats.org/officeDocument/2006/relationships/hyperlink" Target="https://fbref.com/en/players/4806ec67/Jordan-Pickford" TargetMode="External"/><Relationship Id="rId1856" Type="http://schemas.openxmlformats.org/officeDocument/2006/relationships/hyperlink" Target="https://fbref.com/en/players/104d0bb8/matchlogs/2023-2024/summary/Alex-Scott-Match-Logs" TargetMode="External"/><Relationship Id="rId2034" Type="http://schemas.openxmlformats.org/officeDocument/2006/relationships/hyperlink" Target="https://fbref.com/en/country/BEL/Belgium-Football" TargetMode="External"/><Relationship Id="rId213" Type="http://schemas.openxmlformats.org/officeDocument/2006/relationships/hyperlink" Target="https://fbref.com/en/players/68db6358/Daniel-Bentley" TargetMode="External"/><Relationship Id="rId420" Type="http://schemas.openxmlformats.org/officeDocument/2006/relationships/hyperlink" Target="https://fbref.com/en/players/0442183b/matchlogs/2023-2024/summary/Nathaniel-Clyne-Match-Logs" TargetMode="External"/><Relationship Id="rId658" Type="http://schemas.openxmlformats.org/officeDocument/2006/relationships/hyperlink" Target="https://fbref.com/en/country/BRA/Brazil-Football" TargetMode="External"/><Relationship Id="rId865" Type="http://schemas.openxmlformats.org/officeDocument/2006/relationships/hyperlink" Target="https://fbref.com/en/players/a7588cdc/Antwoine-Hackford" TargetMode="External"/><Relationship Id="rId1050" Type="http://schemas.openxmlformats.org/officeDocument/2006/relationships/hyperlink" Target="https://fbref.com/en/country/AUT/Austria-Football" TargetMode="External"/><Relationship Id="rId1288" Type="http://schemas.openxmlformats.org/officeDocument/2006/relationships/hyperlink" Target="https://fbref.com/en/players/4bcf39f6/matchlogs/2023-2024/summary/Neal-Maupay-Match-Logs" TargetMode="External"/><Relationship Id="rId1495" Type="http://schemas.openxmlformats.org/officeDocument/2006/relationships/hyperlink" Target="https://fbref.com/en/squads/cd051869/Brentford-Stats" TargetMode="External"/><Relationship Id="rId1509" Type="http://schemas.openxmlformats.org/officeDocument/2006/relationships/hyperlink" Target="https://fbref.com/en/players/788c0277/Chiedozie-Ogbene" TargetMode="External"/><Relationship Id="rId1716" Type="http://schemas.openxmlformats.org/officeDocument/2006/relationships/hyperlink" Target="https://fbref.com/en/players/3353737a/matchlogs/2023-2024/summary/Sergio-Reguilon-Match-Logs" TargetMode="External"/><Relationship Id="rId1923" Type="http://schemas.openxmlformats.org/officeDocument/2006/relationships/hyperlink" Target="https://fbref.com/en/squads/1df6b87e/Sheffield-United-Stats" TargetMode="External"/><Relationship Id="rId2101" Type="http://schemas.openxmlformats.org/officeDocument/2006/relationships/hyperlink" Target="https://fbref.com/en/players/03df04ff/Odisseas-Vlachodimos" TargetMode="External"/><Relationship Id="rId297" Type="http://schemas.openxmlformats.org/officeDocument/2006/relationships/hyperlink" Target="https://fbref.com/en/players/dc4cae05/David-Brooks" TargetMode="External"/><Relationship Id="rId518" Type="http://schemas.openxmlformats.org/officeDocument/2006/relationships/hyperlink" Target="https://fbref.com/en/country/BEL/Belgium-Football" TargetMode="External"/><Relationship Id="rId725" Type="http://schemas.openxmlformats.org/officeDocument/2006/relationships/hyperlink" Target="https://fbref.com/en/players/ed1e53f3/Phil-Foden" TargetMode="External"/><Relationship Id="rId932" Type="http://schemas.openxmlformats.org/officeDocument/2006/relationships/hyperlink" Target="https://fbref.com/en/players/15f3ec41/matchlogs/2023-2024/summary/Callum-Hudson-Odoi-Match-Logs" TargetMode="External"/><Relationship Id="rId1148" Type="http://schemas.openxmlformats.org/officeDocument/2006/relationships/hyperlink" Target="https://fbref.com/en/players/450ab6fc/matchlogs/2023-2024/summary/Jamaal-Lascelles-Match-Logs" TargetMode="External"/><Relationship Id="rId1355" Type="http://schemas.openxmlformats.org/officeDocument/2006/relationships/hyperlink" Target="https://fbref.com/en/squads/d07537b9/Brighton-and-Hove-Albion-Stats" TargetMode="External"/><Relationship Id="rId1562" Type="http://schemas.openxmlformats.org/officeDocument/2006/relationships/hyperlink" Target="https://fbref.com/en/country/ENG/England-Football" TargetMode="External"/><Relationship Id="rId2185" Type="http://schemas.openxmlformats.org/officeDocument/2006/relationships/hyperlink" Target="https://fbref.com/en/players/a5212312/Joe-Worrall" TargetMode="External"/><Relationship Id="rId157" Type="http://schemas.openxmlformats.org/officeDocument/2006/relationships/hyperlink" Target="https://fbref.com/en/players/a1390d2f/Carlos-Baleba" TargetMode="External"/><Relationship Id="rId364" Type="http://schemas.openxmlformats.org/officeDocument/2006/relationships/hyperlink" Target="https://fbref.com/en/players/4d224fe8/matchlogs/2023-2024/summary/Casemiro-Match-Logs" TargetMode="External"/><Relationship Id="rId1008" Type="http://schemas.openxmlformats.org/officeDocument/2006/relationships/hyperlink" Target="https://fbref.com/en/players/9319781b/matchlogs/2023-2024/summary/Ben-Johnson-Match-Logs" TargetMode="External"/><Relationship Id="rId1215" Type="http://schemas.openxmlformats.org/officeDocument/2006/relationships/hyperlink" Target="https://fbref.com/en/squads/822bd0ba/Liverpool-Stats" TargetMode="External"/><Relationship Id="rId1422" Type="http://schemas.openxmlformats.org/officeDocument/2006/relationships/hyperlink" Target="https://fbref.com/en/country/IRL/Republic-of-Ireland-Football" TargetMode="External"/><Relationship Id="rId1867" Type="http://schemas.openxmlformats.org/officeDocument/2006/relationships/hyperlink" Target="https://fbref.com/en/squads/4ba7cbea/Bournemouth-Stats" TargetMode="External"/><Relationship Id="rId2045" Type="http://schemas.openxmlformats.org/officeDocument/2006/relationships/hyperlink" Target="https://fbref.com/en/players/4a51ba65/Matt-Turner" TargetMode="External"/><Relationship Id="rId61" Type="http://schemas.openxmlformats.org/officeDocument/2006/relationships/hyperlink" Target="https://fbref.com/en/players/77e84962/Thiago-Alcantara" TargetMode="External"/><Relationship Id="rId571" Type="http://schemas.openxmlformats.org/officeDocument/2006/relationships/hyperlink" Target="https://fbref.com/en/squads/d3fd31cc/Everton-Stats" TargetMode="External"/><Relationship Id="rId669" Type="http://schemas.openxmlformats.org/officeDocument/2006/relationships/hyperlink" Target="https://fbref.com/en/players/980522ec/Christian-Eriksen" TargetMode="External"/><Relationship Id="rId876" Type="http://schemas.openxmlformats.org/officeDocument/2006/relationships/hyperlink" Target="https://fbref.com/en/players/eebacc07/matchlogs/2023-2024/summary/Gustavo-Hamer-Match-Logs" TargetMode="External"/><Relationship Id="rId1299" Type="http://schemas.openxmlformats.org/officeDocument/2006/relationships/hyperlink" Target="https://fbref.com/en/squads/cd051869/Brentford-Stats" TargetMode="External"/><Relationship Id="rId1727" Type="http://schemas.openxmlformats.org/officeDocument/2006/relationships/hyperlink" Target="https://fbref.com/en/squads/e4a775cb/Nottingham-Forest-Stats" TargetMode="External"/><Relationship Id="rId1934" Type="http://schemas.openxmlformats.org/officeDocument/2006/relationships/hyperlink" Target="https://fbref.com/en/country/ENG/England-Football" TargetMode="External"/><Relationship Id="rId19" Type="http://schemas.openxmlformats.org/officeDocument/2006/relationships/hyperlink" Target="https://fbref.com/en/squads/e297cd13/Luton-Town-Stats" TargetMode="External"/><Relationship Id="rId224" Type="http://schemas.openxmlformats.org/officeDocument/2006/relationships/hyperlink" Target="https://fbref.com/en/players/d0b6129f/matchlogs/2023-2024/summary/Sander-Berge-Match-Logs" TargetMode="External"/><Relationship Id="rId431" Type="http://schemas.openxmlformats.org/officeDocument/2006/relationships/hyperlink" Target="https://fbref.com/en/squads/cff3d9bb/Chelsea-Stats" TargetMode="External"/><Relationship Id="rId529" Type="http://schemas.openxmlformats.org/officeDocument/2006/relationships/hyperlink" Target="https://fbref.com/en/players/aeed5c06/Moussa-Diaby" TargetMode="External"/><Relationship Id="rId736" Type="http://schemas.openxmlformats.org/officeDocument/2006/relationships/hyperlink" Target="https://fbref.com/en/players/82927de4/matchlogs/2023-2024/summary/Pablo-Fornals-Match-Logs" TargetMode="External"/><Relationship Id="rId1061" Type="http://schemas.openxmlformats.org/officeDocument/2006/relationships/hyperlink" Target="https://fbref.com/en/players/1caa93a5/Thomas-Kaminski" TargetMode="External"/><Relationship Id="rId1159" Type="http://schemas.openxmlformats.org/officeDocument/2006/relationships/hyperlink" Target="https://fbref.com/en/squads/8602292d/Aston-Villa-Stats" TargetMode="External"/><Relationship Id="rId1366" Type="http://schemas.openxmlformats.org/officeDocument/2006/relationships/hyperlink" Target="https://fbref.com/en/country/JPN/Japan-Football" TargetMode="External"/><Relationship Id="rId2112" Type="http://schemas.openxmlformats.org/officeDocument/2006/relationships/hyperlink" Target="https://fbref.com/en/players/9e525177/matchlogs/2023-2024/summary/Aaron-Wan-Bissaka-Match-Logs" TargetMode="External"/><Relationship Id="rId2196" Type="http://schemas.openxmlformats.org/officeDocument/2006/relationships/hyperlink" Target="https://fbref.com/en/players/c1fe2a48/matchlogs/2023-2024/summary/Ryan-Yates-Match-Logs" TargetMode="External"/><Relationship Id="rId168" Type="http://schemas.openxmlformats.org/officeDocument/2006/relationships/hyperlink" Target="https://fbref.com/en/players/2886c9b5/matchlogs/2023-2024/summary/Shandon-Baptiste-Match-Logs" TargetMode="External"/><Relationship Id="rId943" Type="http://schemas.openxmlformats.org/officeDocument/2006/relationships/hyperlink" Target="https://fbref.com/en/squads/19538871/Manchester-United-Stats" TargetMode="External"/><Relationship Id="rId1019" Type="http://schemas.openxmlformats.org/officeDocument/2006/relationships/hyperlink" Target="https://fbref.com/en/squads/47c64c55/Crystal-Palace-Stats" TargetMode="External"/><Relationship Id="rId1573" Type="http://schemas.openxmlformats.org/officeDocument/2006/relationships/hyperlink" Target="https://fbref.com/en/players/2f9e4435/Dango-Ouattara" TargetMode="External"/><Relationship Id="rId1780" Type="http://schemas.openxmlformats.org/officeDocument/2006/relationships/hyperlink" Target="https://fbref.com/en/players/2e5915f1/matchlogs/2023-2024/summary/Morgan-Rogers-Match-Logs" TargetMode="External"/><Relationship Id="rId1878" Type="http://schemas.openxmlformats.org/officeDocument/2006/relationships/hyperlink" Target="https://fbref.com/en/country/POR/Portugal-Football" TargetMode="External"/><Relationship Id="rId72" Type="http://schemas.openxmlformats.org/officeDocument/2006/relationships/hyperlink" Target="https://fbref.com/en/players/7a2e46a8/matchlogs/2023-2024/summary/Alisson-Match-Logs" TargetMode="External"/><Relationship Id="rId375" Type="http://schemas.openxmlformats.org/officeDocument/2006/relationships/hyperlink" Target="https://fbref.com/en/squads/8cec06e1/Wolverhampton-Wanderers-Stats" TargetMode="External"/><Relationship Id="rId582" Type="http://schemas.openxmlformats.org/officeDocument/2006/relationships/hyperlink" Target="https://fbref.com/en/country/ARG/Argentina-Football" TargetMode="External"/><Relationship Id="rId803" Type="http://schemas.openxmlformats.org/officeDocument/2006/relationships/hyperlink" Target="https://fbref.com/en/squads/8cec06e1/Wolverhampton-Wanderers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de5b5570/Marvelous-Nakamba" TargetMode="External"/><Relationship Id="rId1640" Type="http://schemas.openxmlformats.org/officeDocument/2006/relationships/hyperlink" Target="https://fbref.com/en/players/4f565d77/matchlogs/2023-2024/summary/Kalvin-Phillips-Match-Logs" TargetMode="External"/><Relationship Id="rId1738" Type="http://schemas.openxmlformats.org/officeDocument/2006/relationships/hyperlink" Target="https://fbref.com/en/country/BRA/Brazil-Football" TargetMode="External"/><Relationship Id="rId2056" Type="http://schemas.openxmlformats.org/officeDocument/2006/relationships/hyperlink" Target="https://fbref.com/en/players/1df4a109/matchlogs/2023-2024/summary/Lesley-Ugochukwu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943e8050/Burnley-Stats" TargetMode="External"/><Relationship Id="rId442" Type="http://schemas.openxmlformats.org/officeDocument/2006/relationships/hyperlink" Target="https://fbref.com/en/country/CIV/Cote-dIvoire-Football" TargetMode="External"/><Relationship Id="rId887" Type="http://schemas.openxmlformats.org/officeDocument/2006/relationships/hyperlink" Target="https://fbref.com/en/squads/e297cd13/Luton-Town-Stats" TargetMode="External"/><Relationship Id="rId1072" Type="http://schemas.openxmlformats.org/officeDocument/2006/relationships/hyperlink" Target="https://fbref.com/en/players/c5b7c315/matchlogs/2023-2024/summary/Michael-Keane-Match-Logs" TargetMode="External"/><Relationship Id="rId1500" Type="http://schemas.openxmlformats.org/officeDocument/2006/relationships/hyperlink" Target="https://fbref.com/en/players/1d042188/matchlogs/2023-2024/summary/Dara-OShea-Match-Logs" TargetMode="External"/><Relationship Id="rId1945" Type="http://schemas.openxmlformats.org/officeDocument/2006/relationships/hyperlink" Target="https://fbref.com/en/players/e514ab62/Matt-Targett" TargetMode="External"/><Relationship Id="rId2123" Type="http://schemas.openxmlformats.org/officeDocument/2006/relationships/hyperlink" Target="https://fbref.com/en/squads/cff3d9bb/Chelsea-Stats" TargetMode="External"/><Relationship Id="rId302" Type="http://schemas.openxmlformats.org/officeDocument/2006/relationships/hyperlink" Target="https://fbref.com/en/country/SCO/Scotland-Football" TargetMode="External"/><Relationship Id="rId747" Type="http://schemas.openxmlformats.org/officeDocument/2006/relationships/hyperlink" Target="https://fbref.com/en/squads/47c64c55/Crystal-Palace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b62878a5/Kudus-Mohammed" TargetMode="External"/><Relationship Id="rId1584" Type="http://schemas.openxmlformats.org/officeDocument/2006/relationships/hyperlink" Target="https://fbref.com/en/players/a78ff07f/matchlogs/2023-2024/summary/Joao-Palhinha-Match-Logs" TargetMode="External"/><Relationship Id="rId1791" Type="http://schemas.openxmlformats.org/officeDocument/2006/relationships/hyperlink" Target="https://fbref.com/en/squads/e297cd13/Luton-Town-Stats" TargetMode="External"/><Relationship Id="rId1805" Type="http://schemas.openxmlformats.org/officeDocument/2006/relationships/hyperlink" Target="https://fbref.com/en/players/972aeb2a/William-Saliba" TargetMode="External"/><Relationship Id="rId83" Type="http://schemas.openxmlformats.org/officeDocument/2006/relationships/hyperlink" Target="https://fbref.com/en/squads/b8fd03ef/Manchester-City-Stats" TargetMode="External"/><Relationship Id="rId179" Type="http://schemas.openxmlformats.org/officeDocument/2006/relationships/hyperlink" Target="https://fbref.com/en/squads/1df6b87e/Sheffield-United-Stats" TargetMode="External"/><Relationship Id="rId386" Type="http://schemas.openxmlformats.org/officeDocument/2006/relationships/hyperlink" Target="https://fbref.com/en/country/POR/Portugal-Football" TargetMode="External"/><Relationship Id="rId593" Type="http://schemas.openxmlformats.org/officeDocument/2006/relationships/hyperlink" Target="https://fbref.com/en/players/02b29014/Abdoulaye-Doucoure" TargetMode="External"/><Relationship Id="rId607" Type="http://schemas.openxmlformats.org/officeDocument/2006/relationships/hyperlink" Target="https://fbref.com/en/squads/8cec06e1/Wolverhampton-Wanderers-Stats" TargetMode="External"/><Relationship Id="rId814" Type="http://schemas.openxmlformats.org/officeDocument/2006/relationships/hyperlink" Target="https://fbref.com/en/country/ESP/Spain-Football" TargetMode="External"/><Relationship Id="rId1237" Type="http://schemas.openxmlformats.org/officeDocument/2006/relationships/hyperlink" Target="https://fbref.com/en/players/d7f99582/Benson-Manuel" TargetMode="External"/><Relationship Id="rId1444" Type="http://schemas.openxmlformats.org/officeDocument/2006/relationships/hyperlink" Target="https://fbref.com/en/players/c5bdb6e3/matchlogs/2023-2024/summary/Reiss-Nelson-Match-Logs" TargetMode="External"/><Relationship Id="rId1651" Type="http://schemas.openxmlformats.org/officeDocument/2006/relationships/hyperlink" Target="https://fbref.com/en/squads/d3fd31cc/Everton-Stats" TargetMode="External"/><Relationship Id="rId1889" Type="http://schemas.openxmlformats.org/officeDocument/2006/relationships/hyperlink" Target="https://fbref.com/en/players/8e16dd48/Luis-Sinisterra" TargetMode="External"/><Relationship Id="rId2067" Type="http://schemas.openxmlformats.org/officeDocument/2006/relationships/hyperlink" Target="https://fbref.com/en/squads/19538871/Manchester-United-Stats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4f974391/Aaron-Cresswell" TargetMode="External"/><Relationship Id="rId660" Type="http://schemas.openxmlformats.org/officeDocument/2006/relationships/hyperlink" Target="https://fbref.com/en/players/df8b52a5/matchlogs/2023-2024/summary/Emerson-Match-Logs" TargetMode="External"/><Relationship Id="rId898" Type="http://schemas.openxmlformats.org/officeDocument/2006/relationships/hyperlink" Target="https://fbref.com/en/country/KOR/Korea-Republic-Football" TargetMode="External"/><Relationship Id="rId1083" Type="http://schemas.openxmlformats.org/officeDocument/2006/relationships/hyperlink" Target="https://fbref.com/en/squads/4ba7cbea/Bournemouth-Stats" TargetMode="External"/><Relationship Id="rId1290" Type="http://schemas.openxmlformats.org/officeDocument/2006/relationships/hyperlink" Target="https://fbref.com/en/country/FRA/France-Football" TargetMode="External"/><Relationship Id="rId1304" Type="http://schemas.openxmlformats.org/officeDocument/2006/relationships/hyperlink" Target="https://fbref.com/en/players/96593e89/matchlogs/2023-2024/summary/James-Mcatee-Match-Logs" TargetMode="External"/><Relationship Id="rId1511" Type="http://schemas.openxmlformats.org/officeDocument/2006/relationships/hyperlink" Target="https://fbref.com/en/squads/e297cd13/Luton-Town-Stats" TargetMode="External"/><Relationship Id="rId1749" Type="http://schemas.openxmlformats.org/officeDocument/2006/relationships/hyperlink" Target="https://fbref.com/en/players/24fae784/Connor-Roberts" TargetMode="External"/><Relationship Id="rId1956" Type="http://schemas.openxmlformats.org/officeDocument/2006/relationships/hyperlink" Target="https://fbref.com/en/players/a65c844b/matchlogs/2023-2024/summary/Nuno-Tavares-Match-Logs" TargetMode="External"/><Relationship Id="rId2134" Type="http://schemas.openxmlformats.org/officeDocument/2006/relationships/hyperlink" Target="https://fbref.com/en/country/ENG/England-Football" TargetMode="External"/><Relationship Id="rId106" Type="http://schemas.openxmlformats.org/officeDocument/2006/relationships/hyperlink" Target="https://fbref.com/en/country/JAM/Jamaica-Football" TargetMode="External"/><Relationship Id="rId313" Type="http://schemas.openxmlformats.org/officeDocument/2006/relationships/hyperlink" Target="https://fbref.com/en/players/bfc3b3a0/Hugo-Bueno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players/6ca5ec4b/Alex-Iwobi" TargetMode="External"/><Relationship Id="rId1150" Type="http://schemas.openxmlformats.org/officeDocument/2006/relationships/hyperlink" Target="https://fbref.com/en/country/BEL/Belgium-Football" TargetMode="External"/><Relationship Id="rId1388" Type="http://schemas.openxmlformats.org/officeDocument/2006/relationships/hyperlink" Target="https://fbref.com/en/players/01ce9e70/matchlogs/2023-2024/summary/Kieffer-Moore-Match-Logs" TargetMode="External"/><Relationship Id="rId1595" Type="http://schemas.openxmlformats.org/officeDocument/2006/relationships/hyperlink" Target="https://fbref.com/en/squads/7c21e445/West-Ham-United-Stats" TargetMode="External"/><Relationship Id="rId1609" Type="http://schemas.openxmlformats.org/officeDocument/2006/relationships/hyperlink" Target="https://fbref.com/en/players/230f0471/Nathan-Patterson" TargetMode="External"/><Relationship Id="rId1816" Type="http://schemas.openxmlformats.org/officeDocument/2006/relationships/hyperlink" Target="https://fbref.com/en/players/da7b447d/matchlogs/2023-2024/summary/Davinson-Sanchez-Match-Logs" TargetMode="External"/><Relationship Id="rId10" Type="http://schemas.openxmlformats.org/officeDocument/2006/relationships/hyperlink" Target="https://fbref.com/en/country/USA/United-States-Football" TargetMode="External"/><Relationship Id="rId94" Type="http://schemas.openxmlformats.org/officeDocument/2006/relationships/hyperlink" Target="https://fbref.com/en/country/DEN/Denmark-Football" TargetMode="External"/><Relationship Id="rId397" Type="http://schemas.openxmlformats.org/officeDocument/2006/relationships/hyperlink" Target="https://fbref.com/en/players/2696b6a9/Tahith-Chong" TargetMode="External"/><Relationship Id="rId520" Type="http://schemas.openxmlformats.org/officeDocument/2006/relationships/hyperlink" Target="https://fbref.com/en/players/e46012d4/matchlogs/2023-2024/summary/Kevin-De-Bruyne-Match-Logs" TargetMode="External"/><Relationship Id="rId618" Type="http://schemas.openxmlformats.org/officeDocument/2006/relationships/hyperlink" Target="https://fbref.com/en/country/WAL/Wales-Football" TargetMode="External"/><Relationship Id="rId825" Type="http://schemas.openxmlformats.org/officeDocument/2006/relationships/hyperlink" Target="https://fbref.com/en/players/861e9b3b/Daniel-Gore" TargetMode="External"/><Relationship Id="rId1248" Type="http://schemas.openxmlformats.org/officeDocument/2006/relationships/hyperlink" Target="https://fbref.com/en/players/8b788c01/matchlogs/2023-2024/summary/Anthony-Martial-Match-Logs" TargetMode="External"/><Relationship Id="rId1455" Type="http://schemas.openxmlformats.org/officeDocument/2006/relationships/hyperlink" Target="https://fbref.com/en/squads/8cec06e1/Wolverhampton-Wanderers-Stats" TargetMode="External"/><Relationship Id="rId1662" Type="http://schemas.openxmlformats.org/officeDocument/2006/relationships/hyperlink" Target="https://fbref.com/en/country/ESP/Spain-Football" TargetMode="External"/><Relationship Id="rId2078" Type="http://schemas.openxmlformats.org/officeDocument/2006/relationships/hyperlink" Target="https://fbref.com/en/country/NED/Netherlands-Football" TargetMode="External"/><Relationship Id="rId2201" Type="http://schemas.openxmlformats.org/officeDocument/2006/relationships/hyperlink" Target="https://fbref.com/en/players/88968486/Illia-Zabarnyi" TargetMode="External"/><Relationship Id="rId257" Type="http://schemas.openxmlformats.org/officeDocument/2006/relationships/hyperlink" Target="https://fbref.com/en/players/a4ac4b8f/Willy-Boly" TargetMode="External"/><Relationship Id="rId464" Type="http://schemas.openxmlformats.org/officeDocument/2006/relationships/hyperlink" Target="https://fbref.com/en/players/f6d7d690/matchlogs/2023-2024/summary/Josh-Cullen-Match-Logs" TargetMode="External"/><Relationship Id="rId1010" Type="http://schemas.openxmlformats.org/officeDocument/2006/relationships/hyperlink" Target="https://fbref.com/en/country/WAL/Wales-Football" TargetMode="External"/><Relationship Id="rId1094" Type="http://schemas.openxmlformats.org/officeDocument/2006/relationships/hyperlink" Target="https://fbref.com/en/country/POL/Poland-Football" TargetMode="External"/><Relationship Id="rId1108" Type="http://schemas.openxmlformats.org/officeDocument/2006/relationships/hyperlink" Target="https://fbref.com/en/players/5ed9b537/matchlogs/2023-2024/summary/Ibrahima-Konate-Match-Logs" TargetMode="External"/><Relationship Id="rId1315" Type="http://schemas.openxmlformats.org/officeDocument/2006/relationships/hyperlink" Target="https://fbref.com/en/squads/822bd0ba/Liverpool-Stats" TargetMode="External"/><Relationship Id="rId1967" Type="http://schemas.openxmlformats.org/officeDocument/2006/relationships/hyperlink" Target="https://fbref.com/en/squads/fd962109/Fulham-Stats" TargetMode="External"/><Relationship Id="rId2145" Type="http://schemas.openxmlformats.org/officeDocument/2006/relationships/hyperlink" Target="https://fbref.com/en/players/35e413f1/Ben-White" TargetMode="External"/><Relationship Id="rId117" Type="http://schemas.openxmlformats.org/officeDocument/2006/relationships/hyperlink" Target="https://fbref.com/en/players/05e8ca6d/Cameron-Archer" TargetMode="External"/><Relationship Id="rId671" Type="http://schemas.openxmlformats.org/officeDocument/2006/relationships/hyperlink" Target="https://fbref.com/en/squads/19538871/Manchester-United-Stats" TargetMode="External"/><Relationship Id="rId769" Type="http://schemas.openxmlformats.org/officeDocument/2006/relationships/hyperlink" Target="https://fbref.com/en/players/4e015693/James-Garner" TargetMode="External"/><Relationship Id="rId976" Type="http://schemas.openxmlformats.org/officeDocument/2006/relationships/hyperlink" Target="https://fbref.com/en/players/1265a93a/matchlogs/2023-2024/summary/Reece-James-Match-Logs" TargetMode="External"/><Relationship Id="rId1399" Type="http://schemas.openxmlformats.org/officeDocument/2006/relationships/hyperlink" Target="https://fbref.com/en/squads/19538871/Manchester-United-Stats" TargetMode="External"/><Relationship Id="rId324" Type="http://schemas.openxmlformats.org/officeDocument/2006/relationships/hyperlink" Target="https://fbref.com/en/players/468a7a91/matchlogs/2023-2024/summary/Facundo-Buonanotte-Match-Logs" TargetMode="External"/><Relationship Id="rId531" Type="http://schemas.openxmlformats.org/officeDocument/2006/relationships/hyperlink" Target="https://fbref.com/en/squads/8602292d/Aston-Villa-Stats" TargetMode="External"/><Relationship Id="rId629" Type="http://schemas.openxmlformats.org/officeDocument/2006/relationships/hyperlink" Target="https://fbref.com/en/players/3bb7b8b4/Ederson" TargetMode="External"/><Relationship Id="rId1161" Type="http://schemas.openxmlformats.org/officeDocument/2006/relationships/hyperlink" Target="https://fbref.com/en/players/2628fd2b/Bernd-Leno" TargetMode="External"/><Relationship Id="rId1259" Type="http://schemas.openxmlformats.org/officeDocument/2006/relationships/hyperlink" Target="https://fbref.com/en/squads/19538871/Manchester-United-Stats" TargetMode="External"/><Relationship Id="rId1466" Type="http://schemas.openxmlformats.org/officeDocument/2006/relationships/hyperlink" Target="https://fbref.com/en/country/FRA/France-Football" TargetMode="External"/><Relationship Id="rId2005" Type="http://schemas.openxmlformats.org/officeDocument/2006/relationships/hyperlink" Target="https://fbref.com/en/players/b28bbd58/Andros-Townsend" TargetMode="External"/><Relationship Id="rId2212" Type="http://schemas.openxmlformats.org/officeDocument/2006/relationships/hyperlink" Target="https://fbref.com/en/players/07d65234/matchlogs/2023-2024/summary/Anass-Zaroury-Match-Logs" TargetMode="External"/><Relationship Id="rId836" Type="http://schemas.openxmlformats.org/officeDocument/2006/relationships/hyperlink" Target="https://fbref.com/en/players/3f034750/matchlogs/2023-2024/summary/Ivo-Grbic-Match-Logs" TargetMode="External"/><Relationship Id="rId1021" Type="http://schemas.openxmlformats.org/officeDocument/2006/relationships/hyperlink" Target="https://fbref.com/en/players/4fb9c88f/Curtis-Jones" TargetMode="External"/><Relationship Id="rId1119" Type="http://schemas.openxmlformats.org/officeDocument/2006/relationships/hyperlink" Target="https://fbref.com/en/squads/b8fd03ef/Manchester-City-Stats" TargetMode="External"/><Relationship Id="rId1673" Type="http://schemas.openxmlformats.org/officeDocument/2006/relationships/hyperlink" Target="https://fbref.com/en/players/45685411/Jesuran-Rak-Sakyi" TargetMode="External"/><Relationship Id="rId1880" Type="http://schemas.openxmlformats.org/officeDocument/2006/relationships/hyperlink" Target="https://fbref.com/en/players/3eb22ec9/matchlogs/2023-2024/summary/Bernardo-Silva-Match-Logs" TargetMode="External"/><Relationship Id="rId1978" Type="http://schemas.openxmlformats.org/officeDocument/2006/relationships/hyperlink" Target="https://fbref.com/en/country/NED/Netherlands-Football" TargetMode="External"/><Relationship Id="rId903" Type="http://schemas.openxmlformats.org/officeDocument/2006/relationships/hyperlink" Target="https://fbref.com/en/squads/47c64c55/Crystal-Palace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828657ff/Amadou-Onana" TargetMode="External"/><Relationship Id="rId1740" Type="http://schemas.openxmlformats.org/officeDocument/2006/relationships/hyperlink" Target="https://fbref.com/en/players/fa031b34/matchlogs/2023-2024/summary/Richarlison-Match-Logs" TargetMode="External"/><Relationship Id="rId32" Type="http://schemas.openxmlformats.org/officeDocument/2006/relationships/hyperlink" Target="https://fbref.com/en/players/938fa024/matchlogs/2023-2024/summary/Brandon-Aguilera-Match-Logs" TargetMode="External"/><Relationship Id="rId1600" Type="http://schemas.openxmlformats.org/officeDocument/2006/relationships/hyperlink" Target="https://fbref.com/en/players/9b6f7fd5/matchlogs/2023-2024/summary/Lucas-Paqueta-Match-Logs" TargetMode="External"/><Relationship Id="rId1838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a36524bf/Calvin-Bassey" TargetMode="External"/><Relationship Id="rId1905" Type="http://schemas.openxmlformats.org/officeDocument/2006/relationships/hyperlink" Target="https://fbref.com/en/players/839c14e1/Cedric-Soares" TargetMode="External"/><Relationship Id="rId279" Type="http://schemas.openxmlformats.org/officeDocument/2006/relationships/hyperlink" Target="https://fbref.com/en/squads/1df6b87e/Sheffield-United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745ca0a3/Romain-Faivre" TargetMode="External"/><Relationship Id="rId2167" Type="http://schemas.openxmlformats.org/officeDocument/2006/relationships/hyperlink" Target="https://fbref.com/en/squads/b2b47a98/Newcastle-United-Stats" TargetMode="External"/><Relationship Id="rId139" Type="http://schemas.openxmlformats.org/officeDocument/2006/relationships/hyperlink" Target="https://fbref.com/en/squads/e4a775cb/Nottingham-Forest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1b84dbe1/Lucas-Digne" TargetMode="External"/><Relationship Id="rId760" Type="http://schemas.openxmlformats.org/officeDocument/2006/relationships/hyperlink" Target="https://fbref.com/en/players/c2731c10/matchlogs/2023-2024/summary/Conor-Gallagher-Match-Logs" TargetMode="External"/><Relationship Id="rId998" Type="http://schemas.openxmlformats.org/officeDocument/2006/relationships/hyperlink" Target="https://fbref.com/en/country/BRA/Brazil-Football" TargetMode="External"/><Relationship Id="rId1183" Type="http://schemas.openxmlformats.org/officeDocument/2006/relationships/hyperlink" Target="https://fbref.com/en/squads/b2b47a98/Newcastle-United-Stats" TargetMode="External"/><Relationship Id="rId1390" Type="http://schemas.openxmlformats.org/officeDocument/2006/relationships/hyperlink" Target="https://fbref.com/en/country/ESP/Spain-Football" TargetMode="External"/><Relationship Id="rId2027" Type="http://schemas.openxmlformats.org/officeDocument/2006/relationships/hyperlink" Target="https://fbref.com/en/squads/943e8050/Burnley-Stats" TargetMode="External"/><Relationship Id="rId206" Type="http://schemas.openxmlformats.org/officeDocument/2006/relationships/hyperlink" Target="https://fbref.com/en/country/ALG/Algeria-Football" TargetMode="External"/><Relationship Id="rId413" Type="http://schemas.openxmlformats.org/officeDocument/2006/relationships/hyperlink" Target="https://fbref.com/en/players/7c5fa6cf/Jordan-Clark" TargetMode="External"/><Relationship Id="rId858" Type="http://schemas.openxmlformats.org/officeDocument/2006/relationships/hyperlink" Target="https://fbref.com/en/country/CRO/Croatia-Football" TargetMode="External"/><Relationship Id="rId1043" Type="http://schemas.openxmlformats.org/officeDocument/2006/relationships/hyperlink" Target="https://fbref.com/en/squads/cd051869/Brentford-Stats" TargetMode="External"/><Relationship Id="rId1488" Type="http://schemas.openxmlformats.org/officeDocument/2006/relationships/hyperlink" Target="https://fbref.com/en/players/4d77b365/matchlogs/2023-2024/summary/Darwin-Nunez-Match-Logs" TargetMode="External"/><Relationship Id="rId1695" Type="http://schemas.openxmlformats.org/officeDocument/2006/relationships/hyperlink" Target="https://fbref.com/en/squads/18bb7c10/Arsenal-Stats" TargetMode="External"/><Relationship Id="rId620" Type="http://schemas.openxmlformats.org/officeDocument/2006/relationships/hyperlink" Target="https://fbref.com/en/players/3fe6bd8c/matchlogs/2023-2024/summary/Paul-Dummett-Match-Logs" TargetMode="External"/><Relationship Id="rId718" Type="http://schemas.openxmlformats.org/officeDocument/2006/relationships/hyperlink" Target="https://fbref.com/en/country/SCO/Scotland-Football" TargetMode="External"/><Relationship Id="rId925" Type="http://schemas.openxmlformats.org/officeDocument/2006/relationships/hyperlink" Target="https://fbref.com/en/players/d0042ab9/Mason-Holgate" TargetMode="External"/><Relationship Id="rId1250" Type="http://schemas.openxmlformats.org/officeDocument/2006/relationships/hyperlink" Target="https://fbref.com/en/country/BRA/Brazil-Football" TargetMode="External"/><Relationship Id="rId1348" Type="http://schemas.openxmlformats.org/officeDocument/2006/relationships/hyperlink" Target="https://fbref.com/en/players/fed96827/matchlogs/2023-2024/summary/Chris-Mepham-Match-Logs" TargetMode="External"/><Relationship Id="rId1555" Type="http://schemas.openxmlformats.org/officeDocument/2006/relationships/hyperlink" Target="https://fbref.com/en/squads/e4a775cb/Nottingham-Forest-Stats" TargetMode="External"/><Relationship Id="rId1762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c6e8cf1f/matchlogs/2023-2024/summary/Sasa-Lukic-Match-Logs" TargetMode="External"/><Relationship Id="rId1415" Type="http://schemas.openxmlformats.org/officeDocument/2006/relationships/hyperlink" Target="https://fbref.com/en/squads/47c64c55/Crystal-Palace-Stats" TargetMode="External"/><Relationship Id="rId54" Type="http://schemas.openxmlformats.org/officeDocument/2006/relationships/hyperlink" Target="https://fbref.com/en/country/SUI/Switzerland-Football" TargetMode="External"/><Relationship Id="rId1622" Type="http://schemas.openxmlformats.org/officeDocument/2006/relationships/hyperlink" Target="https://fbref.com/en/country/URU/Uruguay-Football" TargetMode="External"/><Relationship Id="rId1927" Type="http://schemas.openxmlformats.org/officeDocument/2006/relationships/hyperlink" Target="https://fbref.com/en/squads/d07537b9/Brighton-and-Hove-Albion-Stats" TargetMode="External"/><Relationship Id="rId2091" Type="http://schemas.openxmlformats.org/officeDocument/2006/relationships/hyperlink" Target="https://fbref.com/en/squads/18bb7c10/Arsenal-Stats" TargetMode="External"/><Relationship Id="rId2189" Type="http://schemas.openxmlformats.org/officeDocument/2006/relationships/hyperlink" Target="https://fbref.com/en/players/907a5d7c/Yehor-Yarmoliuk" TargetMode="External"/><Relationship Id="rId270" Type="http://schemas.openxmlformats.org/officeDocument/2006/relationships/hyperlink" Target="https://fbref.com/en/country/NIR/Northern-Ireland-Football" TargetMode="External"/><Relationship Id="rId130" Type="http://schemas.openxmlformats.org/officeDocument/2006/relationships/hyperlink" Target="https://fbref.com/en/country/TOG/Togo-Football" TargetMode="External"/><Relationship Id="rId368" Type="http://schemas.openxmlformats.org/officeDocument/2006/relationships/hyperlink" Target="https://fbref.com/en/players/2389cdc2/matchlogs/2023-2024/summary/Matty-Cash-Match-Logs" TargetMode="External"/><Relationship Id="rId575" Type="http://schemas.openxmlformats.org/officeDocument/2006/relationships/hyperlink" Target="https://fbref.com/en/squads/8cec06e1/Wolverhampton-Wanderers-Stats" TargetMode="External"/><Relationship Id="rId782" Type="http://schemas.openxmlformats.org/officeDocument/2006/relationships/hyperlink" Target="https://fbref.com/en/country/ESP/Spain-Football" TargetMode="External"/><Relationship Id="rId2049" Type="http://schemas.openxmlformats.org/officeDocument/2006/relationships/hyperlink" Target="https://fbref.com/en/players/7cd520e8/Destiny-Udogie" TargetMode="External"/><Relationship Id="rId228" Type="http://schemas.openxmlformats.org/officeDocument/2006/relationships/hyperlink" Target="https://fbref.com/en/players/2aaadf33/matchlogs/2023-2024/summary/Luke-Berry-Match-Logs" TargetMode="External"/><Relationship Id="rId435" Type="http://schemas.openxmlformats.org/officeDocument/2006/relationships/hyperlink" Target="https://fbref.com/en/squads/4ba7cbea/Bournemouth-Stats" TargetMode="External"/><Relationship Id="rId642" Type="http://schemas.openxmlformats.org/officeDocument/2006/relationships/hyperlink" Target="https://fbref.com/en/country/SWE/Sweden-Football" TargetMode="External"/><Relationship Id="rId1065" Type="http://schemas.openxmlformats.org/officeDocument/2006/relationships/hyperlink" Target="https://fbref.com/en/players/32e7ce92/Loris-Karius" TargetMode="External"/><Relationship Id="rId1272" Type="http://schemas.openxmlformats.org/officeDocument/2006/relationships/hyperlink" Target="https://fbref.com/en/players/50e6dc35/matchlogs/2023-2024/summary/Jean-Philippe-Mateta-Match-Logs" TargetMode="External"/><Relationship Id="rId2116" Type="http://schemas.openxmlformats.org/officeDocument/2006/relationships/hyperlink" Target="https://fbref.com/en/players/8a7ff278/matchlogs/2023-2024/summary/Joel-Ward-Match-Logs" TargetMode="External"/><Relationship Id="rId502" Type="http://schemas.openxmlformats.org/officeDocument/2006/relationships/hyperlink" Target="https://fbref.com/en/country/CIV/Cote-dIvoire-Football" TargetMode="External"/><Relationship Id="rId947" Type="http://schemas.openxmlformats.org/officeDocument/2006/relationships/hyperlink" Target="https://fbref.com/en/squads/d07537b9/Brighton-and-Hove-Albion-Stats" TargetMode="External"/><Relationship Id="rId1132" Type="http://schemas.openxmlformats.org/officeDocument/2006/relationships/hyperlink" Target="https://fbref.com/en/players/99813635/matchlogs/2023-2024/summary/Adam-Lallana-Match-Logs" TargetMode="External"/><Relationship Id="rId1577" Type="http://schemas.openxmlformats.org/officeDocument/2006/relationships/hyperlink" Target="https://fbref.com/en/players/d00d45ab/David-Ozoh" TargetMode="External"/><Relationship Id="rId1784" Type="http://schemas.openxmlformats.org/officeDocument/2006/relationships/hyperlink" Target="https://fbref.com/en/players/a3d94a58/matchlogs/2023-2024/summary/Cristian-Romero-Match-Logs" TargetMode="External"/><Relationship Id="rId1991" Type="http://schemas.openxmlformats.org/officeDocument/2006/relationships/hyperlink" Target="https://fbref.com/en/squads/47c64c55/Crystal-Palace-Stats" TargetMode="External"/><Relationship Id="rId76" Type="http://schemas.openxmlformats.org/officeDocument/2006/relationships/hyperlink" Target="https://fbref.com/en/players/862a1c15/matchlogs/2023-2024/summary/Miguel-Almiron-Match-Logs" TargetMode="External"/><Relationship Id="rId807" Type="http://schemas.openxmlformats.org/officeDocument/2006/relationships/hyperlink" Target="https://fbref.com/en/squads/8cec06e1/Wolverhampton-Wanderers-Stats" TargetMode="External"/><Relationship Id="rId1437" Type="http://schemas.openxmlformats.org/officeDocument/2006/relationships/hyperlink" Target="https://fbref.com/en/players/8aff2b51/Michael-Ndiweni" TargetMode="External"/><Relationship Id="rId1644" Type="http://schemas.openxmlformats.org/officeDocument/2006/relationships/hyperlink" Target="https://fbref.com/en/players/4f565d77/matchlogs/2023-2024/summary/Kalvin-Phillips-Match-Logs" TargetMode="External"/><Relationship Id="rId1851" Type="http://schemas.openxmlformats.org/officeDocument/2006/relationships/hyperlink" Target="https://fbref.com/en/squads/47c64c55/Crystal-Palace-Stats" TargetMode="External"/><Relationship Id="rId1504" Type="http://schemas.openxmlformats.org/officeDocument/2006/relationships/hyperlink" Target="https://fbref.com/en/players/caa1a7f0/matchlogs/2023-2024/summary/Michael-Obafemi-Match-Logs" TargetMode="External"/><Relationship Id="rId1711" Type="http://schemas.openxmlformats.org/officeDocument/2006/relationships/hyperlink" Target="https://fbref.com/en/squads/19538871/Manchester-United-Stats" TargetMode="External"/><Relationship Id="rId1949" Type="http://schemas.openxmlformats.org/officeDocument/2006/relationships/hyperlink" Target="https://fbref.com/en/players/15ea812b/James-Tarkowski" TargetMode="External"/><Relationship Id="rId292" Type="http://schemas.openxmlformats.org/officeDocument/2006/relationships/hyperlink" Target="https://fbref.com/en/players/97220da2/matchlogs/2023-2024/summary/Armando-Broja-Match-Logs" TargetMode="External"/><Relationship Id="rId1809" Type="http://schemas.openxmlformats.org/officeDocument/2006/relationships/hyperlink" Target="https://fbref.com/en/players/1b4f1169/Albert-Sambi-Lokonga" TargetMode="External"/><Relationship Id="rId597" Type="http://schemas.openxmlformats.org/officeDocument/2006/relationships/hyperlink" Target="https://fbref.com/en/players/ce4f40c7/Cheick-Doucoure" TargetMode="External"/><Relationship Id="rId2180" Type="http://schemas.openxmlformats.org/officeDocument/2006/relationships/hyperlink" Target="https://fbref.com/en/players/4e9a0555/matchlogs/2023-2024/summary/Chris-Wood-Match-Logs" TargetMode="External"/><Relationship Id="rId152" Type="http://schemas.openxmlformats.org/officeDocument/2006/relationships/hyperlink" Target="https://fbref.com/en/players/3a233281/matchlogs/2023-2024/summary/Leon-Bailey-Match-Logs" TargetMode="External"/><Relationship Id="rId457" Type="http://schemas.openxmlformats.org/officeDocument/2006/relationships/hyperlink" Target="https://fbref.com/en/players/1daec722/Marc-Cucurella" TargetMode="External"/><Relationship Id="rId1087" Type="http://schemas.openxmlformats.org/officeDocument/2006/relationships/hyperlink" Target="https://fbref.com/en/squads/4ba7cbea/Bournemouth-Stats" TargetMode="External"/><Relationship Id="rId1294" Type="http://schemas.openxmlformats.org/officeDocument/2006/relationships/hyperlink" Target="https://fbref.com/en/country/GRE/Greece-Football" TargetMode="External"/><Relationship Id="rId2040" Type="http://schemas.openxmlformats.org/officeDocument/2006/relationships/hyperlink" Target="https://fbref.com/en/players/cddf767b/matchlogs/2023-2024/summary/Auston-Trusty-Match-Logs" TargetMode="External"/><Relationship Id="rId2138" Type="http://schemas.openxmlformats.org/officeDocument/2006/relationships/hyperlink" Target="https://fbref.com/en/country/GER/Germany-Football" TargetMode="External"/><Relationship Id="rId664" Type="http://schemas.openxmlformats.org/officeDocument/2006/relationships/hyperlink" Target="https://fbref.com/en/players/9cfbad36/matchlogs/2023-2024/summary/Julio-Enciso-Match-Logs" TargetMode="External"/><Relationship Id="rId871" Type="http://schemas.openxmlformats.org/officeDocument/2006/relationships/hyperlink" Target="https://fbref.com/en/squads/b2b47a98/Newcastle-United-Stats" TargetMode="External"/><Relationship Id="rId969" Type="http://schemas.openxmlformats.org/officeDocument/2006/relationships/hyperlink" Target="https://fbref.com/en/players/9c36ed83/Nicolas-Jackson" TargetMode="External"/><Relationship Id="rId1599" Type="http://schemas.openxmlformats.org/officeDocument/2006/relationships/hyperlink" Target="https://fbref.com/en/squads/7c21e445/West-Ham-United-Stats" TargetMode="External"/><Relationship Id="rId317" Type="http://schemas.openxmlformats.org/officeDocument/2006/relationships/hyperlink" Target="https://fbref.com/en/players/edc98fac/Santiago-Bueno" TargetMode="External"/><Relationship Id="rId524" Type="http://schemas.openxmlformats.org/officeDocument/2006/relationships/hyperlink" Target="https://fbref.com/en/players/b737f944/matchlogs/2023-2024/summary/Hannes-Delcroix-Match-Logs" TargetMode="External"/><Relationship Id="rId731" Type="http://schemas.openxmlformats.org/officeDocument/2006/relationships/hyperlink" Target="https://fbref.com/en/squads/1df6b87e/Sheffield-United-Stats" TargetMode="External"/><Relationship Id="rId1154" Type="http://schemas.openxmlformats.org/officeDocument/2006/relationships/hyperlink" Target="https://fbref.com/en/country/GAB/Gabon-Football" TargetMode="External"/><Relationship Id="rId1361" Type="http://schemas.openxmlformats.org/officeDocument/2006/relationships/hyperlink" Target="https://fbref.com/en/players/5cbd1eb0/Tyrick-Mitchell" TargetMode="External"/><Relationship Id="rId1459" Type="http://schemas.openxmlformats.org/officeDocument/2006/relationships/hyperlink" Target="https://fbref.com/en/squads/e4a775cb/Nottingham-Forest-Stats" TargetMode="External"/><Relationship Id="rId2205" Type="http://schemas.openxmlformats.org/officeDocument/2006/relationships/hyperlink" Target="https://fbref.com/en/players/9907b1c8/Nicolo-Zaniolo" TargetMode="External"/><Relationship Id="rId98" Type="http://schemas.openxmlformats.org/officeDocument/2006/relationships/hyperlink" Target="https://fbref.com/en/country/SCO/Scotland-Football" TargetMode="External"/><Relationship Id="rId829" Type="http://schemas.openxmlformats.org/officeDocument/2006/relationships/hyperlink" Target="https://fbref.com/en/players/b8e740fb/Ryan-Gravenberch" TargetMode="External"/><Relationship Id="rId1014" Type="http://schemas.openxmlformats.org/officeDocument/2006/relationships/hyperlink" Target="https://fbref.com/en/country/WAL/Wales-Football" TargetMode="External"/><Relationship Id="rId1221" Type="http://schemas.openxmlformats.org/officeDocument/2006/relationships/hyperlink" Target="https://fbref.com/en/players/bf34eebd/Noni-Madueke" TargetMode="External"/><Relationship Id="rId1666" Type="http://schemas.openxmlformats.org/officeDocument/2006/relationships/hyperlink" Target="https://fbref.com/en/country/ENG/England-Football" TargetMode="External"/><Relationship Id="rId1873" Type="http://schemas.openxmlformats.org/officeDocument/2006/relationships/hyperlink" Target="https://fbref.com/en/players/9c94165b/Luke-Shaw" TargetMode="External"/><Relationship Id="rId1319" Type="http://schemas.openxmlformats.org/officeDocument/2006/relationships/hyperlink" Target="https://fbref.com/en/squads/8602292d/Aston-Villa-Stats" TargetMode="External"/><Relationship Id="rId1526" Type="http://schemas.openxmlformats.org/officeDocument/2006/relationships/hyperlink" Target="https://fbref.com/en/country/SWE/Sweden-Football" TargetMode="External"/><Relationship Id="rId1733" Type="http://schemas.openxmlformats.org/officeDocument/2006/relationships/hyperlink" Target="https://fbref.com/en/players/0a3d6d2b/Chris-Richards" TargetMode="External"/><Relationship Id="rId1940" Type="http://schemas.openxmlformats.org/officeDocument/2006/relationships/hyperlink" Target="https://fbref.com/en/players/339fe0e8/matchlogs/2023-2024/summary/Thomas-Strakosha-Match-Logs" TargetMode="External"/><Relationship Id="rId25" Type="http://schemas.openxmlformats.org/officeDocument/2006/relationships/hyperlink" Target="https://fbref.com/en/players/288e1e13/Nayef-Aguerd" TargetMode="External"/><Relationship Id="rId1800" Type="http://schemas.openxmlformats.org/officeDocument/2006/relationships/hyperlink" Target="https://fbref.com/en/players/bc7dc64d/matchlogs/2023-2024/summary/Bukayo-Saka-Match-Logs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dc6f5bdd/Calum-Chambers" TargetMode="External"/><Relationship Id="rId2062" Type="http://schemas.openxmlformats.org/officeDocument/2006/relationships/hyperlink" Target="https://fbref.com/en/country/NED/Netherlands-Football" TargetMode="External"/><Relationship Id="rId241" Type="http://schemas.openxmlformats.org/officeDocument/2006/relationships/hyperlink" Target="https://fbref.com/en/players/6c203af0/Yves-Bissouma" TargetMode="External"/><Relationship Id="rId479" Type="http://schemas.openxmlformats.org/officeDocument/2006/relationships/hyperlink" Target="https://fbref.com/en/squads/19538871/Manchester-United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4fd08daa/Jan-Paul-van-Hecke" TargetMode="External"/><Relationship Id="rId339" Type="http://schemas.openxmlformats.org/officeDocument/2006/relationships/hyperlink" Target="https://fbref.com/en/squads/cff3d9bb/Chelsea-Stats" TargetMode="External"/><Relationship Id="rId546" Type="http://schemas.openxmlformats.org/officeDocument/2006/relationships/hyperlink" Target="https://fbref.com/en/country/COL/Colombia-Football" TargetMode="External"/><Relationship Id="rId753" Type="http://schemas.openxmlformats.org/officeDocument/2006/relationships/hyperlink" Target="https://fbref.com/en/players/1971591f/Cody-Gakpo" TargetMode="External"/><Relationship Id="rId1176" Type="http://schemas.openxmlformats.org/officeDocument/2006/relationships/hyperlink" Target="https://fbref.com/en/players/41f08ac8/matchlogs/2023-2024/summary/Keane-Lewis-Potter-Match-Logs" TargetMode="External"/><Relationship Id="rId1383" Type="http://schemas.openxmlformats.org/officeDocument/2006/relationships/hyperlink" Target="https://fbref.com/en/squads/e4a775cb/Nottingham-Forest-Stats" TargetMode="External"/><Relationship Id="rId101" Type="http://schemas.openxmlformats.org/officeDocument/2006/relationships/hyperlink" Target="https://fbref.com/en/players/e4238fb1/Jaidon-Anthony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8e92be30/matchlogs/2023-2024/summary/Alexander-Isak-Match-Logs" TargetMode="External"/><Relationship Id="rId1036" Type="http://schemas.openxmlformats.org/officeDocument/2006/relationships/hyperlink" Target="https://fbref.com/en/players/f098c03e/matchlogs/2023-2024/summary/Mads-Juel-Andersen-Match-Logs" TargetMode="External"/><Relationship Id="rId1243" Type="http://schemas.openxmlformats.org/officeDocument/2006/relationships/hyperlink" Target="https://fbref.com/en/squads/d07537b9/Brighton-and-Hove-Albion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1544f145/matchlogs/2023-2024/summary/Jacob-Ramsey-Match-Logs" TargetMode="External"/><Relationship Id="rId1895" Type="http://schemas.openxmlformats.org/officeDocument/2006/relationships/hyperlink" Target="https://fbref.com/en/squads/361ca564/Tottenham-Hotspur-Stats" TargetMode="External"/><Relationship Id="rId613" Type="http://schemas.openxmlformats.org/officeDocument/2006/relationships/hyperlink" Target="https://fbref.com/en/players/3a949a25/Martin-Dubravka" TargetMode="External"/><Relationship Id="rId820" Type="http://schemas.openxmlformats.org/officeDocument/2006/relationships/hyperlink" Target="https://fbref.com/en/players/2bd83368/matchlogs/2023-2024/summary/Anthony-Gordon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country/BRA/Brazil-Football" TargetMode="External"/><Relationship Id="rId1548" Type="http://schemas.openxmlformats.org/officeDocument/2006/relationships/hyperlink" Target="https://fbref.com/en/players/d86a1f3e/matchlogs/2023-2024/summary/Tyler-Onyango-Match-Logs" TargetMode="External"/><Relationship Id="rId1755" Type="http://schemas.openxmlformats.org/officeDocument/2006/relationships/hyperlink" Target="https://fbref.com/en/squads/822bd0ba/Liverpool-Stats" TargetMode="External"/><Relationship Id="rId1103" Type="http://schemas.openxmlformats.org/officeDocument/2006/relationships/hyperlink" Target="https://fbref.com/en/squads/943e8050/Burnley-Stats" TargetMode="External"/><Relationship Id="rId1310" Type="http://schemas.openxmlformats.org/officeDocument/2006/relationships/hyperlink" Target="https://fbref.com/en/country/SCO/Scotland-Football" TargetMode="External"/><Relationship Id="rId1408" Type="http://schemas.openxmlformats.org/officeDocument/2006/relationships/hyperlink" Target="https://fbref.com/en/players/049a888d/matchlogs/2023-2024/summary/Mykhailo-Mudryk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8cec06e1/Wolverhampton-Wanderers-Stats" TargetMode="External"/><Relationship Id="rId1615" Type="http://schemas.openxmlformats.org/officeDocument/2006/relationships/hyperlink" Target="https://fbref.com/en/squads/cd051869/Brentford-Stat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399e9474/matchlogs/2023-2024/summary/Amarii-Bell-Match-Logs" TargetMode="External"/><Relationship Id="rId2084" Type="http://schemas.openxmlformats.org/officeDocument/2006/relationships/hyperlink" Target="https://fbref.com/en/players/cf134113/matchlogs/2023-2024/summary/Bart-Verbruggen-Match-Logs" TargetMode="External"/><Relationship Id="rId263" Type="http://schemas.openxmlformats.org/officeDocument/2006/relationships/hyperlink" Target="https://fbref.com/en/squads/b2b47a98/Newcastle-United-Stats" TargetMode="External"/><Relationship Id="rId470" Type="http://schemas.openxmlformats.org/officeDocument/2006/relationships/hyperlink" Target="https://fbref.com/en/country/GER/Germany-Football" TargetMode="External"/><Relationship Id="rId2151" Type="http://schemas.openxmlformats.org/officeDocument/2006/relationships/hyperlink" Target="https://fbref.com/en/squads/b2b47a98/Newcastle-United-Stats" TargetMode="External"/><Relationship Id="rId123" Type="http://schemas.openxmlformats.org/officeDocument/2006/relationships/hyperlink" Target="https://fbref.com/en/squads/8602292d/Aston-Villa-Stats" TargetMode="External"/><Relationship Id="rId330" Type="http://schemas.openxmlformats.org/officeDocument/2006/relationships/hyperlink" Target="https://fbref.com/en/country/ENG/England-Football" TargetMode="External"/><Relationship Id="rId568" Type="http://schemas.openxmlformats.org/officeDocument/2006/relationships/hyperlink" Target="https://fbref.com/en/players/733f1a7d/matchlogs/2023-2024/summary/Ben-Doak-Match-Logs" TargetMode="External"/><Relationship Id="rId775" Type="http://schemas.openxmlformats.org/officeDocument/2006/relationships/hyperlink" Target="https://fbref.com/en/squads/cd051869/Brentford-Stats" TargetMode="External"/><Relationship Id="rId982" Type="http://schemas.openxmlformats.org/officeDocument/2006/relationships/hyperlink" Target="https://fbref.com/en/country/DEN/Denmark-Football" TargetMode="External"/><Relationship Id="rId1198" Type="http://schemas.openxmlformats.org/officeDocument/2006/relationships/hyperlink" Target="https://fbref.com/en/country/ENG/England-Football" TargetMode="External"/><Relationship Id="rId2011" Type="http://schemas.openxmlformats.org/officeDocument/2006/relationships/hyperlink" Target="https://fbref.com/en/squads/943e8050/Burnley-Stats" TargetMode="External"/><Relationship Id="rId428" Type="http://schemas.openxmlformats.org/officeDocument/2006/relationships/hyperlink" Target="https://fbref.com/en/players/a8c19eb8/matchlogs/2023-2024/summary/Nathan-Collins-Match-Logs" TargetMode="External"/><Relationship Id="rId635" Type="http://schemas.openxmlformats.org/officeDocument/2006/relationships/hyperlink" Target="https://fbref.com/en/squads/47c64c55/Crystal-Palace-Stats" TargetMode="External"/><Relationship Id="rId842" Type="http://schemas.openxmlformats.org/officeDocument/2006/relationships/hyperlink" Target="https://fbref.com/en/country/GER/Germany-Football" TargetMode="External"/><Relationship Id="rId1058" Type="http://schemas.openxmlformats.org/officeDocument/2006/relationships/hyperlink" Target="https://fbref.com/en/country/FRA/France-Football" TargetMode="External"/><Relationship Id="rId1265" Type="http://schemas.openxmlformats.org/officeDocument/2006/relationships/hyperlink" Target="https://fbref.com/en/players/feb5d972/Pape-Matar-Sarr" TargetMode="External"/><Relationship Id="rId1472" Type="http://schemas.openxmlformats.org/officeDocument/2006/relationships/hyperlink" Target="https://fbref.com/en/players/ca76b087/matchlogs/2023-2024/summary/Rhys-Norrington-Davies-Match-Logs" TargetMode="External"/><Relationship Id="rId2109" Type="http://schemas.openxmlformats.org/officeDocument/2006/relationships/hyperlink" Target="https://fbref.com/en/players/9e525177/Aaron-Wan-Bissaka" TargetMode="External"/><Relationship Id="rId702" Type="http://schemas.openxmlformats.org/officeDocument/2006/relationships/hyperlink" Target="https://fbref.com/en/country/BRA/Brazil-Football" TargetMode="External"/><Relationship Id="rId1125" Type="http://schemas.openxmlformats.org/officeDocument/2006/relationships/hyperlink" Target="https://fbref.com/en/players/df3cda47/Dejan-Kulusevski" TargetMode="External"/><Relationship Id="rId1332" Type="http://schemas.openxmlformats.org/officeDocument/2006/relationships/hyperlink" Target="https://fbref.com/en/players/d93c2511/matchlogs/2023-2024/summary/Scott-McTominay-Match-Logs" TargetMode="External"/><Relationship Id="rId1777" Type="http://schemas.openxmlformats.org/officeDocument/2006/relationships/hyperlink" Target="https://fbref.com/en/players/2e5915f1/Morgan-Rogers" TargetMode="External"/><Relationship Id="rId1984" Type="http://schemas.openxmlformats.org/officeDocument/2006/relationships/hyperlink" Target="https://fbref.com/en/players/a105d46a/matchlogs/2023-2024/summary/Harry-Toffolo-Match-Logs" TargetMode="External"/><Relationship Id="rId69" Type="http://schemas.openxmlformats.org/officeDocument/2006/relationships/hyperlink" Target="https://fbref.com/en/players/7a2e46a8/Alisson" TargetMode="External"/><Relationship Id="rId1637" Type="http://schemas.openxmlformats.org/officeDocument/2006/relationships/hyperlink" Target="https://fbref.com/en/players/4f565d77/Kalvin-Phillips" TargetMode="External"/><Relationship Id="rId1844" Type="http://schemas.openxmlformats.org/officeDocument/2006/relationships/hyperlink" Target="https://fbref.com/en/players/52afb588/matchlogs/2023-2024/summary/Kevin-Schade-Match-Logs" TargetMode="External"/><Relationship Id="rId1704" Type="http://schemas.openxmlformats.org/officeDocument/2006/relationships/hyperlink" Target="https://fbref.com/en/players/ab651565/matchlogs/2023-2024/summary/Nathan-Redmond-Match-Logs" TargetMode="External"/><Relationship Id="rId285" Type="http://schemas.openxmlformats.org/officeDocument/2006/relationships/hyperlink" Target="https://fbref.com/en/players/97220da2/Armando-Broja" TargetMode="External"/><Relationship Id="rId1911" Type="http://schemas.openxmlformats.org/officeDocument/2006/relationships/hyperlink" Target="https://fbref.com/en/squads/4ba7cbea/Bournemouth-Stats" TargetMode="External"/><Relationship Id="rId492" Type="http://schemas.openxmlformats.org/officeDocument/2006/relationships/hyperlink" Target="https://fbref.com/en/players/f08490a6/matchlogs/2023-2024/summary/Arnaut-Danjuma-Match-Logs" TargetMode="External"/><Relationship Id="rId797" Type="http://schemas.openxmlformats.org/officeDocument/2006/relationships/hyperlink" Target="https://fbref.com/en/players/1961b2aa/Andre-Gomes" TargetMode="External"/><Relationship Id="rId2173" Type="http://schemas.openxmlformats.org/officeDocument/2006/relationships/hyperlink" Target="https://fbref.com/en/players/2500cef9/Yoane-Wissa" TargetMode="External"/><Relationship Id="rId145" Type="http://schemas.openxmlformats.org/officeDocument/2006/relationships/hyperlink" Target="https://fbref.com/en/players/06df8256/Benoit-Badiashile" TargetMode="External"/><Relationship Id="rId352" Type="http://schemas.openxmlformats.org/officeDocument/2006/relationships/hyperlink" Target="https://fbref.com/en/players/4506aec5/matchlogs/2023-2024/summary/Thomas-Cannon-Match-Logs" TargetMode="External"/><Relationship Id="rId1287" Type="http://schemas.openxmlformats.org/officeDocument/2006/relationships/hyperlink" Target="https://fbref.com/en/squads/cd051869/Brentford-Stats" TargetMode="External"/><Relationship Id="rId2033" Type="http://schemas.openxmlformats.org/officeDocument/2006/relationships/hyperlink" Target="https://fbref.com/en/players/38ceb24a/Leandro-Trossard" TargetMode="External"/><Relationship Id="rId212" Type="http://schemas.openxmlformats.org/officeDocument/2006/relationships/hyperlink" Target="https://fbref.com/en/players/3b8674e6/matchlogs/2023-2024/summary/Rodrigo-Bentancur-Match-Logs" TargetMode="External"/><Relationship Id="rId657" Type="http://schemas.openxmlformats.org/officeDocument/2006/relationships/hyperlink" Target="https://fbref.com/en/players/df8b52a5/Emerson" TargetMode="External"/><Relationship Id="rId864" Type="http://schemas.openxmlformats.org/officeDocument/2006/relationships/hyperlink" Target="https://fbref.com/en/players/1f44ac21/matchlogs/2023-2024/summary/Erling-Haaland-Match-Logs" TargetMode="External"/><Relationship Id="rId1494" Type="http://schemas.openxmlformats.org/officeDocument/2006/relationships/hyperlink" Target="https://fbref.com/en/country/DEN/Denmark-Football" TargetMode="External"/><Relationship Id="rId1799" Type="http://schemas.openxmlformats.org/officeDocument/2006/relationships/hyperlink" Target="https://fbref.com/en/squads/18bb7c10/Arsenal-Stats" TargetMode="External"/><Relationship Id="rId2100" Type="http://schemas.openxmlformats.org/officeDocument/2006/relationships/hyperlink" Target="https://fbref.com/en/players/9295dc1c/matchlogs/2023-2024/summary/Vitinho-Match-Logs" TargetMode="External"/><Relationship Id="rId517" Type="http://schemas.openxmlformats.org/officeDocument/2006/relationships/hyperlink" Target="https://fbref.com/en/players/e46012d4/Kevin-De-Bruyne" TargetMode="External"/><Relationship Id="rId724" Type="http://schemas.openxmlformats.org/officeDocument/2006/relationships/hyperlink" Target="https://fbref.com/en/players/a92ab7be/matchlogs/2023-2024/summary/Mark-Flekken-Match-Logs" TargetMode="External"/><Relationship Id="rId931" Type="http://schemas.openxmlformats.org/officeDocument/2006/relationships/hyperlink" Target="https://fbref.com/en/squads/e4a775cb/Nottingham-Forest-Stats" TargetMode="External"/><Relationship Id="rId1147" Type="http://schemas.openxmlformats.org/officeDocument/2006/relationships/hyperlink" Target="https://fbref.com/en/squads/b2b47a98/Newcastle-United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79bc4c45/Ben-Osborn" TargetMode="External"/><Relationship Id="rId60" Type="http://schemas.openxmlformats.org/officeDocument/2006/relationships/hyperlink" Target="https://fbref.com/en/players/eaeca114/matchlogs/2023-2024/summary/Nathan-Ake-Match-Logs" TargetMode="External"/><Relationship Id="rId1007" Type="http://schemas.openxmlformats.org/officeDocument/2006/relationships/hyperlink" Target="https://fbref.com/en/squads/7c21e445/West-Ham-United-Stats" TargetMode="External"/><Relationship Id="rId1214" Type="http://schemas.openxmlformats.org/officeDocument/2006/relationships/hyperlink" Target="https://fbref.com/en/country/ARG/Argentina-Football" TargetMode="External"/><Relationship Id="rId1421" Type="http://schemas.openxmlformats.org/officeDocument/2006/relationships/hyperlink" Target="https://fbref.com/en/players/f1c42eb3/Alex-Murphy" TargetMode="External"/><Relationship Id="rId1659" Type="http://schemas.openxmlformats.org/officeDocument/2006/relationships/hyperlink" Target="https://fbref.com/en/squads/b2b47a98/Newcastle-United-Stats" TargetMode="External"/><Relationship Id="rId1866" Type="http://schemas.openxmlformats.org/officeDocument/2006/relationships/hyperlink" Target="https://fbref.com/en/country/GHA/Ghana-Football" TargetMode="External"/><Relationship Id="rId1519" Type="http://schemas.openxmlformats.org/officeDocument/2006/relationships/hyperlink" Target="https://fbref.com/en/squads/cd051869/Brentford-Stats" TargetMode="External"/><Relationship Id="rId1726" Type="http://schemas.openxmlformats.org/officeDocument/2006/relationships/hyperlink" Target="https://fbref.com/en/country/POR/Portugal-Football" TargetMode="External"/><Relationship Id="rId1933" Type="http://schemas.openxmlformats.org/officeDocument/2006/relationships/hyperlink" Target="https://fbref.com/en/players/5eecec3d/John-Stones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e4a775cb/Nottingham-Forest-Stats" TargetMode="External"/><Relationship Id="rId167" Type="http://schemas.openxmlformats.org/officeDocument/2006/relationships/hyperlink" Target="https://fbref.com/en/squads/cd051869/Brentford-Stats" TargetMode="External"/><Relationship Id="rId374" Type="http://schemas.openxmlformats.org/officeDocument/2006/relationships/hyperlink" Target="https://fbref.com/en/country/ESP/Spain-Football" TargetMode="External"/><Relationship Id="rId581" Type="http://schemas.openxmlformats.org/officeDocument/2006/relationships/hyperlink" Target="https://fbref.com/en/players/20b3a502/Nicolas-Dominguez" TargetMode="External"/><Relationship Id="rId2055" Type="http://schemas.openxmlformats.org/officeDocument/2006/relationships/hyperlink" Target="https://fbref.com/en/squads/cff3d9bb/Chelsea-Stats" TargetMode="External"/><Relationship Id="rId234" Type="http://schemas.openxmlformats.org/officeDocument/2006/relationships/hyperlink" Target="https://fbref.com/en/country/GER/Germany-Football" TargetMode="External"/><Relationship Id="rId679" Type="http://schemas.openxmlformats.org/officeDocument/2006/relationships/hyperlink" Target="https://fbref.com/en/squads/d07537b9/Brighton-and-Hove-Albion-Stats" TargetMode="External"/><Relationship Id="rId886" Type="http://schemas.openxmlformats.org/officeDocument/2006/relationships/hyperlink" Target="https://fbref.com/en/country/JPN/Japan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beb391dd/Maxwel-Cornet" TargetMode="External"/><Relationship Id="rId539" Type="http://schemas.openxmlformats.org/officeDocument/2006/relationships/hyperlink" Target="https://fbref.com/en/squads/b2b47a98/Newcastle-United-Stats" TargetMode="External"/><Relationship Id="rId746" Type="http://schemas.openxmlformats.org/officeDocument/2006/relationships/hyperlink" Target="https://fbref.com/en/country/BRA/Brazil-Football" TargetMode="External"/><Relationship Id="rId1071" Type="http://schemas.openxmlformats.org/officeDocument/2006/relationships/hyperlink" Target="https://fbref.com/en/squads/d3fd31cc/Everton-Stats" TargetMode="External"/><Relationship Id="rId1169" Type="http://schemas.openxmlformats.org/officeDocument/2006/relationships/hyperlink" Target="https://fbref.com/en/players/b57e066e/Rico-Lewis" TargetMode="External"/><Relationship Id="rId1376" Type="http://schemas.openxmlformats.org/officeDocument/2006/relationships/hyperlink" Target="https://fbref.com/en/players/f230bc30/matchlogs/2023-2024/summary/Jakub-Moder-Match-Logs" TargetMode="External"/><Relationship Id="rId1583" Type="http://schemas.openxmlformats.org/officeDocument/2006/relationships/hyperlink" Target="https://fbref.com/en/squads/fd962109/Fulham-Stats" TargetMode="External"/><Relationship Id="rId2122" Type="http://schemas.openxmlformats.org/officeDocument/2006/relationships/hyperlink" Target="https://fbref.com/en/country/BRA/Brazil-Football" TargetMode="External"/><Relationship Id="rId301" Type="http://schemas.openxmlformats.org/officeDocument/2006/relationships/hyperlink" Target="https://fbref.com/en/players/ca18c8f1/Jacob-Brown" TargetMode="External"/><Relationship Id="rId953" Type="http://schemas.openxmlformats.org/officeDocument/2006/relationships/hyperlink" Target="https://fbref.com/en/players/84c5ceea/Tim-Iroegbunam" TargetMode="External"/><Relationship Id="rId1029" Type="http://schemas.openxmlformats.org/officeDocument/2006/relationships/hyperlink" Target="https://fbref.com/en/players/178ae8f8/Diogo-Jota" TargetMode="External"/><Relationship Id="rId1236" Type="http://schemas.openxmlformats.org/officeDocument/2006/relationships/hyperlink" Target="https://fbref.com/en/players/a572e291/matchlogs/2023-2024/summary/Orel-Mangala-Match-Logs" TargetMode="External"/><Relationship Id="rId1790" Type="http://schemas.openxmlformats.org/officeDocument/2006/relationships/hyperlink" Target="https://fbref.com/en/country/COD/Congo-DR-Football" TargetMode="External"/><Relationship Id="rId1888" Type="http://schemas.openxmlformats.org/officeDocument/2006/relationships/hyperlink" Target="https://fbref.com/en/players/86e7deaf/matchlogs/2023-2024/summary/Thiago-Silva-Match-Logs" TargetMode="External"/><Relationship Id="rId82" Type="http://schemas.openxmlformats.org/officeDocument/2006/relationships/hyperlink" Target="https://fbref.com/en/country/ARG/Argentina-Football" TargetMode="External"/><Relationship Id="rId606" Type="http://schemas.openxmlformats.org/officeDocument/2006/relationships/hyperlink" Target="https://fbref.com/en/country/ENG/England-Football" TargetMode="External"/><Relationship Id="rId813" Type="http://schemas.openxmlformats.org/officeDocument/2006/relationships/hyperlink" Target="https://fbref.com/en/players/01e5f06e/Sergio-Gomez" TargetMode="External"/><Relationship Id="rId1443" Type="http://schemas.openxmlformats.org/officeDocument/2006/relationships/hyperlink" Target="https://fbref.com/en/squads/18bb7c10/Arsenal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71ef519e/matchlogs/2023-2024/summary/Matt-Ritchie-Match-Logs" TargetMode="External"/><Relationship Id="rId1303" Type="http://schemas.openxmlformats.org/officeDocument/2006/relationships/hyperlink" Target="https://fbref.com/en/squads/1df6b87e/Sheffield-United-Stats" TargetMode="External"/><Relationship Id="rId1510" Type="http://schemas.openxmlformats.org/officeDocument/2006/relationships/hyperlink" Target="https://fbref.com/en/country/IRL/Republic-of-Ireland-Football" TargetMode="External"/><Relationship Id="rId1955" Type="http://schemas.openxmlformats.org/officeDocument/2006/relationships/hyperlink" Target="https://fbref.com/en/squads/e4a775cb/Nottingham-Forest-Stats" TargetMode="External"/><Relationship Id="rId1608" Type="http://schemas.openxmlformats.org/officeDocument/2006/relationships/hyperlink" Target="https://fbref.com/en/players/529f49ab/matchlogs/2023-2024/summary/Thomas-Partey-Match-Logs" TargetMode="External"/><Relationship Id="rId1815" Type="http://schemas.openxmlformats.org/officeDocument/2006/relationships/hyperlink" Target="https://fbref.com/en/squads/361ca564/Tottenham-Hotspur-Stats" TargetMode="External"/><Relationship Id="rId189" Type="http://schemas.openxmlformats.org/officeDocument/2006/relationships/hyperlink" Target="https://fbref.com/en/players/50dc94ce/Donny-van-de-Beek" TargetMode="External"/><Relationship Id="rId396" Type="http://schemas.openxmlformats.org/officeDocument/2006/relationships/hyperlink" Target="https://fbref.com/en/players/34721c11/matchlogs/2023-2024/summary/Tawanda-Chirewa-Match-Logs" TargetMode="External"/><Relationship Id="rId2077" Type="http://schemas.openxmlformats.org/officeDocument/2006/relationships/hyperlink" Target="https://fbref.com/en/players/8fe2a392/Micky-van-de-Ven" TargetMode="External"/><Relationship Id="rId256" Type="http://schemas.openxmlformats.org/officeDocument/2006/relationships/hyperlink" Target="https://fbref.com/en/players/ae5019e6/matchlogs/2023-2024/summary/Jayden-Bogle-Match-Logs" TargetMode="External"/><Relationship Id="rId463" Type="http://schemas.openxmlformats.org/officeDocument/2006/relationships/hyperlink" Target="https://fbref.com/en/squads/943e8050/Burnley-Stats" TargetMode="External"/><Relationship Id="rId670" Type="http://schemas.openxmlformats.org/officeDocument/2006/relationships/hyperlink" Target="https://fbref.com/en/country/DEN/Denmark-Football" TargetMode="External"/><Relationship Id="rId1093" Type="http://schemas.openxmlformats.org/officeDocument/2006/relationships/hyperlink" Target="https://fbref.com/en/players/dc3e663e/Jakub-Kiwior" TargetMode="External"/><Relationship Id="rId2144" Type="http://schemas.openxmlformats.org/officeDocument/2006/relationships/hyperlink" Target="https://fbref.com/en/players/4b542852/matchlogs/2023-2024/summary/Adam-Wharton-Match-Logs" TargetMode="External"/><Relationship Id="rId116" Type="http://schemas.openxmlformats.org/officeDocument/2006/relationships/hyperlink" Target="https://fbref.com/en/players/afe1a491/matchlogs/2023-2024/summary/Oliver-Arblaster-Match-Logs" TargetMode="External"/><Relationship Id="rId323" Type="http://schemas.openxmlformats.org/officeDocument/2006/relationships/hyperlink" Target="https://fbref.com/en/squads/d07537b9/Brighton-and-Hove-Albion-Stats" TargetMode="External"/><Relationship Id="rId530" Type="http://schemas.openxmlformats.org/officeDocument/2006/relationships/hyperlink" Target="https://fbref.com/en/country/FRA/France-Football" TargetMode="External"/><Relationship Id="rId768" Type="http://schemas.openxmlformats.org/officeDocument/2006/relationships/hyperlink" Target="https://fbref.com/en/players/7aa8adfe/matchlogs/2023-2024/summary/Alejandro-Garnacho-Match-Logs" TargetMode="External"/><Relationship Id="rId975" Type="http://schemas.openxmlformats.org/officeDocument/2006/relationships/hyperlink" Target="https://fbref.com/en/squads/cff3d9bb/Chelsea-Stats" TargetMode="External"/><Relationship Id="rId1160" Type="http://schemas.openxmlformats.org/officeDocument/2006/relationships/hyperlink" Target="https://fbref.com/en/players/4f28a6ff/matchlogs/2023-2024/summary/Clement-Lenglet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532e1e4f/matchlogs/2023-2024/summary/Pau-Torres-Match-Logs" TargetMode="External"/><Relationship Id="rId2211" Type="http://schemas.openxmlformats.org/officeDocument/2006/relationships/hyperlink" Target="https://fbref.com/en/squads/943e8050/Burnley-Stats" TargetMode="External"/><Relationship Id="rId628" Type="http://schemas.openxmlformats.org/officeDocument/2006/relationships/hyperlink" Target="https://fbref.com/en/players/414184f7/matchlogs/2023-2024/summary/Jhon-Duran-Match-Logs" TargetMode="External"/><Relationship Id="rId835" Type="http://schemas.openxmlformats.org/officeDocument/2006/relationships/hyperlink" Target="https://fbref.com/en/squads/1df6b87e/Sheffield-United-Stats" TargetMode="External"/><Relationship Id="rId1258" Type="http://schemas.openxmlformats.org/officeDocument/2006/relationships/hyperlink" Target="https://fbref.com/en/country/ARG/Argentina-Football" TargetMode="External"/><Relationship Id="rId1465" Type="http://schemas.openxmlformats.org/officeDocument/2006/relationships/hyperlink" Target="https://fbref.com/en/players/7c56da38/Christopher-Nkunku" TargetMode="External"/><Relationship Id="rId1672" Type="http://schemas.openxmlformats.org/officeDocument/2006/relationships/hyperlink" Target="https://fbref.com/en/players/67f649be/matchlogs/2023-2024/summary/Ionut-Radu-Match-Logs" TargetMode="External"/><Relationship Id="rId1020" Type="http://schemas.openxmlformats.org/officeDocument/2006/relationships/hyperlink" Target="https://fbref.com/en/players/9e5708be/matchlogs/2023-2024/summary/Sam-Johnstone-Match-Logs" TargetMode="External"/><Relationship Id="rId1118" Type="http://schemas.openxmlformats.org/officeDocument/2006/relationships/hyperlink" Target="https://fbref.com/en/country/CRO/Croatia-Football" TargetMode="External"/><Relationship Id="rId1325" Type="http://schemas.openxmlformats.org/officeDocument/2006/relationships/hyperlink" Target="https://fbref.com/en/players/fc15fb84/Dwight-McNeil" TargetMode="External"/><Relationship Id="rId1532" Type="http://schemas.openxmlformats.org/officeDocument/2006/relationships/hyperlink" Target="https://fbref.com/en/players/c393a6c4/matchlogs/2023-2024/summary/Andrew-Omobamidele-Match-Logs" TargetMode="External"/><Relationship Id="rId1977" Type="http://schemas.openxmlformats.org/officeDocument/2006/relationships/hyperlink" Target="https://fbref.com/en/players/41034650/Jurrien-Timber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21945a9e/Dane-Scarlett" TargetMode="External"/><Relationship Id="rId31" Type="http://schemas.openxmlformats.org/officeDocument/2006/relationships/hyperlink" Target="https://fbref.com/en/squads/e4a775cb/Nottingham-Forest-Stats" TargetMode="External"/><Relationship Id="rId2099" Type="http://schemas.openxmlformats.org/officeDocument/2006/relationships/hyperlink" Target="https://fbref.com/en/squads/943e8050/Burnley-Stats" TargetMode="External"/><Relationship Id="rId180" Type="http://schemas.openxmlformats.org/officeDocument/2006/relationships/hyperlink" Target="https://fbref.com/en/players/1aa84968/matchlogs/2023-2024/summary/Chris-Basham-Match-Logs" TargetMode="External"/><Relationship Id="rId278" Type="http://schemas.openxmlformats.org/officeDocument/2006/relationships/hyperlink" Target="https://fbref.com/en/country/CHI/Chile-Football" TargetMode="External"/><Relationship Id="rId1904" Type="http://schemas.openxmlformats.org/officeDocument/2006/relationships/hyperlink" Target="https://fbref.com/en/players/17695062/matchlogs/2023-2024/summary/Emile-Smith-Rowe-Match-Logs" TargetMode="External"/><Relationship Id="rId485" Type="http://schemas.openxmlformats.org/officeDocument/2006/relationships/hyperlink" Target="https://fbref.com/en/players/a816dbfb/Danilo" TargetMode="External"/><Relationship Id="rId692" Type="http://schemas.openxmlformats.org/officeDocument/2006/relationships/hyperlink" Target="https://fbref.com/en/players/9328b835/matchlogs/2023-2024/summary/Lukasz-Fabianski-Match-Logs" TargetMode="External"/><Relationship Id="rId2166" Type="http://schemas.openxmlformats.org/officeDocument/2006/relationships/hyperlink" Target="https://fbref.com/en/country/ENG/England-Football" TargetMode="External"/><Relationship Id="rId138" Type="http://schemas.openxmlformats.org/officeDocument/2006/relationships/hyperlink" Target="https://fbref.com/en/country/NGA/Nigeria-Football" TargetMode="External"/><Relationship Id="rId345" Type="http://schemas.openxmlformats.org/officeDocument/2006/relationships/hyperlink" Target="https://fbref.com/en/players/59e6e5bf/Dominic-Calvert-Lewin" TargetMode="External"/><Relationship Id="rId552" Type="http://schemas.openxmlformats.org/officeDocument/2006/relationships/hyperlink" Target="https://fbref.com/en/players/ac861941/matchlogs/2023-2024/summary/Eric-Dier-Match-Logs" TargetMode="External"/><Relationship Id="rId997" Type="http://schemas.openxmlformats.org/officeDocument/2006/relationships/hyperlink" Target="https://fbref.com/en/players/c17bfb65/Joelinton" TargetMode="External"/><Relationship Id="rId1182" Type="http://schemas.openxmlformats.org/officeDocument/2006/relationships/hyperlink" Target="https://fbref.com/en/country/ENG/England-Football" TargetMode="External"/><Relationship Id="rId2026" Type="http://schemas.openxmlformats.org/officeDocument/2006/relationships/hyperlink" Target="https://fbref.com/en/country/BEL/Belgium-Football" TargetMode="External"/><Relationship Id="rId205" Type="http://schemas.openxmlformats.org/officeDocument/2006/relationships/hyperlink" Target="https://fbref.com/en/players/5a04fd92/Said-Benrahma" TargetMode="External"/><Relationship Id="rId412" Type="http://schemas.openxmlformats.org/officeDocument/2006/relationships/hyperlink" Target="https://fbref.com/en/players/73341ace/matchlogs/2023-2024/summary/Bobby-Clark-Match-Logs" TargetMode="External"/><Relationship Id="rId857" Type="http://schemas.openxmlformats.org/officeDocument/2006/relationships/hyperlink" Target="https://fbref.com/en/players/5ad50391/Josko-Gvardiol" TargetMode="External"/><Relationship Id="rId1042" Type="http://schemas.openxmlformats.org/officeDocument/2006/relationships/hyperlink" Target="https://fbref.com/en/country/DEN/Denmark-Football" TargetMode="External"/><Relationship Id="rId1487" Type="http://schemas.openxmlformats.org/officeDocument/2006/relationships/hyperlink" Target="https://fbref.com/en/squads/822bd0ba/Liverpool-Stats" TargetMode="External"/><Relationship Id="rId1694" Type="http://schemas.openxmlformats.org/officeDocument/2006/relationships/hyperlink" Target="https://fbref.com/en/country/ESP/Spain-Football" TargetMode="External"/><Relationship Id="rId717" Type="http://schemas.openxmlformats.org/officeDocument/2006/relationships/hyperlink" Target="https://fbref.com/en/players/b63e789d/John-Fleck" TargetMode="External"/><Relationship Id="rId924" Type="http://schemas.openxmlformats.org/officeDocument/2006/relationships/hyperlink" Target="https://fbref.com/en/players/e98211e7/matchlogs/2023-2024/summary/Jack-Hinshelwood-Match-Logs" TargetMode="External"/><Relationship Id="rId1347" Type="http://schemas.openxmlformats.org/officeDocument/2006/relationships/hyperlink" Target="https://fbref.com/en/squads/4ba7cbea/Bournemouth-Stats" TargetMode="External"/><Relationship Id="rId1554" Type="http://schemas.openxmlformats.org/officeDocument/2006/relationships/hyperlink" Target="https://fbref.com/en/country/BEL/Belgium-Football" TargetMode="External"/><Relationship Id="rId1761" Type="http://schemas.openxmlformats.org/officeDocument/2006/relationships/hyperlink" Target="https://fbref.com/en/players/7399c7a8/Jack-Robinson" TargetMode="External"/><Relationship Id="rId1999" Type="http://schemas.openxmlformats.org/officeDocument/2006/relationships/hyperlink" Target="https://fbref.com/en/squads/cd051869/Brentford-Stats" TargetMode="External"/><Relationship Id="rId53" Type="http://schemas.openxmlformats.org/officeDocument/2006/relationships/hyperlink" Target="https://fbref.com/en/players/89ac64a6/Manuel-Akanji" TargetMode="External"/><Relationship Id="rId1207" Type="http://schemas.openxmlformats.org/officeDocument/2006/relationships/hyperlink" Target="https://fbref.com/en/squads/fd962109/Fulham-Stats" TargetMode="External"/><Relationship Id="rId1414" Type="http://schemas.openxmlformats.org/officeDocument/2006/relationships/hyperlink" Target="https://fbref.com/en/country/COL/Colombia-Football" TargetMode="External"/><Relationship Id="rId1621" Type="http://schemas.openxmlformats.org/officeDocument/2006/relationships/hyperlink" Target="https://fbref.com/en/players/ac7e7b1c/Facundo-Pellistri" TargetMode="External"/><Relationship Id="rId1859" Type="http://schemas.openxmlformats.org/officeDocument/2006/relationships/hyperlink" Target="https://fbref.com/en/squads/e4a775cb/Nottingham-Forest-Stats" TargetMode="External"/><Relationship Id="rId1719" Type="http://schemas.openxmlformats.org/officeDocument/2006/relationships/hyperlink" Target="https://fbref.com/en/squads/fd962109/Fulham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POR/Portugal-Football" TargetMode="External"/><Relationship Id="rId2188" Type="http://schemas.openxmlformats.org/officeDocument/2006/relationships/hyperlink" Target="https://fbref.com/en/players/a5212312/matchlogs/2023-2024/summary/Joe-Worrall-Match-Logs" TargetMode="External"/><Relationship Id="rId367" Type="http://schemas.openxmlformats.org/officeDocument/2006/relationships/hyperlink" Target="https://fbref.com/en/squads/8602292d/Aston-Villa-Stats" TargetMode="External"/><Relationship Id="rId574" Type="http://schemas.openxmlformats.org/officeDocument/2006/relationships/hyperlink" Target="https://fbref.com/en/country/IRL/Republic-of-Ireland-Football" TargetMode="External"/><Relationship Id="rId2048" Type="http://schemas.openxmlformats.org/officeDocument/2006/relationships/hyperlink" Target="https://fbref.com/en/players/4a51ba65/matchlogs/2023-2024/summary/Matt-Turner-Match-Logs" TargetMode="External"/><Relationship Id="rId227" Type="http://schemas.openxmlformats.org/officeDocument/2006/relationships/hyperlink" Target="https://fbref.com/en/squads/e297cd13/Luton-Town-Stats" TargetMode="External"/><Relationship Id="rId781" Type="http://schemas.openxmlformats.org/officeDocument/2006/relationships/hyperlink" Target="https://fbref.com/en/players/7b5ab7f2/Bryan-Gil" TargetMode="External"/><Relationship Id="rId879" Type="http://schemas.openxmlformats.org/officeDocument/2006/relationships/hyperlink" Target="https://fbref.com/en/squads/fd962109/Fulham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3d554589/Hjalmar-Ekdal" TargetMode="External"/><Relationship Id="rId739" Type="http://schemas.openxmlformats.org/officeDocument/2006/relationships/hyperlink" Target="https://fbref.com/en/squads/19538871/Manchester-United-Stats" TargetMode="External"/><Relationship Id="rId1064" Type="http://schemas.openxmlformats.org/officeDocument/2006/relationships/hyperlink" Target="https://fbref.com/en/players/1caa93a5/matchlogs/2023-2024/summary/Thomas-Kaminski-Match-Logs" TargetMode="External"/><Relationship Id="rId1271" Type="http://schemas.openxmlformats.org/officeDocument/2006/relationships/hyperlink" Target="https://fbref.com/en/squads/47c64c55/Crystal-Palace-Stats" TargetMode="External"/><Relationship Id="rId1369" Type="http://schemas.openxmlformats.org/officeDocument/2006/relationships/hyperlink" Target="https://fbref.com/en/players/3925dbd6/Aleksandar-Mitrovic" TargetMode="External"/><Relationship Id="rId1576" Type="http://schemas.openxmlformats.org/officeDocument/2006/relationships/hyperlink" Target="https://fbref.com/en/players/2f9e4435/matchlogs/2023-2024/summary/Dango-Ouattara-Match-Logs" TargetMode="External"/><Relationship Id="rId2115" Type="http://schemas.openxmlformats.org/officeDocument/2006/relationships/hyperlink" Target="https://fbref.com/en/squads/47c64c55/Crystal-Palace-Stats" TargetMode="External"/><Relationship Id="rId501" Type="http://schemas.openxmlformats.org/officeDocument/2006/relationships/hyperlink" Target="https://fbref.com/en/players/e82900ef/David-Datro-Fofana" TargetMode="External"/><Relationship Id="rId946" Type="http://schemas.openxmlformats.org/officeDocument/2006/relationships/hyperlink" Target="https://fbref.com/en/country/BRA/Brazil-Football" TargetMode="External"/><Relationship Id="rId1131" Type="http://schemas.openxmlformats.org/officeDocument/2006/relationships/hyperlink" Target="https://fbref.com/en/squads/d07537b9/Brighton-and-Hove-Albion-Stats" TargetMode="External"/><Relationship Id="rId1229" Type="http://schemas.openxmlformats.org/officeDocument/2006/relationships/hyperlink" Target="https://fbref.com/en/players/c6220452/Kobbie-Mainoo" TargetMode="External"/><Relationship Id="rId1783" Type="http://schemas.openxmlformats.org/officeDocument/2006/relationships/hyperlink" Target="https://fbref.com/en/squads/361ca564/Tottenham-Hotspur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b2b47a98/Newcastle-United-Stats" TargetMode="External"/><Relationship Id="rId806" Type="http://schemas.openxmlformats.org/officeDocument/2006/relationships/hyperlink" Target="https://fbref.com/en/country/POR/Portugal-Football" TargetMode="External"/><Relationship Id="rId1436" Type="http://schemas.openxmlformats.org/officeDocument/2006/relationships/hyperlink" Target="https://fbref.com/en/players/de5b5570/matchlogs/2023-2024/summary/Marvelous-Nakamba-Match-Logs" TargetMode="External"/><Relationship Id="rId1643" Type="http://schemas.openxmlformats.org/officeDocument/2006/relationships/hyperlink" Target="https://fbref.com/en/squads/b8fd03ef/Manchester-City-Stats" TargetMode="External"/><Relationship Id="rId1850" Type="http://schemas.openxmlformats.org/officeDocument/2006/relationships/hyperlink" Target="https://fbref.com/en/country/GHA/Ghana-Football" TargetMode="External"/><Relationship Id="rId1503" Type="http://schemas.openxmlformats.org/officeDocument/2006/relationships/hyperlink" Target="https://fbref.com/en/squads/943e8050/Burnley-Stats" TargetMode="External"/><Relationship Id="rId1710" Type="http://schemas.openxmlformats.org/officeDocument/2006/relationships/hyperlink" Target="https://fbref.com/en/country/ESP/Spain-Football" TargetMode="External"/><Relationship Id="rId1948" Type="http://schemas.openxmlformats.org/officeDocument/2006/relationships/hyperlink" Target="https://fbref.com/en/players/e514ab62/matchlogs/2023-2024/summary/Matt-Targett-Match-Logs" TargetMode="External"/><Relationship Id="rId291" Type="http://schemas.openxmlformats.org/officeDocument/2006/relationships/hyperlink" Target="https://fbref.com/en/squads/fd962109/Fulham-Stats" TargetMode="External"/><Relationship Id="rId1808" Type="http://schemas.openxmlformats.org/officeDocument/2006/relationships/hyperlink" Target="https://fbref.com/en/players/972aeb2a/matchlogs/2023-2024/summary/William-Saliba-Match-Logs" TargetMode="External"/><Relationship Id="rId151" Type="http://schemas.openxmlformats.org/officeDocument/2006/relationships/hyperlink" Target="https://fbref.com/en/squads/8602292d/Aston-Villa-Stats" TargetMode="External"/><Relationship Id="rId389" Type="http://schemas.openxmlformats.org/officeDocument/2006/relationships/hyperlink" Target="https://fbref.com/en/players/d2424d1b/Ben-Chilwell" TargetMode="External"/><Relationship Id="rId596" Type="http://schemas.openxmlformats.org/officeDocument/2006/relationships/hyperlink" Target="https://fbref.com/en/players/02b29014/matchlogs/2023-2024/summary/Abdoulaye-Doucoure-Match-Logs" TargetMode="External"/><Relationship Id="rId249" Type="http://schemas.openxmlformats.org/officeDocument/2006/relationships/hyperlink" Target="https://fbref.com/en/players/eed2427e/Oscar-Bobb" TargetMode="External"/><Relationship Id="rId456" Type="http://schemas.openxmlformats.org/officeDocument/2006/relationships/hyperlink" Target="https://fbref.com/en/players/4f974391/matchlogs/2023-2024/summary/Aaron-Cresswell-Match-Logs" TargetMode="External"/><Relationship Id="rId663" Type="http://schemas.openxmlformats.org/officeDocument/2006/relationships/hyperlink" Target="https://fbref.com/en/squads/d07537b9/Brighton-and-Hove-Albion-Stats" TargetMode="External"/><Relationship Id="rId870" Type="http://schemas.openxmlformats.org/officeDocument/2006/relationships/hyperlink" Target="https://fbref.com/en/country/ENG/England-Football" TargetMode="External"/><Relationship Id="rId1086" Type="http://schemas.openxmlformats.org/officeDocument/2006/relationships/hyperlink" Target="https://fbref.com/en/country/HUN/Hungary-Football" TargetMode="External"/><Relationship Id="rId1293" Type="http://schemas.openxmlformats.org/officeDocument/2006/relationships/hyperlink" Target="https://fbref.com/en/players/00963611/Konstantinos-Mavropanos" TargetMode="External"/><Relationship Id="rId2137" Type="http://schemas.openxmlformats.org/officeDocument/2006/relationships/hyperlink" Target="https://fbref.com/en/players/49fe9070/Timo-Werner" TargetMode="External"/><Relationship Id="rId109" Type="http://schemas.openxmlformats.org/officeDocument/2006/relationships/hyperlink" Target="https://fbref.com/en/players/99127249/Antony" TargetMode="External"/><Relationship Id="rId316" Type="http://schemas.openxmlformats.org/officeDocument/2006/relationships/hyperlink" Target="https://fbref.com/en/players/bfc3b3a0/matchlogs/2023-2024/summary/Hugo-Bueno-Match-Logs" TargetMode="External"/><Relationship Id="rId523" Type="http://schemas.openxmlformats.org/officeDocument/2006/relationships/hyperlink" Target="https://fbref.com/en/squads/943e8050/Burnley-Stats" TargetMode="External"/><Relationship Id="rId968" Type="http://schemas.openxmlformats.org/officeDocument/2006/relationships/hyperlink" Target="https://fbref.com/en/players/6ca5ec4b/matchlogs/2023-2024/summary/Alex-Iwobi-Match-Logs" TargetMode="External"/><Relationship Id="rId1153" Type="http://schemas.openxmlformats.org/officeDocument/2006/relationships/hyperlink" Target="https://fbref.com/en/players/2b471f99/Mario-Lemina" TargetMode="External"/><Relationship Id="rId1598" Type="http://schemas.openxmlformats.org/officeDocument/2006/relationships/hyperlink" Target="https://fbref.com/en/country/BRA/Brazil-Football" TargetMode="External"/><Relationship Id="rId2204" Type="http://schemas.openxmlformats.org/officeDocument/2006/relationships/hyperlink" Target="https://fbref.com/en/players/88968486/matchlogs/2023-2024/summary/Illia-Zabarnyi-Match-Logs" TargetMode="External"/><Relationship Id="rId97" Type="http://schemas.openxmlformats.org/officeDocument/2006/relationships/hyperlink" Target="https://fbref.com/en/players/de31038e/Elliot-Anderson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861e9b3b/matchlogs/2023-2024/summary/Daniel-Gore-Match-Logs" TargetMode="External"/><Relationship Id="rId1013" Type="http://schemas.openxmlformats.org/officeDocument/2006/relationships/hyperlink" Target="https://fbref.com/en/players/0cd31129/Brennan-Johnson" TargetMode="External"/><Relationship Id="rId1360" Type="http://schemas.openxmlformats.org/officeDocument/2006/relationships/hyperlink" Target="https://fbref.com/en/players/8397a50c/matchlogs/2023-2024/summary/Tyrone-Mings-Match-Logs" TargetMode="External"/><Relationship Id="rId1458" Type="http://schemas.openxmlformats.org/officeDocument/2006/relationships/hyperlink" Target="https://fbref.com/en/country/SEN/Senegal-Football" TargetMode="External"/><Relationship Id="rId1665" Type="http://schemas.openxmlformats.org/officeDocument/2006/relationships/hyperlink" Target="https://fbref.com/en/players/4125cb98/Jarell-Quansah" TargetMode="External"/><Relationship Id="rId1872" Type="http://schemas.openxmlformats.org/officeDocument/2006/relationships/hyperlink" Target="https://fbref.com/en/players/35141f4c/matchlogs/2023-2024/summary/Marcos-Senesi-Match-Logs" TargetMode="External"/><Relationship Id="rId1220" Type="http://schemas.openxmlformats.org/officeDocument/2006/relationships/hyperlink" Target="https://fbref.com/en/players/ee38d9c5/matchlogs/2023-2024/summary/James-Maddison-Match-Logs" TargetMode="External"/><Relationship Id="rId1318" Type="http://schemas.openxmlformats.org/officeDocument/2006/relationships/hyperlink" Target="https://fbref.com/en/country/SCO/Scotland-Football" TargetMode="External"/><Relationship Id="rId1525" Type="http://schemas.openxmlformats.org/officeDocument/2006/relationships/hyperlink" Target="https://fbref.com/en/players/e7ee38c3/Robin-Olsen" TargetMode="External"/><Relationship Id="rId1732" Type="http://schemas.openxmlformats.org/officeDocument/2006/relationships/hyperlink" Target="https://fbref.com/en/players/1c7012b8/matchlogs/2023-2024/summary/Declan-Rice-Match-Logs" TargetMode="External"/><Relationship Id="rId24" Type="http://schemas.openxmlformats.org/officeDocument/2006/relationships/hyperlink" Target="https://fbref.com/en/players/4dcec659/matchlogs/2023-2024/summary/Simon-Adingra-Match-Logs" TargetMode="External"/><Relationship Id="rId173" Type="http://schemas.openxmlformats.org/officeDocument/2006/relationships/hyperlink" Target="https://fbref.com/en/players/3ea50f67/Harvey-Barnes" TargetMode="External"/><Relationship Id="rId380" Type="http://schemas.openxmlformats.org/officeDocument/2006/relationships/hyperlink" Target="https://fbref.com/en/players/5515376c/matchlogs/2023-2024/summary/Trevoh-Chalobah-Match-Logs" TargetMode="External"/><Relationship Id="rId2061" Type="http://schemas.openxmlformats.org/officeDocument/2006/relationships/hyperlink" Target="https://fbref.com/en/players/e06683ca/Virgil-van-Dijk" TargetMode="External"/><Relationship Id="rId240" Type="http://schemas.openxmlformats.org/officeDocument/2006/relationships/hyperlink" Target="https://fbref.com/en/players/d328a254/matchlogs/2023-2024/summary/Philip-Billing-Match-Logs" TargetMode="External"/><Relationship Id="rId478" Type="http://schemas.openxmlformats.org/officeDocument/2006/relationships/hyperlink" Target="https://fbref.com/en/country/POR/Portugal-Football" TargetMode="External"/><Relationship Id="rId685" Type="http://schemas.openxmlformats.org/officeDocument/2006/relationships/hyperlink" Target="https://fbref.com/en/players/ae4fc6a4/Eberechi-Eze" TargetMode="External"/><Relationship Id="rId892" Type="http://schemas.openxmlformats.org/officeDocument/2006/relationships/hyperlink" Target="https://fbref.com/en/players/fed7cb61/matchlogs/2023-2024/summary/Kai-Havertz-Match-Logs" TargetMode="External"/><Relationship Id="rId2159" Type="http://schemas.openxmlformats.org/officeDocument/2006/relationships/hyperlink" Target="https://fbref.com/en/squads/fd962109/Fulham-Stats" TargetMode="External"/><Relationship Id="rId100" Type="http://schemas.openxmlformats.org/officeDocument/2006/relationships/hyperlink" Target="https://fbref.com/en/players/de31038e/matchlogs/2023-2024/summary/Elliot-Anderson-Match-Logs" TargetMode="External"/><Relationship Id="rId338" Type="http://schemas.openxmlformats.org/officeDocument/2006/relationships/hyperlink" Target="https://fbref.com/en/country/ECU/Ecuador-Football" TargetMode="External"/><Relationship Id="rId545" Type="http://schemas.openxmlformats.org/officeDocument/2006/relationships/hyperlink" Target="https://fbref.com/en/players/4a1a9578/Luis-Diaz" TargetMode="External"/><Relationship Id="rId752" Type="http://schemas.openxmlformats.org/officeDocument/2006/relationships/hyperlink" Target="https://fbref.com/en/players/00b77ecf/matchlogs/2023-2024/summary/Nathan-Fraser-Match-Logs" TargetMode="External"/><Relationship Id="rId1175" Type="http://schemas.openxmlformats.org/officeDocument/2006/relationships/hyperlink" Target="https://fbref.com/en/squads/cd051869/Brentford-Stats" TargetMode="External"/><Relationship Id="rId1382" Type="http://schemas.openxmlformats.org/officeDocument/2006/relationships/hyperlink" Target="https://fbref.com/en/country/ARG/Argentina-Football" TargetMode="External"/><Relationship Id="rId2019" Type="http://schemas.openxmlformats.org/officeDocument/2006/relationships/hyperlink" Target="https://fbref.com/en/squads/8602292d/Aston-Villa-Stats" TargetMode="External"/><Relationship Id="rId405" Type="http://schemas.openxmlformats.org/officeDocument/2006/relationships/hyperlink" Target="https://fbref.com/en/players/b2f9c73e/Carney-Chukwuemeka" TargetMode="External"/><Relationship Id="rId612" Type="http://schemas.openxmlformats.org/officeDocument/2006/relationships/hyperlink" Target="https://fbref.com/en/players/620922ed/matchlogs/2023-2024/summary/Radu-Dragusin-Match-Logs" TargetMode="External"/><Relationship Id="rId1035" Type="http://schemas.openxmlformats.org/officeDocument/2006/relationships/hyperlink" Target="https://fbref.com/en/squads/e297cd13/Luton-Town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8602292d/Aston-Villa-Stats" TargetMode="External"/><Relationship Id="rId1894" Type="http://schemas.openxmlformats.org/officeDocument/2006/relationships/hyperlink" Target="https://fbref.com/en/country/ENG/England-Football" TargetMode="External"/><Relationship Id="rId917" Type="http://schemas.openxmlformats.org/officeDocument/2006/relationships/hyperlink" Target="https://fbref.com/en/players/69942fb3/James-Hill" TargetMode="External"/><Relationship Id="rId1102" Type="http://schemas.openxmlformats.org/officeDocument/2006/relationships/hyperlink" Target="https://fbref.com/en/country/ITA/Italy-Football" TargetMode="External"/><Relationship Id="rId1547" Type="http://schemas.openxmlformats.org/officeDocument/2006/relationships/hyperlink" Target="https://fbref.com/en/squads/d3fd31cc/Everton-Stats" TargetMode="External"/><Relationship Id="rId1754" Type="http://schemas.openxmlformats.org/officeDocument/2006/relationships/hyperlink" Target="https://fbref.com/en/country/SCO/Scotland-Football" TargetMode="External"/><Relationship Id="rId1961" Type="http://schemas.openxmlformats.org/officeDocument/2006/relationships/hyperlink" Target="https://fbref.com/en/players/cc2d7ad5/Charlie-Taylor" TargetMode="External"/><Relationship Id="rId46" Type="http://schemas.openxmlformats.org/officeDocument/2006/relationships/hyperlink" Target="https://fbref.com/en/country/ALG/Algeria-Football" TargetMode="External"/><Relationship Id="rId1407" Type="http://schemas.openxmlformats.org/officeDocument/2006/relationships/hyperlink" Target="https://fbref.com/en/squads/cff3d9bb/Chelsea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dbf053da/Jadon-Sancho" TargetMode="External"/><Relationship Id="rId195" Type="http://schemas.openxmlformats.org/officeDocument/2006/relationships/hyperlink" Target="https://fbref.com/en/squads/e297cd13/Luton-Town-Stats" TargetMode="External"/><Relationship Id="rId1919" Type="http://schemas.openxmlformats.org/officeDocument/2006/relationships/hyperlink" Target="https://fbref.com/en/squads/7c21e445/West-Ham-United-Stats" TargetMode="External"/><Relationship Id="rId2083" Type="http://schemas.openxmlformats.org/officeDocument/2006/relationships/hyperlink" Target="https://fbref.com/en/squads/d07537b9/Brighton-and-Hove-Albion-Stats" TargetMode="External"/><Relationship Id="rId262" Type="http://schemas.openxmlformats.org/officeDocument/2006/relationships/hyperlink" Target="https://fbref.com/en/country/NED/Netherlands-Football" TargetMode="External"/><Relationship Id="rId567" Type="http://schemas.openxmlformats.org/officeDocument/2006/relationships/hyperlink" Target="https://fbref.com/en/squads/822bd0ba/Liverpool-Stats" TargetMode="External"/><Relationship Id="rId1197" Type="http://schemas.openxmlformats.org/officeDocument/2006/relationships/hyperlink" Target="https://fbref.com/en/players/7af88b33/Max-Lowe" TargetMode="External"/><Relationship Id="rId2150" Type="http://schemas.openxmlformats.org/officeDocument/2006/relationships/hyperlink" Target="https://fbref.com/en/country/ENG/England-Football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IRN/Iran-Football" TargetMode="External"/><Relationship Id="rId981" Type="http://schemas.openxmlformats.org/officeDocument/2006/relationships/hyperlink" Target="https://fbref.com/en/players/0f134faf/Mathias-Jensen" TargetMode="External"/><Relationship Id="rId1057" Type="http://schemas.openxmlformats.org/officeDocument/2006/relationships/hyperlink" Target="https://fbref.com/en/players/6a7353d7/Willy-Kambwala" TargetMode="External"/><Relationship Id="rId2010" Type="http://schemas.openxmlformats.org/officeDocument/2006/relationships/hyperlink" Target="https://fbref.com/en/country/ENG/England-Football" TargetMode="External"/><Relationship Id="rId427" Type="http://schemas.openxmlformats.org/officeDocument/2006/relationships/hyperlink" Target="https://fbref.com/en/squads/cd051869/Brentford-Stats" TargetMode="External"/><Relationship Id="rId634" Type="http://schemas.openxmlformats.org/officeDocument/2006/relationships/hyperlink" Target="https://fbref.com/en/country/FRA/France-Football" TargetMode="External"/><Relationship Id="rId841" Type="http://schemas.openxmlformats.org/officeDocument/2006/relationships/hyperlink" Target="https://fbref.com/en/players/8aec0537/Pascal-Gross" TargetMode="External"/><Relationship Id="rId1264" Type="http://schemas.openxmlformats.org/officeDocument/2006/relationships/hyperlink" Target="https://fbref.com/en/players/eba1e557/matchlogs/2023-2024/summary/Han-Noah-Massengo-Match-Logs" TargetMode="External"/><Relationship Id="rId1471" Type="http://schemas.openxmlformats.org/officeDocument/2006/relationships/hyperlink" Target="https://fbref.com/en/squads/1df6b87e/Sheffield-United-Stats" TargetMode="External"/><Relationship Id="rId1569" Type="http://schemas.openxmlformats.org/officeDocument/2006/relationships/hyperlink" Target="https://fbref.com/en/players/7b355808/William-Osula" TargetMode="External"/><Relationship Id="rId2108" Type="http://schemas.openxmlformats.org/officeDocument/2006/relationships/hyperlink" Target="https://fbref.com/en/players/86dd77d1/matchlogs/2023-2024/summary/Kyle-Walker-Match-Logs" TargetMode="External"/><Relationship Id="rId701" Type="http://schemas.openxmlformats.org/officeDocument/2006/relationships/hyperlink" Target="https://fbref.com/en/players/51a3c4c8/Felipe" TargetMode="External"/><Relationship Id="rId939" Type="http://schemas.openxmlformats.org/officeDocument/2006/relationships/hyperlink" Target="https://fbref.com/en/squads/361ca564/Tottenham-Hotspur-Stats" TargetMode="External"/><Relationship Id="rId1124" Type="http://schemas.openxmlformats.org/officeDocument/2006/relationships/hyperlink" Target="https://fbref.com/en/players/77cf6852/matchlogs/2023-2024/summary/Emil-Krafth-Match-Logs" TargetMode="External"/><Relationship Id="rId1331" Type="http://schemas.openxmlformats.org/officeDocument/2006/relationships/hyperlink" Target="https://fbref.com/en/squads/19538871/Manchester-United-Stats" TargetMode="External"/><Relationship Id="rId1776" Type="http://schemas.openxmlformats.org/officeDocument/2006/relationships/hyperlink" Target="https://fbref.com/en/players/57c94db2/matchlogs/2023-2024/summary/Mads-Roerslev-Match-Logs" TargetMode="External"/><Relationship Id="rId1983" Type="http://schemas.openxmlformats.org/officeDocument/2006/relationships/hyperlink" Target="https://fbref.com/en/squads/e4a775cb/Nottingham-Forest-Stats" TargetMode="External"/><Relationship Id="rId68" Type="http://schemas.openxmlformats.org/officeDocument/2006/relationships/hyperlink" Target="https://fbref.com/en/players/cd1acf9d/matchlogs/2023-2024/summary/Trent-Alexander-Arnold-Match-Logs" TargetMode="External"/><Relationship Id="rId1429" Type="http://schemas.openxmlformats.org/officeDocument/2006/relationships/hyperlink" Target="https://fbref.com/en/players/30d4a2e5/Vitaliy-Mykolenko" TargetMode="External"/><Relationship Id="rId1636" Type="http://schemas.openxmlformats.org/officeDocument/2006/relationships/hyperlink" Target="https://fbref.com/en/players/0cf321c8/matchlogs/2023-2024/summary/Djordje-Petrovic-Match-Logs" TargetMode="External"/><Relationship Id="rId1843" Type="http://schemas.openxmlformats.org/officeDocument/2006/relationships/hyperlink" Target="https://fbref.com/en/squads/cd051869/Brentford-Stats" TargetMode="External"/><Relationship Id="rId1703" Type="http://schemas.openxmlformats.org/officeDocument/2006/relationships/hyperlink" Target="https://fbref.com/en/squads/943e8050/Burnley-Stats" TargetMode="External"/><Relationship Id="rId1910" Type="http://schemas.openxmlformats.org/officeDocument/2006/relationships/hyperlink" Target="https://fbref.com/en/country/ENG/England-Football" TargetMode="External"/><Relationship Id="rId284" Type="http://schemas.openxmlformats.org/officeDocument/2006/relationships/hyperlink" Target="https://fbref.com/en/players/30e81a88/matchlogs/2023-2024/summary/Rhian-Brewster-Match-Logs" TargetMode="External"/><Relationship Id="rId491" Type="http://schemas.openxmlformats.org/officeDocument/2006/relationships/hyperlink" Target="https://fbref.com/en/squads/d3fd31cc/Everton-Stats" TargetMode="External"/><Relationship Id="rId2172" Type="http://schemas.openxmlformats.org/officeDocument/2006/relationships/hyperlink" Target="https://fbref.com/en/players/c6dc9ecd/matchlogs/2023-2024/summary/Harry-Wilson-Match-Logs" TargetMode="External"/><Relationship Id="rId144" Type="http://schemas.openxmlformats.org/officeDocument/2006/relationships/hyperlink" Target="https://fbref.com/en/players/da052c14/matchlogs/2023-2024/summary/Jordan-Ayew-Match-Logs" TargetMode="External"/><Relationship Id="rId589" Type="http://schemas.openxmlformats.org/officeDocument/2006/relationships/hyperlink" Target="https://fbref.com/en/players/67ac5bb8/Gabriel-Dos-Santos" TargetMode="External"/><Relationship Id="rId796" Type="http://schemas.openxmlformats.org/officeDocument/2006/relationships/hyperlink" Target="https://fbref.com/en/players/9f7c837d/matchlogs/2023-2024/summary/Ben-Godfrey-Match-Logs" TargetMode="External"/><Relationship Id="rId351" Type="http://schemas.openxmlformats.org/officeDocument/2006/relationships/hyperlink" Target="https://fbref.com/en/squads/d3fd31cc/Everton-Stats" TargetMode="External"/><Relationship Id="rId449" Type="http://schemas.openxmlformats.org/officeDocument/2006/relationships/hyperlink" Target="https://fbref.com/en/players/0ef89a37/Philippe-Coutinho" TargetMode="External"/><Relationship Id="rId656" Type="http://schemas.openxmlformats.org/officeDocument/2006/relationships/hyperlink" Target="https://fbref.com/en/players/47a34c4f/matchlogs/2023-2024/summary/Mohamed-Elneny-Match-Logs" TargetMode="External"/><Relationship Id="rId863" Type="http://schemas.openxmlformats.org/officeDocument/2006/relationships/hyperlink" Target="https://fbref.com/en/squads/b8fd03ef/Manchester-City-Stats" TargetMode="External"/><Relationship Id="rId1079" Type="http://schemas.openxmlformats.org/officeDocument/2006/relationships/hyperlink" Target="https://fbref.com/en/squads/822bd0ba/Liverpool-Stats" TargetMode="External"/><Relationship Id="rId1286" Type="http://schemas.openxmlformats.org/officeDocument/2006/relationships/hyperlink" Target="https://fbref.com/en/country/FRA/France-Football" TargetMode="External"/><Relationship Id="rId1493" Type="http://schemas.openxmlformats.org/officeDocument/2006/relationships/hyperlink" Target="https://fbref.com/en/players/df0a4c90/Christian-Norgaard" TargetMode="External"/><Relationship Id="rId2032" Type="http://schemas.openxmlformats.org/officeDocument/2006/relationships/hyperlink" Target="https://fbref.com/en/players/21512407/matchlogs/2023-2024/summary/Kieran-Trippier-Match-Logs" TargetMode="External"/><Relationship Id="rId211" Type="http://schemas.openxmlformats.org/officeDocument/2006/relationships/hyperlink" Target="https://fbref.com/en/squads/361ca564/Tottenham-Hotspur-Stats" TargetMode="External"/><Relationship Id="rId309" Type="http://schemas.openxmlformats.org/officeDocument/2006/relationships/hyperlink" Target="https://fbref.com/en/players/4e204552/Jacob-Bruun-Larsen" TargetMode="External"/><Relationship Id="rId516" Type="http://schemas.openxmlformats.org/officeDocument/2006/relationships/hyperlink" Target="https://fbref.com/en/players/3e9e06cb/matchlogs/2023-2024/summary/Craig-Dawson-Match-Logs" TargetMode="External"/><Relationship Id="rId1146" Type="http://schemas.openxmlformats.org/officeDocument/2006/relationships/hyperlink" Target="https://fbref.com/en/country/ENG/England-Football" TargetMode="External"/><Relationship Id="rId1798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cd051869/Brentford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2f90f6b8/James-Milner" TargetMode="External"/><Relationship Id="rId1560" Type="http://schemas.openxmlformats.org/officeDocument/2006/relationships/hyperlink" Target="https://fbref.com/en/players/c1242d4e/matchlogs/2023-2024/summary/Stefan-Ortega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players/efd2ec23/Antoine-Semenyo" TargetMode="External"/><Relationship Id="rId1213" Type="http://schemas.openxmlformats.org/officeDocument/2006/relationships/hyperlink" Target="https://fbref.com/en/players/83d074ff/Alexis-Mac-Allister" TargetMode="External"/><Relationship Id="rId1420" Type="http://schemas.openxmlformats.org/officeDocument/2006/relationships/hyperlink" Target="https://fbref.com/en/players/1704b0b8/matchlogs/2023-2024/summary/Murillo-Match-Logs" TargetMode="External"/><Relationship Id="rId1518" Type="http://schemas.openxmlformats.org/officeDocument/2006/relationships/hyperlink" Target="https://fbref.com/en/country/ENG/England-Football" TargetMode="External"/><Relationship Id="rId1725" Type="http://schemas.openxmlformats.org/officeDocument/2006/relationships/hyperlink" Target="https://fbref.com/en/players/484a3eae/Rodrigo-Ribeiro" TargetMode="External"/><Relationship Id="rId1932" Type="http://schemas.openxmlformats.org/officeDocument/2006/relationships/hyperlink" Target="https://fbref.com/en/players/b400bde0/matchlogs/2023-2024/summary/Raheem-Sterling-Match-Logs" TargetMode="External"/><Relationship Id="rId17" Type="http://schemas.openxmlformats.org/officeDocument/2006/relationships/hyperlink" Target="https://fbref.com/en/players/0480ebc7/Elijah-Adebayo" TargetMode="External"/><Relationship Id="rId2194" Type="http://schemas.openxmlformats.org/officeDocument/2006/relationships/hyperlink" Target="https://fbref.com/en/country/ENG/England-Football" TargetMode="External"/><Relationship Id="rId166" Type="http://schemas.openxmlformats.org/officeDocument/2006/relationships/hyperlink" Target="https://fbref.com/en/country/GRN/Grenada-Football" TargetMode="External"/><Relationship Id="rId373" Type="http://schemas.openxmlformats.org/officeDocument/2006/relationships/hyperlink" Target="https://fbref.com/en/players/e28868f3/Jonny-Castro" TargetMode="External"/><Relationship Id="rId580" Type="http://schemas.openxmlformats.org/officeDocument/2006/relationships/hyperlink" Target="https://fbref.com/en/players/fffea3e5/matchlogs/2023-2024/summary/Jeremy-Doku-Match-Logs" TargetMode="External"/><Relationship Id="rId2054" Type="http://schemas.openxmlformats.org/officeDocument/2006/relationships/hyperlink" Target="https://fbref.com/en/country/FRA/France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9af1f9ff/Jordan-Beyer" TargetMode="External"/><Relationship Id="rId440" Type="http://schemas.openxmlformats.org/officeDocument/2006/relationships/hyperlink" Target="https://fbref.com/en/players/74e12f1e/matchlogs/2023-2024/summary/Jack-Cork-Match-Logs" TargetMode="External"/><Relationship Id="rId678" Type="http://schemas.openxmlformats.org/officeDocument/2006/relationships/hyperlink" Target="https://fbref.com/en/country/ECU/Ecuador-Football" TargetMode="External"/><Relationship Id="rId885" Type="http://schemas.openxmlformats.org/officeDocument/2006/relationships/hyperlink" Target="https://fbref.com/en/players/10cb48b7/Daiki-Hashioka" TargetMode="External"/><Relationship Id="rId1070" Type="http://schemas.openxmlformats.org/officeDocument/2006/relationships/hyperlink" Target="https://fbref.com/en/country/ENG/England-Football" TargetMode="External"/><Relationship Id="rId2121" Type="http://schemas.openxmlformats.org/officeDocument/2006/relationships/hyperlink" Target="https://fbref.com/en/players/95bd120d/Deivid-Washington" TargetMode="External"/><Relationship Id="rId300" Type="http://schemas.openxmlformats.org/officeDocument/2006/relationships/hyperlink" Target="https://fbref.com/en/players/dc4cae05/matchlogs/2023-2024/summary/David-Brooks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077faf72/Matheus-Franca" TargetMode="External"/><Relationship Id="rId952" Type="http://schemas.openxmlformats.org/officeDocument/2006/relationships/hyperlink" Target="https://fbref.com/en/players/07802f7f/matchlogs/2023-2024/summary/Danny-Ings-Match-Logs" TargetMode="External"/><Relationship Id="rId1168" Type="http://schemas.openxmlformats.org/officeDocument/2006/relationships/hyperlink" Target="https://fbref.com/en/players/9b5ce51a/matchlogs/2023-2024/summary/Jefferson-Lerma-Match-Logs" TargetMode="External"/><Relationship Id="rId1375" Type="http://schemas.openxmlformats.org/officeDocument/2006/relationships/hyperlink" Target="https://fbref.com/en/squads/d07537b9/Brighton-and-Hove-Albion-Stats" TargetMode="External"/><Relationship Id="rId1582" Type="http://schemas.openxmlformats.org/officeDocument/2006/relationships/hyperlink" Target="https://fbref.com/en/country/POR/Portugal-Football" TargetMode="External"/><Relationship Id="rId2219" Type="http://schemas.openxmlformats.org/officeDocument/2006/relationships/hyperlink" Target="https://fbref.com/en/squads/7c21e445/West-Ham-United-Stats" TargetMode="External"/><Relationship Id="rId81" Type="http://schemas.openxmlformats.org/officeDocument/2006/relationships/hyperlink" Target="https://fbref.com/en/players/15ab5a2b/Julian-Alvarez" TargetMode="External"/><Relationship Id="rId605" Type="http://schemas.openxmlformats.org/officeDocument/2006/relationships/hyperlink" Target="https://fbref.com/en/players/5526deb1/Tommy-Doyle" TargetMode="External"/><Relationship Id="rId812" Type="http://schemas.openxmlformats.org/officeDocument/2006/relationships/hyperlink" Target="https://fbref.com/en/players/7a11550b/matchlogs/2023-2024/summary/Joe-Gomez-Match-Logs" TargetMode="External"/><Relationship Id="rId1028" Type="http://schemas.openxmlformats.org/officeDocument/2006/relationships/hyperlink" Target="https://fbref.com/en/players/45db685d/matchlogs/2023-2024/summary/Jorginho-Match-Logs" TargetMode="External"/><Relationship Id="rId1235" Type="http://schemas.openxmlformats.org/officeDocument/2006/relationships/hyperlink" Target="https://fbref.com/en/squads/e4a775cb/Nottingham-Forest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cff3d9bb/Chelsea-Stats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squads/b2b47a98/Newcastle-United-Stats" TargetMode="External"/><Relationship Id="rId1954" Type="http://schemas.openxmlformats.org/officeDocument/2006/relationships/hyperlink" Target="https://fbref.com/en/country/POR/Portugal-Football" TargetMode="External"/><Relationship Id="rId39" Type="http://schemas.openxmlformats.org/officeDocument/2006/relationships/hyperlink" Target="https://fbref.com/en/squads/1df6b87e/Sheffield-United-Stats" TargetMode="External"/><Relationship Id="rId1607" Type="http://schemas.openxmlformats.org/officeDocument/2006/relationships/hyperlink" Target="https://fbref.com/en/squads/18bb7c10/Arsenal-Stats" TargetMode="External"/><Relationship Id="rId1814" Type="http://schemas.openxmlformats.org/officeDocument/2006/relationships/hyperlink" Target="https://fbref.com/en/country/COL/Colombia-Football" TargetMode="External"/><Relationship Id="rId188" Type="http://schemas.openxmlformats.org/officeDocument/2006/relationships/hyperlink" Target="https://fbref.com/en/players/a011a1e9/matchlogs/2023-2024/summary/Owen-Beck-Match-Logs" TargetMode="External"/><Relationship Id="rId395" Type="http://schemas.openxmlformats.org/officeDocument/2006/relationships/hyperlink" Target="https://fbref.com/en/squads/8cec06e1/Wolverhampton-Wanderers-Stats" TargetMode="External"/><Relationship Id="rId2076" Type="http://schemas.openxmlformats.org/officeDocument/2006/relationships/hyperlink" Target="https://fbref.com/en/players/dad4b285/matchlogs/2023-2024/summary/Joel-Veltman-Match-Logs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squads/cd051869/Brentford-Stats" TargetMode="External"/><Relationship Id="rId1827" Type="http://schemas.openxmlformats.org/officeDocument/2006/relationships/hyperlink" Target="https://fbref.com/en/players/a755db8c/matchlogs/2023-2024/summary/Rodrigo-Muniz-Match-Logs" TargetMode="External"/><Relationship Id="rId21" Type="http://schemas.openxmlformats.org/officeDocument/2006/relationships/hyperlink" Target="https://fbref.com/en/players/c150b220/Tayo-Adaramola" TargetMode="External"/><Relationship Id="rId2089" Type="http://schemas.openxmlformats.org/officeDocument/2006/relationships/hyperlink" Target="https://fbref.com/en/squads/361ca564/Tottenham-Hotspur-Stats" TargetMode="External"/><Relationship Id="rId170" Type="http://schemas.openxmlformats.org/officeDocument/2006/relationships/hyperlink" Target="https://fbref.com/en/squads/e4a775cb/Nottingham-Forest-Stats" TargetMode="External"/><Relationship Id="rId2296" Type="http://schemas.openxmlformats.org/officeDocument/2006/relationships/hyperlink" Target="https://fbref.com/en/country/COD/Congo-DR-Football" TargetMode="External"/><Relationship Id="rId268" Type="http://schemas.openxmlformats.org/officeDocument/2006/relationships/hyperlink" Target="https://fbref.com/en/players/10f0fdd3/Jean-Ricner-Bellegarde" TargetMode="External"/><Relationship Id="rId475" Type="http://schemas.openxmlformats.org/officeDocument/2006/relationships/hyperlink" Target="https://fbref.com/en/players/fb920f3a/matchlogs/2023-2024/summary/Cesare-Casadei-Match-Logs" TargetMode="External"/><Relationship Id="rId682" Type="http://schemas.openxmlformats.org/officeDocument/2006/relationships/hyperlink" Target="https://fbref.com/en/squads/8602292d/Aston-Villa-Stats" TargetMode="External"/><Relationship Id="rId2156" Type="http://schemas.openxmlformats.org/officeDocument/2006/relationships/hyperlink" Target="https://fbref.com/en/country/ENG/England-Football" TargetMode="External"/><Relationship Id="rId2363" Type="http://schemas.openxmlformats.org/officeDocument/2006/relationships/hyperlink" Target="https://fbref.com/en/players/9744ff80/Pablo-Sarabia" TargetMode="External"/><Relationship Id="rId2570" Type="http://schemas.openxmlformats.org/officeDocument/2006/relationships/hyperlink" Target="https://fbref.com/en/players/0db169ae/Sandro-Tonali" TargetMode="External"/><Relationship Id="rId128" Type="http://schemas.openxmlformats.org/officeDocument/2006/relationships/hyperlink" Target="https://fbref.com/en/players/de31038e/matchlogs/2023-2024/summary/Elliot-Anderson-Match-Logs" TargetMode="External"/><Relationship Id="rId335" Type="http://schemas.openxmlformats.org/officeDocument/2006/relationships/hyperlink" Target="https://fbref.com/en/players/4c5835e6/matchlogs/2023-2024/summary/Benicio-Boaitey-Match-Logs" TargetMode="External"/><Relationship Id="rId542" Type="http://schemas.openxmlformats.org/officeDocument/2006/relationships/hyperlink" Target="https://fbref.com/en/squads/cff3d9bb/Chelsea-Stats" TargetMode="External"/><Relationship Id="rId987" Type="http://schemas.openxmlformats.org/officeDocument/2006/relationships/hyperlink" Target="https://fbref.com/en/players/32f60ed8/matchlogs/2023-2024/summary/Morgan-Gibbs-White-Match-Logs" TargetMode="External"/><Relationship Id="rId1172" Type="http://schemas.openxmlformats.org/officeDocument/2006/relationships/hyperlink" Target="https://fbref.com/en/players/1780bb4a/Aaron-Hickey" TargetMode="External"/><Relationship Id="rId2016" Type="http://schemas.openxmlformats.org/officeDocument/2006/relationships/hyperlink" Target="https://fbref.com/en/country/ENG/England-Football" TargetMode="External"/><Relationship Id="rId2223" Type="http://schemas.openxmlformats.org/officeDocument/2006/relationships/hyperlink" Target="https://fbref.com/en/players/484a3eae/Rodrigo-Ribeiro" TargetMode="External"/><Relationship Id="rId2430" Type="http://schemas.openxmlformats.org/officeDocument/2006/relationships/hyperlink" Target="https://fbref.com/en/players/3eb22ec9/Bernardo-Silva" TargetMode="External"/><Relationship Id="rId2668" Type="http://schemas.openxmlformats.org/officeDocument/2006/relationships/hyperlink" Target="https://fbref.com/en/squads/361ca564/Tottenham-Hotspur-Stats" TargetMode="External"/><Relationship Id="rId402" Type="http://schemas.openxmlformats.org/officeDocument/2006/relationships/hyperlink" Target="https://fbref.com/en/squads/943e8050/Burnley-Stats" TargetMode="External"/><Relationship Id="rId847" Type="http://schemas.openxmlformats.org/officeDocument/2006/relationships/hyperlink" Target="https://fbref.com/en/players/c149016b/matchlogs/2023-2024/summary/Wataru-Endo-Match-Logs" TargetMode="External"/><Relationship Id="rId1032" Type="http://schemas.openxmlformats.org/officeDocument/2006/relationships/hyperlink" Target="https://fbref.com/en/players/7aee4dd3/Charlie-Goode" TargetMode="External"/><Relationship Id="rId1477" Type="http://schemas.openxmlformats.org/officeDocument/2006/relationships/hyperlink" Target="https://fbref.com/en/country/GHA/Ghana-Football" TargetMode="External"/><Relationship Id="rId1684" Type="http://schemas.openxmlformats.org/officeDocument/2006/relationships/hyperlink" Target="https://fbref.com/en/players/6afaebf2/Bryan-Mbeumo" TargetMode="External"/><Relationship Id="rId1891" Type="http://schemas.openxmlformats.org/officeDocument/2006/relationships/hyperlink" Target="https://fbref.com/en/players/7c56da38/matchlogs/2023-2024/summary/Christopher-Nkunku-Match-Logs" TargetMode="External"/><Relationship Id="rId2528" Type="http://schemas.openxmlformats.org/officeDocument/2006/relationships/hyperlink" Target="https://fbref.com/en/squads/cff3d9bb/Chelsea-Stats" TargetMode="External"/><Relationship Id="rId2735" Type="http://schemas.openxmlformats.org/officeDocument/2006/relationships/hyperlink" Target="https://fbref.com/en/squads/d07537b9/Brighton-and-Hove-Albion-Stats" TargetMode="External"/><Relationship Id="rId707" Type="http://schemas.openxmlformats.org/officeDocument/2006/relationships/hyperlink" Target="https://fbref.com/en/players/979cb300/matchlogs/2023-2024/summary/Matt-Dibley-Dias-Match-Logs" TargetMode="External"/><Relationship Id="rId914" Type="http://schemas.openxmlformats.org/officeDocument/2006/relationships/hyperlink" Target="https://fbref.com/en/squads/7c21e445/West-Ham-United-Stats" TargetMode="External"/><Relationship Id="rId1337" Type="http://schemas.openxmlformats.org/officeDocument/2006/relationships/hyperlink" Target="https://fbref.com/en/country/POR/Portugal-Football" TargetMode="External"/><Relationship Id="rId1544" Type="http://schemas.openxmlformats.org/officeDocument/2006/relationships/hyperlink" Target="https://fbref.com/en/players/165cf989/Andy-Lonergan" TargetMode="External"/><Relationship Id="rId1751" Type="http://schemas.openxmlformats.org/officeDocument/2006/relationships/hyperlink" Target="https://fbref.com/en/players/5c2595e2/matchlogs/2023-2024/summary/Jenson-Metcalfe-Match-Logs" TargetMode="External"/><Relationship Id="rId1989" Type="http://schemas.openxmlformats.org/officeDocument/2006/relationships/hyperlink" Target="https://fbref.com/en/squads/19538871/Manchester-United-Stats" TargetMode="External"/><Relationship Id="rId2802" Type="http://schemas.openxmlformats.org/officeDocument/2006/relationships/hyperlink" Target="https://fbref.com/en/country/ENG/England-Football" TargetMode="External"/><Relationship Id="rId43" Type="http://schemas.openxmlformats.org/officeDocument/2006/relationships/hyperlink" Target="https://fbref.com/en/squads/7c21e445/West-Ham-United-Stats" TargetMode="External"/><Relationship Id="rId1404" Type="http://schemas.openxmlformats.org/officeDocument/2006/relationships/hyperlink" Target="https://fbref.com/en/players/9b066938/Kaine-Kessler" TargetMode="External"/><Relationship Id="rId1611" Type="http://schemas.openxmlformats.org/officeDocument/2006/relationships/hyperlink" Target="https://fbref.com/en/players/4d960fc3/matchlogs/2023-2024/summary/Emiliano-Marcondes-Match-Logs" TargetMode="External"/><Relationship Id="rId1849" Type="http://schemas.openxmlformats.org/officeDocument/2006/relationships/hyperlink" Target="https://fbref.com/en/country/UKR/Ukraine-Football" TargetMode="External"/><Relationship Id="rId192" Type="http://schemas.openxmlformats.org/officeDocument/2006/relationships/hyperlink" Target="https://fbref.com/en/players/32e8417f/Stefan-Bajcetic" TargetMode="External"/><Relationship Id="rId1709" Type="http://schemas.openxmlformats.org/officeDocument/2006/relationships/hyperlink" Target="https://fbref.com/en/country/NIR/Northern-Ireland-Football" TargetMode="External"/><Relationship Id="rId1916" Type="http://schemas.openxmlformats.org/officeDocument/2006/relationships/hyperlink" Target="https://fbref.com/en/players/1d3b3d77/Trey-Nyoni" TargetMode="External"/><Relationship Id="rId497" Type="http://schemas.openxmlformats.org/officeDocument/2006/relationships/hyperlink" Target="https://fbref.com/en/country/ESP/Spain-Football" TargetMode="External"/><Relationship Id="rId2080" Type="http://schemas.openxmlformats.org/officeDocument/2006/relationships/hyperlink" Target="https://fbref.com/en/country/URU/Uruguay-Football" TargetMode="External"/><Relationship Id="rId2178" Type="http://schemas.openxmlformats.org/officeDocument/2006/relationships/hyperlink" Target="https://fbref.com/en/players/1544f145/matchlogs/2023-2024/summary/Jacob-Ramsey-Match-Logs" TargetMode="External"/><Relationship Id="rId2385" Type="http://schemas.openxmlformats.org/officeDocument/2006/relationships/hyperlink" Target="https://fbref.com/en/players/52afb588/matchlogs/2023-2024/summary/Kevin-Schade-Match-Logs" TargetMode="External"/><Relationship Id="rId357" Type="http://schemas.openxmlformats.org/officeDocument/2006/relationships/hyperlink" Target="https://fbref.com/en/country/NIR/Northern-Ireland-Football" TargetMode="External"/><Relationship Id="rId1194" Type="http://schemas.openxmlformats.org/officeDocument/2006/relationships/hyperlink" Target="https://fbref.com/en/squads/1df6b87e/Sheffield-United-Stats" TargetMode="External"/><Relationship Id="rId2038" Type="http://schemas.openxmlformats.org/officeDocument/2006/relationships/hyperlink" Target="https://fbref.com/en/players/d00d45ab/matchlogs/2023-2024/summary/David-Ozoh-Match-Logs" TargetMode="External"/><Relationship Id="rId2592" Type="http://schemas.openxmlformats.org/officeDocument/2006/relationships/hyperlink" Target="https://fbref.com/en/squads/fd962109/Fulham-Stats" TargetMode="External"/><Relationship Id="rId217" Type="http://schemas.openxmlformats.org/officeDocument/2006/relationships/hyperlink" Target="https://fbref.com/en/country/GRN/Grenada-Football" TargetMode="External"/><Relationship Id="rId564" Type="http://schemas.openxmlformats.org/officeDocument/2006/relationships/hyperlink" Target="https://fbref.com/en/players/a8c19eb8/Nathan-Collins" TargetMode="External"/><Relationship Id="rId771" Type="http://schemas.openxmlformats.org/officeDocument/2006/relationships/hyperlink" Target="https://fbref.com/en/players/5526deb1/matchlogs/2023-2024/summary/Tommy-Doyle-Match-Logs" TargetMode="External"/><Relationship Id="rId869" Type="http://schemas.openxmlformats.org/officeDocument/2006/relationships/hyperlink" Target="https://fbref.com/en/country/POL/Poland-Football" TargetMode="External"/><Relationship Id="rId1499" Type="http://schemas.openxmlformats.org/officeDocument/2006/relationships/hyperlink" Target="https://fbref.com/en/players/2b471f99/matchlogs/2023-2024/summary/Mario-Lemina-Match-Logs" TargetMode="External"/><Relationship Id="rId2245" Type="http://schemas.openxmlformats.org/officeDocument/2006/relationships/hyperlink" Target="https://fbref.com/en/squads/b2b47a98/Newcastle-United-Stats" TargetMode="External"/><Relationship Id="rId2452" Type="http://schemas.openxmlformats.org/officeDocument/2006/relationships/hyperlink" Target="https://fbref.com/en/squads/4ba7cbea/Bournemouth-Stats" TargetMode="External"/><Relationship Id="rId424" Type="http://schemas.openxmlformats.org/officeDocument/2006/relationships/hyperlink" Target="https://fbref.com/en/players/b2d31e83/Dan-Burn" TargetMode="External"/><Relationship Id="rId631" Type="http://schemas.openxmlformats.org/officeDocument/2006/relationships/hyperlink" Target="https://fbref.com/en/players/215f3907/matchlogs/2023-2024/summary/Mikkel-Damsgaard-Match-Logs" TargetMode="External"/><Relationship Id="rId729" Type="http://schemas.openxmlformats.org/officeDocument/2006/relationships/hyperlink" Target="https://fbref.com/en/country/ENG/England-Football" TargetMode="External"/><Relationship Id="rId1054" Type="http://schemas.openxmlformats.org/officeDocument/2006/relationships/hyperlink" Target="https://fbref.com/en/squads/822bd0ba/Liverpool-Stats" TargetMode="External"/><Relationship Id="rId1261" Type="http://schemas.openxmlformats.org/officeDocument/2006/relationships/hyperlink" Target="https://fbref.com/en/country/ENG/England-Football" TargetMode="External"/><Relationship Id="rId1359" Type="http://schemas.openxmlformats.org/officeDocument/2006/relationships/hyperlink" Target="https://fbref.com/en/players/15f24fe7/matchlogs/2023-2024/summary/Sasa-Kalajdzic-Match-Logs" TargetMode="External"/><Relationship Id="rId2105" Type="http://schemas.openxmlformats.org/officeDocument/2006/relationships/hyperlink" Target="https://fbref.com/en/squads/361ca564/Tottenham-Hotspur-Stats" TargetMode="External"/><Relationship Id="rId2312" Type="http://schemas.openxmlformats.org/officeDocument/2006/relationships/hyperlink" Target="https://fbref.com/en/country/ENG/England-Football" TargetMode="External"/><Relationship Id="rId2757" Type="http://schemas.openxmlformats.org/officeDocument/2006/relationships/hyperlink" Target="https://fbref.com/en/players/d60c03a9/Joe-White" TargetMode="External"/><Relationship Id="rId936" Type="http://schemas.openxmlformats.org/officeDocument/2006/relationships/hyperlink" Target="https://fbref.com/en/players/6722d4f0/Tyrese-Francois" TargetMode="External"/><Relationship Id="rId1121" Type="http://schemas.openxmlformats.org/officeDocument/2006/relationships/hyperlink" Target="https://fbref.com/en/country/ENG/England-Football" TargetMode="External"/><Relationship Id="rId1219" Type="http://schemas.openxmlformats.org/officeDocument/2006/relationships/hyperlink" Target="https://fbref.com/en/players/d2b32e91/matchlogs/2023-2024/summary/Bashir-Humphreys-Match-Logs" TargetMode="External"/><Relationship Id="rId1566" Type="http://schemas.openxmlformats.org/officeDocument/2006/relationships/hyperlink" Target="https://fbref.com/en/squads/fd962109/Fulham-Stats" TargetMode="External"/><Relationship Id="rId1773" Type="http://schemas.openxmlformats.org/officeDocument/2006/relationships/hyperlink" Target="https://fbref.com/en/country/SRB/Serbia-Football" TargetMode="External"/><Relationship Id="rId1980" Type="http://schemas.openxmlformats.org/officeDocument/2006/relationships/hyperlink" Target="https://fbref.com/en/country/IRL/Republic-of-Ireland-Football" TargetMode="External"/><Relationship Id="rId2617" Type="http://schemas.openxmlformats.org/officeDocument/2006/relationships/hyperlink" Target="https://fbref.com/en/players/38ceb24a/matchlogs/2023-2024/summary/Leandro-Trossard-Match-Logs" TargetMode="External"/><Relationship Id="rId2824" Type="http://schemas.openxmlformats.org/officeDocument/2006/relationships/hyperlink" Target="https://fbref.com/en/players/be927d03/matchlogs/2023-2024/summary/Ashley-Young-Match-Logs" TargetMode="External"/><Relationship Id="rId65" Type="http://schemas.openxmlformats.org/officeDocument/2006/relationships/hyperlink" Target="https://fbref.com/en/players/a8c0acb7/Kristoffer-Ajer" TargetMode="External"/><Relationship Id="rId1426" Type="http://schemas.openxmlformats.org/officeDocument/2006/relationships/hyperlink" Target="https://fbref.com/en/squads/18bb7c10/Arsenal-Stats" TargetMode="External"/><Relationship Id="rId1633" Type="http://schemas.openxmlformats.org/officeDocument/2006/relationships/hyperlink" Target="https://fbref.com/en/country/ARG/Argentina-Football" TargetMode="External"/><Relationship Id="rId1840" Type="http://schemas.openxmlformats.org/officeDocument/2006/relationships/hyperlink" Target="https://fbref.com/en/players/f1c42eb3/Alex-Murphy" TargetMode="External"/><Relationship Id="rId1700" Type="http://schemas.openxmlformats.org/officeDocument/2006/relationships/hyperlink" Target="https://fbref.com/en/players/78b8ac63/Oliver-McBurnie" TargetMode="External"/><Relationship Id="rId1938" Type="http://schemas.openxmlformats.org/officeDocument/2006/relationships/hyperlink" Target="https://fbref.com/en/squads/943e8050/Burnley-Stats" TargetMode="External"/><Relationship Id="rId281" Type="http://schemas.openxmlformats.org/officeDocument/2006/relationships/hyperlink" Target="https://fbref.com/en/country/ALG/Algeria-Football" TargetMode="External"/><Relationship Id="rId141" Type="http://schemas.openxmlformats.org/officeDocument/2006/relationships/hyperlink" Target="https://fbref.com/en/players/99127249/Antony" TargetMode="External"/><Relationship Id="rId379" Type="http://schemas.openxmlformats.org/officeDocument/2006/relationships/hyperlink" Target="https://fbref.com/en/players/97220da2/matchlogs/2023-2024/summary/Armando-Broja-Match-Logs" TargetMode="External"/><Relationship Id="rId586" Type="http://schemas.openxmlformats.org/officeDocument/2006/relationships/hyperlink" Target="https://fbref.com/en/squads/7c21e445/West-Ham-United-Stats" TargetMode="External"/><Relationship Id="rId793" Type="http://schemas.openxmlformats.org/officeDocument/2006/relationships/hyperlink" Target="https://fbref.com/en/country/COL/Colombia-Football" TargetMode="External"/><Relationship Id="rId2267" Type="http://schemas.openxmlformats.org/officeDocument/2006/relationships/hyperlink" Target="https://fbref.com/en/players/49375cdd/Kaden-Rodney" TargetMode="External"/><Relationship Id="rId2474" Type="http://schemas.openxmlformats.org/officeDocument/2006/relationships/hyperlink" Target="https://fbref.com/en/players/6a8a7af8/Vinicius-Souza" TargetMode="External"/><Relationship Id="rId2681" Type="http://schemas.openxmlformats.org/officeDocument/2006/relationships/hyperlink" Target="https://fbref.com/en/players/6412cc03/matchlogs/2023-2024/summary/Fabio-Vieira-Match-Logs" TargetMode="External"/><Relationship Id="rId7" Type="http://schemas.openxmlformats.org/officeDocument/2006/relationships/hyperlink" Target="https://fbref.com/en/squads/cff3d9bb/Chelsea-Stats" TargetMode="External"/><Relationship Id="rId239" Type="http://schemas.openxmlformats.org/officeDocument/2006/relationships/hyperlink" Target="https://fbref.com/en/players/85d7679f/matchlogs/2023-2024/summary/Luca-Barrington-Match-Logs" TargetMode="External"/><Relationship Id="rId446" Type="http://schemas.openxmlformats.org/officeDocument/2006/relationships/hyperlink" Target="https://fbref.com/en/squads/d3fd31cc/Everton-Stats" TargetMode="External"/><Relationship Id="rId653" Type="http://schemas.openxmlformats.org/officeDocument/2006/relationships/hyperlink" Target="https://fbref.com/en/country/WAL/Wales-Football" TargetMode="External"/><Relationship Id="rId1076" Type="http://schemas.openxmlformats.org/officeDocument/2006/relationships/hyperlink" Target="https://fbref.com/en/players/d0706b27/Marc-Guehi" TargetMode="External"/><Relationship Id="rId1283" Type="http://schemas.openxmlformats.org/officeDocument/2006/relationships/hyperlink" Target="https://fbref.com/en/players/0f134faf/matchlogs/2023-2024/summary/Mathias-Jensen-Match-Logs" TargetMode="External"/><Relationship Id="rId1490" Type="http://schemas.openxmlformats.org/officeDocument/2006/relationships/hyperlink" Target="https://fbref.com/en/squads/b2b47a98/Newcastle-United-Stats" TargetMode="External"/><Relationship Id="rId2127" Type="http://schemas.openxmlformats.org/officeDocument/2006/relationships/hyperlink" Target="https://fbref.com/en/players/e541326e/Ethan-Pinnock" TargetMode="External"/><Relationship Id="rId2334" Type="http://schemas.openxmlformats.org/officeDocument/2006/relationships/hyperlink" Target="https://fbref.com/en/players/da95fde0/matchlogs/2023-2024/summary/Ishe-Samuels-Smith-Match-Logs" TargetMode="External"/><Relationship Id="rId2779" Type="http://schemas.openxmlformats.org/officeDocument/2006/relationships/hyperlink" Target="https://fbref.com/en/squads/b2b47a98/Newcastle-United-Stats" TargetMode="External"/><Relationship Id="rId306" Type="http://schemas.openxmlformats.org/officeDocument/2006/relationships/hyperlink" Target="https://fbref.com/en/squads/e297cd13/Luton-Town-Stats" TargetMode="External"/><Relationship Id="rId860" Type="http://schemas.openxmlformats.org/officeDocument/2006/relationships/hyperlink" Target="https://fbref.com/en/players/f8fcd2a5/Jonny-Evans" TargetMode="External"/><Relationship Id="rId958" Type="http://schemas.openxmlformats.org/officeDocument/2006/relationships/hyperlink" Target="https://fbref.com/en/squads/cff3d9bb/Chelsea-Stats" TargetMode="External"/><Relationship Id="rId1143" Type="http://schemas.openxmlformats.org/officeDocument/2006/relationships/hyperlink" Target="https://fbref.com/en/players/4fd08daa/matchlogs/2023-2024/summary/Jan-Paul-van-Hecke-Match-Logs" TargetMode="External"/><Relationship Id="rId1588" Type="http://schemas.openxmlformats.org/officeDocument/2006/relationships/hyperlink" Target="https://fbref.com/en/players/c6220452/Kobbie-Mainoo" TargetMode="External"/><Relationship Id="rId1795" Type="http://schemas.openxmlformats.org/officeDocument/2006/relationships/hyperlink" Target="https://fbref.com/en/players/12de1b0d/matchlogs/2023-2024/summary/Diego-Moreira-Match-Logs" TargetMode="External"/><Relationship Id="rId2541" Type="http://schemas.openxmlformats.org/officeDocument/2006/relationships/hyperlink" Target="https://fbref.com/en/players/cc2d7ad5/matchlogs/2023-2024/summary/Charlie-Taylor-Match-Logs" TargetMode="External"/><Relationship Id="rId2639" Type="http://schemas.openxmlformats.org/officeDocument/2006/relationships/hyperlink" Target="https://fbref.com/en/country/KOR/Korea-Republic-Football" TargetMode="External"/><Relationship Id="rId2846" Type="http://schemas.openxmlformats.org/officeDocument/2006/relationships/hyperlink" Target="https://fbref.com/en/country/POL/Poland-Football" TargetMode="External"/><Relationship Id="rId87" Type="http://schemas.openxmlformats.org/officeDocument/2006/relationships/hyperlink" Target="https://fbref.com/en/squads/822bd0ba/Liverpool-Stats" TargetMode="External"/><Relationship Id="rId513" Type="http://schemas.openxmlformats.org/officeDocument/2006/relationships/hyperlink" Target="https://fbref.com/en/country/MLI/Mali-Football" TargetMode="External"/><Relationship Id="rId720" Type="http://schemas.openxmlformats.org/officeDocument/2006/relationships/hyperlink" Target="https://fbref.com/en/players/ad82197c/Axel-Disasi" TargetMode="External"/><Relationship Id="rId818" Type="http://schemas.openxmlformats.org/officeDocument/2006/relationships/hyperlink" Target="https://fbref.com/en/squads/943e8050/Burnley-Stats" TargetMode="External"/><Relationship Id="rId1350" Type="http://schemas.openxmlformats.org/officeDocument/2006/relationships/hyperlink" Target="https://fbref.com/en/squads/cd051869/Brentford-Stats" TargetMode="External"/><Relationship Id="rId1448" Type="http://schemas.openxmlformats.org/officeDocument/2006/relationships/hyperlink" Target="https://fbref.com/en/players/8d3c902d/Cheikhou-Kouyate" TargetMode="External"/><Relationship Id="rId1655" Type="http://schemas.openxmlformats.org/officeDocument/2006/relationships/hyperlink" Target="https://fbref.com/en/players/50e6dc35/matchlogs/2023-2024/summary/Jean-Philippe-Mateta-Match-Logs" TargetMode="External"/><Relationship Id="rId2401" Type="http://schemas.openxmlformats.org/officeDocument/2006/relationships/hyperlink" Target="https://fbref.com/en/players/e20a28ce/matchlogs/2023-2024/summary/Kristian-Sekularac-Match-Logs" TargetMode="External"/><Relationship Id="rId2706" Type="http://schemas.openxmlformats.org/officeDocument/2006/relationships/hyperlink" Target="https://fbref.com/en/country/ENG/England-Football" TargetMode="External"/><Relationship Id="rId1003" Type="http://schemas.openxmlformats.org/officeDocument/2006/relationships/hyperlink" Target="https://fbref.com/en/players/df10e27c/matchlogs/2023-2024/summary/Billy-Gilmour-Match-Logs" TargetMode="External"/><Relationship Id="rId1210" Type="http://schemas.openxmlformats.org/officeDocument/2006/relationships/hyperlink" Target="https://fbref.com/en/squads/47c64c55/Crystal-Palace-Stats" TargetMode="External"/><Relationship Id="rId1308" Type="http://schemas.openxmlformats.org/officeDocument/2006/relationships/hyperlink" Target="https://fbref.com/en/players/9319781b/Ben-Johnson" TargetMode="External"/><Relationship Id="rId1862" Type="http://schemas.openxmlformats.org/officeDocument/2006/relationships/hyperlink" Target="https://fbref.com/en/squads/b2b47a98/Newcastle-United-Stats" TargetMode="External"/><Relationship Id="rId1515" Type="http://schemas.openxmlformats.org/officeDocument/2006/relationships/hyperlink" Target="https://fbref.com/en/players/9b5ce51a/matchlogs/2023-2024/summary/Jefferson-Lerma-Match-Logs" TargetMode="External"/><Relationship Id="rId1722" Type="http://schemas.openxmlformats.org/officeDocument/2006/relationships/hyperlink" Target="https://fbref.com/en/squads/d3fd31cc/Everton-Stats" TargetMode="External"/><Relationship Id="rId14" Type="http://schemas.openxmlformats.org/officeDocument/2006/relationships/hyperlink" Target="https://fbref.com/en/country/USA/United-States-Football" TargetMode="External"/><Relationship Id="rId2191" Type="http://schemas.openxmlformats.org/officeDocument/2006/relationships/hyperlink" Target="https://fbref.com/en/players/9ad8d732/Jadan-Raymond" TargetMode="External"/><Relationship Id="rId163" Type="http://schemas.openxmlformats.org/officeDocument/2006/relationships/hyperlink" Target="https://fbref.com/en/players/093f0923/matchlogs/2023-2024/summary/Benjamin-Arthur-Match-Logs" TargetMode="External"/><Relationship Id="rId370" Type="http://schemas.openxmlformats.org/officeDocument/2006/relationships/hyperlink" Target="https://fbref.com/en/squads/1df6b87e/Sheffield-United-Stats" TargetMode="External"/><Relationship Id="rId2051" Type="http://schemas.openxmlformats.org/officeDocument/2006/relationships/hyperlink" Target="https://fbref.com/en/players/e0bc6fdc/Emerson-Palmieri" TargetMode="External"/><Relationship Id="rId2289" Type="http://schemas.openxmlformats.org/officeDocument/2006/relationships/hyperlink" Target="https://fbref.com/en/squads/361ca564/Tottenham-Hotspur-Stats" TargetMode="External"/><Relationship Id="rId2496" Type="http://schemas.openxmlformats.org/officeDocument/2006/relationships/hyperlink" Target="https://fbref.com/en/squads/cd051869/Brentford-Stats" TargetMode="External"/><Relationship Id="rId230" Type="http://schemas.openxmlformats.org/officeDocument/2006/relationships/hyperlink" Target="https://fbref.com/en/squads/b2b47a98/Newcastle-United-Stats" TargetMode="External"/><Relationship Id="rId468" Type="http://schemas.openxmlformats.org/officeDocument/2006/relationships/hyperlink" Target="https://fbref.com/en/players/3e1550ee/Scott-Carson" TargetMode="External"/><Relationship Id="rId675" Type="http://schemas.openxmlformats.org/officeDocument/2006/relationships/hyperlink" Target="https://fbref.com/en/players/45c427ff/matchlogs/2023-2024/summary/Luc-De-Fougerolles-Match-Logs" TargetMode="External"/><Relationship Id="rId882" Type="http://schemas.openxmlformats.org/officeDocument/2006/relationships/hyperlink" Target="https://fbref.com/en/squads/e4a775cb/Nottingham-Forest-Stats" TargetMode="External"/><Relationship Id="rId1098" Type="http://schemas.openxmlformats.org/officeDocument/2006/relationships/hyperlink" Target="https://fbref.com/en/squads/1df6b87e/Sheffield-United-Stats" TargetMode="External"/><Relationship Id="rId2149" Type="http://schemas.openxmlformats.org/officeDocument/2006/relationships/hyperlink" Target="https://fbref.com/en/squads/e297cd13/Luton-Town-Stats" TargetMode="External"/><Relationship Id="rId2356" Type="http://schemas.openxmlformats.org/officeDocument/2006/relationships/hyperlink" Target="https://fbref.com/en/country/BRA/Brazil-Football" TargetMode="External"/><Relationship Id="rId2563" Type="http://schemas.openxmlformats.org/officeDocument/2006/relationships/hyperlink" Target="https://fbref.com/en/country/JPN/Japan-Football" TargetMode="External"/><Relationship Id="rId2770" Type="http://schemas.openxmlformats.org/officeDocument/2006/relationships/hyperlink" Target="https://fbref.com/en/country/WAL/Wales-Football" TargetMode="External"/><Relationship Id="rId328" Type="http://schemas.openxmlformats.org/officeDocument/2006/relationships/hyperlink" Target="https://fbref.com/en/players/2b08b6e5/Billy-Blacker" TargetMode="External"/><Relationship Id="rId535" Type="http://schemas.openxmlformats.org/officeDocument/2006/relationships/hyperlink" Target="https://fbref.com/en/players/2696b6a9/matchlogs/2023-2024/summary/Tahith-Chong-Match-Logs" TargetMode="External"/><Relationship Id="rId742" Type="http://schemas.openxmlformats.org/officeDocument/2006/relationships/hyperlink" Target="https://fbref.com/en/squads/e4a775cb/Nottingham-Forest-Stats" TargetMode="External"/><Relationship Id="rId1165" Type="http://schemas.openxmlformats.org/officeDocument/2006/relationships/hyperlink" Target="https://fbref.com/en/country/WAL/Wales-Football" TargetMode="External"/><Relationship Id="rId1372" Type="http://schemas.openxmlformats.org/officeDocument/2006/relationships/hyperlink" Target="https://fbref.com/en/players/32e7ce92/Loris-Karius" TargetMode="External"/><Relationship Id="rId2009" Type="http://schemas.openxmlformats.org/officeDocument/2006/relationships/hyperlink" Target="https://fbref.com/en/squads/e4a775cb/Nottingham-Forest-Stats" TargetMode="External"/><Relationship Id="rId2216" Type="http://schemas.openxmlformats.org/officeDocument/2006/relationships/hyperlink" Target="https://fbref.com/en/country/JAM/Jamaica-Football" TargetMode="External"/><Relationship Id="rId2423" Type="http://schemas.openxmlformats.org/officeDocument/2006/relationships/hyperlink" Target="https://fbref.com/en/country/ENG/England-Football" TargetMode="External"/><Relationship Id="rId2630" Type="http://schemas.openxmlformats.org/officeDocument/2006/relationships/hyperlink" Target="https://fbref.com/en/players/7cd520e8/Destiny-Udogie" TargetMode="External"/><Relationship Id="rId602" Type="http://schemas.openxmlformats.org/officeDocument/2006/relationships/hyperlink" Target="https://fbref.com/en/squads/cff3d9bb/Chelsea-Stats" TargetMode="External"/><Relationship Id="rId1025" Type="http://schemas.openxmlformats.org/officeDocument/2006/relationships/hyperlink" Target="https://fbref.com/en/country/ESP/Spain-Football" TargetMode="External"/><Relationship Id="rId1232" Type="http://schemas.openxmlformats.org/officeDocument/2006/relationships/hyperlink" Target="https://fbref.com/en/players/aaab4602/Bradley-Ibrahim" TargetMode="External"/><Relationship Id="rId1677" Type="http://schemas.openxmlformats.org/officeDocument/2006/relationships/hyperlink" Target="https://fbref.com/en/country/GRE/Greece-Football" TargetMode="External"/><Relationship Id="rId1884" Type="http://schemas.openxmlformats.org/officeDocument/2006/relationships/hyperlink" Target="https://fbref.com/en/players/a53649b7/Eddie-Nketiah" TargetMode="External"/><Relationship Id="rId2728" Type="http://schemas.openxmlformats.org/officeDocument/2006/relationships/hyperlink" Target="https://fbref.com/en/players/95bd120d/matchlogs/2023-2024/summary/Deivid-Washington-Match-Logs" TargetMode="External"/><Relationship Id="rId907" Type="http://schemas.openxmlformats.org/officeDocument/2006/relationships/hyperlink" Target="https://fbref.com/en/players/ed1e53f3/matchlogs/2023-2024/summary/Phil-Foden-Match-Logs" TargetMode="External"/><Relationship Id="rId1537" Type="http://schemas.openxmlformats.org/officeDocument/2006/relationships/hyperlink" Target="https://fbref.com/en/country/ARG/Argentina-Football" TargetMode="External"/><Relationship Id="rId1744" Type="http://schemas.openxmlformats.org/officeDocument/2006/relationships/hyperlink" Target="https://fbref.com/en/players/fed96827/Chris-Mepham" TargetMode="External"/><Relationship Id="rId1951" Type="http://schemas.openxmlformats.org/officeDocument/2006/relationships/hyperlink" Target="https://fbref.com/en/players/788c0277/matchlogs/2023-2024/summary/Chiedozie-Ogbene-Match-Logs" TargetMode="External"/><Relationship Id="rId36" Type="http://schemas.openxmlformats.org/officeDocument/2006/relationships/hyperlink" Target="https://fbref.com/en/players/4dcec659/matchlogs/2023-2024/summary/Simon-Adingra-Match-Logs" TargetMode="External"/><Relationship Id="rId1604" Type="http://schemas.openxmlformats.org/officeDocument/2006/relationships/hyperlink" Target="https://fbref.com/en/players/bb5fbd2b/Solly-March" TargetMode="External"/><Relationship Id="rId185" Type="http://schemas.openxmlformats.org/officeDocument/2006/relationships/hyperlink" Target="https://fbref.com/en/country/FRA/France-Football" TargetMode="External"/><Relationship Id="rId1811" Type="http://schemas.openxmlformats.org/officeDocument/2006/relationships/hyperlink" Target="https://fbref.com/en/players/9674002f/matchlogs/2023-2024/summary/Mason-Mount-Match-Logs" TargetMode="External"/><Relationship Id="rId1909" Type="http://schemas.openxmlformats.org/officeDocument/2006/relationships/hyperlink" Target="https://fbref.com/en/country/URU/Uruguay-Football" TargetMode="External"/><Relationship Id="rId392" Type="http://schemas.openxmlformats.org/officeDocument/2006/relationships/hyperlink" Target="https://fbref.com/en/players/dc4cae05/David-Brooks" TargetMode="External"/><Relationship Id="rId697" Type="http://schemas.openxmlformats.org/officeDocument/2006/relationships/hyperlink" Target="https://fbref.com/en/country/POR/Portugal-Football" TargetMode="External"/><Relationship Id="rId2073" Type="http://schemas.openxmlformats.org/officeDocument/2006/relationships/hyperlink" Target="https://fbref.com/en/squads/cd051869/Brentford-Stats" TargetMode="External"/><Relationship Id="rId2280" Type="http://schemas.openxmlformats.org/officeDocument/2006/relationships/hyperlink" Target="https://fbref.com/en/country/DEN/Denmark-Football" TargetMode="External"/><Relationship Id="rId2378" Type="http://schemas.openxmlformats.org/officeDocument/2006/relationships/hyperlink" Target="https://fbref.com/en/players/21945a9e/Dane-Scarlett" TargetMode="External"/><Relationship Id="rId252" Type="http://schemas.openxmlformats.org/officeDocument/2006/relationships/hyperlink" Target="https://fbref.com/en/players/7cbd6d68/Eddie-Beach" TargetMode="External"/><Relationship Id="rId1187" Type="http://schemas.openxmlformats.org/officeDocument/2006/relationships/hyperlink" Target="https://fbref.com/en/players/bd8a5d95/matchlogs/2023-2024/summary/Joseph-Hodge-Match-Logs" TargetMode="External"/><Relationship Id="rId2140" Type="http://schemas.openxmlformats.org/officeDocument/2006/relationships/hyperlink" Target="https://fbref.com/en/country/ENG/England-Football" TargetMode="External"/><Relationship Id="rId2585" Type="http://schemas.openxmlformats.org/officeDocument/2006/relationships/hyperlink" Target="https://fbref.com/en/players/b28bbd58/matchlogs/2023-2024/summary/Andros-Townsend-Match-Logs" TargetMode="External"/><Relationship Id="rId2792" Type="http://schemas.openxmlformats.org/officeDocument/2006/relationships/hyperlink" Target="https://fbref.com/en/players/2500cef9/matchlogs/2023-2024/summary/Yoane-Wissa-Match-Logs" TargetMode="External"/><Relationship Id="rId112" Type="http://schemas.openxmlformats.org/officeDocument/2006/relationships/hyperlink" Target="https://fbref.com/en/players/50fc4c0a/matchlogs/2023-2024/summary/Jordan-Amissah-Match-Logs" TargetMode="External"/><Relationship Id="rId557" Type="http://schemas.openxmlformats.org/officeDocument/2006/relationships/hyperlink" Target="https://fbref.com/en/country/IRL/Republic-of-Ireland-Football" TargetMode="External"/><Relationship Id="rId764" Type="http://schemas.openxmlformats.org/officeDocument/2006/relationships/hyperlink" Target="https://fbref.com/en/players/bf33b257/Alfie-Doughty" TargetMode="External"/><Relationship Id="rId971" Type="http://schemas.openxmlformats.org/officeDocument/2006/relationships/hyperlink" Target="https://fbref.com/en/players/7aa8adfe/matchlogs/2023-2024/summary/Alejandro-Garnacho-Match-Logs" TargetMode="External"/><Relationship Id="rId1394" Type="http://schemas.openxmlformats.org/officeDocument/2006/relationships/hyperlink" Target="https://fbref.com/en/squads/4ba7cbea/Bournemouth-Stats" TargetMode="External"/><Relationship Id="rId1699" Type="http://schemas.openxmlformats.org/officeDocument/2006/relationships/hyperlink" Target="https://fbref.com/en/players/5c42b6b6/matchlogs/2023-2024/summary/John-Mcatee-Match-Logs" TargetMode="External"/><Relationship Id="rId2000" Type="http://schemas.openxmlformats.org/officeDocument/2006/relationships/hyperlink" Target="https://fbref.com/en/country/NGA/Nigeria-Football" TargetMode="External"/><Relationship Id="rId2238" Type="http://schemas.openxmlformats.org/officeDocument/2006/relationships/hyperlink" Target="https://fbref.com/en/players/fa031b34/matchlogs/2023-2024/summary/Richarlison-Match-Logs" TargetMode="External"/><Relationship Id="rId2445" Type="http://schemas.openxmlformats.org/officeDocument/2006/relationships/hyperlink" Target="https://fbref.com/en/players/8e16dd48/matchlogs/2023-2024/summary/Luis-Sinisterra-Match-Logs" TargetMode="External"/><Relationship Id="rId2652" Type="http://schemas.openxmlformats.org/officeDocument/2006/relationships/hyperlink" Target="https://fbref.com/en/squads/822bd0ba/Liverpool-Stats" TargetMode="External"/><Relationship Id="rId417" Type="http://schemas.openxmlformats.org/officeDocument/2006/relationships/hyperlink" Target="https://fbref.com/en/country/ARG/Argentina-Football" TargetMode="External"/><Relationship Id="rId624" Type="http://schemas.openxmlformats.org/officeDocument/2006/relationships/hyperlink" Target="https://fbref.com/en/players/d9565625/Diogo-Dalot" TargetMode="External"/><Relationship Id="rId831" Type="http://schemas.openxmlformats.org/officeDocument/2006/relationships/hyperlink" Target="https://fbref.com/en/players/b9e1436c/matchlogs/2023-2024/summary/Harvey-Elliott-Match-Logs" TargetMode="External"/><Relationship Id="rId1047" Type="http://schemas.openxmlformats.org/officeDocument/2006/relationships/hyperlink" Target="https://fbref.com/en/players/19a9cb70/matchlogs/2023-2024/summary/Kaide-Gordon-Match-Logs" TargetMode="External"/><Relationship Id="rId1254" Type="http://schemas.openxmlformats.org/officeDocument/2006/relationships/hyperlink" Target="https://fbref.com/en/squads/d3fd31cc/Everton-Stats" TargetMode="External"/><Relationship Id="rId1461" Type="http://schemas.openxmlformats.org/officeDocument/2006/relationships/hyperlink" Target="https://fbref.com/en/country/NED/Netherlands-Football" TargetMode="External"/><Relationship Id="rId2305" Type="http://schemas.openxmlformats.org/officeDocument/2006/relationships/hyperlink" Target="https://fbref.com/en/squads/4ba7cbea/Bournemouth-Stats" TargetMode="External"/><Relationship Id="rId2512" Type="http://schemas.openxmlformats.org/officeDocument/2006/relationships/hyperlink" Target="https://fbref.com/en/squads/822bd0ba/Liverpool-Stats" TargetMode="External"/><Relationship Id="rId929" Type="http://schemas.openxmlformats.org/officeDocument/2006/relationships/hyperlink" Target="https://fbref.com/en/country/BRA/Brazil-Football" TargetMode="External"/><Relationship Id="rId1114" Type="http://schemas.openxmlformats.org/officeDocument/2006/relationships/hyperlink" Target="https://fbref.com/en/squads/fd962109/Fulham-Stats" TargetMode="External"/><Relationship Id="rId1321" Type="http://schemas.openxmlformats.org/officeDocument/2006/relationships/hyperlink" Target="https://fbref.com/en/country/ENG/England-Football" TargetMode="External"/><Relationship Id="rId1559" Type="http://schemas.openxmlformats.org/officeDocument/2006/relationships/hyperlink" Target="https://fbref.com/en/players/6f7d826d/matchlogs/2023-2024/summary/Douglas-Luiz-Match-Logs" TargetMode="External"/><Relationship Id="rId1766" Type="http://schemas.openxmlformats.org/officeDocument/2006/relationships/hyperlink" Target="https://fbref.com/en/squads/47c64c55/Crystal-Palace-Stats" TargetMode="External"/><Relationship Id="rId1973" Type="http://schemas.openxmlformats.org/officeDocument/2006/relationships/hyperlink" Target="https://fbref.com/en/squads/47c64c55/Crystal-Palace-Stats" TargetMode="External"/><Relationship Id="rId2817" Type="http://schemas.openxmlformats.org/officeDocument/2006/relationships/hyperlink" Target="https://fbref.com/en/players/c1fe2a48/Ryan-Yates" TargetMode="External"/><Relationship Id="rId58" Type="http://schemas.openxmlformats.org/officeDocument/2006/relationships/hyperlink" Target="https://fbref.com/en/country/NGA/Nigeria-Football" TargetMode="External"/><Relationship Id="rId1419" Type="http://schemas.openxmlformats.org/officeDocument/2006/relationships/hyperlink" Target="https://fbref.com/en/players/86109b3b/matchlogs/2023-2024/summary/Joshua-King-Match-Logs" TargetMode="External"/><Relationship Id="rId1626" Type="http://schemas.openxmlformats.org/officeDocument/2006/relationships/hyperlink" Target="https://fbref.com/en/squads/19538871/Manchester-United-Stats" TargetMode="External"/><Relationship Id="rId1833" Type="http://schemas.openxmlformats.org/officeDocument/2006/relationships/hyperlink" Target="https://fbref.com/en/country/KVX/Kosovo-Football" TargetMode="External"/><Relationship Id="rId1900" Type="http://schemas.openxmlformats.org/officeDocument/2006/relationships/hyperlink" Target="https://fbref.com/en/players/e6af02e0/Matheus-Nunes" TargetMode="External"/><Relationship Id="rId2095" Type="http://schemas.openxmlformats.org/officeDocument/2006/relationships/hyperlink" Target="https://fbref.com/en/players/0cf321c8/Djordje-Petrovic" TargetMode="External"/><Relationship Id="rId274" Type="http://schemas.openxmlformats.org/officeDocument/2006/relationships/hyperlink" Target="https://fbref.com/en/squads/1df6b87e/Sheffield-United-Stats" TargetMode="External"/><Relationship Id="rId481" Type="http://schemas.openxmlformats.org/officeDocument/2006/relationships/hyperlink" Target="https://fbref.com/en/country/ENG/England-Football" TargetMode="External"/><Relationship Id="rId2162" Type="http://schemas.openxmlformats.org/officeDocument/2006/relationships/hyperlink" Target="https://fbref.com/en/players/67f649be/matchlogs/2023-2024/summary/Ionut-Radu-Match-Logs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players/74e12f1e/matchlogs/2023-2024/summary/Jack-Cork-Match-Logs" TargetMode="External"/><Relationship Id="rId786" Type="http://schemas.openxmlformats.org/officeDocument/2006/relationships/hyperlink" Target="https://fbref.com/en/squads/b2b47a98/Newcastle-United-Stats" TargetMode="External"/><Relationship Id="rId993" Type="http://schemas.openxmlformats.org/officeDocument/2006/relationships/hyperlink" Target="https://fbref.com/en/country/ENG/England-Football" TargetMode="External"/><Relationship Id="rId2467" Type="http://schemas.openxmlformats.org/officeDocument/2006/relationships/hyperlink" Target="https://fbref.com/en/country/ISR/Israel-Football" TargetMode="External"/><Relationship Id="rId2674" Type="http://schemas.openxmlformats.org/officeDocument/2006/relationships/hyperlink" Target="https://fbref.com/en/players/77d6fd4d/Guglielmo-Vicario" TargetMode="External"/><Relationship Id="rId341" Type="http://schemas.openxmlformats.org/officeDocument/2006/relationships/hyperlink" Target="https://fbref.com/en/country/ENG/England-Football" TargetMode="External"/><Relationship Id="rId439" Type="http://schemas.openxmlformats.org/officeDocument/2006/relationships/hyperlink" Target="https://fbref.com/en/players/16264a81/matchlogs/2023-2024/summary/Moises-Caicedo-Match-Logs" TargetMode="External"/><Relationship Id="rId646" Type="http://schemas.openxmlformats.org/officeDocument/2006/relationships/hyperlink" Target="https://fbref.com/en/squads/cd051869/Brentford-Stats" TargetMode="External"/><Relationship Id="rId1069" Type="http://schemas.openxmlformats.org/officeDocument/2006/relationships/hyperlink" Target="https://fbref.com/en/country/ENG/England-Football" TargetMode="External"/><Relationship Id="rId1276" Type="http://schemas.openxmlformats.org/officeDocument/2006/relationships/hyperlink" Target="https://fbref.com/en/players/8449d35e/Vitaly-Janelt" TargetMode="External"/><Relationship Id="rId1483" Type="http://schemas.openxmlformats.org/officeDocument/2006/relationships/hyperlink" Target="https://fbref.com/en/players/119b9a8e/matchlogs/2023-2024/summary/Aymeric-Laporte-Match-Logs" TargetMode="External"/><Relationship Id="rId2022" Type="http://schemas.openxmlformats.org/officeDocument/2006/relationships/hyperlink" Target="https://fbref.com/en/players/cd889153/matchlogs/2023-2024/summary/Gabriel-Osho-Match-Logs" TargetMode="External"/><Relationship Id="rId2327" Type="http://schemas.openxmlformats.org/officeDocument/2006/relationships/hyperlink" Target="https://fbref.com/en/players/8218e831/Imari-Samuels" TargetMode="External"/><Relationship Id="rId201" Type="http://schemas.openxmlformats.org/officeDocument/2006/relationships/hyperlink" Target="https://fbref.com/en/country/GRE/Greece-Football" TargetMode="External"/><Relationship Id="rId506" Type="http://schemas.openxmlformats.org/officeDocument/2006/relationships/hyperlink" Target="https://fbref.com/en/squads/8602292d/Aston-Villa-Stats" TargetMode="External"/><Relationship Id="rId853" Type="http://schemas.openxmlformats.org/officeDocument/2006/relationships/hyperlink" Target="https://fbref.com/en/country/FRA/France-Football" TargetMode="External"/><Relationship Id="rId1136" Type="http://schemas.openxmlformats.org/officeDocument/2006/relationships/hyperlink" Target="https://fbref.com/en/players/a6de6361/Tom-Heaton" TargetMode="External"/><Relationship Id="rId1690" Type="http://schemas.openxmlformats.org/officeDocument/2006/relationships/hyperlink" Target="https://fbref.com/en/squads/1df6b87e/Sheffield-United-Stats" TargetMode="External"/><Relationship Id="rId1788" Type="http://schemas.openxmlformats.org/officeDocument/2006/relationships/hyperlink" Target="https://fbref.com/en/players/01ce9e70/Kieffer-Moore" TargetMode="External"/><Relationship Id="rId1995" Type="http://schemas.openxmlformats.org/officeDocument/2006/relationships/hyperlink" Target="https://fbref.com/en/players/d86a1f3e/Tyler-Onyango" TargetMode="External"/><Relationship Id="rId2534" Type="http://schemas.openxmlformats.org/officeDocument/2006/relationships/hyperlink" Target="https://fbref.com/en/players/5c0da4a4/Marcus-Tavernier" TargetMode="External"/><Relationship Id="rId2741" Type="http://schemas.openxmlformats.org/officeDocument/2006/relationships/hyperlink" Target="https://fbref.com/en/players/ed46ab76/Maxwell-Wellings" TargetMode="External"/><Relationship Id="rId2839" Type="http://schemas.openxmlformats.org/officeDocument/2006/relationships/hyperlink" Target="https://fbref.com/en/squads/18bb7c10/Arsenal-Stats" TargetMode="External"/><Relationship Id="rId713" Type="http://schemas.openxmlformats.org/officeDocument/2006/relationships/hyperlink" Target="https://fbref.com/en/country/FRA/France-Football" TargetMode="External"/><Relationship Id="rId920" Type="http://schemas.openxmlformats.org/officeDocument/2006/relationships/hyperlink" Target="https://fbref.com/en/players/c3e39f12/Fraser-Forster" TargetMode="External"/><Relationship Id="rId1343" Type="http://schemas.openxmlformats.org/officeDocument/2006/relationships/hyperlink" Target="https://fbref.com/en/players/f098c03e/matchlogs/2023-2024/summary/Mads-Juel-Andersen-Match-Logs" TargetMode="External"/><Relationship Id="rId1550" Type="http://schemas.openxmlformats.org/officeDocument/2006/relationships/hyperlink" Target="https://fbref.com/en/squads/b2b47a98/Newcastle-United-Stats" TargetMode="External"/><Relationship Id="rId1648" Type="http://schemas.openxmlformats.org/officeDocument/2006/relationships/hyperlink" Target="https://fbref.com/en/players/feb5d972/Pape-Matar-Sarr" TargetMode="External"/><Relationship Id="rId2601" Type="http://schemas.openxmlformats.org/officeDocument/2006/relationships/hyperlink" Target="https://fbref.com/en/players/999ceb5f/matchlogs/2023-2024/summary/Boubacar-Traore-Match-Logs" TargetMode="External"/><Relationship Id="rId1203" Type="http://schemas.openxmlformats.org/officeDocument/2006/relationships/hyperlink" Target="https://fbref.com/en/players/f233ed69/matchlogs/2023-2024/summary/Justin-Hubner-Match-Logs" TargetMode="External"/><Relationship Id="rId1410" Type="http://schemas.openxmlformats.org/officeDocument/2006/relationships/hyperlink" Target="https://fbref.com/en/squads/4ba7cbea/Bournemouth-Stats" TargetMode="External"/><Relationship Id="rId1508" Type="http://schemas.openxmlformats.org/officeDocument/2006/relationships/hyperlink" Target="https://fbref.com/en/players/2628fd2b/Bernd-Leno" TargetMode="External"/><Relationship Id="rId1855" Type="http://schemas.openxmlformats.org/officeDocument/2006/relationships/hyperlink" Target="https://fbref.com/en/players/de5b5570/matchlogs/2023-2024/summary/Marvelous-Nakamba-Match-Logs" TargetMode="External"/><Relationship Id="rId1715" Type="http://schemas.openxmlformats.org/officeDocument/2006/relationships/hyperlink" Target="https://fbref.com/en/players/90f91999/matchlogs/2023-2024/summary/John-McGinn-Match-Logs" TargetMode="External"/><Relationship Id="rId1922" Type="http://schemas.openxmlformats.org/officeDocument/2006/relationships/hyperlink" Target="https://fbref.com/en/squads/cd051869/Brentford-Stats" TargetMode="External"/><Relationship Id="rId296" Type="http://schemas.openxmlformats.org/officeDocument/2006/relationships/hyperlink" Target="https://fbref.com/en/players/d0b6129f/Sander-Berge" TargetMode="External"/><Relationship Id="rId2184" Type="http://schemas.openxmlformats.org/officeDocument/2006/relationships/hyperlink" Target="https://fbref.com/en/country/ENG/England-Football" TargetMode="External"/><Relationship Id="rId2391" Type="http://schemas.openxmlformats.org/officeDocument/2006/relationships/hyperlink" Target="https://fbref.com/en/country/GHA/Ghana-Football" TargetMode="External"/><Relationship Id="rId156" Type="http://schemas.openxmlformats.org/officeDocument/2006/relationships/hyperlink" Target="https://fbref.com/en/players/05e8ca6d/matchlogs/2023-2024/summary/Cameron-Archer-Match-Logs" TargetMode="External"/><Relationship Id="rId363" Type="http://schemas.openxmlformats.org/officeDocument/2006/relationships/hyperlink" Target="https://fbref.com/en/players/c1949191/matchlogs/2023-2024/summary/Jarrad-Branthwaite-Match-Logs" TargetMode="External"/><Relationship Id="rId570" Type="http://schemas.openxmlformats.org/officeDocument/2006/relationships/hyperlink" Target="https://fbref.com/en/squads/cff3d9bb/Chelsea-Stats" TargetMode="External"/><Relationship Id="rId2044" Type="http://schemas.openxmlformats.org/officeDocument/2006/relationships/hyperlink" Target="https://fbref.com/en/country/ENG/England-Football" TargetMode="External"/><Relationship Id="rId2251" Type="http://schemas.openxmlformats.org/officeDocument/2006/relationships/hyperlink" Target="https://fbref.com/en/players/2e4f5f03/Andrew-Robertson" TargetMode="External"/><Relationship Id="rId2489" Type="http://schemas.openxmlformats.org/officeDocument/2006/relationships/hyperlink" Target="https://fbref.com/en/players/b400bde0/matchlogs/2023-2024/summary/Raheem-Sterling-Match-Logs" TargetMode="External"/><Relationship Id="rId2696" Type="http://schemas.openxmlformats.org/officeDocument/2006/relationships/hyperlink" Target="https://fbref.com/en/players/d617bff6/matchlogs/2023-2024/summary/Radek-Vitek-Match-Logs" TargetMode="External"/><Relationship Id="rId223" Type="http://schemas.openxmlformats.org/officeDocument/2006/relationships/hyperlink" Target="https://fbref.com/en/players/b9f282ec/matchlogs/2023-2024/summary/Valentin-Barco-Match-Logs" TargetMode="External"/><Relationship Id="rId430" Type="http://schemas.openxmlformats.org/officeDocument/2006/relationships/hyperlink" Target="https://fbref.com/en/squads/cff3d9bb/Chelsea-Stats" TargetMode="External"/><Relationship Id="rId668" Type="http://schemas.openxmlformats.org/officeDocument/2006/relationships/hyperlink" Target="https://fbref.com/en/players/e46012d4/Kevin-De-Bruyne" TargetMode="External"/><Relationship Id="rId875" Type="http://schemas.openxmlformats.org/officeDocument/2006/relationships/hyperlink" Target="https://fbref.com/en/players/745ca0a3/matchlogs/2023-2024/summary/Romain-Faivre-Match-Logs" TargetMode="External"/><Relationship Id="rId1060" Type="http://schemas.openxmlformats.org/officeDocument/2006/relationships/hyperlink" Target="https://fbref.com/en/players/b0b4fd3e/Jack-Grealish" TargetMode="External"/><Relationship Id="rId1298" Type="http://schemas.openxmlformats.org/officeDocument/2006/relationships/hyperlink" Target="https://fbref.com/en/squads/d07537b9/Brighton-and-Hove-Albion-Stats" TargetMode="External"/><Relationship Id="rId2111" Type="http://schemas.openxmlformats.org/officeDocument/2006/relationships/hyperlink" Target="https://fbref.com/en/players/4f565d77/Kalvin-Phillips" TargetMode="External"/><Relationship Id="rId2349" Type="http://schemas.openxmlformats.org/officeDocument/2006/relationships/hyperlink" Target="https://fbref.com/en/squads/e4a775cb/Nottingham-Forest-Stats" TargetMode="External"/><Relationship Id="rId2556" Type="http://schemas.openxmlformats.org/officeDocument/2006/relationships/hyperlink" Target="https://fbref.com/en/squads/18bb7c10/Arsenal-Stats" TargetMode="External"/><Relationship Id="rId2763" Type="http://schemas.openxmlformats.org/officeDocument/2006/relationships/hyperlink" Target="https://fbref.com/en/squads/8cec06e1/Wolverhampton-Wanderers-Stats" TargetMode="External"/><Relationship Id="rId528" Type="http://schemas.openxmlformats.org/officeDocument/2006/relationships/hyperlink" Target="https://fbref.com/en/players/a2852b4f/Leon-Chiwome" TargetMode="External"/><Relationship Id="rId735" Type="http://schemas.openxmlformats.org/officeDocument/2006/relationships/hyperlink" Target="https://fbref.com/en/players/d557d734/matchlogs/2023-2024/summary/Matt-Doherty-Match-Logs" TargetMode="External"/><Relationship Id="rId942" Type="http://schemas.openxmlformats.org/officeDocument/2006/relationships/hyperlink" Target="https://fbref.com/en/squads/8cec06e1/Wolverhampton-Wanderers-Stats" TargetMode="External"/><Relationship Id="rId1158" Type="http://schemas.openxmlformats.org/officeDocument/2006/relationships/hyperlink" Target="https://fbref.com/en/squads/e4a775cb/Nottingham-Forest-Stats" TargetMode="External"/><Relationship Id="rId1365" Type="http://schemas.openxmlformats.org/officeDocument/2006/relationships/hyperlink" Target="https://fbref.com/en/country/FRA/France-Football" TargetMode="External"/><Relationship Id="rId1572" Type="http://schemas.openxmlformats.org/officeDocument/2006/relationships/hyperlink" Target="https://fbref.com/en/players/83d074ff/Alexis-Mac-Allister" TargetMode="External"/><Relationship Id="rId2209" Type="http://schemas.openxmlformats.org/officeDocument/2006/relationships/hyperlink" Target="https://fbref.com/en/squads/19538871/Manchester-United-Stats" TargetMode="External"/><Relationship Id="rId2416" Type="http://schemas.openxmlformats.org/officeDocument/2006/relationships/hyperlink" Target="https://fbref.com/en/squads/4ba7cbea/Bournemouth-Stats" TargetMode="External"/><Relationship Id="rId2623" Type="http://schemas.openxmlformats.org/officeDocument/2006/relationships/hyperlink" Target="https://fbref.com/en/country/GRE/Greece-Football" TargetMode="External"/><Relationship Id="rId1018" Type="http://schemas.openxmlformats.org/officeDocument/2006/relationships/hyperlink" Target="https://fbref.com/en/squads/8cec06e1/Wolverhampton-Wanderers-Stats" TargetMode="External"/><Relationship Id="rId1225" Type="http://schemas.openxmlformats.org/officeDocument/2006/relationships/hyperlink" Target="https://fbref.com/en/country/DEN/Denmark-Football" TargetMode="External"/><Relationship Id="rId1432" Type="http://schemas.openxmlformats.org/officeDocument/2006/relationships/hyperlink" Target="https://fbref.com/en/players/fc076f78/Luca-Koleosho" TargetMode="External"/><Relationship Id="rId1877" Type="http://schemas.openxmlformats.org/officeDocument/2006/relationships/hyperlink" Target="https://fbref.com/en/country/POR/Portugal-Football" TargetMode="External"/><Relationship Id="rId2830" Type="http://schemas.openxmlformats.org/officeDocument/2006/relationships/hyperlink" Target="https://fbref.com/en/country/ITA/Italy-Football" TargetMode="External"/><Relationship Id="rId71" Type="http://schemas.openxmlformats.org/officeDocument/2006/relationships/hyperlink" Target="https://fbref.com/en/squads/b8fd03ef/Manchester-City-Stats" TargetMode="External"/><Relationship Id="rId802" Type="http://schemas.openxmlformats.org/officeDocument/2006/relationships/hyperlink" Target="https://fbref.com/en/squads/47c64c55/Crystal-Palace-Stats" TargetMode="External"/><Relationship Id="rId1737" Type="http://schemas.openxmlformats.org/officeDocument/2006/relationships/hyperlink" Target="https://fbref.com/en/country/TUN/Tunisia-Football" TargetMode="External"/><Relationship Id="rId1944" Type="http://schemas.openxmlformats.org/officeDocument/2006/relationships/hyperlink" Target="https://fbref.com/en/players/35516eac/Wilson-Odobert" TargetMode="External"/><Relationship Id="rId29" Type="http://schemas.openxmlformats.org/officeDocument/2006/relationships/hyperlink" Target="https://fbref.com/en/players/1b5344ef/Val-Adedokun" TargetMode="External"/><Relationship Id="rId178" Type="http://schemas.openxmlformats.org/officeDocument/2006/relationships/hyperlink" Target="https://fbref.com/en/squads/e4a775cb/Nottingham-Forest-Stats" TargetMode="External"/><Relationship Id="rId1804" Type="http://schemas.openxmlformats.org/officeDocument/2006/relationships/hyperlink" Target="https://fbref.com/en/players/1e159d70/Yerson-Mosquera" TargetMode="External"/><Relationship Id="rId385" Type="http://schemas.openxmlformats.org/officeDocument/2006/relationships/hyperlink" Target="https://fbref.com/en/country/ENG/England-Football" TargetMode="External"/><Relationship Id="rId592" Type="http://schemas.openxmlformats.org/officeDocument/2006/relationships/hyperlink" Target="https://fbref.com/en/players/a5ca9127/Conor-Coventry" TargetMode="External"/><Relationship Id="rId2066" Type="http://schemas.openxmlformats.org/officeDocument/2006/relationships/hyperlink" Target="https://fbref.com/en/players/529f49ab/matchlogs/2023-2024/summary/Thomas-Partey-Match-Logs" TargetMode="External"/><Relationship Id="rId2273" Type="http://schemas.openxmlformats.org/officeDocument/2006/relationships/hyperlink" Target="https://fbref.com/en/squads/b8fd03ef/Manchester-City-Stats" TargetMode="External"/><Relationship Id="rId2480" Type="http://schemas.openxmlformats.org/officeDocument/2006/relationships/hyperlink" Target="https://fbref.com/en/squads/fd962109/Fulham-Stats" TargetMode="External"/><Relationship Id="rId245" Type="http://schemas.openxmlformats.org/officeDocument/2006/relationships/hyperlink" Target="https://fbref.com/en/country/NGA/Nigeria-Football" TargetMode="External"/><Relationship Id="rId452" Type="http://schemas.openxmlformats.org/officeDocument/2006/relationships/hyperlink" Target="https://fbref.com/en/players/48ba3f58/Elijah-Campbell" TargetMode="External"/><Relationship Id="rId897" Type="http://schemas.openxmlformats.org/officeDocument/2006/relationships/hyperlink" Target="https://fbref.com/en/country/SCO/Scotland-Football" TargetMode="External"/><Relationship Id="rId1082" Type="http://schemas.openxmlformats.org/officeDocument/2006/relationships/hyperlink" Target="https://fbref.com/en/squads/b2b47a98/Newcastle-United-Stats" TargetMode="External"/><Relationship Id="rId2133" Type="http://schemas.openxmlformats.org/officeDocument/2006/relationships/hyperlink" Target="https://fbref.com/en/squads/822bd0ba/Liverpool-Stats" TargetMode="External"/><Relationship Id="rId2340" Type="http://schemas.openxmlformats.org/officeDocument/2006/relationships/hyperlink" Target="https://fbref.com/en/country/ESP/Spain-Football" TargetMode="External"/><Relationship Id="rId2578" Type="http://schemas.openxmlformats.org/officeDocument/2006/relationships/hyperlink" Target="https://fbref.com/en/players/532e1e4f/Pau-Torres" TargetMode="External"/><Relationship Id="rId2785" Type="http://schemas.openxmlformats.org/officeDocument/2006/relationships/hyperlink" Target="https://fbref.com/en/players/c6dc9ecd/Harry-Wilson" TargetMode="External"/><Relationship Id="rId105" Type="http://schemas.openxmlformats.org/officeDocument/2006/relationships/hyperlink" Target="https://fbref.com/en/players/2ee5b0c9/Zeki-Amdouni" TargetMode="External"/><Relationship Id="rId312" Type="http://schemas.openxmlformats.org/officeDocument/2006/relationships/hyperlink" Target="https://fbref.com/en/players/0d85a4e8/Marcus-Bettinelli" TargetMode="External"/><Relationship Id="rId757" Type="http://schemas.openxmlformats.org/officeDocument/2006/relationships/hyperlink" Target="https://fbref.com/en/country/MLI/Mali-Football" TargetMode="External"/><Relationship Id="rId964" Type="http://schemas.openxmlformats.org/officeDocument/2006/relationships/hyperlink" Target="https://fbref.com/en/players/f4c17979/Joe-Gardner" TargetMode="External"/><Relationship Id="rId1387" Type="http://schemas.openxmlformats.org/officeDocument/2006/relationships/hyperlink" Target="https://fbref.com/en/players/51dbeea9/matchlogs/2023-2024/summary/Thilo-Kehrer-Match-Logs" TargetMode="External"/><Relationship Id="rId1594" Type="http://schemas.openxmlformats.org/officeDocument/2006/relationships/hyperlink" Target="https://fbref.com/en/squads/e4a775cb/Nottingham-Forest-Stats" TargetMode="External"/><Relationship Id="rId2200" Type="http://schemas.openxmlformats.org/officeDocument/2006/relationships/hyperlink" Target="https://fbref.com/en/country/ENG/England-Football" TargetMode="External"/><Relationship Id="rId2438" Type="http://schemas.openxmlformats.org/officeDocument/2006/relationships/hyperlink" Target="https://fbref.com/en/players/86e7deaf/Thiago-Silva" TargetMode="External"/><Relationship Id="rId2645" Type="http://schemas.openxmlformats.org/officeDocument/2006/relationships/hyperlink" Target="https://fbref.com/en/players/8e526344/matchlogs/2023-2024/summary/Franco-Umeh-Chibueze-Match-Logs" TargetMode="External"/><Relationship Id="rId2852" Type="http://schemas.openxmlformats.org/officeDocument/2006/relationships/hyperlink" Target="https://fbref.com/en/players/79300479/matchlogs/2023-2024/summary/Martin-Odegaard-Match-Logs" TargetMode="External"/><Relationship Id="rId93" Type="http://schemas.openxmlformats.org/officeDocument/2006/relationships/hyperlink" Target="https://fbref.com/en/players/8b3ab7ad/Edson-Alvarez" TargetMode="External"/><Relationship Id="rId617" Type="http://schemas.openxmlformats.org/officeDocument/2006/relationships/hyperlink" Target="https://fbref.com/en/country/GER/Germany-Football" TargetMode="External"/><Relationship Id="rId824" Type="http://schemas.openxmlformats.org/officeDocument/2006/relationships/hyperlink" Target="https://fbref.com/en/players/2fba6108/Anthony-Elanga" TargetMode="External"/><Relationship Id="rId1247" Type="http://schemas.openxmlformats.org/officeDocument/2006/relationships/hyperlink" Target="https://fbref.com/en/players/84c5ceea/matchlogs/2023-2024/summary/Tim-Iroegbunam-Match-Logs" TargetMode="External"/><Relationship Id="rId1454" Type="http://schemas.openxmlformats.org/officeDocument/2006/relationships/hyperlink" Target="https://fbref.com/en/squads/b8fd03ef/Manchester-City-Stats" TargetMode="External"/><Relationship Id="rId1661" Type="http://schemas.openxmlformats.org/officeDocument/2006/relationships/hyperlink" Target="https://fbref.com/en/country/ENG/England-Football" TargetMode="External"/><Relationship Id="rId1899" Type="http://schemas.openxmlformats.org/officeDocument/2006/relationships/hyperlink" Target="https://fbref.com/en/players/43439614/matchlogs/2023-2024/summary/Oliver-Norwood-Match-Logs" TargetMode="External"/><Relationship Id="rId2505" Type="http://schemas.openxmlformats.org/officeDocument/2006/relationships/hyperlink" Target="https://fbref.com/en/players/6cdd9d3d/matchlogs/2023-2024/summary/Mahamadou-Susoho-Match-Logs" TargetMode="External"/><Relationship Id="rId2712" Type="http://schemas.openxmlformats.org/officeDocument/2006/relationships/hyperlink" Target="https://fbref.com/en/players/501ac0cc/matchlogs/2023-2024/summary/Reuell-Walters-Match-Logs" TargetMode="External"/><Relationship Id="rId1107" Type="http://schemas.openxmlformats.org/officeDocument/2006/relationships/hyperlink" Target="https://fbref.com/en/players/eebacc07/matchlogs/2023-2024/summary/Gustavo-Hamer-Match-Logs" TargetMode="External"/><Relationship Id="rId1314" Type="http://schemas.openxmlformats.org/officeDocument/2006/relationships/hyperlink" Target="https://fbref.com/en/squads/361ca564/Tottenham-Hotspur-Stats" TargetMode="External"/><Relationship Id="rId1521" Type="http://schemas.openxmlformats.org/officeDocument/2006/relationships/hyperlink" Target="https://fbref.com/en/country/ENG/England-Football" TargetMode="External"/><Relationship Id="rId1759" Type="http://schemas.openxmlformats.org/officeDocument/2006/relationships/hyperlink" Target="https://fbref.com/en/players/2f90f6b8/matchlogs/2023-2024/summary/James-Milner-Match-Logs" TargetMode="External"/><Relationship Id="rId1966" Type="http://schemas.openxmlformats.org/officeDocument/2006/relationships/hyperlink" Target="https://fbref.com/en/players/efacf4fd/matchlogs/2023-2024/summary/Ademola-Ola-Adebomi-Match-Logs" TargetMode="External"/><Relationship Id="rId1619" Type="http://schemas.openxmlformats.org/officeDocument/2006/relationships/hyperlink" Target="https://fbref.com/en/players/3a27f1bf/matchlogs/2023-2024/summary/Callum-Marshall-Match-Logs" TargetMode="External"/><Relationship Id="rId1826" Type="http://schemas.openxmlformats.org/officeDocument/2006/relationships/hyperlink" Target="https://fbref.com/en/squads/fd962109/Fulham-Stats" TargetMode="External"/><Relationship Id="rId20" Type="http://schemas.openxmlformats.org/officeDocument/2006/relationships/hyperlink" Target="https://fbref.com/en/players/c81d773d/matchlogs/2023-2024/summary/Tosin-Adarabioyo-Match-Logs" TargetMode="External"/><Relationship Id="rId2088" Type="http://schemas.openxmlformats.org/officeDocument/2006/relationships/hyperlink" Target="https://fbref.com/en/country/CRO/Croatia-Football" TargetMode="External"/><Relationship Id="rId2295" Type="http://schemas.openxmlformats.org/officeDocument/2006/relationships/hyperlink" Target="https://fbref.com/en/players/a9b1c319/Pelly-Ruddock-Mpanzu" TargetMode="External"/><Relationship Id="rId267" Type="http://schemas.openxmlformats.org/officeDocument/2006/relationships/hyperlink" Target="https://fbref.com/en/players/399e9474/matchlogs/2023-2024/summary/Amarii-Bell-Match-Logs" TargetMode="External"/><Relationship Id="rId474" Type="http://schemas.openxmlformats.org/officeDocument/2006/relationships/hyperlink" Target="https://fbref.com/en/squads/cff3d9bb/Chelsea-Stats" TargetMode="External"/><Relationship Id="rId2155" Type="http://schemas.openxmlformats.org/officeDocument/2006/relationships/hyperlink" Target="https://fbref.com/en/players/4125cb98/Jarell-Quansah" TargetMode="External"/><Relationship Id="rId127" Type="http://schemas.openxmlformats.org/officeDocument/2006/relationships/hyperlink" Target="https://fbref.com/en/squads/b2b47a98/Newcastle-United-Stats" TargetMode="External"/><Relationship Id="rId681" Type="http://schemas.openxmlformats.org/officeDocument/2006/relationships/hyperlink" Target="https://fbref.com/en/country/BEL/Belgium-Football" TargetMode="External"/><Relationship Id="rId779" Type="http://schemas.openxmlformats.org/officeDocument/2006/relationships/hyperlink" Target="https://fbref.com/en/players/3a949a25/matchlogs/2023-2024/summary/Martin-Dubravka-Match-Logs" TargetMode="External"/><Relationship Id="rId986" Type="http://schemas.openxmlformats.org/officeDocument/2006/relationships/hyperlink" Target="https://fbref.com/en/squads/e4a775cb/Nottingham-Forest-Stats" TargetMode="External"/><Relationship Id="rId2362" Type="http://schemas.openxmlformats.org/officeDocument/2006/relationships/hyperlink" Target="https://fbref.com/en/players/dd745366/matchlogs/2023-2024/summary/Andrey-Santos-Match-Logs" TargetMode="External"/><Relationship Id="rId2667" Type="http://schemas.openxmlformats.org/officeDocument/2006/relationships/hyperlink" Target="https://fbref.com/en/country/NED/Netherlands-Football" TargetMode="External"/><Relationship Id="rId334" Type="http://schemas.openxmlformats.org/officeDocument/2006/relationships/hyperlink" Target="https://fbref.com/en/squads/d07537b9/Brighton-and-Hove-Albion-Stats" TargetMode="External"/><Relationship Id="rId541" Type="http://schemas.openxmlformats.org/officeDocument/2006/relationships/hyperlink" Target="https://fbref.com/en/country/ENG/England-Football" TargetMode="External"/><Relationship Id="rId639" Type="http://schemas.openxmlformats.org/officeDocument/2006/relationships/hyperlink" Target="https://fbref.com/en/players/f08490a6/matchlogs/2023-2024/summary/Arnaut-Danjuma-Match-Logs" TargetMode="External"/><Relationship Id="rId1171" Type="http://schemas.openxmlformats.org/officeDocument/2006/relationships/hyperlink" Target="https://fbref.com/en/players/92e7e919/matchlogs/2023-2024/summary/Son-Heung-min-Match-Logs" TargetMode="External"/><Relationship Id="rId1269" Type="http://schemas.openxmlformats.org/officeDocument/2006/relationships/hyperlink" Target="https://fbref.com/en/country/EST/Estonia-Football" TargetMode="External"/><Relationship Id="rId1476" Type="http://schemas.openxmlformats.org/officeDocument/2006/relationships/hyperlink" Target="https://fbref.com/en/players/f4e433d4/Tariq-Lamptey" TargetMode="External"/><Relationship Id="rId2015" Type="http://schemas.openxmlformats.org/officeDocument/2006/relationships/hyperlink" Target="https://fbref.com/en/players/79bc4c45/Ben-Osborn" TargetMode="External"/><Relationship Id="rId2222" Type="http://schemas.openxmlformats.org/officeDocument/2006/relationships/hyperlink" Target="https://fbref.com/en/players/7fa4e703/matchlogs/2023-2024/summary/Gio-Reyna-Match-Logs" TargetMode="External"/><Relationship Id="rId401" Type="http://schemas.openxmlformats.org/officeDocument/2006/relationships/hyperlink" Target="https://fbref.com/en/country/ENG/England-Football" TargetMode="External"/><Relationship Id="rId846" Type="http://schemas.openxmlformats.org/officeDocument/2006/relationships/hyperlink" Target="https://fbref.com/en/squads/822bd0ba/Liverpool-Stats" TargetMode="External"/><Relationship Id="rId1031" Type="http://schemas.openxmlformats.org/officeDocument/2006/relationships/hyperlink" Target="https://fbref.com/en/players/7e5bebeb/matchlogs/2023-2024/summary/Enso-Gonzalez-Match-Logs" TargetMode="External"/><Relationship Id="rId1129" Type="http://schemas.openxmlformats.org/officeDocument/2006/relationships/hyperlink" Target="https://fbref.com/en/country/GER/Germany-Football" TargetMode="External"/><Relationship Id="rId1683" Type="http://schemas.openxmlformats.org/officeDocument/2006/relationships/hyperlink" Target="https://fbref.com/en/players/493924a7/matchlogs/2023-2024/summary/Kevin-Mbabu-Match-Logs" TargetMode="External"/><Relationship Id="rId1890" Type="http://schemas.openxmlformats.org/officeDocument/2006/relationships/hyperlink" Target="https://fbref.com/en/squads/cff3d9bb/Chelsea-Stats" TargetMode="External"/><Relationship Id="rId1988" Type="http://schemas.openxmlformats.org/officeDocument/2006/relationships/hyperlink" Target="https://fbref.com/en/country/CMR/Cameroon-Football" TargetMode="External"/><Relationship Id="rId2527" Type="http://schemas.openxmlformats.org/officeDocument/2006/relationships/hyperlink" Target="https://fbref.com/en/country/ENG/England-Football" TargetMode="External"/><Relationship Id="rId2734" Type="http://schemas.openxmlformats.org/officeDocument/2006/relationships/hyperlink" Target="https://fbref.com/en/country/ENG/England-Football" TargetMode="External"/><Relationship Id="rId706" Type="http://schemas.openxmlformats.org/officeDocument/2006/relationships/hyperlink" Target="https://fbref.com/en/squads/fd962109/Fulham-Stats" TargetMode="External"/><Relationship Id="rId913" Type="http://schemas.openxmlformats.org/officeDocument/2006/relationships/hyperlink" Target="https://fbref.com/en/country/ESP/Spain-Football" TargetMode="External"/><Relationship Id="rId1336" Type="http://schemas.openxmlformats.org/officeDocument/2006/relationships/hyperlink" Target="https://fbref.com/en/players/178ae8f8/Diogo-Jota" TargetMode="External"/><Relationship Id="rId1543" Type="http://schemas.openxmlformats.org/officeDocument/2006/relationships/hyperlink" Target="https://fbref.com/en/players/37118440/matchlogs/2023-2024/summary/Tom-Lockyer-Match-Logs" TargetMode="External"/><Relationship Id="rId1750" Type="http://schemas.openxmlformats.org/officeDocument/2006/relationships/hyperlink" Target="https://fbref.com/en/squads/d3fd31cc/Everton-Stats" TargetMode="External"/><Relationship Id="rId2801" Type="http://schemas.openxmlformats.org/officeDocument/2006/relationships/hyperlink" Target="https://fbref.com/en/players/a5212312/Joe-Worrall" TargetMode="External"/><Relationship Id="rId42" Type="http://schemas.openxmlformats.org/officeDocument/2006/relationships/hyperlink" Target="https://fbref.com/en/country/MAR/Morocco-Football" TargetMode="External"/><Relationship Id="rId1403" Type="http://schemas.openxmlformats.org/officeDocument/2006/relationships/hyperlink" Target="https://fbref.com/en/players/0ad53bdc/matchlogs/2023-2024/summary/Milos-Kerkez-Match-Logs" TargetMode="External"/><Relationship Id="rId1610" Type="http://schemas.openxmlformats.org/officeDocument/2006/relationships/hyperlink" Target="https://fbref.com/en/squads/4ba7cbea/Bournemouth-Stats" TargetMode="External"/><Relationship Id="rId1848" Type="http://schemas.openxmlformats.org/officeDocument/2006/relationships/hyperlink" Target="https://fbref.com/en/players/30d4a2e5/Vitaliy-Mykolenko" TargetMode="External"/><Relationship Id="rId191" Type="http://schemas.openxmlformats.org/officeDocument/2006/relationships/hyperlink" Target="https://fbref.com/en/players/3a233281/matchlogs/2023-2024/summary/Leon-Bailey-Match-Logs" TargetMode="External"/><Relationship Id="rId1708" Type="http://schemas.openxmlformats.org/officeDocument/2006/relationships/hyperlink" Target="https://fbref.com/en/players/b0df78a0/Jamie-McDonnell" TargetMode="External"/><Relationship Id="rId1915" Type="http://schemas.openxmlformats.org/officeDocument/2006/relationships/hyperlink" Target="https://fbref.com/en/players/7f94982c/matchlogs/2023-2024/summary/Ethan-Nwaneri-Match-Logs" TargetMode="External"/><Relationship Id="rId289" Type="http://schemas.openxmlformats.org/officeDocument/2006/relationships/hyperlink" Target="https://fbref.com/en/country/ENG/England-Football" TargetMode="External"/><Relationship Id="rId496" Type="http://schemas.openxmlformats.org/officeDocument/2006/relationships/hyperlink" Target="https://fbref.com/en/players/e28868f3/Jonny-Castro" TargetMode="External"/><Relationship Id="rId2177" Type="http://schemas.openxmlformats.org/officeDocument/2006/relationships/hyperlink" Target="https://fbref.com/en/squads/8602292d/Aston-Villa-Stats" TargetMode="External"/><Relationship Id="rId2384" Type="http://schemas.openxmlformats.org/officeDocument/2006/relationships/hyperlink" Target="https://fbref.com/en/squads/cd051869/Brentford-Stats" TargetMode="External"/><Relationship Id="rId2591" Type="http://schemas.openxmlformats.org/officeDocument/2006/relationships/hyperlink" Target="https://fbref.com/en/country/ESP/Spain-Football" TargetMode="External"/><Relationship Id="rId149" Type="http://schemas.openxmlformats.org/officeDocument/2006/relationships/hyperlink" Target="https://fbref.com/en/players/05e8ca6d/Cameron-Archer" TargetMode="External"/><Relationship Id="rId356" Type="http://schemas.openxmlformats.org/officeDocument/2006/relationships/hyperlink" Target="https://fbref.com/en/players/bbd67769/Conor-Bradley" TargetMode="External"/><Relationship Id="rId563" Type="http://schemas.openxmlformats.org/officeDocument/2006/relationships/hyperlink" Target="https://fbref.com/en/players/4f9091bc/matchlogs/2023-2024/summary/Toby-Collier-Match-Logs" TargetMode="External"/><Relationship Id="rId770" Type="http://schemas.openxmlformats.org/officeDocument/2006/relationships/hyperlink" Target="https://fbref.com/en/squads/8cec06e1/Wolverhampton-Wanderers-Stats" TargetMode="External"/><Relationship Id="rId1193" Type="http://schemas.openxmlformats.org/officeDocument/2006/relationships/hyperlink" Target="https://fbref.com/en/country/ENG/England-Football" TargetMode="External"/><Relationship Id="rId2037" Type="http://schemas.openxmlformats.org/officeDocument/2006/relationships/hyperlink" Target="https://fbref.com/en/squads/47c64c55/Crystal-Palace-Stats" TargetMode="External"/><Relationship Id="rId2244" Type="http://schemas.openxmlformats.org/officeDocument/2006/relationships/hyperlink" Target="https://fbref.com/en/country/SCO/Scotland-Football" TargetMode="External"/><Relationship Id="rId2451" Type="http://schemas.openxmlformats.org/officeDocument/2006/relationships/hyperlink" Target="https://fbref.com/en/country/ENG/England-Football" TargetMode="External"/><Relationship Id="rId2689" Type="http://schemas.openxmlformats.org/officeDocument/2006/relationships/hyperlink" Target="https://fbref.com/en/players/8b529245/matchlogs/2023-2024/summary/Carlos-Vinicius-Match-Logs" TargetMode="External"/><Relationship Id="rId216" Type="http://schemas.openxmlformats.org/officeDocument/2006/relationships/hyperlink" Target="https://fbref.com/en/players/2886c9b5/Shandon-Baptiste" TargetMode="External"/><Relationship Id="rId423" Type="http://schemas.openxmlformats.org/officeDocument/2006/relationships/hyperlink" Target="https://fbref.com/en/players/a681b7b7/matchlogs/2023-2024/summary/Reece-Burke-Match-Logs" TargetMode="External"/><Relationship Id="rId868" Type="http://schemas.openxmlformats.org/officeDocument/2006/relationships/hyperlink" Target="https://fbref.com/en/players/9328b835/Lukasz-Fabianski" TargetMode="External"/><Relationship Id="rId1053" Type="http://schemas.openxmlformats.org/officeDocument/2006/relationships/hyperlink" Target="https://fbref.com/en/country/NED/Netherlands-Football" TargetMode="External"/><Relationship Id="rId1260" Type="http://schemas.openxmlformats.org/officeDocument/2006/relationships/hyperlink" Target="https://fbref.com/en/players/0cd9c796/Ben-Jackson" TargetMode="External"/><Relationship Id="rId1498" Type="http://schemas.openxmlformats.org/officeDocument/2006/relationships/hyperlink" Target="https://fbref.com/en/squads/8cec06e1/Wolverhampton-Wanderers-Stats" TargetMode="External"/><Relationship Id="rId2104" Type="http://schemas.openxmlformats.org/officeDocument/2006/relationships/hyperlink" Target="https://fbref.com/en/country/WAL/Wales-Football" TargetMode="External"/><Relationship Id="rId2549" Type="http://schemas.openxmlformats.org/officeDocument/2006/relationships/hyperlink" Target="https://fbref.com/en/players/fc027d02/matchlogs/2023-2024/summary/Luke-Thomas-Match-Logs" TargetMode="External"/><Relationship Id="rId2756" Type="http://schemas.openxmlformats.org/officeDocument/2006/relationships/hyperlink" Target="https://fbref.com/en/players/35e413f1/matchlogs/2023-2024/summary/Ben-White-Match-Logs" TargetMode="External"/><Relationship Id="rId630" Type="http://schemas.openxmlformats.org/officeDocument/2006/relationships/hyperlink" Target="https://fbref.com/en/squads/cd051869/Brentford-Stats" TargetMode="External"/><Relationship Id="rId728" Type="http://schemas.openxmlformats.org/officeDocument/2006/relationships/hyperlink" Target="https://fbref.com/en/players/e814e1cf/Lewis-Dobbin" TargetMode="External"/><Relationship Id="rId935" Type="http://schemas.openxmlformats.org/officeDocument/2006/relationships/hyperlink" Target="https://fbref.com/en/players/38c29201/matchlogs/2023-2024/summary/Aidan-Francis-Match-Logs" TargetMode="External"/><Relationship Id="rId1358" Type="http://schemas.openxmlformats.org/officeDocument/2006/relationships/hyperlink" Target="https://fbref.com/en/squads/8cec06e1/Wolverhampton-Wanderers-Stats" TargetMode="External"/><Relationship Id="rId1565" Type="http://schemas.openxmlformats.org/officeDocument/2006/relationships/hyperlink" Target="https://fbref.com/en/country/SRB/Serbia-Football" TargetMode="External"/><Relationship Id="rId1772" Type="http://schemas.openxmlformats.org/officeDocument/2006/relationships/hyperlink" Target="https://fbref.com/en/players/3925dbd6/Aleksandar-Mitrovic" TargetMode="External"/><Relationship Id="rId2311" Type="http://schemas.openxmlformats.org/officeDocument/2006/relationships/hyperlink" Target="https://fbref.com/en/players/bc7dc64d/Bukayo-Saka" TargetMode="External"/><Relationship Id="rId2409" Type="http://schemas.openxmlformats.org/officeDocument/2006/relationships/hyperlink" Target="https://fbref.com/en/players/d04b94db/matchlogs/2023-2024/summary/Nelson-Semedo-Match-Logs" TargetMode="External"/><Relationship Id="rId2616" Type="http://schemas.openxmlformats.org/officeDocument/2006/relationships/hyperlink" Target="https://fbref.com/en/squads/18bb7c10/Arsenal-Stats" TargetMode="External"/><Relationship Id="rId64" Type="http://schemas.openxmlformats.org/officeDocument/2006/relationships/hyperlink" Target="https://fbref.com/en/players/9b398aea/matchlogs/2023-2024/summary/Rayan-Ait-Nouri-Match-Logs" TargetMode="External"/><Relationship Id="rId1120" Type="http://schemas.openxmlformats.org/officeDocument/2006/relationships/hyperlink" Target="https://fbref.com/en/players/6ce635b6/Ollie-Harrison" TargetMode="External"/><Relationship Id="rId1218" Type="http://schemas.openxmlformats.org/officeDocument/2006/relationships/hyperlink" Target="https://fbref.com/en/squads/cff3d9bb/Chelsea-Stats" TargetMode="External"/><Relationship Id="rId1425" Type="http://schemas.openxmlformats.org/officeDocument/2006/relationships/hyperlink" Target="https://fbref.com/en/country/POL/Poland-Football" TargetMode="External"/><Relationship Id="rId2823" Type="http://schemas.openxmlformats.org/officeDocument/2006/relationships/hyperlink" Target="https://fbref.com/en/squads/d3fd31cc/Everton-Stats" TargetMode="External"/><Relationship Id="rId1632" Type="http://schemas.openxmlformats.org/officeDocument/2006/relationships/hyperlink" Target="https://fbref.com/en/players/7956236f/Emiliano-Martinez" TargetMode="External"/><Relationship Id="rId1937" Type="http://schemas.openxmlformats.org/officeDocument/2006/relationships/hyperlink" Target="https://fbref.com/en/country/IRL/Republic-of-Ireland-Football" TargetMode="External"/><Relationship Id="rId2199" Type="http://schemas.openxmlformats.org/officeDocument/2006/relationships/hyperlink" Target="https://fbref.com/en/players/ab651565/Nathan-Redmond" TargetMode="External"/><Relationship Id="rId280" Type="http://schemas.openxmlformats.org/officeDocument/2006/relationships/hyperlink" Target="https://fbref.com/en/players/5a04fd92/Said-Benrahma" TargetMode="External"/><Relationship Id="rId140" Type="http://schemas.openxmlformats.org/officeDocument/2006/relationships/hyperlink" Target="https://fbref.com/en/players/ac05f970/matchlogs/2023-2024/summary/Michail-Antonio-Match-Logs" TargetMode="External"/><Relationship Id="rId378" Type="http://schemas.openxmlformats.org/officeDocument/2006/relationships/hyperlink" Target="https://fbref.com/en/squads/cff3d9bb/Chelsea-Stats" TargetMode="External"/><Relationship Id="rId585" Type="http://schemas.openxmlformats.org/officeDocument/2006/relationships/hyperlink" Target="https://fbref.com/en/country/CZE/Czech-Republic-Football" TargetMode="External"/><Relationship Id="rId792" Type="http://schemas.openxmlformats.org/officeDocument/2006/relationships/hyperlink" Target="https://fbref.com/en/players/414184f7/Jhon-Duran" TargetMode="External"/><Relationship Id="rId2059" Type="http://schemas.openxmlformats.org/officeDocument/2006/relationships/hyperlink" Target="https://fbref.com/en/players/32163807/Ben-Parkinson" TargetMode="External"/><Relationship Id="rId2266" Type="http://schemas.openxmlformats.org/officeDocument/2006/relationships/hyperlink" Target="https://fbref.com/en/players/17acc2ed/matchlogs/2023-2024/summary/Marek-Rodak-Match-Logs" TargetMode="External"/><Relationship Id="rId2473" Type="http://schemas.openxmlformats.org/officeDocument/2006/relationships/hyperlink" Target="https://fbref.com/en/players/6613c819/matchlogs/2023-2024/summary/Tomas-Soucek-Match-Logs" TargetMode="External"/><Relationship Id="rId2680" Type="http://schemas.openxmlformats.org/officeDocument/2006/relationships/hyperlink" Target="https://fbref.com/en/squads/18bb7c10/Arsenal-Stats" TargetMode="External"/><Relationship Id="rId6" Type="http://schemas.openxmlformats.org/officeDocument/2006/relationships/hyperlink" Target="https://fbref.com/en/country/ENG/England-Football" TargetMode="External"/><Relationship Id="rId238" Type="http://schemas.openxmlformats.org/officeDocument/2006/relationships/hyperlink" Target="https://fbref.com/en/squads/d07537b9/Brighton-and-Hove-Albion-Stats" TargetMode="External"/><Relationship Id="rId445" Type="http://schemas.openxmlformats.org/officeDocument/2006/relationships/hyperlink" Target="https://fbref.com/en/country/ENG/England-Football" TargetMode="External"/><Relationship Id="rId652" Type="http://schemas.openxmlformats.org/officeDocument/2006/relationships/hyperlink" Target="https://fbref.com/en/players/71894777/Adam-Davies" TargetMode="External"/><Relationship Id="rId1075" Type="http://schemas.openxmlformats.org/officeDocument/2006/relationships/hyperlink" Target="https://fbref.com/en/players/8aec0537/matchlogs/2023-2024/summary/Pascal-Gross-Match-Logs" TargetMode="External"/><Relationship Id="rId1282" Type="http://schemas.openxmlformats.org/officeDocument/2006/relationships/hyperlink" Target="https://fbref.com/en/squads/cd051869/Brentford-Stats" TargetMode="External"/><Relationship Id="rId2126" Type="http://schemas.openxmlformats.org/officeDocument/2006/relationships/hyperlink" Target="https://fbref.com/en/players/68201bf9/matchlogs/2023-2024/summary/Axel-Piesold-Match-Logs" TargetMode="External"/><Relationship Id="rId2333" Type="http://schemas.openxmlformats.org/officeDocument/2006/relationships/hyperlink" Target="https://fbref.com/en/squads/cff3d9bb/Chelsea-Stats" TargetMode="External"/><Relationship Id="rId2540" Type="http://schemas.openxmlformats.org/officeDocument/2006/relationships/hyperlink" Target="https://fbref.com/en/squads/943e8050/Burnley-Stats" TargetMode="External"/><Relationship Id="rId2778" Type="http://schemas.openxmlformats.org/officeDocument/2006/relationships/hyperlink" Target="https://fbref.com/en/country/ENG/England-Football" TargetMode="External"/><Relationship Id="rId305" Type="http://schemas.openxmlformats.org/officeDocument/2006/relationships/hyperlink" Target="https://fbref.com/en/country/ENG/England-Football" TargetMode="External"/><Relationship Id="rId512" Type="http://schemas.openxmlformats.org/officeDocument/2006/relationships/hyperlink" Target="https://fbref.com/en/players/d33e3242/Ismaila-Cheick-Coulibaly" TargetMode="External"/><Relationship Id="rId957" Type="http://schemas.openxmlformats.org/officeDocument/2006/relationships/hyperlink" Target="https://fbref.com/en/country/ENG/England-Football" TargetMode="External"/><Relationship Id="rId1142" Type="http://schemas.openxmlformats.org/officeDocument/2006/relationships/hyperlink" Target="https://fbref.com/en/squads/d07537b9/Brighton-and-Hove-Albion-Stats" TargetMode="External"/><Relationship Id="rId1587" Type="http://schemas.openxmlformats.org/officeDocument/2006/relationships/hyperlink" Target="https://fbref.com/en/players/d8931174/matchlogs/2023-2024/summary/Harry-Maguire-Match-Logs" TargetMode="External"/><Relationship Id="rId1794" Type="http://schemas.openxmlformats.org/officeDocument/2006/relationships/hyperlink" Target="https://fbref.com/en/squads/cff3d9bb/Chelsea-Stats" TargetMode="External"/><Relationship Id="rId2400" Type="http://schemas.openxmlformats.org/officeDocument/2006/relationships/hyperlink" Target="https://fbref.com/en/squads/fd962109/Fulham-Stats" TargetMode="External"/><Relationship Id="rId2638" Type="http://schemas.openxmlformats.org/officeDocument/2006/relationships/hyperlink" Target="https://fbref.com/en/players/a2d873dd/Hwang-Ui-jo" TargetMode="External"/><Relationship Id="rId2845" Type="http://schemas.openxmlformats.org/officeDocument/2006/relationships/hyperlink" Target="https://fbref.com/en/players/be18d79f/Oliwier-Zych" TargetMode="External"/><Relationship Id="rId86" Type="http://schemas.openxmlformats.org/officeDocument/2006/relationships/hyperlink" Target="https://fbref.com/en/country/BRA/Brazil-Football" TargetMode="External"/><Relationship Id="rId817" Type="http://schemas.openxmlformats.org/officeDocument/2006/relationships/hyperlink" Target="https://fbref.com/en/country/ENG/England-Football" TargetMode="External"/><Relationship Id="rId1002" Type="http://schemas.openxmlformats.org/officeDocument/2006/relationships/hyperlink" Target="https://fbref.com/en/squads/d07537b9/Brighton-and-Hove-Albion-Stats" TargetMode="External"/><Relationship Id="rId1447" Type="http://schemas.openxmlformats.org/officeDocument/2006/relationships/hyperlink" Target="https://fbref.com/en/players/d77edba6/matchlogs/2023-2024/summary/Lewis-Koumas-Match-Logs" TargetMode="External"/><Relationship Id="rId1654" Type="http://schemas.openxmlformats.org/officeDocument/2006/relationships/hyperlink" Target="https://fbref.com/en/squads/47c64c55/Crystal-Palace-Stats" TargetMode="External"/><Relationship Id="rId1861" Type="http://schemas.openxmlformats.org/officeDocument/2006/relationships/hyperlink" Target="https://fbref.com/en/country/ENG/England-Football" TargetMode="External"/><Relationship Id="rId2705" Type="http://schemas.openxmlformats.org/officeDocument/2006/relationships/hyperlink" Target="https://fbref.com/en/players/86dd77d1/Kyle-Walker" TargetMode="External"/><Relationship Id="rId1307" Type="http://schemas.openxmlformats.org/officeDocument/2006/relationships/hyperlink" Target="https://fbref.com/en/players/73b1d65b/matchlogs/2023-2024/summary/Ryan-John-Giles-Match-Logs" TargetMode="External"/><Relationship Id="rId1514" Type="http://schemas.openxmlformats.org/officeDocument/2006/relationships/hyperlink" Target="https://fbref.com/en/squads/47c64c55/Crystal-Palace-Stats" TargetMode="External"/><Relationship Id="rId1721" Type="http://schemas.openxmlformats.org/officeDocument/2006/relationships/hyperlink" Target="https://fbref.com/en/country/ENG/England-Football" TargetMode="External"/><Relationship Id="rId1959" Type="http://schemas.openxmlformats.org/officeDocument/2006/relationships/hyperlink" Target="https://fbref.com/en/players/d0cdc0a3/matchlogs/2023-2024/summary/Habeeb-Ogunneye-Match-Logs" TargetMode="External"/><Relationship Id="rId13" Type="http://schemas.openxmlformats.org/officeDocument/2006/relationships/hyperlink" Target="https://fbref.com/en/players/2b09d998/Tyler-Adams" TargetMode="External"/><Relationship Id="rId1819" Type="http://schemas.openxmlformats.org/officeDocument/2006/relationships/hyperlink" Target="https://fbref.com/en/players/92868cb5/matchlogs/2023-2024/summary/Divin-Mubama-Match-Logs" TargetMode="External"/><Relationship Id="rId2190" Type="http://schemas.openxmlformats.org/officeDocument/2006/relationships/hyperlink" Target="https://fbref.com/en/players/98ea5115/matchlogs/2023-2024/summary/David-Raya-Match-Logs" TargetMode="External"/><Relationship Id="rId2288" Type="http://schemas.openxmlformats.org/officeDocument/2006/relationships/hyperlink" Target="https://fbref.com/en/country/ARG/Argentina-Football" TargetMode="External"/><Relationship Id="rId2495" Type="http://schemas.openxmlformats.org/officeDocument/2006/relationships/hyperlink" Target="https://fbref.com/en/country/ALB/Albania-Football" TargetMode="External"/><Relationship Id="rId162" Type="http://schemas.openxmlformats.org/officeDocument/2006/relationships/hyperlink" Target="https://fbref.com/en/squads/cd051869/Brentford-Stats" TargetMode="External"/><Relationship Id="rId467" Type="http://schemas.openxmlformats.org/officeDocument/2006/relationships/hyperlink" Target="https://fbref.com/en/players/33a68b9b/matchlogs/2023-2024/summary/Alvaro-Carreras-Match-Logs" TargetMode="External"/><Relationship Id="rId1097" Type="http://schemas.openxmlformats.org/officeDocument/2006/relationships/hyperlink" Target="https://fbref.com/en/country/ENG/England-Football" TargetMode="External"/><Relationship Id="rId2050" Type="http://schemas.openxmlformats.org/officeDocument/2006/relationships/hyperlink" Target="https://fbref.com/en/players/dc7f8a28/matchlogs/2023-2024/summary/Cole-Palmer-Match-Logs" TargetMode="External"/><Relationship Id="rId2148" Type="http://schemas.openxmlformats.org/officeDocument/2006/relationships/hyperlink" Target="https://fbref.com/en/country/ENG/England-Football" TargetMode="External"/><Relationship Id="rId674" Type="http://schemas.openxmlformats.org/officeDocument/2006/relationships/hyperlink" Target="https://fbref.com/en/squads/fd962109/Fulham-Stats" TargetMode="External"/><Relationship Id="rId881" Type="http://schemas.openxmlformats.org/officeDocument/2006/relationships/hyperlink" Target="https://fbref.com/en/country/BRA/Brazil-Football" TargetMode="External"/><Relationship Id="rId979" Type="http://schemas.openxmlformats.org/officeDocument/2006/relationships/hyperlink" Target="https://fbref.com/en/players/5600c774/matchlogs/2023-2024/summary/Joe-Gauci-Match-Logs" TargetMode="External"/><Relationship Id="rId2355" Type="http://schemas.openxmlformats.org/officeDocument/2006/relationships/hyperlink" Target="https://fbref.com/en/players/dd745366/Andrey-Santos" TargetMode="External"/><Relationship Id="rId2562" Type="http://schemas.openxmlformats.org/officeDocument/2006/relationships/hyperlink" Target="https://fbref.com/en/players/b3af9be1/Takehiro-Tomiyasu" TargetMode="External"/><Relationship Id="rId327" Type="http://schemas.openxmlformats.org/officeDocument/2006/relationships/hyperlink" Target="https://fbref.com/en/players/6c203af0/matchlogs/2023-2024/summary/Yves-Bissouma-Match-Logs" TargetMode="External"/><Relationship Id="rId534" Type="http://schemas.openxmlformats.org/officeDocument/2006/relationships/hyperlink" Target="https://fbref.com/en/squads/e297cd13/Luton-Town-Stats" TargetMode="External"/><Relationship Id="rId741" Type="http://schemas.openxmlformats.org/officeDocument/2006/relationships/hyperlink" Target="https://fbref.com/en/country/ARG/Argentina-Football" TargetMode="External"/><Relationship Id="rId839" Type="http://schemas.openxmlformats.org/officeDocument/2006/relationships/hyperlink" Target="https://fbref.com/en/players/df8b52a5/matchlogs/2023-2024/summary/Emerson-Match-Logs" TargetMode="External"/><Relationship Id="rId1164" Type="http://schemas.openxmlformats.org/officeDocument/2006/relationships/hyperlink" Target="https://fbref.com/en/players/3f991cbb/Owen-Hesketh" TargetMode="External"/><Relationship Id="rId1371" Type="http://schemas.openxmlformats.org/officeDocument/2006/relationships/hyperlink" Target="https://fbref.com/en/players/1caa93a5/matchlogs/2023-2024/summary/Thomas-Kaminski-Match-Logs" TargetMode="External"/><Relationship Id="rId1469" Type="http://schemas.openxmlformats.org/officeDocument/2006/relationships/hyperlink" Target="https://fbref.com/en/country/ENG/England-Football" TargetMode="External"/><Relationship Id="rId2008" Type="http://schemas.openxmlformats.org/officeDocument/2006/relationships/hyperlink" Target="https://fbref.com/en/country/BEL/Belgium-Football" TargetMode="External"/><Relationship Id="rId2215" Type="http://schemas.openxmlformats.org/officeDocument/2006/relationships/hyperlink" Target="https://fbref.com/en/players/0f7533cd/Bobby-Reid" TargetMode="External"/><Relationship Id="rId2422" Type="http://schemas.openxmlformats.org/officeDocument/2006/relationships/hyperlink" Target="https://fbref.com/en/players/9c94165b/Luke-Shaw" TargetMode="External"/><Relationship Id="rId601" Type="http://schemas.openxmlformats.org/officeDocument/2006/relationships/hyperlink" Target="https://fbref.com/en/country/ESP/Spain-Football" TargetMode="External"/><Relationship Id="rId1024" Type="http://schemas.openxmlformats.org/officeDocument/2006/relationships/hyperlink" Target="https://fbref.com/en/players/01e5f06e/Sergio-Gomez" TargetMode="External"/><Relationship Id="rId1231" Type="http://schemas.openxmlformats.org/officeDocument/2006/relationships/hyperlink" Target="https://fbref.com/en/players/491a433d/matchlogs/2023-2024/summary/Rasmus-Hojlund-Match-Logs" TargetMode="External"/><Relationship Id="rId1676" Type="http://schemas.openxmlformats.org/officeDocument/2006/relationships/hyperlink" Target="https://fbref.com/en/players/00963611/Konstantinos-Mavropanos" TargetMode="External"/><Relationship Id="rId1883" Type="http://schemas.openxmlformats.org/officeDocument/2006/relationships/hyperlink" Target="https://fbref.com/en/players/00242715/matchlogs/2023-2024/summary/Moussa-Niakhate-Match-Logs" TargetMode="External"/><Relationship Id="rId2727" Type="http://schemas.openxmlformats.org/officeDocument/2006/relationships/hyperlink" Target="https://fbref.com/en/squads/cff3d9bb/Chelsea-Stats" TargetMode="External"/><Relationship Id="rId906" Type="http://schemas.openxmlformats.org/officeDocument/2006/relationships/hyperlink" Target="https://fbref.com/en/squads/b8fd03ef/Manchester-City-Stats" TargetMode="External"/><Relationship Id="rId1329" Type="http://schemas.openxmlformats.org/officeDocument/2006/relationships/hyperlink" Target="https://fbref.com/en/country/ENG/England-Football" TargetMode="External"/><Relationship Id="rId1536" Type="http://schemas.openxmlformats.org/officeDocument/2006/relationships/hyperlink" Target="https://fbref.com/en/players/d7553721/Giovani-Lo-Celso" TargetMode="External"/><Relationship Id="rId1743" Type="http://schemas.openxmlformats.org/officeDocument/2006/relationships/hyperlink" Target="https://fbref.com/en/players/91748070/matchlogs/2023-2024/summary/Teden-Mengi-Match-Logs" TargetMode="External"/><Relationship Id="rId1950" Type="http://schemas.openxmlformats.org/officeDocument/2006/relationships/hyperlink" Target="https://fbref.com/en/squads/e297cd13/Luton-Town-Stats" TargetMode="External"/><Relationship Id="rId35" Type="http://schemas.openxmlformats.org/officeDocument/2006/relationships/hyperlink" Target="https://fbref.com/en/squads/d07537b9/Brighton-and-Hove-Albion-Stats" TargetMode="External"/><Relationship Id="rId1603" Type="http://schemas.openxmlformats.org/officeDocument/2006/relationships/hyperlink" Target="https://fbref.com/en/players/d7f99582/matchlogs/2023-2024/summary/Benson-Manuel-Match-Logs" TargetMode="External"/><Relationship Id="rId1810" Type="http://schemas.openxmlformats.org/officeDocument/2006/relationships/hyperlink" Target="https://fbref.com/en/squads/19538871/Manchester-United-Stats" TargetMode="External"/><Relationship Id="rId184" Type="http://schemas.openxmlformats.org/officeDocument/2006/relationships/hyperlink" Target="https://fbref.com/en/players/06df8256/Benoit-Badiashile" TargetMode="External"/><Relationship Id="rId391" Type="http://schemas.openxmlformats.org/officeDocument/2006/relationships/hyperlink" Target="https://fbref.com/en/players/5f346071/matchlogs/2023-2024/summary/Andre-Brooks-Match-Logs" TargetMode="External"/><Relationship Id="rId1908" Type="http://schemas.openxmlformats.org/officeDocument/2006/relationships/hyperlink" Target="https://fbref.com/en/players/4d77b365/Darwin-Nunez" TargetMode="External"/><Relationship Id="rId2072" Type="http://schemas.openxmlformats.org/officeDocument/2006/relationships/hyperlink" Target="https://fbref.com/en/country/ENG/England-Football" TargetMode="External"/><Relationship Id="rId251" Type="http://schemas.openxmlformats.org/officeDocument/2006/relationships/hyperlink" Target="https://fbref.com/en/players/072e68ed/matchlogs/2023-2024/summary/Altay-Bayindir-Match-Logs" TargetMode="External"/><Relationship Id="rId489" Type="http://schemas.openxmlformats.org/officeDocument/2006/relationships/hyperlink" Target="https://fbref.com/en/country/BEL/Belgium-Football" TargetMode="External"/><Relationship Id="rId696" Type="http://schemas.openxmlformats.org/officeDocument/2006/relationships/hyperlink" Target="https://fbref.com/en/players/31c69ef1/Ruben-Dias" TargetMode="External"/><Relationship Id="rId2377" Type="http://schemas.openxmlformats.org/officeDocument/2006/relationships/hyperlink" Target="https://fbref.com/en/players/242e5e6d/matchlogs/2023-2024/summary/Oliver-Scarles-Match-Logs" TargetMode="External"/><Relationship Id="rId2584" Type="http://schemas.openxmlformats.org/officeDocument/2006/relationships/hyperlink" Target="https://fbref.com/en/squads/e297cd13/Luton-Town-Stats" TargetMode="External"/><Relationship Id="rId2791" Type="http://schemas.openxmlformats.org/officeDocument/2006/relationships/hyperlink" Target="https://fbref.com/en/squads/cd051869/Brentford-Stats" TargetMode="External"/><Relationship Id="rId349" Type="http://schemas.openxmlformats.org/officeDocument/2006/relationships/hyperlink" Target="https://fbref.com/en/country/NED/Netherlands-Football" TargetMode="External"/><Relationship Id="rId556" Type="http://schemas.openxmlformats.org/officeDocument/2006/relationships/hyperlink" Target="https://fbref.com/en/players/0420d84f/Seamus-Coleman" TargetMode="External"/><Relationship Id="rId763" Type="http://schemas.openxmlformats.org/officeDocument/2006/relationships/hyperlink" Target="https://fbref.com/en/players/ce4f40c7/matchlogs/2023-2024/summary/Cheick-Doucoure-Match-Logs" TargetMode="External"/><Relationship Id="rId1186" Type="http://schemas.openxmlformats.org/officeDocument/2006/relationships/hyperlink" Target="https://fbref.com/en/squads/8cec06e1/Wolverhampton-Wanderers-Stats" TargetMode="External"/><Relationship Id="rId1393" Type="http://schemas.openxmlformats.org/officeDocument/2006/relationships/hyperlink" Target="https://fbref.com/en/country/ENG/England-Football" TargetMode="External"/><Relationship Id="rId2237" Type="http://schemas.openxmlformats.org/officeDocument/2006/relationships/hyperlink" Target="https://fbref.com/en/squads/361ca564/Tottenham-Hotspur-Stats" TargetMode="External"/><Relationship Id="rId2444" Type="http://schemas.openxmlformats.org/officeDocument/2006/relationships/hyperlink" Target="https://fbref.com/en/squads/4ba7cbea/Bournemouth-Stats" TargetMode="External"/><Relationship Id="rId111" Type="http://schemas.openxmlformats.org/officeDocument/2006/relationships/hyperlink" Target="https://fbref.com/en/squads/1df6b87e/Sheffield-United-Stats" TargetMode="External"/><Relationship Id="rId209" Type="http://schemas.openxmlformats.org/officeDocument/2006/relationships/hyperlink" Target="https://fbref.com/en/country/SEN/Senegal-Football" TargetMode="External"/><Relationship Id="rId416" Type="http://schemas.openxmlformats.org/officeDocument/2006/relationships/hyperlink" Target="https://fbref.com/en/players/468a7a91/Facundo-Buonanotte" TargetMode="External"/><Relationship Id="rId970" Type="http://schemas.openxmlformats.org/officeDocument/2006/relationships/hyperlink" Target="https://fbref.com/en/squads/19538871/Manchester-United-Stats" TargetMode="External"/><Relationship Id="rId1046" Type="http://schemas.openxmlformats.org/officeDocument/2006/relationships/hyperlink" Target="https://fbref.com/en/squads/822bd0ba/Liverpool-Stats" TargetMode="External"/><Relationship Id="rId1253" Type="http://schemas.openxmlformats.org/officeDocument/2006/relationships/hyperlink" Target="https://fbref.com/en/country/NGA/Nigeria-Football" TargetMode="External"/><Relationship Id="rId1698" Type="http://schemas.openxmlformats.org/officeDocument/2006/relationships/hyperlink" Target="https://fbref.com/en/squads/e297cd13/Luton-Town-Stats" TargetMode="External"/><Relationship Id="rId2651" Type="http://schemas.openxmlformats.org/officeDocument/2006/relationships/hyperlink" Target="https://fbref.com/en/country/NED/Netherlands-Football" TargetMode="External"/><Relationship Id="rId2749" Type="http://schemas.openxmlformats.org/officeDocument/2006/relationships/hyperlink" Target="https://fbref.com/en/players/4b542852/Adam-Wharton" TargetMode="External"/><Relationship Id="rId623" Type="http://schemas.openxmlformats.org/officeDocument/2006/relationships/hyperlink" Target="https://fbref.com/en/players/93e08bce/matchlogs/2023-2024/summary/Ameen-Al-Dakhil-Match-Logs" TargetMode="External"/><Relationship Id="rId830" Type="http://schemas.openxmlformats.org/officeDocument/2006/relationships/hyperlink" Target="https://fbref.com/en/squads/822bd0ba/Liverpool-Stats" TargetMode="External"/><Relationship Id="rId928" Type="http://schemas.openxmlformats.org/officeDocument/2006/relationships/hyperlink" Target="https://fbref.com/en/players/077faf72/Matheus-Franca" TargetMode="External"/><Relationship Id="rId1460" Type="http://schemas.openxmlformats.org/officeDocument/2006/relationships/hyperlink" Target="https://fbref.com/en/players/f23f9d20/Tim-Krul" TargetMode="External"/><Relationship Id="rId1558" Type="http://schemas.openxmlformats.org/officeDocument/2006/relationships/hyperlink" Target="https://fbref.com/en/squads/8602292d/Aston-Villa-Stats" TargetMode="External"/><Relationship Id="rId1765" Type="http://schemas.openxmlformats.org/officeDocument/2006/relationships/hyperlink" Target="https://fbref.com/en/country/ENG/England-Football" TargetMode="External"/><Relationship Id="rId2304" Type="http://schemas.openxmlformats.org/officeDocument/2006/relationships/hyperlink" Target="https://fbref.com/en/country/ENG/England-Football" TargetMode="External"/><Relationship Id="rId2511" Type="http://schemas.openxmlformats.org/officeDocument/2006/relationships/hyperlink" Target="https://fbref.com/en/country/HUN/Hungary-Football" TargetMode="External"/><Relationship Id="rId2609" Type="http://schemas.openxmlformats.org/officeDocument/2006/relationships/hyperlink" Target="https://fbref.com/en/players/b2a81fc6/matchlogs/2023-2024/summary/Mike-Tresor-Match-Logs" TargetMode="External"/><Relationship Id="rId57" Type="http://schemas.openxmlformats.org/officeDocument/2006/relationships/hyperlink" Target="https://fbref.com/en/players/246d153b/Ola-Aina" TargetMode="External"/><Relationship Id="rId1113" Type="http://schemas.openxmlformats.org/officeDocument/2006/relationships/hyperlink" Target="https://fbref.com/en/country/WAL/Wales-Football" TargetMode="External"/><Relationship Id="rId1320" Type="http://schemas.openxmlformats.org/officeDocument/2006/relationships/hyperlink" Target="https://fbref.com/en/players/d9e7c4da/Joseph-Johnson" TargetMode="External"/><Relationship Id="rId1418" Type="http://schemas.openxmlformats.org/officeDocument/2006/relationships/hyperlink" Target="https://fbref.com/en/squads/fd962109/Fulham-Stats" TargetMode="External"/><Relationship Id="rId1972" Type="http://schemas.openxmlformats.org/officeDocument/2006/relationships/hyperlink" Target="https://fbref.com/en/country/FRA/France-Football" TargetMode="External"/><Relationship Id="rId2816" Type="http://schemas.openxmlformats.org/officeDocument/2006/relationships/hyperlink" Target="https://fbref.com/en/players/907a5d7c/matchlogs/2023-2024/summary/Yehor-Yarmoliuk-Match-Logs" TargetMode="External"/><Relationship Id="rId1625" Type="http://schemas.openxmlformats.org/officeDocument/2006/relationships/hyperlink" Target="https://fbref.com/en/country/FRA/France-Football" TargetMode="External"/><Relationship Id="rId1832" Type="http://schemas.openxmlformats.org/officeDocument/2006/relationships/hyperlink" Target="https://fbref.com/en/players/99aa1a84/Arijanet-Muric" TargetMode="External"/><Relationship Id="rId2094" Type="http://schemas.openxmlformats.org/officeDocument/2006/relationships/hyperlink" Target="https://fbref.com/en/players/53552942/matchlogs/2023-2024/summary/Maximo-Perrone-Match-Logs" TargetMode="External"/><Relationship Id="rId273" Type="http://schemas.openxmlformats.org/officeDocument/2006/relationships/hyperlink" Target="https://fbref.com/en/country/TUN/Tunisia-Football" TargetMode="External"/><Relationship Id="rId480" Type="http://schemas.openxmlformats.org/officeDocument/2006/relationships/hyperlink" Target="https://fbref.com/en/players/cd4b2c5f/Kaelan-Casey" TargetMode="External"/><Relationship Id="rId2161" Type="http://schemas.openxmlformats.org/officeDocument/2006/relationships/hyperlink" Target="https://fbref.com/en/squads/4ba7cbea/Bournemouth-Stats" TargetMode="External"/><Relationship Id="rId2399" Type="http://schemas.openxmlformats.org/officeDocument/2006/relationships/hyperlink" Target="https://fbref.com/en/country/SUI/Switzerland-Football" TargetMode="External"/><Relationship Id="rId133" Type="http://schemas.openxmlformats.org/officeDocument/2006/relationships/hyperlink" Target="https://fbref.com/en/players/e4238fb1/Jaidon-Anthony" TargetMode="External"/><Relationship Id="rId340" Type="http://schemas.openxmlformats.org/officeDocument/2006/relationships/hyperlink" Target="https://fbref.com/en/players/ae5019e6/Jayden-Bogle" TargetMode="External"/><Relationship Id="rId578" Type="http://schemas.openxmlformats.org/officeDocument/2006/relationships/hyperlink" Target="https://fbref.com/en/squads/943e8050/Burnley-Stats" TargetMode="External"/><Relationship Id="rId785" Type="http://schemas.openxmlformats.org/officeDocument/2006/relationships/hyperlink" Target="https://fbref.com/en/country/WAL/Wales-Football" TargetMode="External"/><Relationship Id="rId992" Type="http://schemas.openxmlformats.org/officeDocument/2006/relationships/hyperlink" Target="https://fbref.com/en/players/d91f104d/Alfie-Gilchrist" TargetMode="External"/><Relationship Id="rId2021" Type="http://schemas.openxmlformats.org/officeDocument/2006/relationships/hyperlink" Target="https://fbref.com/en/squads/e297cd13/Luton-Town-Stats" TargetMode="External"/><Relationship Id="rId2259" Type="http://schemas.openxmlformats.org/officeDocument/2006/relationships/hyperlink" Target="https://fbref.com/en/players/7399c7a8/Jack-Robinson" TargetMode="External"/><Relationship Id="rId2466" Type="http://schemas.openxmlformats.org/officeDocument/2006/relationships/hyperlink" Target="https://fbref.com/en/players/886f9aac/Manor-Solomon" TargetMode="External"/><Relationship Id="rId2673" Type="http://schemas.openxmlformats.org/officeDocument/2006/relationships/hyperlink" Target="https://fbref.com/en/players/cf134113/matchlogs/2023-2024/summary/Bart-Verbruggen-Match-Logs" TargetMode="External"/><Relationship Id="rId200" Type="http://schemas.openxmlformats.org/officeDocument/2006/relationships/hyperlink" Target="https://fbref.com/en/players/394854c4/George-Baldock" TargetMode="External"/><Relationship Id="rId438" Type="http://schemas.openxmlformats.org/officeDocument/2006/relationships/hyperlink" Target="https://fbref.com/en/squads/cff3d9bb/Chelsea-Stats" TargetMode="External"/><Relationship Id="rId645" Type="http://schemas.openxmlformats.org/officeDocument/2006/relationships/hyperlink" Target="https://fbref.com/en/country/ENG/England-Football" TargetMode="External"/><Relationship Id="rId852" Type="http://schemas.openxmlformats.org/officeDocument/2006/relationships/hyperlink" Target="https://fbref.com/en/players/1a066e69/Maxime-Esteve" TargetMode="External"/><Relationship Id="rId1068" Type="http://schemas.openxmlformats.org/officeDocument/2006/relationships/hyperlink" Target="https://fbref.com/en/players/6e4cb264/Harvey-Griffiths" TargetMode="External"/><Relationship Id="rId1275" Type="http://schemas.openxmlformats.org/officeDocument/2006/relationships/hyperlink" Target="https://fbref.com/en/players/1265a93a/matchlogs/2023-2024/summary/Reece-James-Match-Logs" TargetMode="External"/><Relationship Id="rId1482" Type="http://schemas.openxmlformats.org/officeDocument/2006/relationships/hyperlink" Target="https://fbref.com/en/squads/b8fd03ef/Manchester-City-Stats" TargetMode="External"/><Relationship Id="rId2119" Type="http://schemas.openxmlformats.org/officeDocument/2006/relationships/hyperlink" Target="https://fbref.com/en/players/4806ec67/Jordan-Pickford" TargetMode="External"/><Relationship Id="rId2326" Type="http://schemas.openxmlformats.org/officeDocument/2006/relationships/hyperlink" Target="https://fbref.com/en/players/1b4f1169/matchlogs/2023-2024/summary/Albert-Sambi-Lokonga-Match-Logs" TargetMode="External"/><Relationship Id="rId2533" Type="http://schemas.openxmlformats.org/officeDocument/2006/relationships/hyperlink" Target="https://fbref.com/en/players/a65c844b/matchlogs/2023-2024/summary/Nuno-Tavares-Match-Logs" TargetMode="External"/><Relationship Id="rId2740" Type="http://schemas.openxmlformats.org/officeDocument/2006/relationships/hyperlink" Target="https://fbref.com/en/players/ce5143da/matchlogs/2023-2024/summary/Danny-Welbeck-Match-Logs" TargetMode="External"/><Relationship Id="rId505" Type="http://schemas.openxmlformats.org/officeDocument/2006/relationships/hyperlink" Target="https://fbref.com/en/country/ENG/England-Football" TargetMode="External"/><Relationship Id="rId712" Type="http://schemas.openxmlformats.org/officeDocument/2006/relationships/hyperlink" Target="https://fbref.com/en/players/1b84dbe1/Lucas-Digne" TargetMode="External"/><Relationship Id="rId1135" Type="http://schemas.openxmlformats.org/officeDocument/2006/relationships/hyperlink" Target="https://fbref.com/en/players/849e071e/matchlogs/2023-2024/summary/Travis-Hearnes-Match-Logs" TargetMode="External"/><Relationship Id="rId1342" Type="http://schemas.openxmlformats.org/officeDocument/2006/relationships/hyperlink" Target="https://fbref.com/en/squads/e297cd13/Luton-Town-Stats" TargetMode="External"/><Relationship Id="rId1787" Type="http://schemas.openxmlformats.org/officeDocument/2006/relationships/hyperlink" Target="https://fbref.com/en/players/374d5158/matchlogs/2023-2024/summary/Gonzalo-Montiel-Match-Logs" TargetMode="External"/><Relationship Id="rId1994" Type="http://schemas.openxmlformats.org/officeDocument/2006/relationships/hyperlink" Target="https://fbref.com/en/players/d4aa4582/matchlogs/2023-2024/summary/Ryan-One-Match-Logs" TargetMode="External"/><Relationship Id="rId2838" Type="http://schemas.openxmlformats.org/officeDocument/2006/relationships/hyperlink" Target="https://fbref.com/en/country/UKR/Ukraine-Football" TargetMode="External"/><Relationship Id="rId79" Type="http://schemas.openxmlformats.org/officeDocument/2006/relationships/hyperlink" Target="https://fbref.com/en/squads/822bd0ba/Liverpool-Stats" TargetMode="External"/><Relationship Id="rId1202" Type="http://schemas.openxmlformats.org/officeDocument/2006/relationships/hyperlink" Target="https://fbref.com/en/squads/8cec06e1/Wolverhampton-Wanderers-Stats" TargetMode="External"/><Relationship Id="rId1647" Type="http://schemas.openxmlformats.org/officeDocument/2006/relationships/hyperlink" Target="https://fbref.com/en/players/eba1e557/matchlogs/2023-2024/summary/Han-Noah-Massengo-Match-Logs" TargetMode="External"/><Relationship Id="rId1854" Type="http://schemas.openxmlformats.org/officeDocument/2006/relationships/hyperlink" Target="https://fbref.com/en/squads/e297cd13/Luton-Town-Stats" TargetMode="External"/><Relationship Id="rId2600" Type="http://schemas.openxmlformats.org/officeDocument/2006/relationships/hyperlink" Target="https://fbref.com/en/squads/8cec06e1/Wolverhampton-Wanderers-Stats" TargetMode="External"/><Relationship Id="rId1507" Type="http://schemas.openxmlformats.org/officeDocument/2006/relationships/hyperlink" Target="https://fbref.com/en/players/4f28a6ff/matchlogs/2023-2024/summary/Clement-Lenglet-Match-Logs" TargetMode="External"/><Relationship Id="rId1714" Type="http://schemas.openxmlformats.org/officeDocument/2006/relationships/hyperlink" Target="https://fbref.com/en/squads/8602292d/Aston-Villa-Stats" TargetMode="External"/><Relationship Id="rId295" Type="http://schemas.openxmlformats.org/officeDocument/2006/relationships/hyperlink" Target="https://fbref.com/en/players/f72293fc/matchlogs/2023-2024/summary/Johann-Berg-Gudmundsson-Match-Logs" TargetMode="External"/><Relationship Id="rId1921" Type="http://schemas.openxmlformats.org/officeDocument/2006/relationships/hyperlink" Target="https://fbref.com/en/country/DEN/Denmark-Football" TargetMode="External"/><Relationship Id="rId2183" Type="http://schemas.openxmlformats.org/officeDocument/2006/relationships/hyperlink" Target="https://fbref.com/en/players/a1d5bd30/Marcus-Rashford" TargetMode="External"/><Relationship Id="rId2390" Type="http://schemas.openxmlformats.org/officeDocument/2006/relationships/hyperlink" Target="https://fbref.com/en/players/3312f911/Jeffrey-Schlupp" TargetMode="External"/><Relationship Id="rId2488" Type="http://schemas.openxmlformats.org/officeDocument/2006/relationships/hyperlink" Target="https://fbref.com/en/squads/cff3d9bb/Chelsea-Stats" TargetMode="External"/><Relationship Id="rId155" Type="http://schemas.openxmlformats.org/officeDocument/2006/relationships/hyperlink" Target="https://fbref.com/en/squads/8602292d/Aston-Villa-Stats" TargetMode="External"/><Relationship Id="rId362" Type="http://schemas.openxmlformats.org/officeDocument/2006/relationships/hyperlink" Target="https://fbref.com/en/squads/d3fd31cc/Everton-Stats" TargetMode="External"/><Relationship Id="rId1297" Type="http://schemas.openxmlformats.org/officeDocument/2006/relationships/hyperlink" Target="https://fbref.com/en/country/BRA/Brazil-Football" TargetMode="External"/><Relationship Id="rId2043" Type="http://schemas.openxmlformats.org/officeDocument/2006/relationships/hyperlink" Target="https://fbref.com/en/players/dc7f8a28/Cole-Palmer" TargetMode="External"/><Relationship Id="rId2250" Type="http://schemas.openxmlformats.org/officeDocument/2006/relationships/hyperlink" Target="https://fbref.com/en/players/24fae784/matchlogs/2023-2024/summary/Connor-Roberts-Match-Logs" TargetMode="External"/><Relationship Id="rId2695" Type="http://schemas.openxmlformats.org/officeDocument/2006/relationships/hyperlink" Target="https://fbref.com/en/squads/19538871/Manchester-United-Stats" TargetMode="External"/><Relationship Id="rId222" Type="http://schemas.openxmlformats.org/officeDocument/2006/relationships/hyperlink" Target="https://fbref.com/en/squads/d07537b9/Brighton-and-Hove-Albion-Stats" TargetMode="External"/><Relationship Id="rId667" Type="http://schemas.openxmlformats.org/officeDocument/2006/relationships/hyperlink" Target="https://fbref.com/en/players/3e9e06cb/matchlogs/2023-2024/summary/Craig-Dawson-Match-Logs" TargetMode="External"/><Relationship Id="rId874" Type="http://schemas.openxmlformats.org/officeDocument/2006/relationships/hyperlink" Target="https://fbref.com/en/squads/4ba7cbea/Bournemouth-Stats" TargetMode="External"/><Relationship Id="rId2110" Type="http://schemas.openxmlformats.org/officeDocument/2006/relationships/hyperlink" Target="https://fbref.com/en/players/4f565d77/matchlogs/2023-2024/summary/Kalvin-Phillips-Match-Logs" TargetMode="External"/><Relationship Id="rId2348" Type="http://schemas.openxmlformats.org/officeDocument/2006/relationships/hyperlink" Target="https://fbref.com/en/country/CIV/Cote-dIvoire-Football" TargetMode="External"/><Relationship Id="rId2555" Type="http://schemas.openxmlformats.org/officeDocument/2006/relationships/hyperlink" Target="https://fbref.com/en/country/NED/Netherlands-Football" TargetMode="External"/><Relationship Id="rId2762" Type="http://schemas.openxmlformats.org/officeDocument/2006/relationships/hyperlink" Target="https://fbref.com/en/country/ENG/England-Football" TargetMode="External"/><Relationship Id="rId527" Type="http://schemas.openxmlformats.org/officeDocument/2006/relationships/hyperlink" Target="https://fbref.com/en/players/34721c11/matchlogs/2023-2024/summary/Tawanda-Chirewa-Match-Logs" TargetMode="External"/><Relationship Id="rId734" Type="http://schemas.openxmlformats.org/officeDocument/2006/relationships/hyperlink" Target="https://fbref.com/en/squads/8cec06e1/Wolverhampton-Wanderers-Stats" TargetMode="External"/><Relationship Id="rId941" Type="http://schemas.openxmlformats.org/officeDocument/2006/relationships/hyperlink" Target="https://fbref.com/en/country/IRL/Republic-of-Ireland-Football" TargetMode="External"/><Relationship Id="rId1157" Type="http://schemas.openxmlformats.org/officeDocument/2006/relationships/hyperlink" Target="https://fbref.com/en/country/WAL/Wales-Football" TargetMode="External"/><Relationship Id="rId1364" Type="http://schemas.openxmlformats.org/officeDocument/2006/relationships/hyperlink" Target="https://fbref.com/en/players/6a7353d7/Willy-Kambwala" TargetMode="External"/><Relationship Id="rId1571" Type="http://schemas.openxmlformats.org/officeDocument/2006/relationships/hyperlink" Target="https://fbref.com/en/players/cab9634e/matchlogs/2023-2024/summary/Ian-Maatsen-Match-Logs" TargetMode="External"/><Relationship Id="rId2208" Type="http://schemas.openxmlformats.org/officeDocument/2006/relationships/hyperlink" Target="https://fbref.com/en/country/ESP/Spain-Football" TargetMode="External"/><Relationship Id="rId2415" Type="http://schemas.openxmlformats.org/officeDocument/2006/relationships/hyperlink" Target="https://fbref.com/en/country/ARG/Argentina-Football" TargetMode="External"/><Relationship Id="rId2622" Type="http://schemas.openxmlformats.org/officeDocument/2006/relationships/hyperlink" Target="https://fbref.com/en/players/f315ca93/Kostas-Tsimikas" TargetMode="External"/><Relationship Id="rId70" Type="http://schemas.openxmlformats.org/officeDocument/2006/relationships/hyperlink" Target="https://fbref.com/en/country/SUI/Switzerland-Football" TargetMode="External"/><Relationship Id="rId801" Type="http://schemas.openxmlformats.org/officeDocument/2006/relationships/hyperlink" Target="https://fbref.com/en/country/ENG/England-Football" TargetMode="External"/><Relationship Id="rId1017" Type="http://schemas.openxmlformats.org/officeDocument/2006/relationships/hyperlink" Target="https://fbref.com/en/country/POR/Portugal-Football" TargetMode="External"/><Relationship Id="rId1224" Type="http://schemas.openxmlformats.org/officeDocument/2006/relationships/hyperlink" Target="https://fbref.com/en/players/8b04d6c1/Pierre-Hojbjerg" TargetMode="External"/><Relationship Id="rId1431" Type="http://schemas.openxmlformats.org/officeDocument/2006/relationships/hyperlink" Target="https://fbref.com/en/players/4c3a6744/matchlogs/2023-2024/summary/Justin-Kluivert-Match-Logs" TargetMode="External"/><Relationship Id="rId1669" Type="http://schemas.openxmlformats.org/officeDocument/2006/relationships/hyperlink" Target="https://fbref.com/en/country/FRA/France-Football" TargetMode="External"/><Relationship Id="rId1876" Type="http://schemas.openxmlformats.org/officeDocument/2006/relationships/hyperlink" Target="https://fbref.com/en/players/7ba2eaa9/Pedro-Neto" TargetMode="External"/><Relationship Id="rId1529" Type="http://schemas.openxmlformats.org/officeDocument/2006/relationships/hyperlink" Target="https://fbref.com/en/country/SWE/Sweden-Football" TargetMode="External"/><Relationship Id="rId1736" Type="http://schemas.openxmlformats.org/officeDocument/2006/relationships/hyperlink" Target="https://fbref.com/en/players/ca22ccb0/Hannibal-Mejbri" TargetMode="External"/><Relationship Id="rId1943" Type="http://schemas.openxmlformats.org/officeDocument/2006/relationships/hyperlink" Target="https://fbref.com/en/players/caa1a7f0/matchlogs/2023-2024/summary/Michael-Obafemi-Match-Logs" TargetMode="External"/><Relationship Id="rId28" Type="http://schemas.openxmlformats.org/officeDocument/2006/relationships/hyperlink" Target="https://fbref.com/en/players/0480ebc7/matchlogs/2023-2024/summary/Elijah-Adebayo-Match-Logs" TargetMode="External"/><Relationship Id="rId1803" Type="http://schemas.openxmlformats.org/officeDocument/2006/relationships/hyperlink" Target="https://fbref.com/en/players/2da834f1/matchlogs/2023-2024/summary/Carlton-Morris-Match-Logs" TargetMode="External"/><Relationship Id="rId177" Type="http://schemas.openxmlformats.org/officeDocument/2006/relationships/hyperlink" Target="https://fbref.com/en/country/NGA/Nigeria-Football" TargetMode="External"/><Relationship Id="rId384" Type="http://schemas.openxmlformats.org/officeDocument/2006/relationships/hyperlink" Target="https://fbref.com/en/players/330f638c/Joshua-Brooking" TargetMode="External"/><Relationship Id="rId591" Type="http://schemas.openxmlformats.org/officeDocument/2006/relationships/hyperlink" Target="https://fbref.com/en/players/0ef89a37/matchlogs/2023-2024/summary/Philippe-Coutinho-Match-Logs" TargetMode="External"/><Relationship Id="rId2065" Type="http://schemas.openxmlformats.org/officeDocument/2006/relationships/hyperlink" Target="https://fbref.com/en/squads/18bb7c10/Arsenal-Stats" TargetMode="External"/><Relationship Id="rId2272" Type="http://schemas.openxmlformats.org/officeDocument/2006/relationships/hyperlink" Target="https://fbref.com/en/country/ESP/Spain-Football" TargetMode="External"/><Relationship Id="rId244" Type="http://schemas.openxmlformats.org/officeDocument/2006/relationships/hyperlink" Target="https://fbref.com/en/players/a36524bf/Calvin-Bassey" TargetMode="External"/><Relationship Id="rId689" Type="http://schemas.openxmlformats.org/officeDocument/2006/relationships/hyperlink" Target="https://fbref.com/en/country/CIV/Cote-dIvoire-Football" TargetMode="External"/><Relationship Id="rId896" Type="http://schemas.openxmlformats.org/officeDocument/2006/relationships/hyperlink" Target="https://fbref.com/en/players/b63e789d/John-Fleck" TargetMode="External"/><Relationship Id="rId1081" Type="http://schemas.openxmlformats.org/officeDocument/2006/relationships/hyperlink" Target="https://fbref.com/en/country/BRA/Brazil-Football" TargetMode="External"/><Relationship Id="rId2577" Type="http://schemas.openxmlformats.org/officeDocument/2006/relationships/hyperlink" Target="https://fbref.com/en/players/e09f279b/matchlogs/2023-2024/summary/Ivan-Toney-Match-Logs" TargetMode="External"/><Relationship Id="rId2784" Type="http://schemas.openxmlformats.org/officeDocument/2006/relationships/hyperlink" Target="https://fbref.com/en/players/c596fcb0/matchlogs/2023-2024/summary/Callum-Wilson-Match-Logs" TargetMode="External"/><Relationship Id="rId451" Type="http://schemas.openxmlformats.org/officeDocument/2006/relationships/hyperlink" Target="https://fbref.com/en/players/858409be/matchlogs/2023-2024/summary/Allan-Campbell-Match-Logs" TargetMode="External"/><Relationship Id="rId549" Type="http://schemas.openxmlformats.org/officeDocument/2006/relationships/hyperlink" Target="https://fbref.com/en/country/ENG/England-Football" TargetMode="External"/><Relationship Id="rId756" Type="http://schemas.openxmlformats.org/officeDocument/2006/relationships/hyperlink" Target="https://fbref.com/en/players/02b29014/Abdoulaye-Doucoure" TargetMode="External"/><Relationship Id="rId1179" Type="http://schemas.openxmlformats.org/officeDocument/2006/relationships/hyperlink" Target="https://fbref.com/en/players/69942fb3/matchlogs/2023-2024/summary/James-Hill-Match-Logs" TargetMode="External"/><Relationship Id="rId1386" Type="http://schemas.openxmlformats.org/officeDocument/2006/relationships/hyperlink" Target="https://fbref.com/en/squads/7c21e445/West-Ham-United-Stats" TargetMode="External"/><Relationship Id="rId1593" Type="http://schemas.openxmlformats.org/officeDocument/2006/relationships/hyperlink" Target="https://fbref.com/en/country/BEL/Belgium-Football" TargetMode="External"/><Relationship Id="rId2132" Type="http://schemas.openxmlformats.org/officeDocument/2006/relationships/hyperlink" Target="https://fbref.com/en/country/BRA/Brazil-Football" TargetMode="External"/><Relationship Id="rId2437" Type="http://schemas.openxmlformats.org/officeDocument/2006/relationships/hyperlink" Target="https://fbref.com/en/players/e7aa9d7c/matchlogs/2023-2024/summary/Fabio-Silva-Match-Logs" TargetMode="External"/><Relationship Id="rId104" Type="http://schemas.openxmlformats.org/officeDocument/2006/relationships/hyperlink" Target="https://fbref.com/en/players/ad1f61f3/matchlogs/2023-2024/summary/Steven-Alzate-Match-Logs" TargetMode="External"/><Relationship Id="rId311" Type="http://schemas.openxmlformats.org/officeDocument/2006/relationships/hyperlink" Target="https://fbref.com/en/players/ed5c0319/matchlogs/2023-2024/summary/Beto-Match-Logs" TargetMode="External"/><Relationship Id="rId409" Type="http://schemas.openxmlformats.org/officeDocument/2006/relationships/hyperlink" Target="https://fbref.com/en/country/ESP/Spain-Football" TargetMode="External"/><Relationship Id="rId963" Type="http://schemas.openxmlformats.org/officeDocument/2006/relationships/hyperlink" Target="https://fbref.com/en/players/72c812f3/matchlogs/2023-2024/summary/Idrissa-Gana-Gueye-Match-Logs" TargetMode="External"/><Relationship Id="rId1039" Type="http://schemas.openxmlformats.org/officeDocument/2006/relationships/hyperlink" Target="https://fbref.com/en/players/2bd83368/matchlogs/2023-2024/summary/Anthony-Gordon-Match-Logs" TargetMode="External"/><Relationship Id="rId1246" Type="http://schemas.openxmlformats.org/officeDocument/2006/relationships/hyperlink" Target="https://fbref.com/en/squads/8602292d/Aston-Villa-Stats" TargetMode="External"/><Relationship Id="rId1898" Type="http://schemas.openxmlformats.org/officeDocument/2006/relationships/hyperlink" Target="https://fbref.com/en/squads/1df6b87e/Sheffield-United-Stats" TargetMode="External"/><Relationship Id="rId2644" Type="http://schemas.openxmlformats.org/officeDocument/2006/relationships/hyperlink" Target="https://fbref.com/en/squads/47c64c55/Crystal-Palace-Stats" TargetMode="External"/><Relationship Id="rId2851" Type="http://schemas.openxmlformats.org/officeDocument/2006/relationships/hyperlink" Target="https://fbref.com/en/squads/18bb7c10/Arsenal-Stats" TargetMode="External"/><Relationship Id="rId92" Type="http://schemas.openxmlformats.org/officeDocument/2006/relationships/hyperlink" Target="https://fbref.com/en/players/862a1c15/matchlogs/2023-2024/summary/Miguel-Almiron-Match-Logs" TargetMode="External"/><Relationship Id="rId616" Type="http://schemas.openxmlformats.org/officeDocument/2006/relationships/hyperlink" Target="https://fbref.com/en/players/db4ed67b/Mahmoud-Dahoud" TargetMode="External"/><Relationship Id="rId823" Type="http://schemas.openxmlformats.org/officeDocument/2006/relationships/hyperlink" Target="https://fbref.com/en/players/3d554589/matchlogs/2023-2024/summary/Hjalmar-Ekdal-Match-Logs" TargetMode="External"/><Relationship Id="rId1453" Type="http://schemas.openxmlformats.org/officeDocument/2006/relationships/hyperlink" Target="https://fbref.com/en/country/CRO/Croatia-Football" TargetMode="External"/><Relationship Id="rId1660" Type="http://schemas.openxmlformats.org/officeDocument/2006/relationships/hyperlink" Target="https://fbref.com/en/players/ed383e43/Alex-Matos" TargetMode="External"/><Relationship Id="rId1758" Type="http://schemas.openxmlformats.org/officeDocument/2006/relationships/hyperlink" Target="https://fbref.com/en/squads/d07537b9/Brighton-and-Hove-Albion-Stats" TargetMode="External"/><Relationship Id="rId2504" Type="http://schemas.openxmlformats.org/officeDocument/2006/relationships/hyperlink" Target="https://fbref.com/en/squads/b8fd03ef/Manchester-City-Stats" TargetMode="External"/><Relationship Id="rId2711" Type="http://schemas.openxmlformats.org/officeDocument/2006/relationships/hyperlink" Target="https://fbref.com/en/squads/18bb7c10/Arsenal-Stats" TargetMode="External"/><Relationship Id="rId2809" Type="http://schemas.openxmlformats.org/officeDocument/2006/relationships/hyperlink" Target="https://fbref.com/en/players/9417a430/James-Wright" TargetMode="External"/><Relationship Id="rId1106" Type="http://schemas.openxmlformats.org/officeDocument/2006/relationships/hyperlink" Target="https://fbref.com/en/squads/1df6b87e/Sheffield-United-Stats" TargetMode="External"/><Relationship Id="rId1313" Type="http://schemas.openxmlformats.org/officeDocument/2006/relationships/hyperlink" Target="https://fbref.com/en/country/WAL/Wales-Football" TargetMode="External"/><Relationship Id="rId1520" Type="http://schemas.openxmlformats.org/officeDocument/2006/relationships/hyperlink" Target="https://fbref.com/en/players/41f08ac8/Keane-Lewis-Potter" TargetMode="External"/><Relationship Id="rId1965" Type="http://schemas.openxmlformats.org/officeDocument/2006/relationships/hyperlink" Target="https://fbref.com/en/squads/47c64c55/Crystal-Palace-Stats" TargetMode="External"/><Relationship Id="rId1618" Type="http://schemas.openxmlformats.org/officeDocument/2006/relationships/hyperlink" Target="https://fbref.com/en/squads/7c21e445/West-Ham-United-Stats" TargetMode="External"/><Relationship Id="rId1825" Type="http://schemas.openxmlformats.org/officeDocument/2006/relationships/hyperlink" Target="https://fbref.com/en/country/BRA/Brazil-Football" TargetMode="External"/><Relationship Id="rId199" Type="http://schemas.openxmlformats.org/officeDocument/2006/relationships/hyperlink" Target="https://fbref.com/en/players/e827567f/matchlogs/2023-2024/summary/Ellery-Balcombe-Match-Logs" TargetMode="External"/><Relationship Id="rId2087" Type="http://schemas.openxmlformats.org/officeDocument/2006/relationships/hyperlink" Target="https://fbref.com/en/players/6fe90922/Ivan-Perisic" TargetMode="External"/><Relationship Id="rId2294" Type="http://schemas.openxmlformats.org/officeDocument/2006/relationships/hyperlink" Target="https://fbref.com/en/players/10a10454/matchlogs/2023-2024/summary/Joe-Rothwell-Match-Logs" TargetMode="External"/><Relationship Id="rId266" Type="http://schemas.openxmlformats.org/officeDocument/2006/relationships/hyperlink" Target="https://fbref.com/en/squads/e297cd13/Luton-Town-Stats" TargetMode="External"/><Relationship Id="rId473" Type="http://schemas.openxmlformats.org/officeDocument/2006/relationships/hyperlink" Target="https://fbref.com/en/country/ITA/Italy-Football" TargetMode="External"/><Relationship Id="rId680" Type="http://schemas.openxmlformats.org/officeDocument/2006/relationships/hyperlink" Target="https://fbref.com/en/players/5a7301ae/Leander-Dendoncker" TargetMode="External"/><Relationship Id="rId2154" Type="http://schemas.openxmlformats.org/officeDocument/2006/relationships/hyperlink" Target="https://fbref.com/en/players/b96cec48/matchlogs/2023-2024/summary/Sam-Proctor-Match-Logs" TargetMode="External"/><Relationship Id="rId2361" Type="http://schemas.openxmlformats.org/officeDocument/2006/relationships/hyperlink" Target="https://fbref.com/en/squads/e4a775cb/Nottingham-Forest-Stats" TargetMode="External"/><Relationship Id="rId2599" Type="http://schemas.openxmlformats.org/officeDocument/2006/relationships/hyperlink" Target="https://fbref.com/en/country/MLI/Mali-Football" TargetMode="External"/><Relationship Id="rId126" Type="http://schemas.openxmlformats.org/officeDocument/2006/relationships/hyperlink" Target="https://fbref.com/en/country/SCO/Scotland-Football" TargetMode="External"/><Relationship Id="rId333" Type="http://schemas.openxmlformats.org/officeDocument/2006/relationships/hyperlink" Target="https://fbref.com/en/country/ENG/England-Football" TargetMode="External"/><Relationship Id="rId540" Type="http://schemas.openxmlformats.org/officeDocument/2006/relationships/hyperlink" Target="https://fbref.com/en/players/b2f9c73e/Carney-Chukwuemeka" TargetMode="External"/><Relationship Id="rId778" Type="http://schemas.openxmlformats.org/officeDocument/2006/relationships/hyperlink" Target="https://fbref.com/en/squads/b2b47a98/Newcastle-United-Stats" TargetMode="External"/><Relationship Id="rId985" Type="http://schemas.openxmlformats.org/officeDocument/2006/relationships/hyperlink" Target="https://fbref.com/en/country/ENG/England-Football" TargetMode="External"/><Relationship Id="rId1170" Type="http://schemas.openxmlformats.org/officeDocument/2006/relationships/hyperlink" Target="https://fbref.com/en/squads/361ca564/Tottenham-Hotspur-Stats" TargetMode="External"/><Relationship Id="rId2014" Type="http://schemas.openxmlformats.org/officeDocument/2006/relationships/hyperlink" Target="https://fbref.com/en/players/c1242d4e/matchlogs/2023-2024/summary/Stefan-Ortega-Match-Logs" TargetMode="External"/><Relationship Id="rId2221" Type="http://schemas.openxmlformats.org/officeDocument/2006/relationships/hyperlink" Target="https://fbref.com/en/squads/e4a775cb/Nottingham-Forest-Stats" TargetMode="External"/><Relationship Id="rId2459" Type="http://schemas.openxmlformats.org/officeDocument/2006/relationships/hyperlink" Target="https://fbref.com/en/country/POR/Portugal-Football" TargetMode="External"/><Relationship Id="rId2666" Type="http://schemas.openxmlformats.org/officeDocument/2006/relationships/hyperlink" Target="https://fbref.com/en/players/8fe2a392/Micky-van-de-Ven" TargetMode="External"/><Relationship Id="rId638" Type="http://schemas.openxmlformats.org/officeDocument/2006/relationships/hyperlink" Target="https://fbref.com/en/squads/d3fd31cc/Everton-Stats" TargetMode="External"/><Relationship Id="rId845" Type="http://schemas.openxmlformats.org/officeDocument/2006/relationships/hyperlink" Target="https://fbref.com/en/country/JPN/Japan-Football" TargetMode="External"/><Relationship Id="rId1030" Type="http://schemas.openxmlformats.org/officeDocument/2006/relationships/hyperlink" Target="https://fbref.com/en/squads/8cec06e1/Wolverhampton-Wanderers-Stats" TargetMode="External"/><Relationship Id="rId1268" Type="http://schemas.openxmlformats.org/officeDocument/2006/relationships/hyperlink" Target="https://fbref.com/en/players/aa81d8f8/Karl-Jakob-Hein" TargetMode="External"/><Relationship Id="rId1475" Type="http://schemas.openxmlformats.org/officeDocument/2006/relationships/hyperlink" Target="https://fbref.com/en/players/99813635/matchlogs/2023-2024/summary/Adam-Lallana-Match-Logs" TargetMode="External"/><Relationship Id="rId1682" Type="http://schemas.openxmlformats.org/officeDocument/2006/relationships/hyperlink" Target="https://fbref.com/en/squads/fd962109/Fulham-Stats" TargetMode="External"/><Relationship Id="rId2319" Type="http://schemas.openxmlformats.org/officeDocument/2006/relationships/hyperlink" Target="https://fbref.com/en/players/972aeb2a/William-Saliba" TargetMode="External"/><Relationship Id="rId2526" Type="http://schemas.openxmlformats.org/officeDocument/2006/relationships/hyperlink" Target="https://fbref.com/en/players/cac9e583/Jimi-Tauriainen" TargetMode="External"/><Relationship Id="rId2733" Type="http://schemas.openxmlformats.org/officeDocument/2006/relationships/hyperlink" Target="https://fbref.com/en/players/c40b6180/Adam-Webster" TargetMode="External"/><Relationship Id="rId400" Type="http://schemas.openxmlformats.org/officeDocument/2006/relationships/hyperlink" Target="https://fbref.com/en/players/47369df8/Josh-Brownhill" TargetMode="External"/><Relationship Id="rId705" Type="http://schemas.openxmlformats.org/officeDocument/2006/relationships/hyperlink" Target="https://fbref.com/en/country/NZL/New-Zealand-Football" TargetMode="External"/><Relationship Id="rId1128" Type="http://schemas.openxmlformats.org/officeDocument/2006/relationships/hyperlink" Target="https://fbref.com/en/players/fed7cb61/Kai-Havertz" TargetMode="External"/><Relationship Id="rId1335" Type="http://schemas.openxmlformats.org/officeDocument/2006/relationships/hyperlink" Target="https://fbref.com/en/players/45db685d/matchlogs/2023-2024/summary/Jorginho-Match-Logs" TargetMode="External"/><Relationship Id="rId1542" Type="http://schemas.openxmlformats.org/officeDocument/2006/relationships/hyperlink" Target="https://fbref.com/en/squads/e297cd13/Luton-Town-Stats" TargetMode="External"/><Relationship Id="rId1987" Type="http://schemas.openxmlformats.org/officeDocument/2006/relationships/hyperlink" Target="https://fbref.com/en/players/e9c0c1b2/Andre-Onana" TargetMode="External"/><Relationship Id="rId912" Type="http://schemas.openxmlformats.org/officeDocument/2006/relationships/hyperlink" Target="https://fbref.com/en/players/82927de4/Pablo-Fornals" TargetMode="External"/><Relationship Id="rId1847" Type="http://schemas.openxmlformats.org/officeDocument/2006/relationships/hyperlink" Target="https://fbref.com/en/players/de112b84/matchlogs/2023-2024/summary/Jacob-Murphy-Match-Logs" TargetMode="External"/><Relationship Id="rId2800" Type="http://schemas.openxmlformats.org/officeDocument/2006/relationships/hyperlink" Target="https://fbref.com/en/players/d3085b49/matchlogs/2023-2024/summary/Cauley-Woodrow-Match-Logs" TargetMode="External"/><Relationship Id="rId41" Type="http://schemas.openxmlformats.org/officeDocument/2006/relationships/hyperlink" Target="https://fbref.com/en/players/288e1e13/Nayef-Aguerd" TargetMode="External"/><Relationship Id="rId1402" Type="http://schemas.openxmlformats.org/officeDocument/2006/relationships/hyperlink" Target="https://fbref.com/en/squads/4ba7cbea/Bournemouth-Stats" TargetMode="External"/><Relationship Id="rId1707" Type="http://schemas.openxmlformats.org/officeDocument/2006/relationships/hyperlink" Target="https://fbref.com/en/players/bf973eeb/matchlogs/2023-2024/summary/James-McConnell-Match-Logs" TargetMode="External"/><Relationship Id="rId190" Type="http://schemas.openxmlformats.org/officeDocument/2006/relationships/hyperlink" Target="https://fbref.com/en/squads/8602292d/Aston-Villa-Stats" TargetMode="External"/><Relationship Id="rId288" Type="http://schemas.openxmlformats.org/officeDocument/2006/relationships/hyperlink" Target="https://fbref.com/en/players/68db6358/Daniel-Bentley" TargetMode="External"/><Relationship Id="rId1914" Type="http://schemas.openxmlformats.org/officeDocument/2006/relationships/hyperlink" Target="https://fbref.com/en/squads/18bb7c10/Arsenal-Stats" TargetMode="External"/><Relationship Id="rId495" Type="http://schemas.openxmlformats.org/officeDocument/2006/relationships/hyperlink" Target="https://fbref.com/en/players/1c86192d/matchlogs/2023-2024/summary/Leo-Castledine-Match-Logs" TargetMode="External"/><Relationship Id="rId2176" Type="http://schemas.openxmlformats.org/officeDocument/2006/relationships/hyperlink" Target="https://fbref.com/en/country/ENG/England-Football" TargetMode="External"/><Relationship Id="rId2383" Type="http://schemas.openxmlformats.org/officeDocument/2006/relationships/hyperlink" Target="https://fbref.com/en/country/GER/Germany-Football" TargetMode="External"/><Relationship Id="rId2590" Type="http://schemas.openxmlformats.org/officeDocument/2006/relationships/hyperlink" Target="https://fbref.com/en/players/9a28eba4/Adama-Traore" TargetMode="External"/><Relationship Id="rId148" Type="http://schemas.openxmlformats.org/officeDocument/2006/relationships/hyperlink" Target="https://fbref.com/en/players/afe1a491/matchlogs/2023-2024/summary/Oliver-Arblaster-Match-Logs" TargetMode="External"/><Relationship Id="rId355" Type="http://schemas.openxmlformats.org/officeDocument/2006/relationships/hyperlink" Target="https://fbref.com/en/players/79c84d1c/matchlogs/2023-2024/summary/Jarrod-Bowen-Match-Logs" TargetMode="External"/><Relationship Id="rId562" Type="http://schemas.openxmlformats.org/officeDocument/2006/relationships/hyperlink" Target="https://fbref.com/en/squads/19538871/Manchester-United-Stats" TargetMode="External"/><Relationship Id="rId1192" Type="http://schemas.openxmlformats.org/officeDocument/2006/relationships/hyperlink" Target="https://fbref.com/en/players/d0042ab9/Mason-Holgate" TargetMode="External"/><Relationship Id="rId2036" Type="http://schemas.openxmlformats.org/officeDocument/2006/relationships/hyperlink" Target="https://fbref.com/en/country/ENG/England-Football" TargetMode="External"/><Relationship Id="rId2243" Type="http://schemas.openxmlformats.org/officeDocument/2006/relationships/hyperlink" Target="https://fbref.com/en/players/71ef519e/Matt-Ritchie" TargetMode="External"/><Relationship Id="rId2450" Type="http://schemas.openxmlformats.org/officeDocument/2006/relationships/hyperlink" Target="https://fbref.com/en/players/20b104bc/Adam-Smith" TargetMode="External"/><Relationship Id="rId2688" Type="http://schemas.openxmlformats.org/officeDocument/2006/relationships/hyperlink" Target="https://fbref.com/en/squads/fd962109/Fulham-Stats" TargetMode="External"/><Relationship Id="rId215" Type="http://schemas.openxmlformats.org/officeDocument/2006/relationships/hyperlink" Target="https://fbref.com/en/players/9b67eca8/matchlogs/2023-2024/summary/Mauro-Bandeira-Match-Logs" TargetMode="External"/><Relationship Id="rId422" Type="http://schemas.openxmlformats.org/officeDocument/2006/relationships/hyperlink" Target="https://fbref.com/en/squads/e297cd13/Luton-Town-Stats" TargetMode="External"/><Relationship Id="rId867" Type="http://schemas.openxmlformats.org/officeDocument/2006/relationships/hyperlink" Target="https://fbref.com/en/players/ae4fc6a4/matchlogs/2023-2024/summary/Eberechi-Eze-Match-Logs" TargetMode="External"/><Relationship Id="rId1052" Type="http://schemas.openxmlformats.org/officeDocument/2006/relationships/hyperlink" Target="https://fbref.com/en/players/b8e740fb/Ryan-Gravenberch" TargetMode="External"/><Relationship Id="rId1497" Type="http://schemas.openxmlformats.org/officeDocument/2006/relationships/hyperlink" Target="https://fbref.com/en/country/GAB/Gabon-Football" TargetMode="External"/><Relationship Id="rId2103" Type="http://schemas.openxmlformats.org/officeDocument/2006/relationships/hyperlink" Target="https://fbref.com/en/players/4f21d3af/Ashley-Phillips" TargetMode="External"/><Relationship Id="rId2310" Type="http://schemas.openxmlformats.org/officeDocument/2006/relationships/hyperlink" Target="https://fbref.com/en/players/187ab096/matchlogs/2023-2024/summary/Charles-Sagoe-Jr-Match-Logs" TargetMode="External"/><Relationship Id="rId2548" Type="http://schemas.openxmlformats.org/officeDocument/2006/relationships/hyperlink" Target="https://fbref.com/en/squads/1df6b87e/Sheffield-United-Stats" TargetMode="External"/><Relationship Id="rId2755" Type="http://schemas.openxmlformats.org/officeDocument/2006/relationships/hyperlink" Target="https://fbref.com/en/squads/18bb7c10/Arsenal-Stats" TargetMode="External"/><Relationship Id="rId727" Type="http://schemas.openxmlformats.org/officeDocument/2006/relationships/hyperlink" Target="https://fbref.com/en/players/733f1a7d/matchlogs/2023-2024/summary/Ben-Doak-Match-Logs" TargetMode="External"/><Relationship Id="rId934" Type="http://schemas.openxmlformats.org/officeDocument/2006/relationships/hyperlink" Target="https://fbref.com/en/squads/e297cd13/Luton-Town-Stats" TargetMode="External"/><Relationship Id="rId1357" Type="http://schemas.openxmlformats.org/officeDocument/2006/relationships/hyperlink" Target="https://fbref.com/en/country/AUT/Austria-Football" TargetMode="External"/><Relationship Id="rId1564" Type="http://schemas.openxmlformats.org/officeDocument/2006/relationships/hyperlink" Target="https://fbref.com/en/players/c6e8cf1f/Sasa-Lukic" TargetMode="External"/><Relationship Id="rId1771" Type="http://schemas.openxmlformats.org/officeDocument/2006/relationships/hyperlink" Target="https://fbref.com/en/players/74618572/matchlogs/2023-2024/summary/Kaoru-Mitoma-Match-Logs" TargetMode="External"/><Relationship Id="rId2408" Type="http://schemas.openxmlformats.org/officeDocument/2006/relationships/hyperlink" Target="https://fbref.com/en/squads/8cec06e1/Wolverhampton-Wanderers-Stats" TargetMode="External"/><Relationship Id="rId2615" Type="http://schemas.openxmlformats.org/officeDocument/2006/relationships/hyperlink" Target="https://fbref.com/en/country/BEL/Belgium-Football" TargetMode="External"/><Relationship Id="rId2822" Type="http://schemas.openxmlformats.org/officeDocument/2006/relationships/hyperlink" Target="https://fbref.com/en/country/ENG/England-Football" TargetMode="External"/><Relationship Id="rId63" Type="http://schemas.openxmlformats.org/officeDocument/2006/relationships/hyperlink" Target="https://fbref.com/en/squads/8cec06e1/Wolverhampton-Wanderers-Stats" TargetMode="External"/><Relationship Id="rId1217" Type="http://schemas.openxmlformats.org/officeDocument/2006/relationships/hyperlink" Target="https://fbref.com/en/country/ENG/England-Football" TargetMode="External"/><Relationship Id="rId1424" Type="http://schemas.openxmlformats.org/officeDocument/2006/relationships/hyperlink" Target="https://fbref.com/en/players/dc3e663e/Jakub-Kiwior" TargetMode="External"/><Relationship Id="rId1631" Type="http://schemas.openxmlformats.org/officeDocument/2006/relationships/hyperlink" Target="https://fbref.com/en/players/48a5a5d6/matchlogs/2023-2024/summary/Gabriel-Martinelli-Match-Logs" TargetMode="External"/><Relationship Id="rId1869" Type="http://schemas.openxmlformats.org/officeDocument/2006/relationships/hyperlink" Target="https://fbref.com/en/country/ENG/England-Football" TargetMode="External"/><Relationship Id="rId1729" Type="http://schemas.openxmlformats.org/officeDocument/2006/relationships/hyperlink" Target="https://fbref.com/en/country/ENG/England-Football" TargetMode="External"/><Relationship Id="rId1936" Type="http://schemas.openxmlformats.org/officeDocument/2006/relationships/hyperlink" Target="https://fbref.com/en/players/1d042188/Dara-OShea" TargetMode="External"/><Relationship Id="rId2198" Type="http://schemas.openxmlformats.org/officeDocument/2006/relationships/hyperlink" Target="https://fbref.com/en/players/28b40c9c/matchlogs/2023-2024/summary/Tim-Ream-Match-Logs" TargetMode="External"/><Relationship Id="rId377" Type="http://schemas.openxmlformats.org/officeDocument/2006/relationships/hyperlink" Target="https://fbref.com/en/country/ALB/Albania-Football" TargetMode="External"/><Relationship Id="rId584" Type="http://schemas.openxmlformats.org/officeDocument/2006/relationships/hyperlink" Target="https://fbref.com/en/players/fdf3cb77/Vladimir-Coufal" TargetMode="External"/><Relationship Id="rId2058" Type="http://schemas.openxmlformats.org/officeDocument/2006/relationships/hyperlink" Target="https://fbref.com/en/players/9b6f7fd5/matchlogs/2023-2024/summary/Lucas-Paqueta-Match-Logs" TargetMode="External"/><Relationship Id="rId2265" Type="http://schemas.openxmlformats.org/officeDocument/2006/relationships/hyperlink" Target="https://fbref.com/en/squads/fd962109/Fulham-Stats" TargetMode="External"/><Relationship Id="rId5" Type="http://schemas.openxmlformats.org/officeDocument/2006/relationships/hyperlink" Target="https://fbref.com/en/players/b7e62e1d/Joshua-Acheampong" TargetMode="External"/><Relationship Id="rId237" Type="http://schemas.openxmlformats.org/officeDocument/2006/relationships/hyperlink" Target="https://fbref.com/en/country/ENG/England-Football" TargetMode="External"/><Relationship Id="rId791" Type="http://schemas.openxmlformats.org/officeDocument/2006/relationships/hyperlink" Target="https://fbref.com/en/players/282f75f3/matchlogs/2023-2024/summary/Lewis-Dunk-Match-Logs" TargetMode="External"/><Relationship Id="rId889" Type="http://schemas.openxmlformats.org/officeDocument/2006/relationships/hyperlink" Target="https://fbref.com/en/country/POR/Portugal-Football" TargetMode="External"/><Relationship Id="rId1074" Type="http://schemas.openxmlformats.org/officeDocument/2006/relationships/hyperlink" Target="https://fbref.com/en/squads/d07537b9/Brighton-and-Hove-Albion-Stats" TargetMode="External"/><Relationship Id="rId2472" Type="http://schemas.openxmlformats.org/officeDocument/2006/relationships/hyperlink" Target="https://fbref.com/en/squads/7c21e445/West-Ham-United-Stats" TargetMode="External"/><Relationship Id="rId2777" Type="http://schemas.openxmlformats.org/officeDocument/2006/relationships/hyperlink" Target="https://fbref.com/en/players/a3b03921/Joe-Willock" TargetMode="External"/><Relationship Id="rId444" Type="http://schemas.openxmlformats.org/officeDocument/2006/relationships/hyperlink" Target="https://fbref.com/en/players/59e6e5bf/Dominic-Calvert-Lewin" TargetMode="External"/><Relationship Id="rId651" Type="http://schemas.openxmlformats.org/officeDocument/2006/relationships/hyperlink" Target="https://fbref.com/en/players/e82900ef/matchlogs/2023-2024/summary/David-Datro-Fofana-Match-Logs" TargetMode="External"/><Relationship Id="rId749" Type="http://schemas.openxmlformats.org/officeDocument/2006/relationships/hyperlink" Target="https://fbref.com/en/country/ENG/England-Football" TargetMode="External"/><Relationship Id="rId1281" Type="http://schemas.openxmlformats.org/officeDocument/2006/relationships/hyperlink" Target="https://fbref.com/en/country/DEN/Denmark-Football" TargetMode="External"/><Relationship Id="rId1379" Type="http://schemas.openxmlformats.org/officeDocument/2006/relationships/hyperlink" Target="https://fbref.com/en/players/e16986b1/matchlogs/2023-2024/summary/Leigh-Kavanagh-Match-Logs" TargetMode="External"/><Relationship Id="rId1586" Type="http://schemas.openxmlformats.org/officeDocument/2006/relationships/hyperlink" Target="https://fbref.com/en/squads/19538871/Manchester-United-Stats" TargetMode="External"/><Relationship Id="rId2125" Type="http://schemas.openxmlformats.org/officeDocument/2006/relationships/hyperlink" Target="https://fbref.com/en/squads/e297cd13/Luton-Town-Stats" TargetMode="External"/><Relationship Id="rId2332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2aaadf33/Luke-Berry" TargetMode="External"/><Relationship Id="rId511" Type="http://schemas.openxmlformats.org/officeDocument/2006/relationships/hyperlink" Target="https://fbref.com/en/players/7d6af698/matchlogs/2023-2024/summary/Luke-Chambers-Match-Logs" TargetMode="External"/><Relationship Id="rId609" Type="http://schemas.openxmlformats.org/officeDocument/2006/relationships/hyperlink" Target="https://fbref.com/en/country/BRA/Brazil-Football" TargetMode="External"/><Relationship Id="rId956" Type="http://schemas.openxmlformats.org/officeDocument/2006/relationships/hyperlink" Target="https://fbref.com/en/players/c2731c10/Conor-Gallagher" TargetMode="External"/><Relationship Id="rId1141" Type="http://schemas.openxmlformats.org/officeDocument/2006/relationships/hyperlink" Target="https://fbref.com/en/country/NED/Netherlands-Football" TargetMode="External"/><Relationship Id="rId1239" Type="http://schemas.openxmlformats.org/officeDocument/2006/relationships/hyperlink" Target="https://fbref.com/en/players/a4e85758/matchlogs/2023-2024/summary/Igor-Match-Logs" TargetMode="External"/><Relationship Id="rId1793" Type="http://schemas.openxmlformats.org/officeDocument/2006/relationships/hyperlink" Target="https://fbref.com/en/country/POR/Portugal-Football" TargetMode="External"/><Relationship Id="rId2637" Type="http://schemas.openxmlformats.org/officeDocument/2006/relationships/hyperlink" Target="https://fbref.com/en/players/1df4a109/matchlogs/2023-2024/summary/Lesley-Ugochukwu-Match-Logs" TargetMode="External"/><Relationship Id="rId2844" Type="http://schemas.openxmlformats.org/officeDocument/2006/relationships/hyperlink" Target="https://fbref.com/en/players/ce4246f5/matchlogs/2023-2024/summary/Kurt-Zouma-Match-Logs" TargetMode="External"/><Relationship Id="rId85" Type="http://schemas.openxmlformats.org/officeDocument/2006/relationships/hyperlink" Target="https://fbref.com/en/players/7a2e46a8/Alisson" TargetMode="External"/><Relationship Id="rId816" Type="http://schemas.openxmlformats.org/officeDocument/2006/relationships/hyperlink" Target="https://fbref.com/en/players/d313e8ff/CJ-Egan-Riley" TargetMode="External"/><Relationship Id="rId1001" Type="http://schemas.openxmlformats.org/officeDocument/2006/relationships/hyperlink" Target="https://fbref.com/en/country/SCO/Scotland-Football" TargetMode="External"/><Relationship Id="rId1446" Type="http://schemas.openxmlformats.org/officeDocument/2006/relationships/hyperlink" Target="https://fbref.com/en/squads/822bd0ba/Liverpool-Stats" TargetMode="External"/><Relationship Id="rId1653" Type="http://schemas.openxmlformats.org/officeDocument/2006/relationships/hyperlink" Target="https://fbref.com/en/country/FRA/France-Football" TargetMode="External"/><Relationship Id="rId1860" Type="http://schemas.openxmlformats.org/officeDocument/2006/relationships/hyperlink" Target="https://fbref.com/en/players/8aff2b51/Michael-Ndiweni" TargetMode="External"/><Relationship Id="rId2704" Type="http://schemas.openxmlformats.org/officeDocument/2006/relationships/hyperlink" Target="https://fbref.com/en/players/03df04ff/matchlogs/2023-2024/summary/Odisseas-Vlachodimos-Match-Logs" TargetMode="External"/><Relationship Id="rId1306" Type="http://schemas.openxmlformats.org/officeDocument/2006/relationships/hyperlink" Target="https://fbref.com/en/squads/e297cd13/Luton-Town-Stats" TargetMode="External"/><Relationship Id="rId1513" Type="http://schemas.openxmlformats.org/officeDocument/2006/relationships/hyperlink" Target="https://fbref.com/en/country/COL/Colombia-Football" TargetMode="External"/><Relationship Id="rId1720" Type="http://schemas.openxmlformats.org/officeDocument/2006/relationships/hyperlink" Target="https://fbref.com/en/players/fc15fb84/Dwight-McNeil" TargetMode="External"/><Relationship Id="rId1958" Type="http://schemas.openxmlformats.org/officeDocument/2006/relationships/hyperlink" Target="https://fbref.com/en/squads/19538871/Manchester-United-Stats" TargetMode="External"/><Relationship Id="rId12" Type="http://schemas.openxmlformats.org/officeDocument/2006/relationships/hyperlink" Target="https://fbref.com/en/players/77816c91/matchlogs/2023-2024/summary/Benie-Adama-Traore-Match-Logs" TargetMode="External"/><Relationship Id="rId1818" Type="http://schemas.openxmlformats.org/officeDocument/2006/relationships/hyperlink" Target="https://fbref.com/en/squads/7c21e445/West-Ham-United-Stats" TargetMode="External"/><Relationship Id="rId161" Type="http://schemas.openxmlformats.org/officeDocument/2006/relationships/hyperlink" Target="https://fbref.com/en/players/093f0923/Benjamin-Arthur" TargetMode="External"/><Relationship Id="rId399" Type="http://schemas.openxmlformats.org/officeDocument/2006/relationships/hyperlink" Target="https://fbref.com/en/players/ca18c8f1/matchlogs/2023-2024/summary/Jacob-Brown-Match-Logs" TargetMode="External"/><Relationship Id="rId2287" Type="http://schemas.openxmlformats.org/officeDocument/2006/relationships/hyperlink" Target="https://fbref.com/en/players/a3d94a58/Cristian-Romero" TargetMode="External"/><Relationship Id="rId2494" Type="http://schemas.openxmlformats.org/officeDocument/2006/relationships/hyperlink" Target="https://fbref.com/en/players/339fe0e8/Thomas-Strakosha" TargetMode="External"/><Relationship Id="rId259" Type="http://schemas.openxmlformats.org/officeDocument/2006/relationships/hyperlink" Target="https://fbref.com/en/players/a011a1e9/matchlogs/2023-2024/summary/Owen-Beck-Match-Logs" TargetMode="External"/><Relationship Id="rId466" Type="http://schemas.openxmlformats.org/officeDocument/2006/relationships/hyperlink" Target="https://fbref.com/en/squads/19538871/Manchester-United-Stats" TargetMode="External"/><Relationship Id="rId673" Type="http://schemas.openxmlformats.org/officeDocument/2006/relationships/hyperlink" Target="https://fbref.com/en/country/CAN/Canada-Football" TargetMode="External"/><Relationship Id="rId880" Type="http://schemas.openxmlformats.org/officeDocument/2006/relationships/hyperlink" Target="https://fbref.com/en/players/51a3c4c8/Felipe" TargetMode="External"/><Relationship Id="rId1096" Type="http://schemas.openxmlformats.org/officeDocument/2006/relationships/hyperlink" Target="https://fbref.com/en/players/a7588cdc/Antwoine-Hackford" TargetMode="External"/><Relationship Id="rId2147" Type="http://schemas.openxmlformats.org/officeDocument/2006/relationships/hyperlink" Target="https://fbref.com/en/players/3595affe/Dan-Potts" TargetMode="External"/><Relationship Id="rId2354" Type="http://schemas.openxmlformats.org/officeDocument/2006/relationships/hyperlink" Target="https://fbref.com/en/players/88b3215c/matchlogs/2023-2024/summary/Yago-Santiago-Match-Logs" TargetMode="External"/><Relationship Id="rId2561" Type="http://schemas.openxmlformats.org/officeDocument/2006/relationships/hyperlink" Target="https://fbref.com/en/players/a105d46a/matchlogs/2023-2024/summary/Harry-Toffolo-Match-Logs" TargetMode="External"/><Relationship Id="rId2799" Type="http://schemas.openxmlformats.org/officeDocument/2006/relationships/hyperlink" Target="https://fbref.com/en/squads/e297cd13/Luton-Town-Stats" TargetMode="External"/><Relationship Id="rId119" Type="http://schemas.openxmlformats.org/officeDocument/2006/relationships/hyperlink" Target="https://fbref.com/en/squads/7c21e445/West-Ham-United-Stats" TargetMode="External"/><Relationship Id="rId326" Type="http://schemas.openxmlformats.org/officeDocument/2006/relationships/hyperlink" Target="https://fbref.com/en/squads/361ca564/Tottenham-Hotspur-Stats" TargetMode="External"/><Relationship Id="rId533" Type="http://schemas.openxmlformats.org/officeDocument/2006/relationships/hyperlink" Target="https://fbref.com/en/country/NED/Netherlands-Football" TargetMode="External"/><Relationship Id="rId978" Type="http://schemas.openxmlformats.org/officeDocument/2006/relationships/hyperlink" Target="https://fbref.com/en/squads/8602292d/Aston-Villa-Stats" TargetMode="External"/><Relationship Id="rId1163" Type="http://schemas.openxmlformats.org/officeDocument/2006/relationships/hyperlink" Target="https://fbref.com/en/players/8a3c1dc7/matchlogs/2023-2024/summary/Rico-Henry-Match-Logs" TargetMode="External"/><Relationship Id="rId1370" Type="http://schemas.openxmlformats.org/officeDocument/2006/relationships/hyperlink" Target="https://fbref.com/en/squads/e297cd13/Luton-Town-Stats" TargetMode="External"/><Relationship Id="rId2007" Type="http://schemas.openxmlformats.org/officeDocument/2006/relationships/hyperlink" Target="https://fbref.com/en/players/43a166b4/Divock-Origi" TargetMode="External"/><Relationship Id="rId2214" Type="http://schemas.openxmlformats.org/officeDocument/2006/relationships/hyperlink" Target="https://fbref.com/en/players/3353737a/matchlogs/2023-2024/summary/Sergio-Reguilon-Match-Logs" TargetMode="External"/><Relationship Id="rId2659" Type="http://schemas.openxmlformats.org/officeDocument/2006/relationships/hyperlink" Target="https://fbref.com/en/country/ARG/Argentina-Football" TargetMode="External"/><Relationship Id="rId740" Type="http://schemas.openxmlformats.org/officeDocument/2006/relationships/hyperlink" Target="https://fbref.com/en/players/20b3a502/Nicolas-Dominguez" TargetMode="External"/><Relationship Id="rId838" Type="http://schemas.openxmlformats.org/officeDocument/2006/relationships/hyperlink" Target="https://fbref.com/en/squads/361ca564/Tottenham-Hotspur-Stats" TargetMode="External"/><Relationship Id="rId1023" Type="http://schemas.openxmlformats.org/officeDocument/2006/relationships/hyperlink" Target="https://fbref.com/en/players/7a11550b/matchlogs/2023-2024/summary/Joe-Gomez-Match-Logs" TargetMode="External"/><Relationship Id="rId1468" Type="http://schemas.openxmlformats.org/officeDocument/2006/relationships/hyperlink" Target="https://fbref.com/en/players/90295964/Levi-Laing" TargetMode="External"/><Relationship Id="rId1675" Type="http://schemas.openxmlformats.org/officeDocument/2006/relationships/hyperlink" Target="https://fbref.com/en/players/4bcf39f6/matchlogs/2023-2024/summary/Neal-Maupay-Match-Logs" TargetMode="External"/><Relationship Id="rId1882" Type="http://schemas.openxmlformats.org/officeDocument/2006/relationships/hyperlink" Target="https://fbref.com/en/squads/e4a775cb/Nottingham-Forest-Stats" TargetMode="External"/><Relationship Id="rId2421" Type="http://schemas.openxmlformats.org/officeDocument/2006/relationships/hyperlink" Target="https://fbref.com/en/players/e4e0deaa/matchlogs/2023-2024/summary/Femi-Seriki-Match-Logs" TargetMode="External"/><Relationship Id="rId2519" Type="http://schemas.openxmlformats.org/officeDocument/2006/relationships/hyperlink" Target="https://fbref.com/en/country/ENG/England-Football" TargetMode="External"/><Relationship Id="rId2726" Type="http://schemas.openxmlformats.org/officeDocument/2006/relationships/hyperlink" Target="https://fbref.com/en/country/BRA/Brazil-Football" TargetMode="External"/><Relationship Id="rId600" Type="http://schemas.openxmlformats.org/officeDocument/2006/relationships/hyperlink" Target="https://fbref.com/en/players/1daec722/Marc-Cucurella" TargetMode="External"/><Relationship Id="rId1230" Type="http://schemas.openxmlformats.org/officeDocument/2006/relationships/hyperlink" Target="https://fbref.com/en/squads/19538871/Manchester-United-Stats" TargetMode="External"/><Relationship Id="rId1328" Type="http://schemas.openxmlformats.org/officeDocument/2006/relationships/hyperlink" Target="https://fbref.com/en/players/4fb9c88f/Curtis-Jones" TargetMode="External"/><Relationship Id="rId1535" Type="http://schemas.openxmlformats.org/officeDocument/2006/relationships/hyperlink" Target="https://fbref.com/en/players/afed6722/matchlogs/2023-2024/summary/Valentino-Livramento-Match-Logs" TargetMode="External"/><Relationship Id="rId905" Type="http://schemas.openxmlformats.org/officeDocument/2006/relationships/hyperlink" Target="https://fbref.com/en/country/ENG/England-Football" TargetMode="External"/><Relationship Id="rId1742" Type="http://schemas.openxmlformats.org/officeDocument/2006/relationships/hyperlink" Target="https://fbref.com/en/squads/e297cd13/Luton-Town-Stats" TargetMode="External"/><Relationship Id="rId34" Type="http://schemas.openxmlformats.org/officeDocument/2006/relationships/hyperlink" Target="https://fbref.com/en/country/CIV/Cote-dIvoire-Football" TargetMode="External"/><Relationship Id="rId1602" Type="http://schemas.openxmlformats.org/officeDocument/2006/relationships/hyperlink" Target="https://fbref.com/en/squads/943e8050/Burnley-Stats" TargetMode="External"/><Relationship Id="rId183" Type="http://schemas.openxmlformats.org/officeDocument/2006/relationships/hyperlink" Target="https://fbref.com/en/players/da052c14/matchlogs/2023-2024/summary/Jordan-Ayew-Match-Logs" TargetMode="External"/><Relationship Id="rId390" Type="http://schemas.openxmlformats.org/officeDocument/2006/relationships/hyperlink" Target="https://fbref.com/en/squads/1df6b87e/Sheffield-United-Stats" TargetMode="External"/><Relationship Id="rId1907" Type="http://schemas.openxmlformats.org/officeDocument/2006/relationships/hyperlink" Target="https://fbref.com/en/players/e6af02e0/matchlogs/2023-2024/summary/Matheus-Nunes-Match-Logs" TargetMode="External"/><Relationship Id="rId2071" Type="http://schemas.openxmlformats.org/officeDocument/2006/relationships/hyperlink" Target="https://fbref.com/en/players/ea1a5662/Myles-Peart-Harris" TargetMode="External"/><Relationship Id="rId250" Type="http://schemas.openxmlformats.org/officeDocument/2006/relationships/hyperlink" Target="https://fbref.com/en/squads/19538871/Manchester-United-Stats" TargetMode="External"/><Relationship Id="rId488" Type="http://schemas.openxmlformats.org/officeDocument/2006/relationships/hyperlink" Target="https://fbref.com/en/players/197640fd/Timothy-Castagne" TargetMode="External"/><Relationship Id="rId695" Type="http://schemas.openxmlformats.org/officeDocument/2006/relationships/hyperlink" Target="https://fbref.com/en/players/e31708b2/matchlogs/2023-2024/summary/Amadou-Diallo-Match-Logs" TargetMode="External"/><Relationship Id="rId2169" Type="http://schemas.openxmlformats.org/officeDocument/2006/relationships/hyperlink" Target="https://fbref.com/en/squads/18bb7c10/Arsenal-Stats" TargetMode="External"/><Relationship Id="rId2376" Type="http://schemas.openxmlformats.org/officeDocument/2006/relationships/hyperlink" Target="https://fbref.com/en/squads/7c21e445/West-Ham-United-Stats" TargetMode="External"/><Relationship Id="rId2583" Type="http://schemas.openxmlformats.org/officeDocument/2006/relationships/hyperlink" Target="https://fbref.com/en/country/ENG/England-Football" TargetMode="External"/><Relationship Id="rId2790" Type="http://schemas.openxmlformats.org/officeDocument/2006/relationships/hyperlink" Target="https://fbref.com/en/country/COD/Congo-DR-Football" TargetMode="External"/><Relationship Id="rId110" Type="http://schemas.openxmlformats.org/officeDocument/2006/relationships/hyperlink" Target="https://fbref.com/en/country/GHA/Ghana-Football" TargetMode="External"/><Relationship Id="rId348" Type="http://schemas.openxmlformats.org/officeDocument/2006/relationships/hyperlink" Target="https://fbref.com/en/players/ccce7025/Sven-Botman" TargetMode="External"/><Relationship Id="rId555" Type="http://schemas.openxmlformats.org/officeDocument/2006/relationships/hyperlink" Target="https://fbref.com/en/players/0442183b/matchlogs/2023-2024/summary/Nathaniel-Clyne-Match-Logs" TargetMode="External"/><Relationship Id="rId762" Type="http://schemas.openxmlformats.org/officeDocument/2006/relationships/hyperlink" Target="https://fbref.com/en/squads/47c64c55/Crystal-Palace-Stats" TargetMode="External"/><Relationship Id="rId1185" Type="http://schemas.openxmlformats.org/officeDocument/2006/relationships/hyperlink" Target="https://fbref.com/en/country/IRL/Republic-of-Ireland-Football" TargetMode="External"/><Relationship Id="rId1392" Type="http://schemas.openxmlformats.org/officeDocument/2006/relationships/hyperlink" Target="https://fbref.com/en/players/f31def1e/Lloyd-Kelly" TargetMode="External"/><Relationship Id="rId2029" Type="http://schemas.openxmlformats.org/officeDocument/2006/relationships/hyperlink" Target="https://fbref.com/en/squads/1df6b87e/Sheffield-United-Stats" TargetMode="External"/><Relationship Id="rId2236" Type="http://schemas.openxmlformats.org/officeDocument/2006/relationships/hyperlink" Target="https://fbref.com/en/country/BRA/Brazil-Football" TargetMode="External"/><Relationship Id="rId2443" Type="http://schemas.openxmlformats.org/officeDocument/2006/relationships/hyperlink" Target="https://fbref.com/en/country/COL/Colombia-Football" TargetMode="External"/><Relationship Id="rId2650" Type="http://schemas.openxmlformats.org/officeDocument/2006/relationships/hyperlink" Target="https://fbref.com/en/players/e06683ca/Virgil-van-Dijk" TargetMode="External"/><Relationship Id="rId208" Type="http://schemas.openxmlformats.org/officeDocument/2006/relationships/hyperlink" Target="https://fbref.com/en/players/f449640d/Fode-Ballo-Toure" TargetMode="External"/><Relationship Id="rId415" Type="http://schemas.openxmlformats.org/officeDocument/2006/relationships/hyperlink" Target="https://fbref.com/en/players/edc98fac/matchlogs/2023-2024/summary/Santiago-Bueno-Match-Logs" TargetMode="External"/><Relationship Id="rId622" Type="http://schemas.openxmlformats.org/officeDocument/2006/relationships/hyperlink" Target="https://fbref.com/en/squads/943e8050/Burnley-Stats" TargetMode="External"/><Relationship Id="rId1045" Type="http://schemas.openxmlformats.org/officeDocument/2006/relationships/hyperlink" Target="https://fbref.com/en/country/ENG/England-Football" TargetMode="External"/><Relationship Id="rId1252" Type="http://schemas.openxmlformats.org/officeDocument/2006/relationships/hyperlink" Target="https://fbref.com/en/players/6ca5ec4b/Alex-Iwobi" TargetMode="External"/><Relationship Id="rId1697" Type="http://schemas.openxmlformats.org/officeDocument/2006/relationships/hyperlink" Target="https://fbref.com/en/country/ENG/England-Football" TargetMode="External"/><Relationship Id="rId2303" Type="http://schemas.openxmlformats.org/officeDocument/2006/relationships/hyperlink" Target="https://fbref.com/en/players/54778940/Dominic-Sadi" TargetMode="External"/><Relationship Id="rId2510" Type="http://schemas.openxmlformats.org/officeDocument/2006/relationships/hyperlink" Target="https://fbref.com/en/players/934e1968/Dominik-Szoboszlai" TargetMode="External"/><Relationship Id="rId2748" Type="http://schemas.openxmlformats.org/officeDocument/2006/relationships/hyperlink" Target="https://fbref.com/en/players/49fe9070/matchlogs/2023-2024/summary/Timo-Werner-Match-Logs" TargetMode="External"/><Relationship Id="rId927" Type="http://schemas.openxmlformats.org/officeDocument/2006/relationships/hyperlink" Target="https://fbref.com/en/players/f84a807c/matchlogs/2023-2024/summary/Lyle-Foster-Match-Logs" TargetMode="External"/><Relationship Id="rId1112" Type="http://schemas.openxmlformats.org/officeDocument/2006/relationships/hyperlink" Target="https://fbref.com/en/players/8c3078cd/Luke-Harris" TargetMode="External"/><Relationship Id="rId1557" Type="http://schemas.openxmlformats.org/officeDocument/2006/relationships/hyperlink" Target="https://fbref.com/en/country/BRA/Brazil-Football" TargetMode="External"/><Relationship Id="rId1764" Type="http://schemas.openxmlformats.org/officeDocument/2006/relationships/hyperlink" Target="https://fbref.com/en/players/5cbd1eb0/Tyrick-Mitchell" TargetMode="External"/><Relationship Id="rId1971" Type="http://schemas.openxmlformats.org/officeDocument/2006/relationships/hyperlink" Target="https://fbref.com/en/players/c4486bac/Michael-Olise" TargetMode="External"/><Relationship Id="rId2608" Type="http://schemas.openxmlformats.org/officeDocument/2006/relationships/hyperlink" Target="https://fbref.com/en/squads/943e8050/Burnley-Stats" TargetMode="External"/><Relationship Id="rId2815" Type="http://schemas.openxmlformats.org/officeDocument/2006/relationships/hyperlink" Target="https://fbref.com/en/squads/cd051869/Brentford-Stats" TargetMode="External"/><Relationship Id="rId56" Type="http://schemas.openxmlformats.org/officeDocument/2006/relationships/hyperlink" Target="https://fbref.com/en/players/eab957a3/matchlogs/2023-2024/summary/Anel-Ahmedhodzic-Match-Logs" TargetMode="External"/><Relationship Id="rId1417" Type="http://schemas.openxmlformats.org/officeDocument/2006/relationships/hyperlink" Target="https://fbref.com/en/country/ENG/England-Football" TargetMode="External"/><Relationship Id="rId1624" Type="http://schemas.openxmlformats.org/officeDocument/2006/relationships/hyperlink" Target="https://fbref.com/en/players/8b788c01/Anthony-Martial" TargetMode="External"/><Relationship Id="rId1831" Type="http://schemas.openxmlformats.org/officeDocument/2006/relationships/hyperlink" Target="https://fbref.com/en/players/778ef829/matchlogs/2023-2024/summary/Daniel-Munoz-Match-Logs" TargetMode="External"/><Relationship Id="rId1929" Type="http://schemas.openxmlformats.org/officeDocument/2006/relationships/hyperlink" Target="https://fbref.com/en/country/IRL/Republic-of-Ireland-Football" TargetMode="External"/><Relationship Id="rId2093" Type="http://schemas.openxmlformats.org/officeDocument/2006/relationships/hyperlink" Target="https://fbref.com/en/squads/b8fd03ef/Manchester-City-Stats" TargetMode="External"/><Relationship Id="rId2398" Type="http://schemas.openxmlformats.org/officeDocument/2006/relationships/hyperlink" Target="https://fbref.com/en/players/e20a28ce/Kristian-Sekularac" TargetMode="External"/><Relationship Id="rId272" Type="http://schemas.openxmlformats.org/officeDocument/2006/relationships/hyperlink" Target="https://fbref.com/en/players/9ade9ce1/Anis-Ben-Slimane" TargetMode="External"/><Relationship Id="rId577" Type="http://schemas.openxmlformats.org/officeDocument/2006/relationships/hyperlink" Target="https://fbref.com/en/country/ENG/England-Football" TargetMode="External"/><Relationship Id="rId2160" Type="http://schemas.openxmlformats.org/officeDocument/2006/relationships/hyperlink" Target="https://fbref.com/en/country/ROU/Romania-Football" TargetMode="External"/><Relationship Id="rId2258" Type="http://schemas.openxmlformats.org/officeDocument/2006/relationships/hyperlink" Target="https://fbref.com/en/players/289601e6/matchlogs/2023-2024/summary/Antonee-Robinson-Match-Logs" TargetMode="External"/><Relationship Id="rId132" Type="http://schemas.openxmlformats.org/officeDocument/2006/relationships/hyperlink" Target="https://fbref.com/en/players/536e58cc/matchlogs/2023-2024/summary/Vincent-Angelini-Match-Logs" TargetMode="External"/><Relationship Id="rId784" Type="http://schemas.openxmlformats.org/officeDocument/2006/relationships/hyperlink" Target="https://fbref.com/en/players/3fe6bd8c/Paul-Dummett" TargetMode="External"/><Relationship Id="rId991" Type="http://schemas.openxmlformats.org/officeDocument/2006/relationships/hyperlink" Target="https://fbref.com/en/players/7b5ab7f2/matchlogs/2023-2024/summary/Bryan-Gil-Match-Logs" TargetMode="External"/><Relationship Id="rId1067" Type="http://schemas.openxmlformats.org/officeDocument/2006/relationships/hyperlink" Target="https://fbref.com/en/players/7eda24fe/matchlogs/2023-2024/summary/Ben-Greenwood-Match-Logs" TargetMode="External"/><Relationship Id="rId2020" Type="http://schemas.openxmlformats.org/officeDocument/2006/relationships/hyperlink" Target="https://fbref.com/en/country/NGA/Nigeria-Football" TargetMode="External"/><Relationship Id="rId2465" Type="http://schemas.openxmlformats.org/officeDocument/2006/relationships/hyperlink" Target="https://fbref.com/en/players/e77dc3b2/matchlogs/2023-2024/summary/Dominic-Solanke-Match-Logs" TargetMode="External"/><Relationship Id="rId2672" Type="http://schemas.openxmlformats.org/officeDocument/2006/relationships/hyperlink" Target="https://fbref.com/en/squads/d07537b9/Brighton-and-Hove-Albion-Stats" TargetMode="External"/><Relationship Id="rId437" Type="http://schemas.openxmlformats.org/officeDocument/2006/relationships/hyperlink" Target="https://fbref.com/en/country/ECU/Ecuador-Football" TargetMode="External"/><Relationship Id="rId644" Type="http://schemas.openxmlformats.org/officeDocument/2006/relationships/hyperlink" Target="https://fbref.com/en/players/60344e4f/Josh-Dasilva" TargetMode="External"/><Relationship Id="rId851" Type="http://schemas.openxmlformats.org/officeDocument/2006/relationships/hyperlink" Target="https://fbref.com/en/players/980522ec/matchlogs/2023-2024/summary/Christian-Eriksen-Match-Logs" TargetMode="External"/><Relationship Id="rId1274" Type="http://schemas.openxmlformats.org/officeDocument/2006/relationships/hyperlink" Target="https://fbref.com/en/squads/cff3d9bb/Chelsea-Stats" TargetMode="External"/><Relationship Id="rId1481" Type="http://schemas.openxmlformats.org/officeDocument/2006/relationships/hyperlink" Target="https://fbref.com/en/country/ESP/Spain-Football" TargetMode="External"/><Relationship Id="rId1579" Type="http://schemas.openxmlformats.org/officeDocument/2006/relationships/hyperlink" Target="https://fbref.com/en/players/ee38d9c5/matchlogs/2023-2024/summary/James-Maddison-Match-Logs" TargetMode="External"/><Relationship Id="rId2118" Type="http://schemas.openxmlformats.org/officeDocument/2006/relationships/hyperlink" Target="https://fbref.com/en/players/19f4d211/matchlogs/2023-2024/summary/Jaden-Philogene-Bidace-Match-Logs" TargetMode="External"/><Relationship Id="rId2325" Type="http://schemas.openxmlformats.org/officeDocument/2006/relationships/hyperlink" Target="https://fbref.com/en/squads/e297cd13/Luton-Town-Stats" TargetMode="External"/><Relationship Id="rId2532" Type="http://schemas.openxmlformats.org/officeDocument/2006/relationships/hyperlink" Target="https://fbref.com/en/squads/e4a775cb/Nottingham-Forest-Stats" TargetMode="External"/><Relationship Id="rId504" Type="http://schemas.openxmlformats.org/officeDocument/2006/relationships/hyperlink" Target="https://fbref.com/en/players/dc6f5bdd/Calum-Chambers" TargetMode="External"/><Relationship Id="rId711" Type="http://schemas.openxmlformats.org/officeDocument/2006/relationships/hyperlink" Target="https://fbref.com/en/players/ac861941/matchlogs/2023-2024/summary/Eric-Dier-Match-Logs" TargetMode="External"/><Relationship Id="rId949" Type="http://schemas.openxmlformats.org/officeDocument/2006/relationships/hyperlink" Target="https://fbref.com/en/country/SUI/Switzerland-Football" TargetMode="External"/><Relationship Id="rId1134" Type="http://schemas.openxmlformats.org/officeDocument/2006/relationships/hyperlink" Target="https://fbref.com/en/squads/b2b47a98/Newcastle-United-Stats" TargetMode="External"/><Relationship Id="rId1341" Type="http://schemas.openxmlformats.org/officeDocument/2006/relationships/hyperlink" Target="https://fbref.com/en/country/DEN/Denmark-Football" TargetMode="External"/><Relationship Id="rId1786" Type="http://schemas.openxmlformats.org/officeDocument/2006/relationships/hyperlink" Target="https://fbref.com/en/squads/e4a775cb/Nottingham-Forest-Stats" TargetMode="External"/><Relationship Id="rId1993" Type="http://schemas.openxmlformats.org/officeDocument/2006/relationships/hyperlink" Target="https://fbref.com/en/squads/1df6b87e/Sheffield-United-Stats" TargetMode="External"/><Relationship Id="rId2837" Type="http://schemas.openxmlformats.org/officeDocument/2006/relationships/hyperlink" Target="https://fbref.com/en/players/51cf8561/Oleksandr-Zinchenko" TargetMode="External"/><Relationship Id="rId78" Type="http://schemas.openxmlformats.org/officeDocument/2006/relationships/hyperlink" Target="https://fbref.com/en/country/ESP/Spain-Football" TargetMode="External"/><Relationship Id="rId809" Type="http://schemas.openxmlformats.org/officeDocument/2006/relationships/hyperlink" Target="https://fbref.com/en/country/FRA/France-Football" TargetMode="External"/><Relationship Id="rId1201" Type="http://schemas.openxmlformats.org/officeDocument/2006/relationships/hyperlink" Target="https://fbref.com/en/country/IDN/Indonesia-Football" TargetMode="External"/><Relationship Id="rId1439" Type="http://schemas.openxmlformats.org/officeDocument/2006/relationships/hyperlink" Target="https://fbref.com/en/players/5ed9b537/matchlogs/2023-2024/summary/Ibrahima-Konate-Match-Logs" TargetMode="External"/><Relationship Id="rId1646" Type="http://schemas.openxmlformats.org/officeDocument/2006/relationships/hyperlink" Target="https://fbref.com/en/squads/943e8050/Burnley-Stats" TargetMode="External"/><Relationship Id="rId1853" Type="http://schemas.openxmlformats.org/officeDocument/2006/relationships/hyperlink" Target="https://fbref.com/en/country/ZIM/Zimbabwe-Football" TargetMode="External"/><Relationship Id="rId1506" Type="http://schemas.openxmlformats.org/officeDocument/2006/relationships/hyperlink" Target="https://fbref.com/en/squads/8602292d/Aston-Villa-Stats" TargetMode="External"/><Relationship Id="rId1713" Type="http://schemas.openxmlformats.org/officeDocument/2006/relationships/hyperlink" Target="https://fbref.com/en/country/SCO/Scotland-Football" TargetMode="External"/><Relationship Id="rId1920" Type="http://schemas.openxmlformats.org/officeDocument/2006/relationships/hyperlink" Target="https://fbref.com/en/players/df0a4c90/Christian-Norgaard" TargetMode="External"/><Relationship Id="rId294" Type="http://schemas.openxmlformats.org/officeDocument/2006/relationships/hyperlink" Target="https://fbref.com/en/squads/943e8050/Burnley-Stats" TargetMode="External"/><Relationship Id="rId2182" Type="http://schemas.openxmlformats.org/officeDocument/2006/relationships/hyperlink" Target="https://fbref.com/en/players/6385ebfb/matchlogs/2023-2024/summary/Darren-Randolph-Match-Logs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country/ENG/England-Football" TargetMode="External"/><Relationship Id="rId599" Type="http://schemas.openxmlformats.org/officeDocument/2006/relationships/hyperlink" Target="https://fbref.com/en/players/4f974391/matchlogs/2023-2024/summary/Aaron-Cresswell-Match-Logs" TargetMode="External"/><Relationship Id="rId2042" Type="http://schemas.openxmlformats.org/officeDocument/2006/relationships/hyperlink" Target="https://fbref.com/en/players/a78ff07f/matchlogs/2023-2024/summary/Joao-Palhinha-Match-Logs" TargetMode="External"/><Relationship Id="rId2487" Type="http://schemas.openxmlformats.org/officeDocument/2006/relationships/hyperlink" Target="https://fbref.com/en/country/ENG/England-Football" TargetMode="External"/><Relationship Id="rId2694" Type="http://schemas.openxmlformats.org/officeDocument/2006/relationships/hyperlink" Target="https://fbref.com/en/players/d617bff6/Radek-Vitek" TargetMode="External"/><Relationship Id="rId459" Type="http://schemas.openxmlformats.org/officeDocument/2006/relationships/hyperlink" Target="https://fbref.com/en/players/4506aec5/matchlogs/2023-2024/summary/Thomas-Cannon-Match-Logs" TargetMode="External"/><Relationship Id="rId666" Type="http://schemas.openxmlformats.org/officeDocument/2006/relationships/hyperlink" Target="https://fbref.com/en/squads/8cec06e1/Wolverhampton-Wanderers-Stats" TargetMode="External"/><Relationship Id="rId873" Type="http://schemas.openxmlformats.org/officeDocument/2006/relationships/hyperlink" Target="https://fbref.com/en/country/FRA/France-Football" TargetMode="External"/><Relationship Id="rId1089" Type="http://schemas.openxmlformats.org/officeDocument/2006/relationships/hyperlink" Target="https://fbref.com/en/country/CRO/Croatia-Football" TargetMode="External"/><Relationship Id="rId1296" Type="http://schemas.openxmlformats.org/officeDocument/2006/relationships/hyperlink" Target="https://fbref.com/en/players/e8832875/Joao-Pedro" TargetMode="External"/><Relationship Id="rId2347" Type="http://schemas.openxmlformats.org/officeDocument/2006/relationships/hyperlink" Target="https://fbref.com/en/players/bced0375/Ibrahim-Sangare" TargetMode="External"/><Relationship Id="rId2554" Type="http://schemas.openxmlformats.org/officeDocument/2006/relationships/hyperlink" Target="https://fbref.com/en/players/41034650/Jurrien-Timber" TargetMode="External"/><Relationship Id="rId221" Type="http://schemas.openxmlformats.org/officeDocument/2006/relationships/hyperlink" Target="https://fbref.com/en/country/ARG/Argentina-Football" TargetMode="External"/><Relationship Id="rId319" Type="http://schemas.openxmlformats.org/officeDocument/2006/relationships/hyperlink" Target="https://fbref.com/en/players/9af1f9ff/matchlogs/2023-2024/summary/Jordan-Beyer-Match-Logs" TargetMode="External"/><Relationship Id="rId526" Type="http://schemas.openxmlformats.org/officeDocument/2006/relationships/hyperlink" Target="https://fbref.com/en/squads/8cec06e1/Wolverhampton-Wanderers-Stats" TargetMode="External"/><Relationship Id="rId1156" Type="http://schemas.openxmlformats.org/officeDocument/2006/relationships/hyperlink" Target="https://fbref.com/en/players/76eca7e2/Wayne-Hennessey" TargetMode="External"/><Relationship Id="rId1363" Type="http://schemas.openxmlformats.org/officeDocument/2006/relationships/hyperlink" Target="https://fbref.com/en/players/cc77354e/matchlogs/2023-2024/summary/Boubacar-Kamara-Match-Logs" TargetMode="External"/><Relationship Id="rId2207" Type="http://schemas.openxmlformats.org/officeDocument/2006/relationships/hyperlink" Target="https://fbref.com/en/players/3353737a/Sergio-Reguilon" TargetMode="External"/><Relationship Id="rId2761" Type="http://schemas.openxmlformats.org/officeDocument/2006/relationships/hyperlink" Target="https://fbref.com/en/players/cd84f0e3/Matthew-Whittingham" TargetMode="External"/><Relationship Id="rId733" Type="http://schemas.openxmlformats.org/officeDocument/2006/relationships/hyperlink" Target="https://fbref.com/en/country/IRL/Republic-of-Ireland-Football" TargetMode="External"/><Relationship Id="rId940" Type="http://schemas.openxmlformats.org/officeDocument/2006/relationships/hyperlink" Target="https://fbref.com/en/players/00b77ecf/Nathan-Fraser" TargetMode="External"/><Relationship Id="rId1016" Type="http://schemas.openxmlformats.org/officeDocument/2006/relationships/hyperlink" Target="https://fbref.com/en/players/f0caab96/Toti-Gomes" TargetMode="External"/><Relationship Id="rId1570" Type="http://schemas.openxmlformats.org/officeDocument/2006/relationships/hyperlink" Target="https://fbref.com/en/squads/cff3d9bb/Chelsea-Stats" TargetMode="External"/><Relationship Id="rId1668" Type="http://schemas.openxmlformats.org/officeDocument/2006/relationships/hyperlink" Target="https://fbref.com/en/players/4bcf39f6/Neal-Maupay" TargetMode="External"/><Relationship Id="rId1875" Type="http://schemas.openxmlformats.org/officeDocument/2006/relationships/hyperlink" Target="https://fbref.com/en/players/a9dc785c/matchlogs/2023-2024/summary/Neto-Match-Logs" TargetMode="External"/><Relationship Id="rId2414" Type="http://schemas.openxmlformats.org/officeDocument/2006/relationships/hyperlink" Target="https://fbref.com/en/players/35141f4c/Marcos-Senesi" TargetMode="External"/><Relationship Id="rId2621" Type="http://schemas.openxmlformats.org/officeDocument/2006/relationships/hyperlink" Target="https://fbref.com/en/players/cddf767b/matchlogs/2023-2024/summary/Auston-Trusty-Match-Logs" TargetMode="External"/><Relationship Id="rId2719" Type="http://schemas.openxmlformats.org/officeDocument/2006/relationships/hyperlink" Target="https://fbref.com/en/squads/47c64c55/Crystal-Palace-Stats" TargetMode="External"/><Relationship Id="rId800" Type="http://schemas.openxmlformats.org/officeDocument/2006/relationships/hyperlink" Target="https://fbref.com/en/players/fa9fa773/Malcolm-Ebiowei" TargetMode="External"/><Relationship Id="rId1223" Type="http://schemas.openxmlformats.org/officeDocument/2006/relationships/hyperlink" Target="https://fbref.com/en/players/a7a688d7/matchlogs/2023-2024/summary/Mackenzie-Hunt-Match-Logs" TargetMode="External"/><Relationship Id="rId1430" Type="http://schemas.openxmlformats.org/officeDocument/2006/relationships/hyperlink" Target="https://fbref.com/en/squads/4ba7cbea/Bournemouth-Stats" TargetMode="External"/><Relationship Id="rId1528" Type="http://schemas.openxmlformats.org/officeDocument/2006/relationships/hyperlink" Target="https://fbref.com/en/players/f5deef4c/Victor-Lindelof" TargetMode="External"/><Relationship Id="rId1735" Type="http://schemas.openxmlformats.org/officeDocument/2006/relationships/hyperlink" Target="https://fbref.com/en/players/caa32820/matchlogs/2023-2024/summary/Dermot-Mee-Match-Logs" TargetMode="External"/><Relationship Id="rId1942" Type="http://schemas.openxmlformats.org/officeDocument/2006/relationships/hyperlink" Target="https://fbref.com/en/squads/943e8050/Burnley-Stats" TargetMode="External"/><Relationship Id="rId27" Type="http://schemas.openxmlformats.org/officeDocument/2006/relationships/hyperlink" Target="https://fbref.com/en/squads/e297cd13/Luton-Town-Stats" TargetMode="External"/><Relationship Id="rId1802" Type="http://schemas.openxmlformats.org/officeDocument/2006/relationships/hyperlink" Target="https://fbref.com/en/squads/e297cd13/Luton-Town-Stats" TargetMode="External"/><Relationship Id="rId176" Type="http://schemas.openxmlformats.org/officeDocument/2006/relationships/hyperlink" Target="https://fbref.com/en/players/e5478b87/Taiwo-Awoniyi" TargetMode="External"/><Relationship Id="rId383" Type="http://schemas.openxmlformats.org/officeDocument/2006/relationships/hyperlink" Target="https://fbref.com/en/players/97220da2/matchlogs/2023-2024/summary/Armando-Broja-Match-Logs" TargetMode="External"/><Relationship Id="rId590" Type="http://schemas.openxmlformats.org/officeDocument/2006/relationships/hyperlink" Target="https://fbref.com/en/squads/8602292d/Aston-Villa-Stats" TargetMode="External"/><Relationship Id="rId2064" Type="http://schemas.openxmlformats.org/officeDocument/2006/relationships/hyperlink" Target="https://fbref.com/en/country/GHA/Ghana-Football" TargetMode="External"/><Relationship Id="rId2271" Type="http://schemas.openxmlformats.org/officeDocument/2006/relationships/hyperlink" Target="https://fbref.com/en/players/6434f10d/Rodri" TargetMode="External"/><Relationship Id="rId243" Type="http://schemas.openxmlformats.org/officeDocument/2006/relationships/hyperlink" Target="https://fbref.com/en/players/1aa84968/matchlogs/2023-2024/summary/Chris-Basham-Match-Logs" TargetMode="External"/><Relationship Id="rId450" Type="http://schemas.openxmlformats.org/officeDocument/2006/relationships/hyperlink" Target="https://fbref.com/en/squads/e297cd13/Luton-Town-Stats" TargetMode="External"/><Relationship Id="rId688" Type="http://schemas.openxmlformats.org/officeDocument/2006/relationships/hyperlink" Target="https://fbref.com/en/players/9dc96f10/Amad-Diallo" TargetMode="External"/><Relationship Id="rId895" Type="http://schemas.openxmlformats.org/officeDocument/2006/relationships/hyperlink" Target="https://fbref.com/en/players/5ff4ab71/matchlogs/2023-2024/summary/Enzo-Fernandez-Match-Logs" TargetMode="External"/><Relationship Id="rId1080" Type="http://schemas.openxmlformats.org/officeDocument/2006/relationships/hyperlink" Target="https://fbref.com/en/players/82518f62/Bruno-Guimaraes" TargetMode="External"/><Relationship Id="rId2131" Type="http://schemas.openxmlformats.org/officeDocument/2006/relationships/hyperlink" Target="https://fbref.com/en/players/b3cafda8/Marcelo-Pitaluga" TargetMode="External"/><Relationship Id="rId2369" Type="http://schemas.openxmlformats.org/officeDocument/2006/relationships/hyperlink" Target="https://fbref.com/en/players/9463c7eb/matchlogs/2023-2024/summary/Dovydas-Sasnauskas-Match-Logs" TargetMode="External"/><Relationship Id="rId2576" Type="http://schemas.openxmlformats.org/officeDocument/2006/relationships/hyperlink" Target="https://fbref.com/en/squads/cd051869/Brentford-Stats" TargetMode="External"/><Relationship Id="rId2783" Type="http://schemas.openxmlformats.org/officeDocument/2006/relationships/hyperlink" Target="https://fbref.com/en/squads/b2b47a98/Newcastle-United-Stats" TargetMode="External"/><Relationship Id="rId103" Type="http://schemas.openxmlformats.org/officeDocument/2006/relationships/hyperlink" Target="https://fbref.com/en/squads/d07537b9/Brighton-and-Hove-Albion-Stats" TargetMode="External"/><Relationship Id="rId310" Type="http://schemas.openxmlformats.org/officeDocument/2006/relationships/hyperlink" Target="https://fbref.com/en/squads/d3fd31cc/Everton-Stats" TargetMode="External"/><Relationship Id="rId548" Type="http://schemas.openxmlformats.org/officeDocument/2006/relationships/hyperlink" Target="https://fbref.com/en/players/7c5fa6cf/Jordan-Clark" TargetMode="External"/><Relationship Id="rId755" Type="http://schemas.openxmlformats.org/officeDocument/2006/relationships/hyperlink" Target="https://fbref.com/en/players/67ac5bb8/matchlogs/2023-2024/summary/Gabriel-Dos-Santos-Match-Logs" TargetMode="External"/><Relationship Id="rId962" Type="http://schemas.openxmlformats.org/officeDocument/2006/relationships/hyperlink" Target="https://fbref.com/en/squads/d3fd31cc/Everton-Stats" TargetMode="External"/><Relationship Id="rId1178" Type="http://schemas.openxmlformats.org/officeDocument/2006/relationships/hyperlink" Target="https://fbref.com/en/squads/4ba7cbea/Bournemouth-Stats" TargetMode="External"/><Relationship Id="rId1385" Type="http://schemas.openxmlformats.org/officeDocument/2006/relationships/hyperlink" Target="https://fbref.com/en/country/GER/Germany-Football" TargetMode="External"/><Relationship Id="rId1592" Type="http://schemas.openxmlformats.org/officeDocument/2006/relationships/hyperlink" Target="https://fbref.com/en/players/a572e291/Orel-Mangala" TargetMode="External"/><Relationship Id="rId2229" Type="http://schemas.openxmlformats.org/officeDocument/2006/relationships/hyperlink" Target="https://fbref.com/en/squads/18bb7c10/Arsenal-Stats" TargetMode="External"/><Relationship Id="rId2436" Type="http://schemas.openxmlformats.org/officeDocument/2006/relationships/hyperlink" Target="https://fbref.com/en/squads/8cec06e1/Wolverhampton-Wanderers-Stats" TargetMode="External"/><Relationship Id="rId2643" Type="http://schemas.openxmlformats.org/officeDocument/2006/relationships/hyperlink" Target="https://fbref.com/en/country/IRL/Republic-of-Ireland-Football" TargetMode="External"/><Relationship Id="rId2850" Type="http://schemas.openxmlformats.org/officeDocument/2006/relationships/hyperlink" Target="https://fbref.com/en/country/NOR/Norway-Football" TargetMode="External"/><Relationship Id="rId91" Type="http://schemas.openxmlformats.org/officeDocument/2006/relationships/hyperlink" Target="https://fbref.com/en/squads/b2b47a98/Newcastle-United-Stats" TargetMode="External"/><Relationship Id="rId408" Type="http://schemas.openxmlformats.org/officeDocument/2006/relationships/hyperlink" Target="https://fbref.com/en/players/bfc3b3a0/Hugo-Bueno" TargetMode="External"/><Relationship Id="rId615" Type="http://schemas.openxmlformats.org/officeDocument/2006/relationships/hyperlink" Target="https://fbref.com/en/players/7d42865e/matchlogs/2023-2024/summary/Sam-Curtis-Match-Logs" TargetMode="External"/><Relationship Id="rId822" Type="http://schemas.openxmlformats.org/officeDocument/2006/relationships/hyperlink" Target="https://fbref.com/en/squads/943e8050/Burnley-Stats" TargetMode="External"/><Relationship Id="rId1038" Type="http://schemas.openxmlformats.org/officeDocument/2006/relationships/hyperlink" Target="https://fbref.com/en/squads/b2b47a98/Newcastle-United-Stats" TargetMode="External"/><Relationship Id="rId1245" Type="http://schemas.openxmlformats.org/officeDocument/2006/relationships/hyperlink" Target="https://fbref.com/en/country/ENG/England-Football" TargetMode="External"/><Relationship Id="rId1452" Type="http://schemas.openxmlformats.org/officeDocument/2006/relationships/hyperlink" Target="https://fbref.com/en/players/79c0821a/Mateo-Kovacic" TargetMode="External"/><Relationship Id="rId1897" Type="http://schemas.openxmlformats.org/officeDocument/2006/relationships/hyperlink" Target="https://fbref.com/en/country/NIR/Northern-Ireland-Football" TargetMode="External"/><Relationship Id="rId2503" Type="http://schemas.openxmlformats.org/officeDocument/2006/relationships/hyperlink" Target="https://fbref.com/en/country/ESP/Spain-Football" TargetMode="External"/><Relationship Id="rId1105" Type="http://schemas.openxmlformats.org/officeDocument/2006/relationships/hyperlink" Target="https://fbref.com/en/country/NED/Netherlands-Football" TargetMode="External"/><Relationship Id="rId1312" Type="http://schemas.openxmlformats.org/officeDocument/2006/relationships/hyperlink" Target="https://fbref.com/en/players/0cd31129/Brennan-Johnson" TargetMode="External"/><Relationship Id="rId1757" Type="http://schemas.openxmlformats.org/officeDocument/2006/relationships/hyperlink" Target="https://fbref.com/en/country/ENG/England-Football" TargetMode="External"/><Relationship Id="rId1964" Type="http://schemas.openxmlformats.org/officeDocument/2006/relationships/hyperlink" Target="https://fbref.com/en/country/ENG/England-Football" TargetMode="External"/><Relationship Id="rId2710" Type="http://schemas.openxmlformats.org/officeDocument/2006/relationships/hyperlink" Target="https://fbref.com/en/country/ENG/England-Football" TargetMode="External"/><Relationship Id="rId2808" Type="http://schemas.openxmlformats.org/officeDocument/2006/relationships/hyperlink" Target="https://fbref.com/en/players/b6db05c3/matchlogs/2023-2024/summary/Jacob-Wright-Match-Logs" TargetMode="External"/><Relationship Id="rId49" Type="http://schemas.openxmlformats.org/officeDocument/2006/relationships/hyperlink" Target="https://fbref.com/en/players/a6c58494/Naouirou-Ahamada" TargetMode="External"/><Relationship Id="rId1617" Type="http://schemas.openxmlformats.org/officeDocument/2006/relationships/hyperlink" Target="https://fbref.com/en/country/NIR/Northern-Ireland-Football" TargetMode="External"/><Relationship Id="rId1824" Type="http://schemas.openxmlformats.org/officeDocument/2006/relationships/hyperlink" Target="https://fbref.com/en/players/a755db8c/Rodrigo-Muniz" TargetMode="External"/><Relationship Id="rId198" Type="http://schemas.openxmlformats.org/officeDocument/2006/relationships/hyperlink" Target="https://fbref.com/en/squads/cd051869/Brentford-Stats" TargetMode="External"/><Relationship Id="rId2086" Type="http://schemas.openxmlformats.org/officeDocument/2006/relationships/hyperlink" Target="https://fbref.com/en/players/6639e500/matchlogs/2023-2024/summary/Andreas-Pereira-Match-Logs" TargetMode="External"/><Relationship Id="rId2293" Type="http://schemas.openxmlformats.org/officeDocument/2006/relationships/hyperlink" Target="https://fbref.com/en/squads/4ba7cbea/Bournemouth-Stats" TargetMode="External"/><Relationship Id="rId2598" Type="http://schemas.openxmlformats.org/officeDocument/2006/relationships/hyperlink" Target="https://fbref.com/en/players/999ceb5f/Boubacar-Traore" TargetMode="External"/><Relationship Id="rId265" Type="http://schemas.openxmlformats.org/officeDocument/2006/relationships/hyperlink" Target="https://fbref.com/en/country/JAM/Jamaica-Football" TargetMode="External"/><Relationship Id="rId472" Type="http://schemas.openxmlformats.org/officeDocument/2006/relationships/hyperlink" Target="https://fbref.com/en/players/fb920f3a/Cesare-Casadei" TargetMode="External"/><Relationship Id="rId2153" Type="http://schemas.openxmlformats.org/officeDocument/2006/relationships/hyperlink" Target="https://fbref.com/en/squads/8602292d/Aston-Villa-Stats" TargetMode="External"/><Relationship Id="rId2360" Type="http://schemas.openxmlformats.org/officeDocument/2006/relationships/hyperlink" Target="https://fbref.com/en/country/BRA/Brazil-Football" TargetMode="External"/><Relationship Id="rId125" Type="http://schemas.openxmlformats.org/officeDocument/2006/relationships/hyperlink" Target="https://fbref.com/en/players/de31038e/Elliot-Anderson" TargetMode="External"/><Relationship Id="rId332" Type="http://schemas.openxmlformats.org/officeDocument/2006/relationships/hyperlink" Target="https://fbref.com/en/players/4c5835e6/Benicio-Boaitey" TargetMode="External"/><Relationship Id="rId777" Type="http://schemas.openxmlformats.org/officeDocument/2006/relationships/hyperlink" Target="https://fbref.com/en/country/SVK/Slovakia-Football" TargetMode="External"/><Relationship Id="rId984" Type="http://schemas.openxmlformats.org/officeDocument/2006/relationships/hyperlink" Target="https://fbref.com/en/players/32f60ed8/Morgan-Gibbs-White" TargetMode="External"/><Relationship Id="rId2013" Type="http://schemas.openxmlformats.org/officeDocument/2006/relationships/hyperlink" Target="https://fbref.com/en/squads/b8fd03ef/Manchester-City-Stats" TargetMode="External"/><Relationship Id="rId2220" Type="http://schemas.openxmlformats.org/officeDocument/2006/relationships/hyperlink" Target="https://fbref.com/en/country/USA/United-States-Football" TargetMode="External"/><Relationship Id="rId2458" Type="http://schemas.openxmlformats.org/officeDocument/2006/relationships/hyperlink" Target="https://fbref.com/en/players/839c14e1/Cedric-Soares" TargetMode="External"/><Relationship Id="rId2665" Type="http://schemas.openxmlformats.org/officeDocument/2006/relationships/hyperlink" Target="https://fbref.com/en/players/dad4b285/matchlogs/2023-2024/summary/Joel-Veltman-Match-Logs" TargetMode="External"/><Relationship Id="rId637" Type="http://schemas.openxmlformats.org/officeDocument/2006/relationships/hyperlink" Target="https://fbref.com/en/country/NED/Netherlands-Football" TargetMode="External"/><Relationship Id="rId844" Type="http://schemas.openxmlformats.org/officeDocument/2006/relationships/hyperlink" Target="https://fbref.com/en/players/c149016b/Wataru-Endo" TargetMode="External"/><Relationship Id="rId1267" Type="http://schemas.openxmlformats.org/officeDocument/2006/relationships/hyperlink" Target="https://fbref.com/en/players/9c36ed83/matchlogs/2023-2024/summary/Nicolas-Jackson-Match-Logs" TargetMode="External"/><Relationship Id="rId1474" Type="http://schemas.openxmlformats.org/officeDocument/2006/relationships/hyperlink" Target="https://fbref.com/en/squads/d07537b9/Brighton-and-Hove-Albion-Stats" TargetMode="External"/><Relationship Id="rId1681" Type="http://schemas.openxmlformats.org/officeDocument/2006/relationships/hyperlink" Target="https://fbref.com/en/country/SUI/Switzerland-Football" TargetMode="External"/><Relationship Id="rId2318" Type="http://schemas.openxmlformats.org/officeDocument/2006/relationships/hyperlink" Target="https://fbref.com/en/players/e342ad68/matchlogs/2023-2024/summary/Mohamed-Salah-Match-Logs" TargetMode="External"/><Relationship Id="rId2525" Type="http://schemas.openxmlformats.org/officeDocument/2006/relationships/hyperlink" Target="https://fbref.com/en/players/15ea812b/matchlogs/2023-2024/summary/James-Tarkowski-Match-Logs" TargetMode="External"/><Relationship Id="rId2732" Type="http://schemas.openxmlformats.org/officeDocument/2006/relationships/hyperlink" Target="https://fbref.com/en/players/aed3a70f/matchlogs/2023-2024/summary/Ollie-Watkins-Match-Logs" TargetMode="External"/><Relationship Id="rId704" Type="http://schemas.openxmlformats.org/officeDocument/2006/relationships/hyperlink" Target="https://fbref.com/en/players/979cb300/Matt-Dibley-Dias" TargetMode="External"/><Relationship Id="rId911" Type="http://schemas.openxmlformats.org/officeDocument/2006/relationships/hyperlink" Target="https://fbref.com/en/players/96cf7b61/matchlogs/2023-2024/summary/Wes-Foderingham-Match-Logs" TargetMode="External"/><Relationship Id="rId1127" Type="http://schemas.openxmlformats.org/officeDocument/2006/relationships/hyperlink" Target="https://fbref.com/en/players/10cb48b7/matchlogs/2023-2024/summary/Daiki-Hashioka-Match-Logs" TargetMode="External"/><Relationship Id="rId1334" Type="http://schemas.openxmlformats.org/officeDocument/2006/relationships/hyperlink" Target="https://fbref.com/en/squads/18bb7c10/Arsenal-Stats" TargetMode="External"/><Relationship Id="rId1541" Type="http://schemas.openxmlformats.org/officeDocument/2006/relationships/hyperlink" Target="https://fbref.com/en/country/WAL/Wales-Football" TargetMode="External"/><Relationship Id="rId1779" Type="http://schemas.openxmlformats.org/officeDocument/2006/relationships/hyperlink" Target="https://fbref.com/en/players/f230bc30/matchlogs/2023-2024/summary/Jakub-Moder-Match-Logs" TargetMode="External"/><Relationship Id="rId1986" Type="http://schemas.openxmlformats.org/officeDocument/2006/relationships/hyperlink" Target="https://fbref.com/en/players/828657ff/matchlogs/2023-2024/summary/Amadou-Onana-Match-Logs" TargetMode="External"/><Relationship Id="rId40" Type="http://schemas.openxmlformats.org/officeDocument/2006/relationships/hyperlink" Target="https://fbref.com/en/players/f76e6b4e/matchlogs/2023-2024/summary/Adrian-Match-Logs" TargetMode="External"/><Relationship Id="rId1401" Type="http://schemas.openxmlformats.org/officeDocument/2006/relationships/hyperlink" Target="https://fbref.com/en/country/HUN/Hungary-Football" TargetMode="External"/><Relationship Id="rId1639" Type="http://schemas.openxmlformats.org/officeDocument/2006/relationships/hyperlink" Target="https://fbref.com/en/players/bac46a10/matchlogs/2023-2024/summary/Lisandro-Martinez-Match-Logs" TargetMode="External"/><Relationship Id="rId1846" Type="http://schemas.openxmlformats.org/officeDocument/2006/relationships/hyperlink" Target="https://fbref.com/en/squads/b2b47a98/Newcastle-United-Stats" TargetMode="External"/><Relationship Id="rId1706" Type="http://schemas.openxmlformats.org/officeDocument/2006/relationships/hyperlink" Target="https://fbref.com/en/squads/822bd0ba/Liverpool-Stats" TargetMode="External"/><Relationship Id="rId1913" Type="http://schemas.openxmlformats.org/officeDocument/2006/relationships/hyperlink" Target="https://fbref.com/en/country/ENG/England-Football" TargetMode="External"/><Relationship Id="rId287" Type="http://schemas.openxmlformats.org/officeDocument/2006/relationships/hyperlink" Target="https://fbref.com/en/players/3b8674e6/matchlogs/2023-2024/summary/Rodrigo-Bentancur-Match-Logs" TargetMode="External"/><Relationship Id="rId494" Type="http://schemas.openxmlformats.org/officeDocument/2006/relationships/hyperlink" Target="https://fbref.com/en/squads/cff3d9bb/Chelsea-Stats" TargetMode="External"/><Relationship Id="rId2175" Type="http://schemas.openxmlformats.org/officeDocument/2006/relationships/hyperlink" Target="https://fbref.com/en/players/1544f145/Jacob-Ramsey" TargetMode="External"/><Relationship Id="rId2382" Type="http://schemas.openxmlformats.org/officeDocument/2006/relationships/hyperlink" Target="https://fbref.com/en/players/52afb588/Kevin-Schade" TargetMode="External"/><Relationship Id="rId147" Type="http://schemas.openxmlformats.org/officeDocument/2006/relationships/hyperlink" Target="https://fbref.com/en/squads/1df6b87e/Sheffield-United-Stats" TargetMode="External"/><Relationship Id="rId354" Type="http://schemas.openxmlformats.org/officeDocument/2006/relationships/hyperlink" Target="https://fbref.com/en/squads/7c21e445/West-Ham-United-Stats" TargetMode="External"/><Relationship Id="rId799" Type="http://schemas.openxmlformats.org/officeDocument/2006/relationships/hyperlink" Target="https://fbref.com/en/players/123d2733/matchlogs/2023-2024/summary/George-Earthy-Match-Logs" TargetMode="External"/><Relationship Id="rId1191" Type="http://schemas.openxmlformats.org/officeDocument/2006/relationships/hyperlink" Target="https://fbref.com/en/players/d79a8c87/matchlogs/2023-2024/summary/Rob-Holding-Match-Logs" TargetMode="External"/><Relationship Id="rId2035" Type="http://schemas.openxmlformats.org/officeDocument/2006/relationships/hyperlink" Target="https://fbref.com/en/players/d00d45ab/David-Ozoh" TargetMode="External"/><Relationship Id="rId2687" Type="http://schemas.openxmlformats.org/officeDocument/2006/relationships/hyperlink" Target="https://fbref.com/en/country/BRA/Brazil-Football" TargetMode="External"/><Relationship Id="rId561" Type="http://schemas.openxmlformats.org/officeDocument/2006/relationships/hyperlink" Target="https://fbref.com/en/country/ENG/England-Football" TargetMode="External"/><Relationship Id="rId659" Type="http://schemas.openxmlformats.org/officeDocument/2006/relationships/hyperlink" Target="https://fbref.com/en/players/44781702/matchlogs/2023-2024/summary/Ben-Davies-Match-Logs" TargetMode="External"/><Relationship Id="rId866" Type="http://schemas.openxmlformats.org/officeDocument/2006/relationships/hyperlink" Target="https://fbref.com/en/squads/47c64c55/Crystal-Palace-Stats" TargetMode="External"/><Relationship Id="rId1289" Type="http://schemas.openxmlformats.org/officeDocument/2006/relationships/hyperlink" Target="https://fbref.com/en/country/MEX/Mexico-Football" TargetMode="External"/><Relationship Id="rId1496" Type="http://schemas.openxmlformats.org/officeDocument/2006/relationships/hyperlink" Target="https://fbref.com/en/players/2b471f99/Mario-Lemina" TargetMode="External"/><Relationship Id="rId2242" Type="http://schemas.openxmlformats.org/officeDocument/2006/relationships/hyperlink" Target="https://fbref.com/en/players/7a1f2c08/matchlogs/2023-2024/summary/Jairo-Riedewald-Match-Logs" TargetMode="External"/><Relationship Id="rId2547" Type="http://schemas.openxmlformats.org/officeDocument/2006/relationships/hyperlink" Target="https://fbref.com/en/country/ENG/England-Football" TargetMode="External"/><Relationship Id="rId214" Type="http://schemas.openxmlformats.org/officeDocument/2006/relationships/hyperlink" Target="https://fbref.com/en/squads/18bb7c10/Arsenal-Stats" TargetMode="External"/><Relationship Id="rId421" Type="http://schemas.openxmlformats.org/officeDocument/2006/relationships/hyperlink" Target="https://fbref.com/en/country/ENG/England-Football" TargetMode="External"/><Relationship Id="rId519" Type="http://schemas.openxmlformats.org/officeDocument/2006/relationships/hyperlink" Target="https://fbref.com/en/players/890f108d/matchlogs/2023-2024/summary/Youssef-Chermiti-Match-Logs" TargetMode="External"/><Relationship Id="rId1051" Type="http://schemas.openxmlformats.org/officeDocument/2006/relationships/hyperlink" Target="https://fbref.com/en/players/861e9b3b/matchlogs/2023-2024/summary/Daniel-Gore-Match-Logs" TargetMode="External"/><Relationship Id="rId1149" Type="http://schemas.openxmlformats.org/officeDocument/2006/relationships/hyperlink" Target="https://fbref.com/en/country/ENG/England-Football" TargetMode="External"/><Relationship Id="rId1356" Type="http://schemas.openxmlformats.org/officeDocument/2006/relationships/hyperlink" Target="https://fbref.com/en/players/15f24fe7/Sasa-Kalajdzic" TargetMode="External"/><Relationship Id="rId2102" Type="http://schemas.openxmlformats.org/officeDocument/2006/relationships/hyperlink" Target="https://fbref.com/en/players/0bdeb013/matchlogs/2023-2024/summary/Cameron-Peupion-Match-Logs" TargetMode="External"/><Relationship Id="rId2754" Type="http://schemas.openxmlformats.org/officeDocument/2006/relationships/hyperlink" Target="https://fbref.com/en/country/ENG/England-Football" TargetMode="External"/><Relationship Id="rId726" Type="http://schemas.openxmlformats.org/officeDocument/2006/relationships/hyperlink" Target="https://fbref.com/en/squads/822bd0ba/Liverpool-Stats" TargetMode="External"/><Relationship Id="rId933" Type="http://schemas.openxmlformats.org/officeDocument/2006/relationships/hyperlink" Target="https://fbref.com/en/country/ENG/England-Football" TargetMode="External"/><Relationship Id="rId1009" Type="http://schemas.openxmlformats.org/officeDocument/2006/relationships/hyperlink" Target="https://fbref.com/en/country/POR/Portugal-Football" TargetMode="External"/><Relationship Id="rId1563" Type="http://schemas.openxmlformats.org/officeDocument/2006/relationships/hyperlink" Target="https://fbref.com/en/players/61aed9fe/matchlogs/2023-2024/summary/Jayden-Luker-Match-Logs" TargetMode="External"/><Relationship Id="rId1770" Type="http://schemas.openxmlformats.org/officeDocument/2006/relationships/hyperlink" Target="https://fbref.com/en/squads/d07537b9/Brighton-and-Hove-Albion-Stats" TargetMode="External"/><Relationship Id="rId1868" Type="http://schemas.openxmlformats.org/officeDocument/2006/relationships/hyperlink" Target="https://fbref.com/en/players/de0abf23/Zack-Nelson" TargetMode="External"/><Relationship Id="rId2407" Type="http://schemas.openxmlformats.org/officeDocument/2006/relationships/hyperlink" Target="https://fbref.com/en/country/POR/Portugal-Football" TargetMode="External"/><Relationship Id="rId2614" Type="http://schemas.openxmlformats.org/officeDocument/2006/relationships/hyperlink" Target="https://fbref.com/en/players/38ceb24a/Leandro-Trossard" TargetMode="External"/><Relationship Id="rId2821" Type="http://schemas.openxmlformats.org/officeDocument/2006/relationships/hyperlink" Target="https://fbref.com/en/players/be927d03/Ashley-Young" TargetMode="External"/><Relationship Id="rId62" Type="http://schemas.openxmlformats.org/officeDocument/2006/relationships/hyperlink" Target="https://fbref.com/en/country/ALG/Algeria-Football" TargetMode="External"/><Relationship Id="rId1216" Type="http://schemas.openxmlformats.org/officeDocument/2006/relationships/hyperlink" Target="https://fbref.com/en/players/d2b32e91/Bashir-Humphreys" TargetMode="External"/><Relationship Id="rId1423" Type="http://schemas.openxmlformats.org/officeDocument/2006/relationships/hyperlink" Target="https://fbref.com/en/players/5791b997/matchlogs/2023-2024/summary/Tom-King-Match-Logs" TargetMode="External"/><Relationship Id="rId1630" Type="http://schemas.openxmlformats.org/officeDocument/2006/relationships/hyperlink" Target="https://fbref.com/en/squads/18bb7c10/Arsenal-Stats" TargetMode="External"/><Relationship Id="rId1728" Type="http://schemas.openxmlformats.org/officeDocument/2006/relationships/hyperlink" Target="https://fbref.com/en/players/8df7a2fb/Ben-Mee" TargetMode="External"/><Relationship Id="rId1935" Type="http://schemas.openxmlformats.org/officeDocument/2006/relationships/hyperlink" Target="https://fbref.com/en/players/345fc437/matchlogs/2023-2024/summary/Tommi-OReilly-Match-Logs" TargetMode="External"/><Relationship Id="rId2197" Type="http://schemas.openxmlformats.org/officeDocument/2006/relationships/hyperlink" Target="https://fbref.com/en/squads/fd962109/Fulham-Stats" TargetMode="External"/><Relationship Id="rId169" Type="http://schemas.openxmlformats.org/officeDocument/2006/relationships/hyperlink" Target="https://fbref.com/en/country/CIV/Cote-dIvoire-Football" TargetMode="External"/><Relationship Id="rId376" Type="http://schemas.openxmlformats.org/officeDocument/2006/relationships/hyperlink" Target="https://fbref.com/en/players/97220da2/Armando-Broja" TargetMode="External"/><Relationship Id="rId583" Type="http://schemas.openxmlformats.org/officeDocument/2006/relationships/hyperlink" Target="https://fbref.com/en/players/beb391dd/matchlogs/2023-2024/summary/Maxwel-Cornet-Match-Logs" TargetMode="External"/><Relationship Id="rId790" Type="http://schemas.openxmlformats.org/officeDocument/2006/relationships/hyperlink" Target="https://fbref.com/en/squads/d07537b9/Brighton-and-Hove-Albion-Stats" TargetMode="External"/><Relationship Id="rId2057" Type="http://schemas.openxmlformats.org/officeDocument/2006/relationships/hyperlink" Target="https://fbref.com/en/squads/7c21e445/West-Ham-United-Stats" TargetMode="External"/><Relationship Id="rId2264" Type="http://schemas.openxmlformats.org/officeDocument/2006/relationships/hyperlink" Target="https://fbref.com/en/country/SVK/Slovakia-Football" TargetMode="External"/><Relationship Id="rId2471" Type="http://schemas.openxmlformats.org/officeDocument/2006/relationships/hyperlink" Target="https://fbref.com/en/country/CZE/Czech-Republic-Football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85d7679f/Luca-Barrington" TargetMode="External"/><Relationship Id="rId443" Type="http://schemas.openxmlformats.org/officeDocument/2006/relationships/hyperlink" Target="https://fbref.com/en/players/a8748947/matchlogs/2023-2024/summary/Tom-Cairney-Match-Logs" TargetMode="External"/><Relationship Id="rId650" Type="http://schemas.openxmlformats.org/officeDocument/2006/relationships/hyperlink" Target="https://fbref.com/en/squads/943e8050/Burnley-Stats" TargetMode="External"/><Relationship Id="rId888" Type="http://schemas.openxmlformats.org/officeDocument/2006/relationships/hyperlink" Target="https://fbref.com/en/players/507c7bdf/Bruno-Fernandes" TargetMode="External"/><Relationship Id="rId1073" Type="http://schemas.openxmlformats.org/officeDocument/2006/relationships/hyperlink" Target="https://fbref.com/en/country/GER/Germany-Football" TargetMode="External"/><Relationship Id="rId1280" Type="http://schemas.openxmlformats.org/officeDocument/2006/relationships/hyperlink" Target="https://fbref.com/en/players/0f134faf/Mathias-Jensen" TargetMode="External"/><Relationship Id="rId2124" Type="http://schemas.openxmlformats.org/officeDocument/2006/relationships/hyperlink" Target="https://fbref.com/en/country/ENG/England-Football" TargetMode="External"/><Relationship Id="rId2331" Type="http://schemas.openxmlformats.org/officeDocument/2006/relationships/hyperlink" Target="https://fbref.com/en/players/da95fde0/Ishe-Samuels-Smith" TargetMode="External"/><Relationship Id="rId2569" Type="http://schemas.openxmlformats.org/officeDocument/2006/relationships/hyperlink" Target="https://fbref.com/en/players/e7ca0439/matchlogs/2023-2024/summary/James-Tomkins-Match-Logs" TargetMode="External"/><Relationship Id="rId2776" Type="http://schemas.openxmlformats.org/officeDocument/2006/relationships/hyperlink" Target="https://fbref.com/en/players/8b9ebd03/matchlogs/2023-2024/summary/Willian-Match-Logs" TargetMode="External"/><Relationship Id="rId303" Type="http://schemas.openxmlformats.org/officeDocument/2006/relationships/hyperlink" Target="https://fbref.com/en/players/b59c2a92/matchlogs/2023-2024/summary/Lucas-Bergstrom-Match-Logs" TargetMode="External"/><Relationship Id="rId748" Type="http://schemas.openxmlformats.org/officeDocument/2006/relationships/hyperlink" Target="https://fbref.com/en/players/ac1ef440/Alfie-Dorrington" TargetMode="External"/><Relationship Id="rId955" Type="http://schemas.openxmlformats.org/officeDocument/2006/relationships/hyperlink" Target="https://fbref.com/en/players/1971591f/matchlogs/2023-2024/summary/Cody-Gakpo-Match-Logs" TargetMode="External"/><Relationship Id="rId1140" Type="http://schemas.openxmlformats.org/officeDocument/2006/relationships/hyperlink" Target="https://fbref.com/en/players/4fd08daa/Jan-Paul-van-Hecke" TargetMode="External"/><Relationship Id="rId1378" Type="http://schemas.openxmlformats.org/officeDocument/2006/relationships/hyperlink" Target="https://fbref.com/en/squads/d07537b9/Brighton-and-Hove-Albion-Stats" TargetMode="External"/><Relationship Id="rId1585" Type="http://schemas.openxmlformats.org/officeDocument/2006/relationships/hyperlink" Target="https://fbref.com/en/country/ENG/England-Football" TargetMode="External"/><Relationship Id="rId1792" Type="http://schemas.openxmlformats.org/officeDocument/2006/relationships/hyperlink" Target="https://fbref.com/en/players/12de1b0d/Diego-Moreira" TargetMode="External"/><Relationship Id="rId2429" Type="http://schemas.openxmlformats.org/officeDocument/2006/relationships/hyperlink" Target="https://fbref.com/en/players/ee7c0a5e/matchlogs/2023-2024/summary/James-Shea-Match-Logs" TargetMode="External"/><Relationship Id="rId2636" Type="http://schemas.openxmlformats.org/officeDocument/2006/relationships/hyperlink" Target="https://fbref.com/en/squads/cff3d9bb/Chelsea-Stats" TargetMode="External"/><Relationship Id="rId2843" Type="http://schemas.openxmlformats.org/officeDocument/2006/relationships/hyperlink" Target="https://fbref.com/en/squads/7c21e445/West-Ham-United-Stats" TargetMode="External"/><Relationship Id="rId84" Type="http://schemas.openxmlformats.org/officeDocument/2006/relationships/hyperlink" Target="https://fbref.com/en/players/cd1acf9d/matchlogs/2023-2024/summary/Trent-Alexander-Arnold-Match-Logs" TargetMode="External"/><Relationship Id="rId510" Type="http://schemas.openxmlformats.org/officeDocument/2006/relationships/hyperlink" Target="https://fbref.com/en/squads/822bd0ba/Liverpool-Stats" TargetMode="External"/><Relationship Id="rId608" Type="http://schemas.openxmlformats.org/officeDocument/2006/relationships/hyperlink" Target="https://fbref.com/en/players/dc62b55d/Matheus-Cunha" TargetMode="External"/><Relationship Id="rId815" Type="http://schemas.openxmlformats.org/officeDocument/2006/relationships/hyperlink" Target="https://fbref.com/en/players/debe38a0/matchlogs/2023-2024/summary/John-Egan-Match-Logs" TargetMode="External"/><Relationship Id="rId1238" Type="http://schemas.openxmlformats.org/officeDocument/2006/relationships/hyperlink" Target="https://fbref.com/en/squads/d07537b9/Brighton-and-Hove-Albion-Stats" TargetMode="External"/><Relationship Id="rId1445" Type="http://schemas.openxmlformats.org/officeDocument/2006/relationships/hyperlink" Target="https://fbref.com/en/country/WAL/Wales-Football" TargetMode="External"/><Relationship Id="rId1652" Type="http://schemas.openxmlformats.org/officeDocument/2006/relationships/hyperlink" Target="https://fbref.com/en/players/50e6dc35/Jean-Philippe-Mateta" TargetMode="External"/><Relationship Id="rId1000" Type="http://schemas.openxmlformats.org/officeDocument/2006/relationships/hyperlink" Target="https://fbref.com/en/players/df10e27c/Billy-Gilmour" TargetMode="External"/><Relationship Id="rId1305" Type="http://schemas.openxmlformats.org/officeDocument/2006/relationships/hyperlink" Target="https://fbref.com/en/country/ENG/England-Football" TargetMode="External"/><Relationship Id="rId1957" Type="http://schemas.openxmlformats.org/officeDocument/2006/relationships/hyperlink" Target="https://fbref.com/en/country/ENG/England-Football" TargetMode="External"/><Relationship Id="rId2703" Type="http://schemas.openxmlformats.org/officeDocument/2006/relationships/hyperlink" Target="https://fbref.com/en/squads/e4a775cb/Nottingham-Forest-Stats" TargetMode="External"/><Relationship Id="rId1512" Type="http://schemas.openxmlformats.org/officeDocument/2006/relationships/hyperlink" Target="https://fbref.com/en/players/9b5ce51a/Jefferson-Lerma" TargetMode="External"/><Relationship Id="rId1817" Type="http://schemas.openxmlformats.org/officeDocument/2006/relationships/hyperlink" Target="https://fbref.com/en/country/ENG/England-Football" TargetMode="External"/><Relationship Id="rId11" Type="http://schemas.openxmlformats.org/officeDocument/2006/relationships/hyperlink" Target="https://fbref.com/en/squads/1df6b87e/Sheffield-United-Stats" TargetMode="External"/><Relationship Id="rId398" Type="http://schemas.openxmlformats.org/officeDocument/2006/relationships/hyperlink" Target="https://fbref.com/en/squads/e297cd13/Luton-Town-Stats" TargetMode="External"/><Relationship Id="rId2079" Type="http://schemas.openxmlformats.org/officeDocument/2006/relationships/hyperlink" Target="https://fbref.com/en/players/ac7e7b1c/Facundo-Pellistri" TargetMode="External"/><Relationship Id="rId160" Type="http://schemas.openxmlformats.org/officeDocument/2006/relationships/hyperlink" Target="https://fbref.com/en/players/2f965a72/matchlogs/2023-2024/summary/Alphonse-Areola-Match-Logs" TargetMode="External"/><Relationship Id="rId2286" Type="http://schemas.openxmlformats.org/officeDocument/2006/relationships/hyperlink" Target="https://fbref.com/en/players/2e5915f1/matchlogs/2023-2024/summary/Morgan-Rogers-Match-Logs" TargetMode="External"/><Relationship Id="rId2493" Type="http://schemas.openxmlformats.org/officeDocument/2006/relationships/hyperlink" Target="https://fbref.com/en/players/5eecec3d/matchlogs/2023-2024/summary/John-Stones-Match-Logs" TargetMode="External"/><Relationship Id="rId258" Type="http://schemas.openxmlformats.org/officeDocument/2006/relationships/hyperlink" Target="https://fbref.com/en/squads/822bd0ba/Liverpool-Stats" TargetMode="External"/><Relationship Id="rId465" Type="http://schemas.openxmlformats.org/officeDocument/2006/relationships/hyperlink" Target="https://fbref.com/en/country/ESP/Spain-Football" TargetMode="External"/><Relationship Id="rId672" Type="http://schemas.openxmlformats.org/officeDocument/2006/relationships/hyperlink" Target="https://fbref.com/en/players/45c427ff/Luc-De-Fougerolles" TargetMode="External"/><Relationship Id="rId1095" Type="http://schemas.openxmlformats.org/officeDocument/2006/relationships/hyperlink" Target="https://fbref.com/en/players/1f44ac21/matchlogs/2023-2024/summary/Erling-Haaland-Match-Logs" TargetMode="External"/><Relationship Id="rId2146" Type="http://schemas.openxmlformats.org/officeDocument/2006/relationships/hyperlink" Target="https://fbref.com/en/players/27d0a506/matchlogs/2023-2024/summary/Pedro-Porro-Match-Logs" TargetMode="External"/><Relationship Id="rId2353" Type="http://schemas.openxmlformats.org/officeDocument/2006/relationships/hyperlink" Target="https://fbref.com/en/squads/361ca564/Tottenham-Hotspur-Stats" TargetMode="External"/><Relationship Id="rId2560" Type="http://schemas.openxmlformats.org/officeDocument/2006/relationships/hyperlink" Target="https://fbref.com/en/squads/e4a775cb/Nottingham-Forest-Stats" TargetMode="External"/><Relationship Id="rId2798" Type="http://schemas.openxmlformats.org/officeDocument/2006/relationships/hyperlink" Target="https://fbref.com/en/country/ENG/England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country/MLI/Mali-Football" TargetMode="External"/><Relationship Id="rId532" Type="http://schemas.openxmlformats.org/officeDocument/2006/relationships/hyperlink" Target="https://fbref.com/en/players/2696b6a9/Tahith-Chong" TargetMode="External"/><Relationship Id="rId977" Type="http://schemas.openxmlformats.org/officeDocument/2006/relationships/hyperlink" Target="https://fbref.com/en/country/AUS/Australia-Football" TargetMode="External"/><Relationship Id="rId1162" Type="http://schemas.openxmlformats.org/officeDocument/2006/relationships/hyperlink" Target="https://fbref.com/en/squads/cd051869/Brentford-Stats" TargetMode="External"/><Relationship Id="rId2006" Type="http://schemas.openxmlformats.org/officeDocument/2006/relationships/hyperlink" Target="https://fbref.com/en/players/40aaa04c/matchlogs/2023-2024/summary/Lewis-Orford-Match-Logs" TargetMode="External"/><Relationship Id="rId2213" Type="http://schemas.openxmlformats.org/officeDocument/2006/relationships/hyperlink" Target="https://fbref.com/en/squads/cd051869/Brentford-Stats" TargetMode="External"/><Relationship Id="rId2420" Type="http://schemas.openxmlformats.org/officeDocument/2006/relationships/hyperlink" Target="https://fbref.com/en/squads/1df6b87e/Sheffield-United-Stats" TargetMode="External"/><Relationship Id="rId2658" Type="http://schemas.openxmlformats.org/officeDocument/2006/relationships/hyperlink" Target="https://fbref.com/en/players/3f7bafbe/Alejo-Veliz" TargetMode="External"/><Relationship Id="rId837" Type="http://schemas.openxmlformats.org/officeDocument/2006/relationships/hyperlink" Target="https://fbref.com/en/country/BRA/Brazil-Football" TargetMode="External"/><Relationship Id="rId1022" Type="http://schemas.openxmlformats.org/officeDocument/2006/relationships/hyperlink" Target="https://fbref.com/en/squads/822bd0ba/Liverpool-Stats" TargetMode="External"/><Relationship Id="rId1467" Type="http://schemas.openxmlformats.org/officeDocument/2006/relationships/hyperlink" Target="https://fbref.com/en/players/df3cda47/matchlogs/2023-2024/summary/Dejan-Kulusevski-Match-Logs" TargetMode="External"/><Relationship Id="rId1674" Type="http://schemas.openxmlformats.org/officeDocument/2006/relationships/hyperlink" Target="https://fbref.com/en/squads/d3fd31cc/Everton-Stats" TargetMode="External"/><Relationship Id="rId1881" Type="http://schemas.openxmlformats.org/officeDocument/2006/relationships/hyperlink" Target="https://fbref.com/en/country/SEN/Senegal-Football" TargetMode="External"/><Relationship Id="rId2518" Type="http://schemas.openxmlformats.org/officeDocument/2006/relationships/hyperlink" Target="https://fbref.com/en/players/e514ab62/Matt-Targett" TargetMode="External"/><Relationship Id="rId2725" Type="http://schemas.openxmlformats.org/officeDocument/2006/relationships/hyperlink" Target="https://fbref.com/en/players/95bd120d/Deivid-Washington" TargetMode="External"/><Relationship Id="rId904" Type="http://schemas.openxmlformats.org/officeDocument/2006/relationships/hyperlink" Target="https://fbref.com/en/players/ed1e53f3/Phil-Foden" TargetMode="External"/><Relationship Id="rId1327" Type="http://schemas.openxmlformats.org/officeDocument/2006/relationships/hyperlink" Target="https://fbref.com/en/players/9e5708be/matchlogs/2023-2024/summary/Sam-Johnstone-Match-Logs" TargetMode="External"/><Relationship Id="rId1534" Type="http://schemas.openxmlformats.org/officeDocument/2006/relationships/hyperlink" Target="https://fbref.com/en/squads/b2b47a98/Newcastle-United-Stats" TargetMode="External"/><Relationship Id="rId1741" Type="http://schemas.openxmlformats.org/officeDocument/2006/relationships/hyperlink" Target="https://fbref.com/en/country/ENG/England-Football" TargetMode="External"/><Relationship Id="rId1979" Type="http://schemas.openxmlformats.org/officeDocument/2006/relationships/hyperlink" Target="https://fbref.com/en/players/c393a6c4/Andrew-Omobamidele" TargetMode="External"/><Relationship Id="rId33" Type="http://schemas.openxmlformats.org/officeDocument/2006/relationships/hyperlink" Target="https://fbref.com/en/players/4dcec659/Simon-Adingra" TargetMode="External"/><Relationship Id="rId1601" Type="http://schemas.openxmlformats.org/officeDocument/2006/relationships/hyperlink" Target="https://fbref.com/en/country/BEL/Belgium-Football" TargetMode="External"/><Relationship Id="rId1839" Type="http://schemas.openxmlformats.org/officeDocument/2006/relationships/hyperlink" Target="https://fbref.com/en/players/1704b0b8/matchlogs/2023-2024/summary/Murillo-Match-Logs" TargetMode="External"/><Relationship Id="rId182" Type="http://schemas.openxmlformats.org/officeDocument/2006/relationships/hyperlink" Target="https://fbref.com/en/squads/47c64c55/Crystal-Palace-Stats" TargetMode="External"/><Relationship Id="rId1906" Type="http://schemas.openxmlformats.org/officeDocument/2006/relationships/hyperlink" Target="https://fbref.com/en/squads/b8fd03ef/Manchester-City-Stats" TargetMode="External"/><Relationship Id="rId487" Type="http://schemas.openxmlformats.org/officeDocument/2006/relationships/hyperlink" Target="https://fbref.com/en/players/2389cdc2/matchlogs/2023-2024/summary/Matty-Cash-Match-Logs" TargetMode="External"/><Relationship Id="rId694" Type="http://schemas.openxmlformats.org/officeDocument/2006/relationships/hyperlink" Target="https://fbref.com/en/squads/b2b47a98/Newcastle-United-Stats" TargetMode="External"/><Relationship Id="rId2070" Type="http://schemas.openxmlformats.org/officeDocument/2006/relationships/hyperlink" Target="https://fbref.com/en/players/230f0471/matchlogs/2023-2024/summary/Nathan-Patterson-Match-Logs" TargetMode="External"/><Relationship Id="rId2168" Type="http://schemas.openxmlformats.org/officeDocument/2006/relationships/hyperlink" Target="https://fbref.com/en/country/ENG/England-Football" TargetMode="External"/><Relationship Id="rId2375" Type="http://schemas.openxmlformats.org/officeDocument/2006/relationships/hyperlink" Target="https://fbref.com/en/country/ENG/England-Football" TargetMode="External"/><Relationship Id="rId347" Type="http://schemas.openxmlformats.org/officeDocument/2006/relationships/hyperlink" Target="https://fbref.com/en/players/a4ac4b8f/matchlogs/2023-2024/summary/Willy-Boly-Match-Logs" TargetMode="External"/><Relationship Id="rId999" Type="http://schemas.openxmlformats.org/officeDocument/2006/relationships/hyperlink" Target="https://fbref.com/en/players/e32958b7/matchlogs/2023-2024/summary/Mark-Gillespie-Match-Logs" TargetMode="External"/><Relationship Id="rId1184" Type="http://schemas.openxmlformats.org/officeDocument/2006/relationships/hyperlink" Target="https://fbref.com/en/players/bd8a5d95/Joseph-Hodge" TargetMode="External"/><Relationship Id="rId2028" Type="http://schemas.openxmlformats.org/officeDocument/2006/relationships/hyperlink" Target="https://fbref.com/en/country/DEN/Denmark-Football" TargetMode="External"/><Relationship Id="rId2582" Type="http://schemas.openxmlformats.org/officeDocument/2006/relationships/hyperlink" Target="https://fbref.com/en/players/b28bbd58/Andros-Townsend" TargetMode="External"/><Relationship Id="rId554" Type="http://schemas.openxmlformats.org/officeDocument/2006/relationships/hyperlink" Target="https://fbref.com/en/squads/47c64c55/Crystal-Palace-Stats" TargetMode="External"/><Relationship Id="rId761" Type="http://schemas.openxmlformats.org/officeDocument/2006/relationships/hyperlink" Target="https://fbref.com/en/country/MLI/Mali-Football" TargetMode="External"/><Relationship Id="rId859" Type="http://schemas.openxmlformats.org/officeDocument/2006/relationships/hyperlink" Target="https://fbref.com/en/players/d38fdf53/matchlogs/2023-2024/summary/Pervis-Estupinan-Match-Logs" TargetMode="External"/><Relationship Id="rId1391" Type="http://schemas.openxmlformats.org/officeDocument/2006/relationships/hyperlink" Target="https://fbref.com/en/players/62d7ef38/matchlogs/2023-2024/summary/Caoimhin-Kelleher-Match-Logs" TargetMode="External"/><Relationship Id="rId1489" Type="http://schemas.openxmlformats.org/officeDocument/2006/relationships/hyperlink" Target="https://fbref.com/en/country/ENG/England-Football" TargetMode="External"/><Relationship Id="rId1696" Type="http://schemas.openxmlformats.org/officeDocument/2006/relationships/hyperlink" Target="https://fbref.com/en/players/5c42b6b6/John-Mcatee" TargetMode="External"/><Relationship Id="rId2235" Type="http://schemas.openxmlformats.org/officeDocument/2006/relationships/hyperlink" Target="https://fbref.com/en/players/fa031b34/Richarlison" TargetMode="External"/><Relationship Id="rId2442" Type="http://schemas.openxmlformats.org/officeDocument/2006/relationships/hyperlink" Target="https://fbref.com/en/players/8e16dd48/Luis-Sinisterra" TargetMode="External"/><Relationship Id="rId207" Type="http://schemas.openxmlformats.org/officeDocument/2006/relationships/hyperlink" Target="https://fbref.com/en/players/a1390d2f/matchlogs/2023-2024/summary/Carlos-Baleba-Match-Logs" TargetMode="External"/><Relationship Id="rId414" Type="http://schemas.openxmlformats.org/officeDocument/2006/relationships/hyperlink" Target="https://fbref.com/en/squads/8cec06e1/Wolverhampton-Wanderers-Stats" TargetMode="External"/><Relationship Id="rId621" Type="http://schemas.openxmlformats.org/officeDocument/2006/relationships/hyperlink" Target="https://fbref.com/en/country/BEL/Belgium-Football" TargetMode="External"/><Relationship Id="rId1044" Type="http://schemas.openxmlformats.org/officeDocument/2006/relationships/hyperlink" Target="https://fbref.com/en/players/19a9cb70/Kaide-Gordon" TargetMode="External"/><Relationship Id="rId1251" Type="http://schemas.openxmlformats.org/officeDocument/2006/relationships/hyperlink" Target="https://fbref.com/en/players/8e92be30/matchlogs/2023-2024/summary/Alexander-Isak-Match-Logs" TargetMode="External"/><Relationship Id="rId1349" Type="http://schemas.openxmlformats.org/officeDocument/2006/relationships/hyperlink" Target="https://fbref.com/en/country/DEN/Denmark-Football" TargetMode="External"/><Relationship Id="rId2302" Type="http://schemas.openxmlformats.org/officeDocument/2006/relationships/hyperlink" Target="https://fbref.com/en/players/903b6e8b/matchlogs/2023-2024/summary/Jose-Sa-Match-Logs" TargetMode="External"/><Relationship Id="rId2747" Type="http://schemas.openxmlformats.org/officeDocument/2006/relationships/hyperlink" Target="https://fbref.com/en/squads/361ca564/Tottenham-Hotspur-Stats" TargetMode="External"/><Relationship Id="rId719" Type="http://schemas.openxmlformats.org/officeDocument/2006/relationships/hyperlink" Target="https://fbref.com/en/players/a712ca2b/matchlogs/2023-2024/summary/Issa-Diop-Match-Logs" TargetMode="External"/><Relationship Id="rId926" Type="http://schemas.openxmlformats.org/officeDocument/2006/relationships/hyperlink" Target="https://fbref.com/en/squads/943e8050/Burnley-Stats" TargetMode="External"/><Relationship Id="rId1111" Type="http://schemas.openxmlformats.org/officeDocument/2006/relationships/hyperlink" Target="https://fbref.com/en/players/0b059e15/matchlogs/2023-2024/summary/Micah-Hamilton-Match-Logs" TargetMode="External"/><Relationship Id="rId1556" Type="http://schemas.openxmlformats.org/officeDocument/2006/relationships/hyperlink" Target="https://fbref.com/en/players/6f7d826d/Douglas-Luiz" TargetMode="External"/><Relationship Id="rId1763" Type="http://schemas.openxmlformats.org/officeDocument/2006/relationships/hyperlink" Target="https://fbref.com/en/players/8397a50c/matchlogs/2023-2024/summary/Tyrone-Mings-Match-Logs" TargetMode="External"/><Relationship Id="rId1970" Type="http://schemas.openxmlformats.org/officeDocument/2006/relationships/hyperlink" Target="https://fbref.com/en/players/cdd70dc0/matchlogs/2023-2024/summary/Michael-Olakigbe-Match-Logs" TargetMode="External"/><Relationship Id="rId2607" Type="http://schemas.openxmlformats.org/officeDocument/2006/relationships/hyperlink" Target="https://fbref.com/en/country/BEL/Belgium-Football" TargetMode="External"/><Relationship Id="rId2814" Type="http://schemas.openxmlformats.org/officeDocument/2006/relationships/hyperlink" Target="https://fbref.com/en/country/UKR/Ukraine-Football" TargetMode="External"/><Relationship Id="rId55" Type="http://schemas.openxmlformats.org/officeDocument/2006/relationships/hyperlink" Target="https://fbref.com/en/squads/1df6b87e/Sheffield-United-Stats" TargetMode="External"/><Relationship Id="rId1209" Type="http://schemas.openxmlformats.org/officeDocument/2006/relationships/hyperlink" Target="https://fbref.com/en/country/ENG/England-Football" TargetMode="External"/><Relationship Id="rId1416" Type="http://schemas.openxmlformats.org/officeDocument/2006/relationships/hyperlink" Target="https://fbref.com/en/players/86109b3b/Joshua-King" TargetMode="External"/><Relationship Id="rId1623" Type="http://schemas.openxmlformats.org/officeDocument/2006/relationships/hyperlink" Target="https://fbref.com/en/players/a79abd8b/matchlogs/2023-2024/summary/Filip-Marshall-Match-Logs" TargetMode="External"/><Relationship Id="rId1830" Type="http://schemas.openxmlformats.org/officeDocument/2006/relationships/hyperlink" Target="https://fbref.com/en/squads/47c64c55/Crystal-Palace-Stats" TargetMode="External"/><Relationship Id="rId1928" Type="http://schemas.openxmlformats.org/officeDocument/2006/relationships/hyperlink" Target="https://fbref.com/en/players/a3afdd69/Mark-OMahony" TargetMode="External"/><Relationship Id="rId2092" Type="http://schemas.openxmlformats.org/officeDocument/2006/relationships/hyperlink" Target="https://fbref.com/en/country/ARG/Argentina-Football" TargetMode="External"/><Relationship Id="rId271" Type="http://schemas.openxmlformats.org/officeDocument/2006/relationships/hyperlink" Target="https://fbref.com/en/players/10f0fdd3/matchlogs/2023-2024/summary/Jean-Ricner-Bellegarde-Match-Logs" TargetMode="External"/><Relationship Id="rId2397" Type="http://schemas.openxmlformats.org/officeDocument/2006/relationships/hyperlink" Target="https://fbref.com/en/players/104d0bb8/matchlogs/2023-2024/summary/Alex-Scott-Match-Logs" TargetMode="External"/><Relationship Id="rId131" Type="http://schemas.openxmlformats.org/officeDocument/2006/relationships/hyperlink" Target="https://fbref.com/en/squads/cd051869/Brentford-Stats" TargetMode="External"/><Relationship Id="rId369" Type="http://schemas.openxmlformats.org/officeDocument/2006/relationships/hyperlink" Target="https://fbref.com/en/country/ENG/England-Football" TargetMode="External"/><Relationship Id="rId576" Type="http://schemas.openxmlformats.org/officeDocument/2006/relationships/hyperlink" Target="https://fbref.com/en/players/74e12f1e/Jack-Cork" TargetMode="External"/><Relationship Id="rId783" Type="http://schemas.openxmlformats.org/officeDocument/2006/relationships/hyperlink" Target="https://fbref.com/en/players/6224214f/matchlogs/2023-2024/summary/Josh-Duffus-Match-Logs" TargetMode="External"/><Relationship Id="rId990" Type="http://schemas.openxmlformats.org/officeDocument/2006/relationships/hyperlink" Target="https://fbref.com/en/squads/361ca564/Tottenham-Hotspur-Stats" TargetMode="External"/><Relationship Id="rId2257" Type="http://schemas.openxmlformats.org/officeDocument/2006/relationships/hyperlink" Target="https://fbref.com/en/squads/fd962109/Fulham-Stats" TargetMode="External"/><Relationship Id="rId2464" Type="http://schemas.openxmlformats.org/officeDocument/2006/relationships/hyperlink" Target="https://fbref.com/en/squads/4ba7cbea/Bournemouth-Stats" TargetMode="External"/><Relationship Id="rId2671" Type="http://schemas.openxmlformats.org/officeDocument/2006/relationships/hyperlink" Target="https://fbref.com/en/country/NED/Netherlands-Football" TargetMode="External"/><Relationship Id="rId229" Type="http://schemas.openxmlformats.org/officeDocument/2006/relationships/hyperlink" Target="https://fbref.com/en/country/ENG/England-Football" TargetMode="External"/><Relationship Id="rId436" Type="http://schemas.openxmlformats.org/officeDocument/2006/relationships/hyperlink" Target="https://fbref.com/en/players/16264a81/Moises-Caicedo" TargetMode="External"/><Relationship Id="rId643" Type="http://schemas.openxmlformats.org/officeDocument/2006/relationships/hyperlink" Target="https://fbref.com/en/players/003cf4d1/matchlogs/2023-2024/summary/Jayden-Danns-Match-Logs" TargetMode="External"/><Relationship Id="rId1066" Type="http://schemas.openxmlformats.org/officeDocument/2006/relationships/hyperlink" Target="https://fbref.com/en/squads/4ba7cbea/Bournemouth-Stats" TargetMode="External"/><Relationship Id="rId1273" Type="http://schemas.openxmlformats.org/officeDocument/2006/relationships/hyperlink" Target="https://fbref.com/en/country/ENG/England-Football" TargetMode="External"/><Relationship Id="rId1480" Type="http://schemas.openxmlformats.org/officeDocument/2006/relationships/hyperlink" Target="https://fbref.com/en/players/119b9a8e/Aymeric-Laporte" TargetMode="External"/><Relationship Id="rId2117" Type="http://schemas.openxmlformats.org/officeDocument/2006/relationships/hyperlink" Target="https://fbref.com/en/squads/8602292d/Aston-Villa-Stats" TargetMode="External"/><Relationship Id="rId2324" Type="http://schemas.openxmlformats.org/officeDocument/2006/relationships/hyperlink" Target="https://fbref.com/en/country/BEL/Belgium-Football" TargetMode="External"/><Relationship Id="rId2769" Type="http://schemas.openxmlformats.org/officeDocument/2006/relationships/hyperlink" Target="https://fbref.com/en/players/dd323728/Neco-Williams" TargetMode="External"/><Relationship Id="rId850" Type="http://schemas.openxmlformats.org/officeDocument/2006/relationships/hyperlink" Target="https://fbref.com/en/squads/19538871/Manchester-United-Stats" TargetMode="External"/><Relationship Id="rId948" Type="http://schemas.openxmlformats.org/officeDocument/2006/relationships/hyperlink" Target="https://fbref.com/en/players/98d2c2c4/Remo-Freuler" TargetMode="External"/><Relationship Id="rId1133" Type="http://schemas.openxmlformats.org/officeDocument/2006/relationships/hyperlink" Target="https://fbref.com/en/country/ENG/England-Football" TargetMode="External"/><Relationship Id="rId1578" Type="http://schemas.openxmlformats.org/officeDocument/2006/relationships/hyperlink" Target="https://fbref.com/en/squads/361ca564/Tottenham-Hotspur-Stats" TargetMode="External"/><Relationship Id="rId1785" Type="http://schemas.openxmlformats.org/officeDocument/2006/relationships/hyperlink" Target="https://fbref.com/en/country/ARG/Argentina-Football" TargetMode="External"/><Relationship Id="rId1992" Type="http://schemas.openxmlformats.org/officeDocument/2006/relationships/hyperlink" Target="https://fbref.com/en/country/SCO/Scotland-Football" TargetMode="External"/><Relationship Id="rId2531" Type="http://schemas.openxmlformats.org/officeDocument/2006/relationships/hyperlink" Target="https://fbref.com/en/country/POR/Portugal-Football" TargetMode="External"/><Relationship Id="rId2629" Type="http://schemas.openxmlformats.org/officeDocument/2006/relationships/hyperlink" Target="https://fbref.com/en/players/4a51ba65/matchlogs/2023-2024/summary/Matt-Turner-Match-Logs" TargetMode="External"/><Relationship Id="rId2836" Type="http://schemas.openxmlformats.org/officeDocument/2006/relationships/hyperlink" Target="https://fbref.com/en/players/07d65234/matchlogs/2023-2024/summary/Anass-Zaroury-Match-Logs" TargetMode="External"/><Relationship Id="rId77" Type="http://schemas.openxmlformats.org/officeDocument/2006/relationships/hyperlink" Target="https://fbref.com/en/players/77e84962/Thiago-Alcantara" TargetMode="External"/><Relationship Id="rId503" Type="http://schemas.openxmlformats.org/officeDocument/2006/relationships/hyperlink" Target="https://fbref.com/en/players/5515376c/matchlogs/2023-2024/summary/Trevoh-Chalobah-Match-Logs" TargetMode="External"/><Relationship Id="rId710" Type="http://schemas.openxmlformats.org/officeDocument/2006/relationships/hyperlink" Target="https://fbref.com/en/squads/361ca564/Tottenham-Hotspur-Stats" TargetMode="External"/><Relationship Id="rId808" Type="http://schemas.openxmlformats.org/officeDocument/2006/relationships/hyperlink" Target="https://fbref.com/en/players/0562b7f1/Odsonne-Edouard" TargetMode="External"/><Relationship Id="rId1340" Type="http://schemas.openxmlformats.org/officeDocument/2006/relationships/hyperlink" Target="https://fbref.com/en/players/f098c03e/Mads-Juel-Andersen" TargetMode="External"/><Relationship Id="rId1438" Type="http://schemas.openxmlformats.org/officeDocument/2006/relationships/hyperlink" Target="https://fbref.com/en/squads/822bd0ba/Liverpool-Stats" TargetMode="External"/><Relationship Id="rId1645" Type="http://schemas.openxmlformats.org/officeDocument/2006/relationships/hyperlink" Target="https://fbref.com/en/country/FRA/France-Football" TargetMode="External"/><Relationship Id="rId1200" Type="http://schemas.openxmlformats.org/officeDocument/2006/relationships/hyperlink" Target="https://fbref.com/en/players/f233ed69/Justin-Hubner" TargetMode="External"/><Relationship Id="rId1852" Type="http://schemas.openxmlformats.org/officeDocument/2006/relationships/hyperlink" Target="https://fbref.com/en/players/de5b5570/Marvelous-Nakamba" TargetMode="External"/><Relationship Id="rId1505" Type="http://schemas.openxmlformats.org/officeDocument/2006/relationships/hyperlink" Target="https://fbref.com/en/country/FRA/France-Football" TargetMode="External"/><Relationship Id="rId1712" Type="http://schemas.openxmlformats.org/officeDocument/2006/relationships/hyperlink" Target="https://fbref.com/en/players/90f91999/John-McGinn" TargetMode="External"/><Relationship Id="rId293" Type="http://schemas.openxmlformats.org/officeDocument/2006/relationships/hyperlink" Target="https://fbref.com/en/country/ISL/Iceland-Football" TargetMode="External"/><Relationship Id="rId2181" Type="http://schemas.openxmlformats.org/officeDocument/2006/relationships/hyperlink" Target="https://fbref.com/en/squads/4ba7cbea/Bournemouth-Stats" TargetMode="External"/><Relationship Id="rId153" Type="http://schemas.openxmlformats.org/officeDocument/2006/relationships/hyperlink" Target="https://fbref.com/en/players/05e8ca6d/Cameron-Archer" TargetMode="External"/><Relationship Id="rId360" Type="http://schemas.openxmlformats.org/officeDocument/2006/relationships/hyperlink" Target="https://fbref.com/en/players/c1949191/Jarrad-Branthwaite" TargetMode="External"/><Relationship Id="rId598" Type="http://schemas.openxmlformats.org/officeDocument/2006/relationships/hyperlink" Target="https://fbref.com/en/squads/7c21e445/West-Ham-United-Stats" TargetMode="External"/><Relationship Id="rId2041" Type="http://schemas.openxmlformats.org/officeDocument/2006/relationships/hyperlink" Target="https://fbref.com/en/squads/fd962109/Fulham-Stats" TargetMode="External"/><Relationship Id="rId2279" Type="http://schemas.openxmlformats.org/officeDocument/2006/relationships/hyperlink" Target="https://fbref.com/en/players/57c94db2/Mads-Roerslev" TargetMode="External"/><Relationship Id="rId2486" Type="http://schemas.openxmlformats.org/officeDocument/2006/relationships/hyperlink" Target="https://fbref.com/en/players/b400bde0/Raheem-Sterling" TargetMode="External"/><Relationship Id="rId2693" Type="http://schemas.openxmlformats.org/officeDocument/2006/relationships/hyperlink" Target="https://fbref.com/en/players/728e9b2e/matchlogs/2023-2024/summary/Joao-Virginia-Match-Logs" TargetMode="External"/><Relationship Id="rId220" Type="http://schemas.openxmlformats.org/officeDocument/2006/relationships/hyperlink" Target="https://fbref.com/en/players/b9f282ec/Valentin-Barco" TargetMode="External"/><Relationship Id="rId458" Type="http://schemas.openxmlformats.org/officeDocument/2006/relationships/hyperlink" Target="https://fbref.com/en/squads/d3fd31cc/Everton-Stats" TargetMode="External"/><Relationship Id="rId665" Type="http://schemas.openxmlformats.org/officeDocument/2006/relationships/hyperlink" Target="https://fbref.com/en/country/ENG/England-Football" TargetMode="External"/><Relationship Id="rId872" Type="http://schemas.openxmlformats.org/officeDocument/2006/relationships/hyperlink" Target="https://fbref.com/en/players/745ca0a3/Romain-Faivre" TargetMode="External"/><Relationship Id="rId1088" Type="http://schemas.openxmlformats.org/officeDocument/2006/relationships/hyperlink" Target="https://fbref.com/en/players/5ad50391/Josko-Gvardiol" TargetMode="External"/><Relationship Id="rId1295" Type="http://schemas.openxmlformats.org/officeDocument/2006/relationships/hyperlink" Target="https://fbref.com/en/players/f4065d9e/matchlogs/2023-2024/summary/Kim-Jisoo-Match-Logs" TargetMode="External"/><Relationship Id="rId1309" Type="http://schemas.openxmlformats.org/officeDocument/2006/relationships/hyperlink" Target="https://fbref.com/en/country/ENG/England-Football" TargetMode="External"/><Relationship Id="rId1516" Type="http://schemas.openxmlformats.org/officeDocument/2006/relationships/hyperlink" Target="https://fbref.com/en/players/b57e066e/Rico-Lewis" TargetMode="External"/><Relationship Id="rId1723" Type="http://schemas.openxmlformats.org/officeDocument/2006/relationships/hyperlink" Target="https://fbref.com/en/players/fc15fb84/matchlogs/2023-2024/summary/Dwight-McNeil-Match-Logs" TargetMode="External"/><Relationship Id="rId1930" Type="http://schemas.openxmlformats.org/officeDocument/2006/relationships/hyperlink" Target="https://fbref.com/en/squads/d07537b9/Brighton-and-Hove-Albion-Stats" TargetMode="External"/><Relationship Id="rId2139" Type="http://schemas.openxmlformats.org/officeDocument/2006/relationships/hyperlink" Target="https://fbref.com/en/players/4b40d9ca/Nick-Pope" TargetMode="External"/><Relationship Id="rId2346" Type="http://schemas.openxmlformats.org/officeDocument/2006/relationships/hyperlink" Target="https://fbref.com/en/players/dbf053da/matchlogs/2023-2024/summary/Jadon-Sancho-Match-Logs" TargetMode="External"/><Relationship Id="rId2553" Type="http://schemas.openxmlformats.org/officeDocument/2006/relationships/hyperlink" Target="https://fbref.com/en/players/56f7a928/matchlogs/2023-2024/summary/Youri-Tielemans-Match-Logs" TargetMode="External"/><Relationship Id="rId2760" Type="http://schemas.openxmlformats.org/officeDocument/2006/relationships/hyperlink" Target="https://fbref.com/en/players/d60c03a9/matchlogs/2023-2024/summary/Joe-White-Match-Logs" TargetMode="External"/><Relationship Id="rId15" Type="http://schemas.openxmlformats.org/officeDocument/2006/relationships/hyperlink" Target="https://fbref.com/en/squads/4ba7cbea/Bournemouth-Stats" TargetMode="External"/><Relationship Id="rId318" Type="http://schemas.openxmlformats.org/officeDocument/2006/relationships/hyperlink" Target="https://fbref.com/en/squads/943e8050/Burnley-Stats" TargetMode="External"/><Relationship Id="rId525" Type="http://schemas.openxmlformats.org/officeDocument/2006/relationships/hyperlink" Target="https://fbref.com/en/country/ENG/England-Football" TargetMode="External"/><Relationship Id="rId732" Type="http://schemas.openxmlformats.org/officeDocument/2006/relationships/hyperlink" Target="https://fbref.com/en/players/d557d734/Matt-Doherty" TargetMode="External"/><Relationship Id="rId1155" Type="http://schemas.openxmlformats.org/officeDocument/2006/relationships/hyperlink" Target="https://fbref.com/en/players/e5a76dfe/matchlogs/2023-2024/summary/Dean-Henderson-Match-Logs" TargetMode="External"/><Relationship Id="rId1362" Type="http://schemas.openxmlformats.org/officeDocument/2006/relationships/hyperlink" Target="https://fbref.com/en/squads/8602292d/Aston-Villa-Stats" TargetMode="External"/><Relationship Id="rId2192" Type="http://schemas.openxmlformats.org/officeDocument/2006/relationships/hyperlink" Target="https://fbref.com/en/country/WAL/Wales-Football" TargetMode="External"/><Relationship Id="rId2206" Type="http://schemas.openxmlformats.org/officeDocument/2006/relationships/hyperlink" Target="https://fbref.com/en/players/803ae100/matchlogs/2023-2024/summary/Harrison-Reed-Match-Logs" TargetMode="External"/><Relationship Id="rId2413" Type="http://schemas.openxmlformats.org/officeDocument/2006/relationships/hyperlink" Target="https://fbref.com/en/players/efd2ec23/matchlogs/2023-2024/summary/Antoine-Semenyo-Match-Logs" TargetMode="External"/><Relationship Id="rId2620" Type="http://schemas.openxmlformats.org/officeDocument/2006/relationships/hyperlink" Target="https://fbref.com/en/squads/1df6b87e/Sheffield-United-Stats" TargetMode="External"/><Relationship Id="rId99" Type="http://schemas.openxmlformats.org/officeDocument/2006/relationships/hyperlink" Target="https://fbref.com/en/squads/b8fd03ef/Manchester-City-Stats" TargetMode="External"/><Relationship Id="rId164" Type="http://schemas.openxmlformats.org/officeDocument/2006/relationships/hyperlink" Target="https://fbref.com/en/players/b026bbf6/Lorenz-Assignon" TargetMode="External"/><Relationship Id="rId371" Type="http://schemas.openxmlformats.org/officeDocument/2006/relationships/hyperlink" Target="https://fbref.com/en/players/30e81a88/matchlogs/2023-2024/summary/Rhian-Brewster-Match-Logs" TargetMode="External"/><Relationship Id="rId1015" Type="http://schemas.openxmlformats.org/officeDocument/2006/relationships/hyperlink" Target="https://fbref.com/en/players/8b57ad2c/matchlogs/2023-2024/summary/Joao-Gomes-Match-Logs" TargetMode="External"/><Relationship Id="rId1222" Type="http://schemas.openxmlformats.org/officeDocument/2006/relationships/hyperlink" Target="https://fbref.com/en/squads/d3fd31cc/Everton-Stats" TargetMode="External"/><Relationship Id="rId1667" Type="http://schemas.openxmlformats.org/officeDocument/2006/relationships/hyperlink" Target="https://fbref.com/en/players/27f4f772/matchlogs/2023-2024/summary/Remi-Matthews-Match-Logs" TargetMode="External"/><Relationship Id="rId1874" Type="http://schemas.openxmlformats.org/officeDocument/2006/relationships/hyperlink" Target="https://fbref.com/en/squads/4ba7cbea/Bournemouth-Stats" TargetMode="External"/><Relationship Id="rId2052" Type="http://schemas.openxmlformats.org/officeDocument/2006/relationships/hyperlink" Target="https://fbref.com/en/country/ITA/Italy-Football" TargetMode="External"/><Relationship Id="rId2497" Type="http://schemas.openxmlformats.org/officeDocument/2006/relationships/hyperlink" Target="https://fbref.com/en/players/339fe0e8/matchlogs/2023-2024/summary/Thomas-Strakosha-Match-Logs" TargetMode="External"/><Relationship Id="rId2718" Type="http://schemas.openxmlformats.org/officeDocument/2006/relationships/hyperlink" Target="https://fbref.com/en/country/ENG/England-Football" TargetMode="External"/><Relationship Id="rId469" Type="http://schemas.openxmlformats.org/officeDocument/2006/relationships/hyperlink" Target="https://fbref.com/en/country/ENG/England-Football" TargetMode="External"/><Relationship Id="rId676" Type="http://schemas.openxmlformats.org/officeDocument/2006/relationships/hyperlink" Target="https://fbref.com/en/players/b737f944/Hannes-Delcroix" TargetMode="External"/><Relationship Id="rId883" Type="http://schemas.openxmlformats.org/officeDocument/2006/relationships/hyperlink" Target="https://fbref.com/en/players/51a3c4c8/matchlogs/2023-2024/summary/Felipe-Match-Logs" TargetMode="External"/><Relationship Id="rId1099" Type="http://schemas.openxmlformats.org/officeDocument/2006/relationships/hyperlink" Target="https://fbref.com/en/players/a7588cdc/matchlogs/2023-2024/summary/Antwoine-Hackford-Match-Logs" TargetMode="External"/><Relationship Id="rId1527" Type="http://schemas.openxmlformats.org/officeDocument/2006/relationships/hyperlink" Target="https://fbref.com/en/players/5dff6c28/matchlogs/2023-2024/summary/Myles-Lewis-Skelly-Match-Logs" TargetMode="External"/><Relationship Id="rId1734" Type="http://schemas.openxmlformats.org/officeDocument/2006/relationships/hyperlink" Target="https://fbref.com/en/squads/19538871/Manchester-United-Stats" TargetMode="External"/><Relationship Id="rId1941" Type="http://schemas.openxmlformats.org/officeDocument/2006/relationships/hyperlink" Target="https://fbref.com/en/country/IRL/Republic-of-Ireland-Football" TargetMode="External"/><Relationship Id="rId2357" Type="http://schemas.openxmlformats.org/officeDocument/2006/relationships/hyperlink" Target="https://fbref.com/en/squads/cff3d9bb/Chelsea-Stats" TargetMode="External"/><Relationship Id="rId2564" Type="http://schemas.openxmlformats.org/officeDocument/2006/relationships/hyperlink" Target="https://fbref.com/en/squads/18bb7c10/Arsenal-Stats" TargetMode="External"/><Relationship Id="rId26" Type="http://schemas.openxmlformats.org/officeDocument/2006/relationships/hyperlink" Target="https://fbref.com/en/country/ENG/England-Football" TargetMode="External"/><Relationship Id="rId231" Type="http://schemas.openxmlformats.org/officeDocument/2006/relationships/hyperlink" Target="https://fbref.com/en/players/3ea50f67/matchlogs/2023-2024/summary/Harvey-Barnes-Match-Logs" TargetMode="External"/><Relationship Id="rId329" Type="http://schemas.openxmlformats.org/officeDocument/2006/relationships/hyperlink" Target="https://fbref.com/en/country/ENG/England-Football" TargetMode="External"/><Relationship Id="rId536" Type="http://schemas.openxmlformats.org/officeDocument/2006/relationships/hyperlink" Target="https://fbref.com/en/players/26ce2263/Ryan-Christie" TargetMode="External"/><Relationship Id="rId1166" Type="http://schemas.openxmlformats.org/officeDocument/2006/relationships/hyperlink" Target="https://fbref.com/en/squads/8cec06e1/Wolverhampton-Wanderers-Stats" TargetMode="External"/><Relationship Id="rId1373" Type="http://schemas.openxmlformats.org/officeDocument/2006/relationships/hyperlink" Target="https://fbref.com/en/country/GER/Germany-Football" TargetMode="External"/><Relationship Id="rId2217" Type="http://schemas.openxmlformats.org/officeDocument/2006/relationships/hyperlink" Target="https://fbref.com/en/squads/fd962109/Fulham-Stats" TargetMode="External"/><Relationship Id="rId2771" Type="http://schemas.openxmlformats.org/officeDocument/2006/relationships/hyperlink" Target="https://fbref.com/en/squads/e4a775cb/Nottingham-Forest-Stats" TargetMode="External"/><Relationship Id="rId175" Type="http://schemas.openxmlformats.org/officeDocument/2006/relationships/hyperlink" Target="https://fbref.com/en/players/5e253986/matchlogs/2023-2024/summary/Brandon-Austin-Match-Logs" TargetMode="External"/><Relationship Id="rId743" Type="http://schemas.openxmlformats.org/officeDocument/2006/relationships/hyperlink" Target="https://fbref.com/en/players/20b3a502/matchlogs/2023-2024/summary/Nicolas-Dominguez-Match-Logs" TargetMode="External"/><Relationship Id="rId950" Type="http://schemas.openxmlformats.org/officeDocument/2006/relationships/hyperlink" Target="https://fbref.com/en/squads/e4a775cb/Nottingham-Forest-Stats" TargetMode="External"/><Relationship Id="rId1026" Type="http://schemas.openxmlformats.org/officeDocument/2006/relationships/hyperlink" Target="https://fbref.com/en/squads/b8fd03ef/Manchester-City-Stats" TargetMode="External"/><Relationship Id="rId1580" Type="http://schemas.openxmlformats.org/officeDocument/2006/relationships/hyperlink" Target="https://fbref.com/en/players/bf34eebd/Noni-Madueke" TargetMode="External"/><Relationship Id="rId1678" Type="http://schemas.openxmlformats.org/officeDocument/2006/relationships/hyperlink" Target="https://fbref.com/en/squads/7c21e445/West-Ham-United-Stats" TargetMode="External"/><Relationship Id="rId1801" Type="http://schemas.openxmlformats.org/officeDocument/2006/relationships/hyperlink" Target="https://fbref.com/en/country/ENG/England-Football" TargetMode="External"/><Relationship Id="rId1885" Type="http://schemas.openxmlformats.org/officeDocument/2006/relationships/hyperlink" Target="https://fbref.com/en/country/ENG/England-Football" TargetMode="External"/><Relationship Id="rId2424" Type="http://schemas.openxmlformats.org/officeDocument/2006/relationships/hyperlink" Target="https://fbref.com/en/squads/19538871/Manchester-United-Stats" TargetMode="External"/><Relationship Id="rId2631" Type="http://schemas.openxmlformats.org/officeDocument/2006/relationships/hyperlink" Target="https://fbref.com/en/country/ITA/Italy-Football" TargetMode="External"/><Relationship Id="rId2729" Type="http://schemas.openxmlformats.org/officeDocument/2006/relationships/hyperlink" Target="https://fbref.com/en/players/aed3a70f/Ollie-Watkins" TargetMode="External"/><Relationship Id="rId382" Type="http://schemas.openxmlformats.org/officeDocument/2006/relationships/hyperlink" Target="https://fbref.com/en/squads/fd962109/Fulham-Stats" TargetMode="External"/><Relationship Id="rId603" Type="http://schemas.openxmlformats.org/officeDocument/2006/relationships/hyperlink" Target="https://fbref.com/en/players/1daec722/matchlogs/2023-2024/summary/Marc-Cucurella-Match-Logs" TargetMode="External"/><Relationship Id="rId687" Type="http://schemas.openxmlformats.org/officeDocument/2006/relationships/hyperlink" Target="https://fbref.com/en/players/aeed5c06/matchlogs/2023-2024/summary/Moussa-Diaby-Match-Logs" TargetMode="External"/><Relationship Id="rId810" Type="http://schemas.openxmlformats.org/officeDocument/2006/relationships/hyperlink" Target="https://fbref.com/en/squads/47c64c55/Crystal-Palace-Stats" TargetMode="External"/><Relationship Id="rId908" Type="http://schemas.openxmlformats.org/officeDocument/2006/relationships/hyperlink" Target="https://fbref.com/en/players/96cf7b61/Wes-Foderingham" TargetMode="External"/><Relationship Id="rId1233" Type="http://schemas.openxmlformats.org/officeDocument/2006/relationships/hyperlink" Target="https://fbref.com/en/country/ENG/England-Football" TargetMode="External"/><Relationship Id="rId1440" Type="http://schemas.openxmlformats.org/officeDocument/2006/relationships/hyperlink" Target="https://fbref.com/en/players/0313a347/Ezri-Konsa" TargetMode="External"/><Relationship Id="rId1538" Type="http://schemas.openxmlformats.org/officeDocument/2006/relationships/hyperlink" Target="https://fbref.com/en/squads/361ca564/Tottenham-Hotspur-Stats" TargetMode="External"/><Relationship Id="rId2063" Type="http://schemas.openxmlformats.org/officeDocument/2006/relationships/hyperlink" Target="https://fbref.com/en/players/529f49ab/Thomas-Partey" TargetMode="External"/><Relationship Id="rId2270" Type="http://schemas.openxmlformats.org/officeDocument/2006/relationships/hyperlink" Target="https://fbref.com/en/players/49375cdd/matchlogs/2023-2024/summary/Kaden-Rodney-Match-Logs" TargetMode="External"/><Relationship Id="rId2368" Type="http://schemas.openxmlformats.org/officeDocument/2006/relationships/hyperlink" Target="https://fbref.com/en/squads/1df6b87e/Sheffield-United-Stats" TargetMode="External"/><Relationship Id="rId242" Type="http://schemas.openxmlformats.org/officeDocument/2006/relationships/hyperlink" Target="https://fbref.com/en/squads/1df6b87e/Sheffield-United-Stats" TargetMode="External"/><Relationship Id="rId894" Type="http://schemas.openxmlformats.org/officeDocument/2006/relationships/hyperlink" Target="https://fbref.com/en/squads/cff3d9bb/Chelsea-Stats" TargetMode="External"/><Relationship Id="rId1177" Type="http://schemas.openxmlformats.org/officeDocument/2006/relationships/hyperlink" Target="https://fbref.com/en/country/ENG/England-Football" TargetMode="External"/><Relationship Id="rId1300" Type="http://schemas.openxmlformats.org/officeDocument/2006/relationships/hyperlink" Target="https://fbref.com/en/players/c17bfb65/Joelinton" TargetMode="External"/><Relationship Id="rId1745" Type="http://schemas.openxmlformats.org/officeDocument/2006/relationships/hyperlink" Target="https://fbref.com/en/country/WAL/Wales-Football" TargetMode="External"/><Relationship Id="rId1952" Type="http://schemas.openxmlformats.org/officeDocument/2006/relationships/hyperlink" Target="https://fbref.com/en/players/74b2cd7e/Angelo-Ogbonna" TargetMode="External"/><Relationship Id="rId2130" Type="http://schemas.openxmlformats.org/officeDocument/2006/relationships/hyperlink" Target="https://fbref.com/en/players/e541326e/matchlogs/2023-2024/summary/Ethan-Pinnock-Match-Logs" TargetMode="External"/><Relationship Id="rId2575" Type="http://schemas.openxmlformats.org/officeDocument/2006/relationships/hyperlink" Target="https://fbref.com/en/country/ENG/England-Football" TargetMode="External"/><Relationship Id="rId2782" Type="http://schemas.openxmlformats.org/officeDocument/2006/relationships/hyperlink" Target="https://fbref.com/en/country/ENG/England-Football" TargetMode="External"/><Relationship Id="rId37" Type="http://schemas.openxmlformats.org/officeDocument/2006/relationships/hyperlink" Target="https://fbref.com/en/players/f76e6b4e/Adrian" TargetMode="External"/><Relationship Id="rId102" Type="http://schemas.openxmlformats.org/officeDocument/2006/relationships/hyperlink" Target="https://fbref.com/en/country/COL/Colombia-Football" TargetMode="External"/><Relationship Id="rId547" Type="http://schemas.openxmlformats.org/officeDocument/2006/relationships/hyperlink" Target="https://fbref.com/en/players/73341ace/matchlogs/2023-2024/summary/Bobby-Clark-Match-Logs" TargetMode="External"/><Relationship Id="rId754" Type="http://schemas.openxmlformats.org/officeDocument/2006/relationships/hyperlink" Target="https://fbref.com/en/squads/18bb7c10/Arsenal-Stats" TargetMode="External"/><Relationship Id="rId961" Type="http://schemas.openxmlformats.org/officeDocument/2006/relationships/hyperlink" Target="https://fbref.com/en/country/SEN/Senegal-Football" TargetMode="External"/><Relationship Id="rId1384" Type="http://schemas.openxmlformats.org/officeDocument/2006/relationships/hyperlink" Target="https://fbref.com/en/players/51dbeea9/Thilo-Kehrer" TargetMode="External"/><Relationship Id="rId1591" Type="http://schemas.openxmlformats.org/officeDocument/2006/relationships/hyperlink" Target="https://fbref.com/en/players/c6220452/matchlogs/2023-2024/summary/Kobbie-Mainoo-Match-Logs" TargetMode="External"/><Relationship Id="rId1605" Type="http://schemas.openxmlformats.org/officeDocument/2006/relationships/hyperlink" Target="https://fbref.com/en/country/ENG/England-Football" TargetMode="External"/><Relationship Id="rId1689" Type="http://schemas.openxmlformats.org/officeDocument/2006/relationships/hyperlink" Target="https://fbref.com/en/country/ENG/England-Football" TargetMode="External"/><Relationship Id="rId1812" Type="http://schemas.openxmlformats.org/officeDocument/2006/relationships/hyperlink" Target="https://fbref.com/en/players/927eecf9/Fabian-Mrozek" TargetMode="External"/><Relationship Id="rId2228" Type="http://schemas.openxmlformats.org/officeDocument/2006/relationships/hyperlink" Target="https://fbref.com/en/country/ENG/England-Football" TargetMode="External"/><Relationship Id="rId2435" Type="http://schemas.openxmlformats.org/officeDocument/2006/relationships/hyperlink" Target="https://fbref.com/en/country/POR/Portugal-Football" TargetMode="External"/><Relationship Id="rId2642" Type="http://schemas.openxmlformats.org/officeDocument/2006/relationships/hyperlink" Target="https://fbref.com/en/players/8e526344/Franco-Umeh-Chibueze" TargetMode="External"/><Relationship Id="rId90" Type="http://schemas.openxmlformats.org/officeDocument/2006/relationships/hyperlink" Target="https://fbref.com/en/country/PAR/Paraguay-Football" TargetMode="External"/><Relationship Id="rId186" Type="http://schemas.openxmlformats.org/officeDocument/2006/relationships/hyperlink" Target="https://fbref.com/en/squads/cff3d9bb/Chelsea-Stats" TargetMode="External"/><Relationship Id="rId393" Type="http://schemas.openxmlformats.org/officeDocument/2006/relationships/hyperlink" Target="https://fbref.com/en/country/WAL/Wales-Football" TargetMode="External"/><Relationship Id="rId407" Type="http://schemas.openxmlformats.org/officeDocument/2006/relationships/hyperlink" Target="https://fbref.com/en/players/4e204552/matchlogs/2023-2024/summary/Jacob-Bruun-Larsen-Match-Logs" TargetMode="External"/><Relationship Id="rId614" Type="http://schemas.openxmlformats.org/officeDocument/2006/relationships/hyperlink" Target="https://fbref.com/en/squads/1df6b87e/Sheffield-United-Stats" TargetMode="External"/><Relationship Id="rId821" Type="http://schemas.openxmlformats.org/officeDocument/2006/relationships/hyperlink" Target="https://fbref.com/en/country/SWE/Sweden-Football" TargetMode="External"/><Relationship Id="rId1037" Type="http://schemas.openxmlformats.org/officeDocument/2006/relationships/hyperlink" Target="https://fbref.com/en/country/ENG/England-Football" TargetMode="External"/><Relationship Id="rId1244" Type="http://schemas.openxmlformats.org/officeDocument/2006/relationships/hyperlink" Target="https://fbref.com/en/players/84c5ceea/Tim-Iroegbunam" TargetMode="External"/><Relationship Id="rId1451" Type="http://schemas.openxmlformats.org/officeDocument/2006/relationships/hyperlink" Target="https://fbref.com/en/players/8d3c902d/matchlogs/2023-2024/summary/Cheikhou-Kouyate-Match-Logs" TargetMode="External"/><Relationship Id="rId1896" Type="http://schemas.openxmlformats.org/officeDocument/2006/relationships/hyperlink" Target="https://fbref.com/en/players/43439614/Oliver-Norwood" TargetMode="External"/><Relationship Id="rId2074" Type="http://schemas.openxmlformats.org/officeDocument/2006/relationships/hyperlink" Target="https://fbref.com/en/players/ea1a5662/matchlogs/2023-2024/summary/Myles-Peart-Harris-Match-Logs" TargetMode="External"/><Relationship Id="rId2281" Type="http://schemas.openxmlformats.org/officeDocument/2006/relationships/hyperlink" Target="https://fbref.com/en/squads/cd051869/Brentford-Stats" TargetMode="External"/><Relationship Id="rId2502" Type="http://schemas.openxmlformats.org/officeDocument/2006/relationships/hyperlink" Target="https://fbref.com/en/players/6cdd9d3d/Mahamadou-Susoho" TargetMode="External"/><Relationship Id="rId253" Type="http://schemas.openxmlformats.org/officeDocument/2006/relationships/hyperlink" Target="https://fbref.com/en/country/WAL/Wales-Football" TargetMode="External"/><Relationship Id="rId460" Type="http://schemas.openxmlformats.org/officeDocument/2006/relationships/hyperlink" Target="https://fbref.com/en/players/b4a014b1/Diego-Carlos" TargetMode="External"/><Relationship Id="rId698" Type="http://schemas.openxmlformats.org/officeDocument/2006/relationships/hyperlink" Target="https://fbref.com/en/squads/b8fd03ef/Manchester-City-Stats" TargetMode="External"/><Relationship Id="rId919" Type="http://schemas.openxmlformats.org/officeDocument/2006/relationships/hyperlink" Target="https://fbref.com/en/players/1b9728b0/matchlogs/2023-2024/summary/Omari-Forson-Match-Logs" TargetMode="External"/><Relationship Id="rId1090" Type="http://schemas.openxmlformats.org/officeDocument/2006/relationships/hyperlink" Target="https://fbref.com/en/squads/b8fd03ef/Manchester-City-Stats" TargetMode="External"/><Relationship Id="rId1104" Type="http://schemas.openxmlformats.org/officeDocument/2006/relationships/hyperlink" Target="https://fbref.com/en/players/eebacc07/Gustavo-Hamer" TargetMode="External"/><Relationship Id="rId1311" Type="http://schemas.openxmlformats.org/officeDocument/2006/relationships/hyperlink" Target="https://fbref.com/en/players/9319781b/matchlogs/2023-2024/summary/Ben-Johnson-Match-Logs" TargetMode="External"/><Relationship Id="rId1549" Type="http://schemas.openxmlformats.org/officeDocument/2006/relationships/hyperlink" Target="https://fbref.com/en/country/ENG/England-Football" TargetMode="External"/><Relationship Id="rId1756" Type="http://schemas.openxmlformats.org/officeDocument/2006/relationships/hyperlink" Target="https://fbref.com/en/players/2f90f6b8/James-Milner" TargetMode="External"/><Relationship Id="rId1963" Type="http://schemas.openxmlformats.org/officeDocument/2006/relationships/hyperlink" Target="https://fbref.com/en/players/efacf4fd/Ademola-Ola-Adebomi" TargetMode="External"/><Relationship Id="rId2141" Type="http://schemas.openxmlformats.org/officeDocument/2006/relationships/hyperlink" Target="https://fbref.com/en/squads/b2b47a98/Newcastle-United-Stats" TargetMode="External"/><Relationship Id="rId2379" Type="http://schemas.openxmlformats.org/officeDocument/2006/relationships/hyperlink" Target="https://fbref.com/en/country/ENG/England-Football" TargetMode="External"/><Relationship Id="rId2586" Type="http://schemas.openxmlformats.org/officeDocument/2006/relationships/hyperlink" Target="https://fbref.com/en/players/259fea27/James-Trafford" TargetMode="External"/><Relationship Id="rId2793" Type="http://schemas.openxmlformats.org/officeDocument/2006/relationships/hyperlink" Target="https://fbref.com/en/players/4e9a0555/Chris-Wood" TargetMode="External"/><Relationship Id="rId2807" Type="http://schemas.openxmlformats.org/officeDocument/2006/relationships/hyperlink" Target="https://fbref.com/en/squads/b8fd03ef/Manchester-City-Stats" TargetMode="External"/><Relationship Id="rId48" Type="http://schemas.openxmlformats.org/officeDocument/2006/relationships/hyperlink" Target="https://fbref.com/en/players/938fa024/matchlogs/2023-2024/summary/Brandon-Aguilera-Match-Logs" TargetMode="External"/><Relationship Id="rId113" Type="http://schemas.openxmlformats.org/officeDocument/2006/relationships/hyperlink" Target="https://fbref.com/en/players/5a2cb25d/Sofyan-Amrabat" TargetMode="External"/><Relationship Id="rId320" Type="http://schemas.openxmlformats.org/officeDocument/2006/relationships/hyperlink" Target="https://fbref.com/en/players/d328a254/Philip-Billing" TargetMode="External"/><Relationship Id="rId558" Type="http://schemas.openxmlformats.org/officeDocument/2006/relationships/hyperlink" Target="https://fbref.com/en/squads/d3fd31cc/Everton-Stats" TargetMode="External"/><Relationship Id="rId765" Type="http://schemas.openxmlformats.org/officeDocument/2006/relationships/hyperlink" Target="https://fbref.com/en/country/ENG/England-Football" TargetMode="External"/><Relationship Id="rId972" Type="http://schemas.openxmlformats.org/officeDocument/2006/relationships/hyperlink" Target="https://fbref.com/en/players/4e015693/James-Garner" TargetMode="External"/><Relationship Id="rId1188" Type="http://schemas.openxmlformats.org/officeDocument/2006/relationships/hyperlink" Target="https://fbref.com/en/players/d79a8c87/Rob-Holding" TargetMode="External"/><Relationship Id="rId1395" Type="http://schemas.openxmlformats.org/officeDocument/2006/relationships/hyperlink" Target="https://fbref.com/en/players/f31def1e/matchlogs/2023-2024/summary/Lloyd-Kelly-Match-Logs" TargetMode="External"/><Relationship Id="rId1409" Type="http://schemas.openxmlformats.org/officeDocument/2006/relationships/hyperlink" Target="https://fbref.com/en/country/IRL/Republic-of-Ireland-Football" TargetMode="External"/><Relationship Id="rId1616" Type="http://schemas.openxmlformats.org/officeDocument/2006/relationships/hyperlink" Target="https://fbref.com/en/players/3a27f1bf/Callum-Marshall" TargetMode="External"/><Relationship Id="rId1823" Type="http://schemas.openxmlformats.org/officeDocument/2006/relationships/hyperlink" Target="https://fbref.com/en/players/049a888d/matchlogs/2023-2024/summary/Mykhailo-Mudryk-Match-Logs" TargetMode="External"/><Relationship Id="rId2001" Type="http://schemas.openxmlformats.org/officeDocument/2006/relationships/hyperlink" Target="https://fbref.com/en/squads/cd051869/Brentford-Stats" TargetMode="External"/><Relationship Id="rId2239" Type="http://schemas.openxmlformats.org/officeDocument/2006/relationships/hyperlink" Target="https://fbref.com/en/players/7a1f2c08/Jairo-Riedewald" TargetMode="External"/><Relationship Id="rId2446" Type="http://schemas.openxmlformats.org/officeDocument/2006/relationships/hyperlink" Target="https://fbref.com/en/players/6250083a/Oliver-Skipp" TargetMode="External"/><Relationship Id="rId2653" Type="http://schemas.openxmlformats.org/officeDocument/2006/relationships/hyperlink" Target="https://fbref.com/en/players/e06683ca/matchlogs/2023-2024/summary/Virgil-van-Dijk-Match-Logs" TargetMode="External"/><Relationship Id="rId197" Type="http://schemas.openxmlformats.org/officeDocument/2006/relationships/hyperlink" Target="https://fbref.com/en/country/ENG/England-Football" TargetMode="External"/><Relationship Id="rId418" Type="http://schemas.openxmlformats.org/officeDocument/2006/relationships/hyperlink" Target="https://fbref.com/en/squads/d07537b9/Brighton-and-Hove-Albion-Stats" TargetMode="External"/><Relationship Id="rId625" Type="http://schemas.openxmlformats.org/officeDocument/2006/relationships/hyperlink" Target="https://fbref.com/en/country/POR/Portugal-Football" TargetMode="External"/><Relationship Id="rId832" Type="http://schemas.openxmlformats.org/officeDocument/2006/relationships/hyperlink" Target="https://fbref.com/en/players/47a34c4f/Mohamed-Elneny" TargetMode="External"/><Relationship Id="rId1048" Type="http://schemas.openxmlformats.org/officeDocument/2006/relationships/hyperlink" Target="https://fbref.com/en/players/861e9b3b/Daniel-Gore" TargetMode="External"/><Relationship Id="rId1255" Type="http://schemas.openxmlformats.org/officeDocument/2006/relationships/hyperlink" Target="https://fbref.com/en/players/6ca5ec4b/matchlogs/2023-2024/summary/Alex-Iwobi-Match-Logs" TargetMode="External"/><Relationship Id="rId1462" Type="http://schemas.openxmlformats.org/officeDocument/2006/relationships/hyperlink" Target="https://fbref.com/en/squads/e297cd13/Luton-Town-Stats" TargetMode="External"/><Relationship Id="rId2085" Type="http://schemas.openxmlformats.org/officeDocument/2006/relationships/hyperlink" Target="https://fbref.com/en/squads/fd962109/Fulham-Stats" TargetMode="External"/><Relationship Id="rId2292" Type="http://schemas.openxmlformats.org/officeDocument/2006/relationships/hyperlink" Target="https://fbref.com/en/country/ENG/England-Football" TargetMode="External"/><Relationship Id="rId2306" Type="http://schemas.openxmlformats.org/officeDocument/2006/relationships/hyperlink" Target="https://fbref.com/en/players/54778940/matchlogs/2023-2024/summary/Dominic-Sadi-Match-Logs" TargetMode="External"/><Relationship Id="rId2513" Type="http://schemas.openxmlformats.org/officeDocument/2006/relationships/hyperlink" Target="https://fbref.com/en/players/934e1968/matchlogs/2023-2024/summary/Dominik-Szoboszlai-Match-Logs" TargetMode="External"/><Relationship Id="rId264" Type="http://schemas.openxmlformats.org/officeDocument/2006/relationships/hyperlink" Target="https://fbref.com/en/players/399e9474/Amarii-Bell" TargetMode="External"/><Relationship Id="rId471" Type="http://schemas.openxmlformats.org/officeDocument/2006/relationships/hyperlink" Target="https://fbref.com/en/players/3e1550ee/matchlogs/2023-2024/summary/Scott-Carson-Match-Logs" TargetMode="External"/><Relationship Id="rId1115" Type="http://schemas.openxmlformats.org/officeDocument/2006/relationships/hyperlink" Target="https://fbref.com/en/players/8c3078cd/matchlogs/2023-2024/summary/Luke-Harris-Match-Logs" TargetMode="External"/><Relationship Id="rId1322" Type="http://schemas.openxmlformats.org/officeDocument/2006/relationships/hyperlink" Target="https://fbref.com/en/squads/e297cd13/Luton-Town-Stats" TargetMode="External"/><Relationship Id="rId1767" Type="http://schemas.openxmlformats.org/officeDocument/2006/relationships/hyperlink" Target="https://fbref.com/en/players/5cbd1eb0/matchlogs/2023-2024/summary/Tyrick-Mitchell-Match-Logs" TargetMode="External"/><Relationship Id="rId1974" Type="http://schemas.openxmlformats.org/officeDocument/2006/relationships/hyperlink" Target="https://fbref.com/en/players/c4486bac/matchlogs/2023-2024/summary/Michael-Olise-Match-Logs" TargetMode="External"/><Relationship Id="rId2152" Type="http://schemas.openxmlformats.org/officeDocument/2006/relationships/hyperlink" Target="https://fbref.com/en/country/ENG/England-Football" TargetMode="External"/><Relationship Id="rId2597" Type="http://schemas.openxmlformats.org/officeDocument/2006/relationships/hyperlink" Target="https://fbref.com/en/players/c47541e0/matchlogs/2023-2024/summary/Bertrand-Traore-Match-Logs" TargetMode="External"/><Relationship Id="rId2720" Type="http://schemas.openxmlformats.org/officeDocument/2006/relationships/hyperlink" Target="https://fbref.com/en/players/8a7ff278/matchlogs/2023-2024/summary/Joel-Ward-Match-Logs" TargetMode="External"/><Relationship Id="rId2818" Type="http://schemas.openxmlformats.org/officeDocument/2006/relationships/hyperlink" Target="https://fbref.com/en/country/ENG/England-Football" TargetMode="External"/><Relationship Id="rId59" Type="http://schemas.openxmlformats.org/officeDocument/2006/relationships/hyperlink" Target="https://fbref.com/en/squads/e4a775cb/Nottingham-Forest-Stats" TargetMode="External"/><Relationship Id="rId124" Type="http://schemas.openxmlformats.org/officeDocument/2006/relationships/hyperlink" Target="https://fbref.com/en/players/e34fc66d/matchlogs/2023-2024/summary/Joachim-Andersen-Match-Logs" TargetMode="External"/><Relationship Id="rId569" Type="http://schemas.openxmlformats.org/officeDocument/2006/relationships/hyperlink" Target="https://fbref.com/en/country/ENG/England-Football" TargetMode="External"/><Relationship Id="rId776" Type="http://schemas.openxmlformats.org/officeDocument/2006/relationships/hyperlink" Target="https://fbref.com/en/players/3a949a25/Martin-Dubravka" TargetMode="External"/><Relationship Id="rId983" Type="http://schemas.openxmlformats.org/officeDocument/2006/relationships/hyperlink" Target="https://fbref.com/en/players/f7b1d4e0/matchlogs/2023-2024/summary/Saman-Ghoddos-Match-Logs" TargetMode="External"/><Relationship Id="rId1199" Type="http://schemas.openxmlformats.org/officeDocument/2006/relationships/hyperlink" Target="https://fbref.com/en/players/3f65d5ce/matchlogs/2023-2024/summary/Ethan-Horvath-Match-Logs" TargetMode="External"/><Relationship Id="rId1627" Type="http://schemas.openxmlformats.org/officeDocument/2006/relationships/hyperlink" Target="https://fbref.com/en/players/8b788c01/matchlogs/2023-2024/summary/Anthony-Martial-Match-Logs" TargetMode="External"/><Relationship Id="rId1834" Type="http://schemas.openxmlformats.org/officeDocument/2006/relationships/hyperlink" Target="https://fbref.com/en/squads/943e8050/Burnley-Stats" TargetMode="External"/><Relationship Id="rId2457" Type="http://schemas.openxmlformats.org/officeDocument/2006/relationships/hyperlink" Target="https://fbref.com/en/players/17695062/matchlogs/2023-2024/summary/Emile-Smith-Rowe-Match-Logs" TargetMode="External"/><Relationship Id="rId2664" Type="http://schemas.openxmlformats.org/officeDocument/2006/relationships/hyperlink" Target="https://fbref.com/en/squads/d07537b9/Brighton-and-Hove-Albion-Stats" TargetMode="External"/><Relationship Id="rId331" Type="http://schemas.openxmlformats.org/officeDocument/2006/relationships/hyperlink" Target="https://fbref.com/en/players/2b08b6e5/matchlogs/2023-2024/summary/Billy-Blacker-Match-Logs" TargetMode="External"/><Relationship Id="rId429" Type="http://schemas.openxmlformats.org/officeDocument/2006/relationships/hyperlink" Target="https://fbref.com/en/country/ENG/England-Football" TargetMode="External"/><Relationship Id="rId636" Type="http://schemas.openxmlformats.org/officeDocument/2006/relationships/hyperlink" Target="https://fbref.com/en/players/f08490a6/Arnaut-Danjuma" TargetMode="External"/><Relationship Id="rId1059" Type="http://schemas.openxmlformats.org/officeDocument/2006/relationships/hyperlink" Target="https://fbref.com/en/players/3f034750/matchlogs/2023-2024/summary/Ivo-Grbic-Match-Logs" TargetMode="External"/><Relationship Id="rId1266" Type="http://schemas.openxmlformats.org/officeDocument/2006/relationships/hyperlink" Target="https://fbref.com/en/squads/cff3d9bb/Chelsea-Stats" TargetMode="External"/><Relationship Id="rId1473" Type="http://schemas.openxmlformats.org/officeDocument/2006/relationships/hyperlink" Target="https://fbref.com/en/country/ENG/England-Football" TargetMode="External"/><Relationship Id="rId2012" Type="http://schemas.openxmlformats.org/officeDocument/2006/relationships/hyperlink" Target="https://fbref.com/en/country/GER/Germany-Football" TargetMode="External"/><Relationship Id="rId2096" Type="http://schemas.openxmlformats.org/officeDocument/2006/relationships/hyperlink" Target="https://fbref.com/en/country/SRB/Serbia-Football" TargetMode="External"/><Relationship Id="rId2317" Type="http://schemas.openxmlformats.org/officeDocument/2006/relationships/hyperlink" Target="https://fbref.com/en/squads/822bd0ba/Liverpool-Stats" TargetMode="External"/><Relationship Id="rId843" Type="http://schemas.openxmlformats.org/officeDocument/2006/relationships/hyperlink" Target="https://fbref.com/en/players/9cfbad36/matchlogs/2023-2024/summary/Julio-Enciso-Match-Logs" TargetMode="External"/><Relationship Id="rId1126" Type="http://schemas.openxmlformats.org/officeDocument/2006/relationships/hyperlink" Target="https://fbref.com/en/squads/e297cd13/Luton-Town-Stats" TargetMode="External"/><Relationship Id="rId1680" Type="http://schemas.openxmlformats.org/officeDocument/2006/relationships/hyperlink" Target="https://fbref.com/en/players/493924a7/Kevin-Mbabu" TargetMode="External"/><Relationship Id="rId1778" Type="http://schemas.openxmlformats.org/officeDocument/2006/relationships/hyperlink" Target="https://fbref.com/en/squads/d07537b9/Brighton-and-Hove-Albion-Stats" TargetMode="External"/><Relationship Id="rId1901" Type="http://schemas.openxmlformats.org/officeDocument/2006/relationships/hyperlink" Target="https://fbref.com/en/country/POR/Portugal-Football" TargetMode="External"/><Relationship Id="rId1985" Type="http://schemas.openxmlformats.org/officeDocument/2006/relationships/hyperlink" Target="https://fbref.com/en/squads/d3fd31cc/Everton-Stats" TargetMode="External"/><Relationship Id="rId2524" Type="http://schemas.openxmlformats.org/officeDocument/2006/relationships/hyperlink" Target="https://fbref.com/en/squads/d3fd31cc/Everton-Stats" TargetMode="External"/><Relationship Id="rId2731" Type="http://schemas.openxmlformats.org/officeDocument/2006/relationships/hyperlink" Target="https://fbref.com/en/squads/8602292d/Aston-Villa-Stats" TargetMode="External"/><Relationship Id="rId2829" Type="http://schemas.openxmlformats.org/officeDocument/2006/relationships/hyperlink" Target="https://fbref.com/en/players/9907b1c8/Nicolo-Zaniolo" TargetMode="External"/><Relationship Id="rId275" Type="http://schemas.openxmlformats.org/officeDocument/2006/relationships/hyperlink" Target="https://fbref.com/en/players/9ade9ce1/matchlogs/2023-2024/summary/Anis-Ben-Slimane-Match-Logs" TargetMode="External"/><Relationship Id="rId482" Type="http://schemas.openxmlformats.org/officeDocument/2006/relationships/hyperlink" Target="https://fbref.com/en/squads/7c21e445/West-Ham-United-Stats" TargetMode="External"/><Relationship Id="rId703" Type="http://schemas.openxmlformats.org/officeDocument/2006/relationships/hyperlink" Target="https://fbref.com/en/players/4a1a9578/matchlogs/2023-2024/summary/Luis-Diaz-Match-Logs" TargetMode="External"/><Relationship Id="rId910" Type="http://schemas.openxmlformats.org/officeDocument/2006/relationships/hyperlink" Target="https://fbref.com/en/squads/1df6b87e/Sheffield-United-Stats" TargetMode="External"/><Relationship Id="rId1333" Type="http://schemas.openxmlformats.org/officeDocument/2006/relationships/hyperlink" Target="https://fbref.com/en/country/ITA/Italy-Football" TargetMode="External"/><Relationship Id="rId1540" Type="http://schemas.openxmlformats.org/officeDocument/2006/relationships/hyperlink" Target="https://fbref.com/en/players/37118440/Tom-Lockyer" TargetMode="External"/><Relationship Id="rId1638" Type="http://schemas.openxmlformats.org/officeDocument/2006/relationships/hyperlink" Target="https://fbref.com/en/squads/19538871/Manchester-United-Stats" TargetMode="External"/><Relationship Id="rId2163" Type="http://schemas.openxmlformats.org/officeDocument/2006/relationships/hyperlink" Target="https://fbref.com/en/players/45685411/Jesuran-Rak-Sakyi" TargetMode="External"/><Relationship Id="rId2370" Type="http://schemas.openxmlformats.org/officeDocument/2006/relationships/hyperlink" Target="https://fbref.com/en/players/37739c71/Calum-Scanlon" TargetMode="External"/><Relationship Id="rId135" Type="http://schemas.openxmlformats.org/officeDocument/2006/relationships/hyperlink" Target="https://fbref.com/en/squads/4ba7cbea/Bournemouth-Stats" TargetMode="External"/><Relationship Id="rId342" Type="http://schemas.openxmlformats.org/officeDocument/2006/relationships/hyperlink" Target="https://fbref.com/en/squads/1df6b87e/Sheffield-United-Stats" TargetMode="External"/><Relationship Id="rId787" Type="http://schemas.openxmlformats.org/officeDocument/2006/relationships/hyperlink" Target="https://fbref.com/en/players/3fe6bd8c/matchlogs/2023-2024/summary/Paul-Dummett-Match-Logs" TargetMode="External"/><Relationship Id="rId994" Type="http://schemas.openxmlformats.org/officeDocument/2006/relationships/hyperlink" Target="https://fbref.com/en/squads/cff3d9bb/Chelsea-Stats" TargetMode="External"/><Relationship Id="rId1400" Type="http://schemas.openxmlformats.org/officeDocument/2006/relationships/hyperlink" Target="https://fbref.com/en/players/0ad53bdc/Milos-Kerkez" TargetMode="External"/><Relationship Id="rId1845" Type="http://schemas.openxmlformats.org/officeDocument/2006/relationships/hyperlink" Target="https://fbref.com/en/country/ENG/England-Football" TargetMode="External"/><Relationship Id="rId2023" Type="http://schemas.openxmlformats.org/officeDocument/2006/relationships/hyperlink" Target="https://fbref.com/en/players/a42bbccc/Detlef-Osong" TargetMode="External"/><Relationship Id="rId2230" Type="http://schemas.openxmlformats.org/officeDocument/2006/relationships/hyperlink" Target="https://fbref.com/en/players/1c7012b8/matchlogs/2023-2024/summary/Declan-Rice-Match-Logs" TargetMode="External"/><Relationship Id="rId2468" Type="http://schemas.openxmlformats.org/officeDocument/2006/relationships/hyperlink" Target="https://fbref.com/en/squads/361ca564/Tottenham-Hotspur-Stats" TargetMode="External"/><Relationship Id="rId2675" Type="http://schemas.openxmlformats.org/officeDocument/2006/relationships/hyperlink" Target="https://fbref.com/en/country/ITA/Italy-Football" TargetMode="External"/><Relationship Id="rId202" Type="http://schemas.openxmlformats.org/officeDocument/2006/relationships/hyperlink" Target="https://fbref.com/en/squads/1df6b87e/Sheffield-United-Stats" TargetMode="External"/><Relationship Id="rId647" Type="http://schemas.openxmlformats.org/officeDocument/2006/relationships/hyperlink" Target="https://fbref.com/en/players/60344e4f/matchlogs/2023-2024/summary/Josh-Dasilva-Match-Logs" TargetMode="External"/><Relationship Id="rId854" Type="http://schemas.openxmlformats.org/officeDocument/2006/relationships/hyperlink" Target="https://fbref.com/en/squads/943e8050/Burnley-Stats" TargetMode="External"/><Relationship Id="rId1277" Type="http://schemas.openxmlformats.org/officeDocument/2006/relationships/hyperlink" Target="https://fbref.com/en/country/GER/Germany-Football" TargetMode="External"/><Relationship Id="rId1484" Type="http://schemas.openxmlformats.org/officeDocument/2006/relationships/hyperlink" Target="https://fbref.com/en/players/0ed063d6/Yasser-Larouci" TargetMode="External"/><Relationship Id="rId1691" Type="http://schemas.openxmlformats.org/officeDocument/2006/relationships/hyperlink" Target="https://fbref.com/en/players/96593e89/matchlogs/2023-2024/summary/James-Mcatee-Match-Logs" TargetMode="External"/><Relationship Id="rId1705" Type="http://schemas.openxmlformats.org/officeDocument/2006/relationships/hyperlink" Target="https://fbref.com/en/country/ENG/England-Football" TargetMode="External"/><Relationship Id="rId1912" Type="http://schemas.openxmlformats.org/officeDocument/2006/relationships/hyperlink" Target="https://fbref.com/en/players/7f94982c/Ethan-Nwaneri" TargetMode="External"/><Relationship Id="rId2328" Type="http://schemas.openxmlformats.org/officeDocument/2006/relationships/hyperlink" Target="https://fbref.com/en/country/ENG/England-Football" TargetMode="External"/><Relationship Id="rId2535" Type="http://schemas.openxmlformats.org/officeDocument/2006/relationships/hyperlink" Target="https://fbref.com/en/country/ENG/England-Football" TargetMode="External"/><Relationship Id="rId2742" Type="http://schemas.openxmlformats.org/officeDocument/2006/relationships/hyperlink" Target="https://fbref.com/en/country/ENG/England-Football" TargetMode="External"/><Relationship Id="rId286" Type="http://schemas.openxmlformats.org/officeDocument/2006/relationships/hyperlink" Target="https://fbref.com/en/squads/361ca564/Tottenham-Hotspur-Stats" TargetMode="External"/><Relationship Id="rId493" Type="http://schemas.openxmlformats.org/officeDocument/2006/relationships/hyperlink" Target="https://fbref.com/en/country/ENG/England-Football" TargetMode="External"/><Relationship Id="rId507" Type="http://schemas.openxmlformats.org/officeDocument/2006/relationships/hyperlink" Target="https://fbref.com/en/players/dc6f5bdd/matchlogs/2023-2024/summary/Calum-Chambers-Match-Logs" TargetMode="External"/><Relationship Id="rId714" Type="http://schemas.openxmlformats.org/officeDocument/2006/relationships/hyperlink" Target="https://fbref.com/en/squads/8602292d/Aston-Villa-Stats" TargetMode="External"/><Relationship Id="rId921" Type="http://schemas.openxmlformats.org/officeDocument/2006/relationships/hyperlink" Target="https://fbref.com/en/country/ENG/England-Football" TargetMode="External"/><Relationship Id="rId1137" Type="http://schemas.openxmlformats.org/officeDocument/2006/relationships/hyperlink" Target="https://fbref.com/en/country/ENG/England-Football" TargetMode="External"/><Relationship Id="rId1344" Type="http://schemas.openxmlformats.org/officeDocument/2006/relationships/hyperlink" Target="https://fbref.com/en/players/570bb4b9/Hamed-Junior-Traore" TargetMode="External"/><Relationship Id="rId1551" Type="http://schemas.openxmlformats.org/officeDocument/2006/relationships/hyperlink" Target="https://fbref.com/en/players/a2b105e0/matchlogs/2023-2024/summary/Sean-Longstaff-Match-Logs" TargetMode="External"/><Relationship Id="rId1789" Type="http://schemas.openxmlformats.org/officeDocument/2006/relationships/hyperlink" Target="https://fbref.com/en/country/WAL/Wales-Football" TargetMode="External"/><Relationship Id="rId1996" Type="http://schemas.openxmlformats.org/officeDocument/2006/relationships/hyperlink" Target="https://fbref.com/en/country/ENG/England-Football" TargetMode="External"/><Relationship Id="rId2174" Type="http://schemas.openxmlformats.org/officeDocument/2006/relationships/hyperlink" Target="https://fbref.com/en/players/e1618c22/matchlogs/2023-2024/summary/Aaron-Ramsey-Match-Logs" TargetMode="External"/><Relationship Id="rId2381" Type="http://schemas.openxmlformats.org/officeDocument/2006/relationships/hyperlink" Target="https://fbref.com/en/players/21945a9e/matchlogs/2023-2024/summary/Dane-Scarlett-Match-Logs" TargetMode="External"/><Relationship Id="rId2602" Type="http://schemas.openxmlformats.org/officeDocument/2006/relationships/hyperlink" Target="https://fbref.com/en/players/fe558029/Mark-Travers" TargetMode="External"/><Relationship Id="rId50" Type="http://schemas.openxmlformats.org/officeDocument/2006/relationships/hyperlink" Target="https://fbref.com/en/country/FRA/France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country/ENG/England-Football" TargetMode="External"/><Relationship Id="rId560" Type="http://schemas.openxmlformats.org/officeDocument/2006/relationships/hyperlink" Target="https://fbref.com/en/players/4f9091bc/Toby-Collier" TargetMode="External"/><Relationship Id="rId798" Type="http://schemas.openxmlformats.org/officeDocument/2006/relationships/hyperlink" Target="https://fbref.com/en/squads/7c21e445/West-Ham-United-Stats" TargetMode="External"/><Relationship Id="rId1190" Type="http://schemas.openxmlformats.org/officeDocument/2006/relationships/hyperlink" Target="https://fbref.com/en/squads/47c64c55/Crystal-Palace-Stats" TargetMode="External"/><Relationship Id="rId1204" Type="http://schemas.openxmlformats.org/officeDocument/2006/relationships/hyperlink" Target="https://fbref.com/en/players/15f3ec41/Callum-Hudson-Odoi" TargetMode="External"/><Relationship Id="rId1411" Type="http://schemas.openxmlformats.org/officeDocument/2006/relationships/hyperlink" Target="https://fbref.com/en/players/3eeda7dd/matchlogs/2023-2024/summary/Gavin-Kilkenny-Match-Logs" TargetMode="External"/><Relationship Id="rId1649" Type="http://schemas.openxmlformats.org/officeDocument/2006/relationships/hyperlink" Target="https://fbref.com/en/country/SEN/Senegal-Football" TargetMode="External"/><Relationship Id="rId1856" Type="http://schemas.openxmlformats.org/officeDocument/2006/relationships/hyperlink" Target="https://fbref.com/en/players/398a24f6/Amara-Nallo" TargetMode="External"/><Relationship Id="rId2034" Type="http://schemas.openxmlformats.org/officeDocument/2006/relationships/hyperlink" Target="https://fbref.com/en/players/2f9e4435/matchlogs/2023-2024/summary/Dango-Ouattara-Match-Logs" TargetMode="External"/><Relationship Id="rId2241" Type="http://schemas.openxmlformats.org/officeDocument/2006/relationships/hyperlink" Target="https://fbref.com/en/squads/47c64c55/Crystal-Palace-Stats" TargetMode="External"/><Relationship Id="rId2479" Type="http://schemas.openxmlformats.org/officeDocument/2006/relationships/hyperlink" Target="https://fbref.com/en/country/ENG/England-Football" TargetMode="External"/><Relationship Id="rId2686" Type="http://schemas.openxmlformats.org/officeDocument/2006/relationships/hyperlink" Target="https://fbref.com/en/players/8b529245/Carlos-Vinicius" TargetMode="External"/><Relationship Id="rId213" Type="http://schemas.openxmlformats.org/officeDocument/2006/relationships/hyperlink" Target="https://fbref.com/en/country/POR/Portugal-Football" TargetMode="External"/><Relationship Id="rId420" Type="http://schemas.openxmlformats.org/officeDocument/2006/relationships/hyperlink" Target="https://fbref.com/en/players/a681b7b7/Reece-Burke" TargetMode="External"/><Relationship Id="rId658" Type="http://schemas.openxmlformats.org/officeDocument/2006/relationships/hyperlink" Target="https://fbref.com/en/squads/361ca564/Tottenham-Hotspur-Stats" TargetMode="External"/><Relationship Id="rId865" Type="http://schemas.openxmlformats.org/officeDocument/2006/relationships/hyperlink" Target="https://fbref.com/en/country/ENG/England-Football" TargetMode="External"/><Relationship Id="rId1050" Type="http://schemas.openxmlformats.org/officeDocument/2006/relationships/hyperlink" Target="https://fbref.com/en/squads/19538871/Manchester-United-Stats" TargetMode="External"/><Relationship Id="rId1288" Type="http://schemas.openxmlformats.org/officeDocument/2006/relationships/hyperlink" Target="https://fbref.com/en/players/b561db50/Raul-Jimenez" TargetMode="External"/><Relationship Id="rId1495" Type="http://schemas.openxmlformats.org/officeDocument/2006/relationships/hyperlink" Target="https://fbref.com/en/players/ecad9aa5/matchlogs/2023-2024/summary/Romeo-Lavia-Match-Logs" TargetMode="External"/><Relationship Id="rId1509" Type="http://schemas.openxmlformats.org/officeDocument/2006/relationships/hyperlink" Target="https://fbref.com/en/country/GER/Germany-Football" TargetMode="External"/><Relationship Id="rId1716" Type="http://schemas.openxmlformats.org/officeDocument/2006/relationships/hyperlink" Target="https://fbref.com/en/players/4e5a4cbc/Scott-McKenna" TargetMode="External"/><Relationship Id="rId1923" Type="http://schemas.openxmlformats.org/officeDocument/2006/relationships/hyperlink" Target="https://fbref.com/en/players/df0a4c90/matchlogs/2023-2024/summary/Christian-Norgaard-Match-Logs" TargetMode="External"/><Relationship Id="rId2101" Type="http://schemas.openxmlformats.org/officeDocument/2006/relationships/hyperlink" Target="https://fbref.com/en/squads/d07537b9/Brighton-and-Hove-Albion-Stats" TargetMode="External"/><Relationship Id="rId2339" Type="http://schemas.openxmlformats.org/officeDocument/2006/relationships/hyperlink" Target="https://fbref.com/en/players/6a713852/Robert-Sanchez" TargetMode="External"/><Relationship Id="rId2546" Type="http://schemas.openxmlformats.org/officeDocument/2006/relationships/hyperlink" Target="https://fbref.com/en/players/fc027d02/Luke-Thomas" TargetMode="External"/><Relationship Id="rId2753" Type="http://schemas.openxmlformats.org/officeDocument/2006/relationships/hyperlink" Target="https://fbref.com/en/players/35e413f1/Ben-White" TargetMode="External"/><Relationship Id="rId297" Type="http://schemas.openxmlformats.org/officeDocument/2006/relationships/hyperlink" Target="https://fbref.com/en/country/NOR/Norway-Football" TargetMode="External"/><Relationship Id="rId518" Type="http://schemas.openxmlformats.org/officeDocument/2006/relationships/hyperlink" Target="https://fbref.com/en/squads/d3fd31cc/Everton-Stats" TargetMode="External"/><Relationship Id="rId725" Type="http://schemas.openxmlformats.org/officeDocument/2006/relationships/hyperlink" Target="https://fbref.com/en/country/SCO/Scotland-Football" TargetMode="External"/><Relationship Id="rId932" Type="http://schemas.openxmlformats.org/officeDocument/2006/relationships/hyperlink" Target="https://fbref.com/en/players/38c29201/Aidan-Francis" TargetMode="External"/><Relationship Id="rId1148" Type="http://schemas.openxmlformats.org/officeDocument/2006/relationships/hyperlink" Target="https://fbref.com/en/players/e5a76dfe/Dean-Henderson" TargetMode="External"/><Relationship Id="rId1355" Type="http://schemas.openxmlformats.org/officeDocument/2006/relationships/hyperlink" Target="https://fbref.com/en/players/c066d1a5/matchlogs/2023-2024/summary/Issa-Kabore-Match-Logs" TargetMode="External"/><Relationship Id="rId1562" Type="http://schemas.openxmlformats.org/officeDocument/2006/relationships/hyperlink" Target="https://fbref.com/en/squads/e297cd13/Luton-Town-Stats" TargetMode="External"/><Relationship Id="rId2185" Type="http://schemas.openxmlformats.org/officeDocument/2006/relationships/hyperlink" Target="https://fbref.com/en/squads/19538871/Manchester-United-Stats" TargetMode="External"/><Relationship Id="rId2392" Type="http://schemas.openxmlformats.org/officeDocument/2006/relationships/hyperlink" Target="https://fbref.com/en/squads/47c64c55/Crystal-Palace-Stats" TargetMode="External"/><Relationship Id="rId2406" Type="http://schemas.openxmlformats.org/officeDocument/2006/relationships/hyperlink" Target="https://fbref.com/en/players/d04b94db/Nelson-Semedo" TargetMode="External"/><Relationship Id="rId2613" Type="http://schemas.openxmlformats.org/officeDocument/2006/relationships/hyperlink" Target="https://fbref.com/en/players/21512407/matchlogs/2023-2024/summary/Kieran-Trippier-Match-Logs" TargetMode="External"/><Relationship Id="rId157" Type="http://schemas.openxmlformats.org/officeDocument/2006/relationships/hyperlink" Target="https://fbref.com/en/players/2f965a72/Alphonse-Areola" TargetMode="External"/><Relationship Id="rId364" Type="http://schemas.openxmlformats.org/officeDocument/2006/relationships/hyperlink" Target="https://fbref.com/en/players/57827369/Ben-Brereton" TargetMode="External"/><Relationship Id="rId1008" Type="http://schemas.openxmlformats.org/officeDocument/2006/relationships/hyperlink" Target="https://fbref.com/en/players/1961b2aa/Andre-Gomes" TargetMode="External"/><Relationship Id="rId1215" Type="http://schemas.openxmlformats.org/officeDocument/2006/relationships/hyperlink" Target="https://fbref.com/en/players/49134eb2/matchlogs/2023-2024/summary/Joe-Hugill-Match-Logs" TargetMode="External"/><Relationship Id="rId1422" Type="http://schemas.openxmlformats.org/officeDocument/2006/relationships/hyperlink" Target="https://fbref.com/en/squads/8cec06e1/Wolverhampton-Wanderers-Stats" TargetMode="External"/><Relationship Id="rId1867" Type="http://schemas.openxmlformats.org/officeDocument/2006/relationships/hyperlink" Target="https://fbref.com/en/players/c5bdb6e3/matchlogs/2023-2024/summary/Reiss-Nelson-Match-Logs" TargetMode="External"/><Relationship Id="rId2045" Type="http://schemas.openxmlformats.org/officeDocument/2006/relationships/hyperlink" Target="https://fbref.com/en/squads/b8fd03ef/Manchester-City-Stats" TargetMode="External"/><Relationship Id="rId2697" Type="http://schemas.openxmlformats.org/officeDocument/2006/relationships/hyperlink" Target="https://fbref.com/en/players/9295dc1c/Vitinho" TargetMode="External"/><Relationship Id="rId2820" Type="http://schemas.openxmlformats.org/officeDocument/2006/relationships/hyperlink" Target="https://fbref.com/en/players/c1fe2a48/matchlogs/2023-2024/summary/Ryan-Yates-Match-Logs" TargetMode="External"/><Relationship Id="rId61" Type="http://schemas.openxmlformats.org/officeDocument/2006/relationships/hyperlink" Target="https://fbref.com/en/players/9b398aea/Rayan-Ait-Nouri" TargetMode="External"/><Relationship Id="rId571" Type="http://schemas.openxmlformats.org/officeDocument/2006/relationships/hyperlink" Target="https://fbref.com/en/players/700783e7/matchlogs/2023-2024/summary/Levi-Colwill-Match-Logs" TargetMode="External"/><Relationship Id="rId669" Type="http://schemas.openxmlformats.org/officeDocument/2006/relationships/hyperlink" Target="https://fbref.com/en/country/BEL/Belgium-Football" TargetMode="External"/><Relationship Id="rId876" Type="http://schemas.openxmlformats.org/officeDocument/2006/relationships/hyperlink" Target="https://fbref.com/en/players/0ba976e4/Ansu-Fati" TargetMode="External"/><Relationship Id="rId1299" Type="http://schemas.openxmlformats.org/officeDocument/2006/relationships/hyperlink" Target="https://fbref.com/en/players/e8832875/matchlogs/2023-2024/summary/Joao-Pedro-Match-Logs" TargetMode="External"/><Relationship Id="rId1727" Type="http://schemas.openxmlformats.org/officeDocument/2006/relationships/hyperlink" Target="https://fbref.com/en/players/d93c2511/matchlogs/2023-2024/summary/Scott-McTominay-Match-Logs" TargetMode="External"/><Relationship Id="rId1934" Type="http://schemas.openxmlformats.org/officeDocument/2006/relationships/hyperlink" Target="https://fbref.com/en/squads/8602292d/Aston-Villa-Stats" TargetMode="External"/><Relationship Id="rId2252" Type="http://schemas.openxmlformats.org/officeDocument/2006/relationships/hyperlink" Target="https://fbref.com/en/country/SCO/Scotland-Football" TargetMode="External"/><Relationship Id="rId2557" Type="http://schemas.openxmlformats.org/officeDocument/2006/relationships/hyperlink" Target="https://fbref.com/en/players/41034650/matchlogs/2023-2024/summary/Jurrien-Timber-Match-Logs" TargetMode="External"/><Relationship Id="rId19" Type="http://schemas.openxmlformats.org/officeDocument/2006/relationships/hyperlink" Target="https://fbref.com/en/squads/fd962109/Fulham-Stats" TargetMode="External"/><Relationship Id="rId224" Type="http://schemas.openxmlformats.org/officeDocument/2006/relationships/hyperlink" Target="https://fbref.com/en/players/3a24769f/Ross-Barkley" TargetMode="External"/><Relationship Id="rId431" Type="http://schemas.openxmlformats.org/officeDocument/2006/relationships/hyperlink" Target="https://fbref.com/en/players/dab84ad2/matchlogs/2023-2024/summary/Mason-Burstow-Match-Logs" TargetMode="External"/><Relationship Id="rId529" Type="http://schemas.openxmlformats.org/officeDocument/2006/relationships/hyperlink" Target="https://fbref.com/en/country/ENG/England-Football" TargetMode="External"/><Relationship Id="rId736" Type="http://schemas.openxmlformats.org/officeDocument/2006/relationships/hyperlink" Target="https://fbref.com/en/players/fffea3e5/Jeremy-Doku" TargetMode="External"/><Relationship Id="rId1061" Type="http://schemas.openxmlformats.org/officeDocument/2006/relationships/hyperlink" Target="https://fbref.com/en/country/ENG/England-Football" TargetMode="External"/><Relationship Id="rId1159" Type="http://schemas.openxmlformats.org/officeDocument/2006/relationships/hyperlink" Target="https://fbref.com/en/players/76eca7e2/matchlogs/2023-2024/summary/Wayne-Hennessey-Match-Logs" TargetMode="External"/><Relationship Id="rId1366" Type="http://schemas.openxmlformats.org/officeDocument/2006/relationships/hyperlink" Target="https://fbref.com/en/squads/19538871/Manchester-United-Stats" TargetMode="External"/><Relationship Id="rId2112" Type="http://schemas.openxmlformats.org/officeDocument/2006/relationships/hyperlink" Target="https://fbref.com/en/country/ENG/England-Football" TargetMode="External"/><Relationship Id="rId2196" Type="http://schemas.openxmlformats.org/officeDocument/2006/relationships/hyperlink" Target="https://fbref.com/en/country/USA/United-States-Football" TargetMode="External"/><Relationship Id="rId2417" Type="http://schemas.openxmlformats.org/officeDocument/2006/relationships/hyperlink" Target="https://fbref.com/en/players/35141f4c/matchlogs/2023-2024/summary/Marcos-Senesi-Match-Logs" TargetMode="External"/><Relationship Id="rId2764" Type="http://schemas.openxmlformats.org/officeDocument/2006/relationships/hyperlink" Target="https://fbref.com/en/players/cd84f0e3/matchlogs/2023-2024/summary/Matthew-Whittingham-Match-Logs" TargetMode="External"/><Relationship Id="rId168" Type="http://schemas.openxmlformats.org/officeDocument/2006/relationships/hyperlink" Target="https://fbref.com/en/players/5c2b4f07/Serge-Aurier" TargetMode="External"/><Relationship Id="rId943" Type="http://schemas.openxmlformats.org/officeDocument/2006/relationships/hyperlink" Target="https://fbref.com/en/players/00b77ecf/matchlogs/2023-2024/summary/Nathan-Fraser-Match-Logs" TargetMode="External"/><Relationship Id="rId1019" Type="http://schemas.openxmlformats.org/officeDocument/2006/relationships/hyperlink" Target="https://fbref.com/en/players/f0caab96/matchlogs/2023-2024/summary/Toti-Gomes-Match-Logs" TargetMode="External"/><Relationship Id="rId1573" Type="http://schemas.openxmlformats.org/officeDocument/2006/relationships/hyperlink" Target="https://fbref.com/en/country/ARG/Argentina-Football" TargetMode="External"/><Relationship Id="rId1780" Type="http://schemas.openxmlformats.org/officeDocument/2006/relationships/hyperlink" Target="https://fbref.com/en/players/b62878a5/Kudus-Mohammed" TargetMode="External"/><Relationship Id="rId1878" Type="http://schemas.openxmlformats.org/officeDocument/2006/relationships/hyperlink" Target="https://fbref.com/en/squads/8cec06e1/Wolverhampton-Wanderers-Stats" TargetMode="External"/><Relationship Id="rId2624" Type="http://schemas.openxmlformats.org/officeDocument/2006/relationships/hyperlink" Target="https://fbref.com/en/squads/822bd0ba/Liverpool-Stats" TargetMode="External"/><Relationship Id="rId2831" Type="http://schemas.openxmlformats.org/officeDocument/2006/relationships/hyperlink" Target="https://fbref.com/en/squads/8602292d/Aston-Villa-Stats" TargetMode="External"/><Relationship Id="rId72" Type="http://schemas.openxmlformats.org/officeDocument/2006/relationships/hyperlink" Target="https://fbref.com/en/players/89ac64a6/matchlogs/2023-2024/summary/Manuel-Akanji-Match-Logs" TargetMode="External"/><Relationship Id="rId375" Type="http://schemas.openxmlformats.org/officeDocument/2006/relationships/hyperlink" Target="https://fbref.com/en/players/c2c5ecda/matchlogs/2023-2024/summary/Ethan-Brierley-Match-Logs" TargetMode="External"/><Relationship Id="rId582" Type="http://schemas.openxmlformats.org/officeDocument/2006/relationships/hyperlink" Target="https://fbref.com/en/squads/7c21e445/West-Ham-United-Stats" TargetMode="External"/><Relationship Id="rId803" Type="http://schemas.openxmlformats.org/officeDocument/2006/relationships/hyperlink" Target="https://fbref.com/en/players/fa9fa773/matchlogs/2023-2024/summary/Malcolm-Ebiowei-Match-Logs" TargetMode="External"/><Relationship Id="rId1226" Type="http://schemas.openxmlformats.org/officeDocument/2006/relationships/hyperlink" Target="https://fbref.com/en/squads/361ca564/Tottenham-Hotspur-Stats" TargetMode="External"/><Relationship Id="rId1433" Type="http://schemas.openxmlformats.org/officeDocument/2006/relationships/hyperlink" Target="https://fbref.com/en/country/ITA/Italy-Football" TargetMode="External"/><Relationship Id="rId1640" Type="http://schemas.openxmlformats.org/officeDocument/2006/relationships/hyperlink" Target="https://fbref.com/en/players/00464670/Dominic-Martins" TargetMode="External"/><Relationship Id="rId1738" Type="http://schemas.openxmlformats.org/officeDocument/2006/relationships/hyperlink" Target="https://fbref.com/en/squads/19538871/Manchester-United-Stats" TargetMode="External"/><Relationship Id="rId2056" Type="http://schemas.openxmlformats.org/officeDocument/2006/relationships/hyperlink" Target="https://fbref.com/en/country/BRA/Brazil-Football" TargetMode="External"/><Relationship Id="rId2263" Type="http://schemas.openxmlformats.org/officeDocument/2006/relationships/hyperlink" Target="https://fbref.com/en/players/17acc2ed/Marek-Rodak" TargetMode="External"/><Relationship Id="rId2470" Type="http://schemas.openxmlformats.org/officeDocument/2006/relationships/hyperlink" Target="https://fbref.com/en/players/6613c819/Tomas-Soucek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players/c68c6838/matchlogs/2023-2024/summary/Ty-Barnett-Match-Logs" TargetMode="External"/><Relationship Id="rId442" Type="http://schemas.openxmlformats.org/officeDocument/2006/relationships/hyperlink" Target="https://fbref.com/en/squads/fd962109/Fulham-Stats" TargetMode="External"/><Relationship Id="rId887" Type="http://schemas.openxmlformats.org/officeDocument/2006/relationships/hyperlink" Target="https://fbref.com/en/players/4596da74/matchlogs/2023-2024/summary/Evan-Ferguson-Match-Logs" TargetMode="External"/><Relationship Id="rId1072" Type="http://schemas.openxmlformats.org/officeDocument/2006/relationships/hyperlink" Target="https://fbref.com/en/players/8aec0537/Pascal-Gross" TargetMode="External"/><Relationship Id="rId1500" Type="http://schemas.openxmlformats.org/officeDocument/2006/relationships/hyperlink" Target="https://fbref.com/en/players/28401b55/Noha-Lemina" TargetMode="External"/><Relationship Id="rId1945" Type="http://schemas.openxmlformats.org/officeDocument/2006/relationships/hyperlink" Target="https://fbref.com/en/country/FRA/France-Football" TargetMode="External"/><Relationship Id="rId2123" Type="http://schemas.openxmlformats.org/officeDocument/2006/relationships/hyperlink" Target="https://fbref.com/en/players/68201bf9/Axel-Piesold" TargetMode="External"/><Relationship Id="rId2330" Type="http://schemas.openxmlformats.org/officeDocument/2006/relationships/hyperlink" Target="https://fbref.com/en/players/8218e831/matchlogs/2023-2024/summary/Imari-Samuels-Match-Logs" TargetMode="External"/><Relationship Id="rId2568" Type="http://schemas.openxmlformats.org/officeDocument/2006/relationships/hyperlink" Target="https://fbref.com/en/squads/47c64c55/Crystal-Palace-Stats" TargetMode="External"/><Relationship Id="rId2775" Type="http://schemas.openxmlformats.org/officeDocument/2006/relationships/hyperlink" Target="https://fbref.com/en/squads/fd962109/Fulham-Stats" TargetMode="External"/><Relationship Id="rId302" Type="http://schemas.openxmlformats.org/officeDocument/2006/relationships/hyperlink" Target="https://fbref.com/en/squads/cff3d9bb/Chelsea-Stats" TargetMode="External"/><Relationship Id="rId747" Type="http://schemas.openxmlformats.org/officeDocument/2006/relationships/hyperlink" Target="https://fbref.com/en/players/5e4d9b48/matchlogs/2023-2024/summary/Jamie-Donley-Match-Logs" TargetMode="External"/><Relationship Id="rId954" Type="http://schemas.openxmlformats.org/officeDocument/2006/relationships/hyperlink" Target="https://fbref.com/en/squads/822bd0ba/Liverpool-Stats" TargetMode="External"/><Relationship Id="rId1377" Type="http://schemas.openxmlformats.org/officeDocument/2006/relationships/hyperlink" Target="https://fbref.com/en/country/IRL/Republic-of-Ireland-Football" TargetMode="External"/><Relationship Id="rId1584" Type="http://schemas.openxmlformats.org/officeDocument/2006/relationships/hyperlink" Target="https://fbref.com/en/players/d8931174/Harry-Maguire" TargetMode="External"/><Relationship Id="rId1791" Type="http://schemas.openxmlformats.org/officeDocument/2006/relationships/hyperlink" Target="https://fbref.com/en/players/01ce9e70/matchlogs/2023-2024/summary/Kieffer-Moore-Match-Logs" TargetMode="External"/><Relationship Id="rId1805" Type="http://schemas.openxmlformats.org/officeDocument/2006/relationships/hyperlink" Target="https://fbref.com/en/country/COL/Colombia-Football" TargetMode="External"/><Relationship Id="rId2428" Type="http://schemas.openxmlformats.org/officeDocument/2006/relationships/hyperlink" Target="https://fbref.com/en/squads/e297cd13/Luton-Town-Stats" TargetMode="External"/><Relationship Id="rId2635" Type="http://schemas.openxmlformats.org/officeDocument/2006/relationships/hyperlink" Target="https://fbref.com/en/country/FRA/France-Football" TargetMode="External"/><Relationship Id="rId2842" Type="http://schemas.openxmlformats.org/officeDocument/2006/relationships/hyperlink" Target="https://fbref.com/en/country/FRA/France-Football" TargetMode="External"/><Relationship Id="rId83" Type="http://schemas.openxmlformats.org/officeDocument/2006/relationships/hyperlink" Target="https://fbref.com/en/squads/822bd0ba/Liverpool-Stats" TargetMode="External"/><Relationship Id="rId179" Type="http://schemas.openxmlformats.org/officeDocument/2006/relationships/hyperlink" Target="https://fbref.com/en/players/e5478b87/matchlogs/2023-2024/summary/Taiwo-Awoniyi-Match-Logs" TargetMode="External"/><Relationship Id="rId386" Type="http://schemas.openxmlformats.org/officeDocument/2006/relationships/hyperlink" Target="https://fbref.com/en/squads/cff3d9bb/Chelsea-Stats" TargetMode="External"/><Relationship Id="rId593" Type="http://schemas.openxmlformats.org/officeDocument/2006/relationships/hyperlink" Target="https://fbref.com/en/country/IRL/Republic-of-Ireland-Football" TargetMode="External"/><Relationship Id="rId607" Type="http://schemas.openxmlformats.org/officeDocument/2006/relationships/hyperlink" Target="https://fbref.com/en/players/f6d7d690/matchlogs/2023-2024/summary/Josh-Cullen-Match-Logs" TargetMode="External"/><Relationship Id="rId814" Type="http://schemas.openxmlformats.org/officeDocument/2006/relationships/hyperlink" Target="https://fbref.com/en/squads/1df6b87e/Sheffield-United-Stats" TargetMode="External"/><Relationship Id="rId1237" Type="http://schemas.openxmlformats.org/officeDocument/2006/relationships/hyperlink" Target="https://fbref.com/en/country/BRA/Brazil-Football" TargetMode="External"/><Relationship Id="rId1444" Type="http://schemas.openxmlformats.org/officeDocument/2006/relationships/hyperlink" Target="https://fbref.com/en/players/d77edba6/Lewis-Koumas" TargetMode="External"/><Relationship Id="rId1651" Type="http://schemas.openxmlformats.org/officeDocument/2006/relationships/hyperlink" Target="https://fbref.com/en/players/feb5d972/matchlogs/2023-2024/summary/Pape-Matar-Sarr-Match-Logs" TargetMode="External"/><Relationship Id="rId1889" Type="http://schemas.openxmlformats.org/officeDocument/2006/relationships/hyperlink" Target="https://fbref.com/en/country/FRA/France-Football" TargetMode="External"/><Relationship Id="rId2067" Type="http://schemas.openxmlformats.org/officeDocument/2006/relationships/hyperlink" Target="https://fbref.com/en/players/230f0471/Nathan-Patterson" TargetMode="External"/><Relationship Id="rId2274" Type="http://schemas.openxmlformats.org/officeDocument/2006/relationships/hyperlink" Target="https://fbref.com/en/players/6434f10d/matchlogs/2023-2024/summary/Rodri-Match-Logs" TargetMode="External"/><Relationship Id="rId2481" Type="http://schemas.openxmlformats.org/officeDocument/2006/relationships/hyperlink" Target="https://fbref.com/en/players/b2626673/matchlogs/2023-2024/summary/Jay-Stansfield-Match-Logs" TargetMode="External"/><Relationship Id="rId2702" Type="http://schemas.openxmlformats.org/officeDocument/2006/relationships/hyperlink" Target="https://fbref.com/en/country/GRE/Greece-Football" TargetMode="External"/><Relationship Id="rId246" Type="http://schemas.openxmlformats.org/officeDocument/2006/relationships/hyperlink" Target="https://fbref.com/en/squads/fd962109/Fulham-Stats" TargetMode="External"/><Relationship Id="rId453" Type="http://schemas.openxmlformats.org/officeDocument/2006/relationships/hyperlink" Target="https://fbref.com/en/country/ENG/England-Football" TargetMode="External"/><Relationship Id="rId660" Type="http://schemas.openxmlformats.org/officeDocument/2006/relationships/hyperlink" Target="https://fbref.com/en/players/9228b07c/Tom-Davies" TargetMode="External"/><Relationship Id="rId898" Type="http://schemas.openxmlformats.org/officeDocument/2006/relationships/hyperlink" Target="https://fbref.com/en/squads/1df6b87e/Sheffield-United-Stats" TargetMode="External"/><Relationship Id="rId1083" Type="http://schemas.openxmlformats.org/officeDocument/2006/relationships/hyperlink" Target="https://fbref.com/en/players/82518f62/matchlogs/2023-2024/summary/Bruno-Guimaraes-Match-Logs" TargetMode="External"/><Relationship Id="rId1290" Type="http://schemas.openxmlformats.org/officeDocument/2006/relationships/hyperlink" Target="https://fbref.com/en/squads/fd962109/Fulham-Stats" TargetMode="External"/><Relationship Id="rId1304" Type="http://schemas.openxmlformats.org/officeDocument/2006/relationships/hyperlink" Target="https://fbref.com/en/players/73b1d65b/Ryan-John-Giles" TargetMode="External"/><Relationship Id="rId1511" Type="http://schemas.openxmlformats.org/officeDocument/2006/relationships/hyperlink" Target="https://fbref.com/en/players/2628fd2b/matchlogs/2023-2024/summary/Bernd-Leno-Match-Logs" TargetMode="External"/><Relationship Id="rId1749" Type="http://schemas.openxmlformats.org/officeDocument/2006/relationships/hyperlink" Target="https://fbref.com/en/country/ENG/England-Football" TargetMode="External"/><Relationship Id="rId1956" Type="http://schemas.openxmlformats.org/officeDocument/2006/relationships/hyperlink" Target="https://fbref.com/en/players/d0cdc0a3/Habeeb-Ogunneye" TargetMode="External"/><Relationship Id="rId2134" Type="http://schemas.openxmlformats.org/officeDocument/2006/relationships/hyperlink" Target="https://fbref.com/en/players/b3cafda8/matchlogs/2023-2024/summary/Marcelo-Pitaluga-Match-Logs" TargetMode="External"/><Relationship Id="rId2341" Type="http://schemas.openxmlformats.org/officeDocument/2006/relationships/hyperlink" Target="https://fbref.com/en/squads/cff3d9bb/Chelsea-Stats" TargetMode="External"/><Relationship Id="rId2579" Type="http://schemas.openxmlformats.org/officeDocument/2006/relationships/hyperlink" Target="https://fbref.com/en/country/ESP/Spain-Football" TargetMode="External"/><Relationship Id="rId2786" Type="http://schemas.openxmlformats.org/officeDocument/2006/relationships/hyperlink" Target="https://fbref.com/en/country/WAL/Wales-Football" TargetMode="External"/><Relationship Id="rId106" Type="http://schemas.openxmlformats.org/officeDocument/2006/relationships/hyperlink" Target="https://fbref.com/en/country/SUI/Switzerland-Football" TargetMode="External"/><Relationship Id="rId313" Type="http://schemas.openxmlformats.org/officeDocument/2006/relationships/hyperlink" Target="https://fbref.com/en/country/ENG/England-Football" TargetMode="External"/><Relationship Id="rId758" Type="http://schemas.openxmlformats.org/officeDocument/2006/relationships/hyperlink" Target="https://fbref.com/en/squads/d3fd31cc/Everton-Stats" TargetMode="External"/><Relationship Id="rId965" Type="http://schemas.openxmlformats.org/officeDocument/2006/relationships/hyperlink" Target="https://fbref.com/en/country/ENG/England-Football" TargetMode="External"/><Relationship Id="rId1150" Type="http://schemas.openxmlformats.org/officeDocument/2006/relationships/hyperlink" Target="https://fbref.com/en/squads/19538871/Manchester-United-Stats" TargetMode="External"/><Relationship Id="rId1388" Type="http://schemas.openxmlformats.org/officeDocument/2006/relationships/hyperlink" Target="https://fbref.com/en/players/62d7ef38/Caoimhin-Kelleher" TargetMode="External"/><Relationship Id="rId1595" Type="http://schemas.openxmlformats.org/officeDocument/2006/relationships/hyperlink" Target="https://fbref.com/en/players/a572e291/matchlogs/2023-2024/summary/Orel-Mangala-Match-Logs" TargetMode="External"/><Relationship Id="rId1609" Type="http://schemas.openxmlformats.org/officeDocument/2006/relationships/hyperlink" Target="https://fbref.com/en/country/DEN/Denmark-Football" TargetMode="External"/><Relationship Id="rId1816" Type="http://schemas.openxmlformats.org/officeDocument/2006/relationships/hyperlink" Target="https://fbref.com/en/players/92868cb5/Divin-Mubama" TargetMode="External"/><Relationship Id="rId2439" Type="http://schemas.openxmlformats.org/officeDocument/2006/relationships/hyperlink" Target="https://fbref.com/en/country/BRA/Brazil-Football" TargetMode="External"/><Relationship Id="rId2646" Type="http://schemas.openxmlformats.org/officeDocument/2006/relationships/hyperlink" Target="https://fbref.com/en/players/f8eca1b6/Enes-Unal" TargetMode="External"/><Relationship Id="rId10" Type="http://schemas.openxmlformats.org/officeDocument/2006/relationships/hyperlink" Target="https://fbref.com/en/country/CIV/Cote-dIvoire-Football" TargetMode="External"/><Relationship Id="rId94" Type="http://schemas.openxmlformats.org/officeDocument/2006/relationships/hyperlink" Target="https://fbref.com/en/country/MEX/Mexico-Football" TargetMode="External"/><Relationship Id="rId397" Type="http://schemas.openxmlformats.org/officeDocument/2006/relationships/hyperlink" Target="https://fbref.com/en/country/SCO/Scotland-Football" TargetMode="External"/><Relationship Id="rId520" Type="http://schemas.openxmlformats.org/officeDocument/2006/relationships/hyperlink" Target="https://fbref.com/en/players/d2424d1b/Ben-Chilwell" TargetMode="External"/><Relationship Id="rId618" Type="http://schemas.openxmlformats.org/officeDocument/2006/relationships/hyperlink" Target="https://fbref.com/en/squads/d07537b9/Brighton-and-Hove-Albion-Stats" TargetMode="External"/><Relationship Id="rId825" Type="http://schemas.openxmlformats.org/officeDocument/2006/relationships/hyperlink" Target="https://fbref.com/en/country/SWE/Sweden-Football" TargetMode="External"/><Relationship Id="rId1248" Type="http://schemas.openxmlformats.org/officeDocument/2006/relationships/hyperlink" Target="https://fbref.com/en/players/8e92be30/Alexander-Isak" TargetMode="External"/><Relationship Id="rId1455" Type="http://schemas.openxmlformats.org/officeDocument/2006/relationships/hyperlink" Target="https://fbref.com/en/players/79c0821a/matchlogs/2023-2024/summary/Mateo-Kovacic-Match-Logs" TargetMode="External"/><Relationship Id="rId1662" Type="http://schemas.openxmlformats.org/officeDocument/2006/relationships/hyperlink" Target="https://fbref.com/en/squads/cff3d9bb/Chelsea-Stats" TargetMode="External"/><Relationship Id="rId2078" Type="http://schemas.openxmlformats.org/officeDocument/2006/relationships/hyperlink" Target="https://fbref.com/en/players/767d9605/matchlogs/2023-2024/summary/Sydie-Peck-Match-Logs" TargetMode="External"/><Relationship Id="rId2201" Type="http://schemas.openxmlformats.org/officeDocument/2006/relationships/hyperlink" Target="https://fbref.com/en/squads/943e8050/Burnley-Stats" TargetMode="External"/><Relationship Id="rId2285" Type="http://schemas.openxmlformats.org/officeDocument/2006/relationships/hyperlink" Target="https://fbref.com/en/squads/8602292d/Aston-Villa-Stats" TargetMode="External"/><Relationship Id="rId2492" Type="http://schemas.openxmlformats.org/officeDocument/2006/relationships/hyperlink" Target="https://fbref.com/en/squads/b8fd03ef/Manchester-City-Stats" TargetMode="External"/><Relationship Id="rId2506" Type="http://schemas.openxmlformats.org/officeDocument/2006/relationships/hyperlink" Target="https://fbref.com/en/players/d4632cfa/James-Sweet" TargetMode="External"/><Relationship Id="rId257" Type="http://schemas.openxmlformats.org/officeDocument/2006/relationships/hyperlink" Target="https://fbref.com/en/country/WAL/Wales-Football" TargetMode="External"/><Relationship Id="rId464" Type="http://schemas.openxmlformats.org/officeDocument/2006/relationships/hyperlink" Target="https://fbref.com/en/players/33a68b9b/Alvaro-Carreras" TargetMode="External"/><Relationship Id="rId1010" Type="http://schemas.openxmlformats.org/officeDocument/2006/relationships/hyperlink" Target="https://fbref.com/en/squads/d3fd31cc/Everton-Stats" TargetMode="External"/><Relationship Id="rId1094" Type="http://schemas.openxmlformats.org/officeDocument/2006/relationships/hyperlink" Target="https://fbref.com/en/squads/b8fd03ef/Manchester-City-Stats" TargetMode="External"/><Relationship Id="rId1108" Type="http://schemas.openxmlformats.org/officeDocument/2006/relationships/hyperlink" Target="https://fbref.com/en/players/0b059e15/Micah-Hamilton" TargetMode="External"/><Relationship Id="rId1315" Type="http://schemas.openxmlformats.org/officeDocument/2006/relationships/hyperlink" Target="https://fbref.com/en/players/0cd31129/matchlogs/2023-2024/summary/Brennan-Johnson-Match-Logs" TargetMode="External"/><Relationship Id="rId1967" Type="http://schemas.openxmlformats.org/officeDocument/2006/relationships/hyperlink" Target="https://fbref.com/en/players/cdd70dc0/Michael-Olakigbe" TargetMode="External"/><Relationship Id="rId2145" Type="http://schemas.openxmlformats.org/officeDocument/2006/relationships/hyperlink" Target="https://fbref.com/en/squads/361ca564/Tottenham-Hotspur-Stats" TargetMode="External"/><Relationship Id="rId2713" Type="http://schemas.openxmlformats.org/officeDocument/2006/relationships/hyperlink" Target="https://fbref.com/en/players/9e525177/Aaron-Wan-Bissaka" TargetMode="External"/><Relationship Id="rId2797" Type="http://schemas.openxmlformats.org/officeDocument/2006/relationships/hyperlink" Target="https://fbref.com/en/players/d3085b49/Cauley-Woodrow" TargetMode="External"/><Relationship Id="rId117" Type="http://schemas.openxmlformats.org/officeDocument/2006/relationships/hyperlink" Target="https://fbref.com/en/players/21a866b7/Joseph-Anang" TargetMode="External"/><Relationship Id="rId671" Type="http://schemas.openxmlformats.org/officeDocument/2006/relationships/hyperlink" Target="https://fbref.com/en/players/e46012d4/matchlogs/2023-2024/summary/Kevin-De-Bruyne-Match-Logs" TargetMode="External"/><Relationship Id="rId769" Type="http://schemas.openxmlformats.org/officeDocument/2006/relationships/hyperlink" Target="https://fbref.com/en/country/ENG/England-Football" TargetMode="External"/><Relationship Id="rId976" Type="http://schemas.openxmlformats.org/officeDocument/2006/relationships/hyperlink" Target="https://fbref.com/en/players/5600c774/Joe-Gauci" TargetMode="External"/><Relationship Id="rId1399" Type="http://schemas.openxmlformats.org/officeDocument/2006/relationships/hyperlink" Target="https://fbref.com/en/players/aa888da7/matchlogs/2023-2024/summary/Omari-Kellyman-Match-Logs" TargetMode="External"/><Relationship Id="rId2352" Type="http://schemas.openxmlformats.org/officeDocument/2006/relationships/hyperlink" Target="https://fbref.com/en/country/ESP/Spain-Football" TargetMode="External"/><Relationship Id="rId2657" Type="http://schemas.openxmlformats.org/officeDocument/2006/relationships/hyperlink" Target="https://fbref.com/en/players/9f8e9423/matchlogs/2023-2024/summary/Raphael-Varane-Match-Logs" TargetMode="External"/><Relationship Id="rId324" Type="http://schemas.openxmlformats.org/officeDocument/2006/relationships/hyperlink" Target="https://fbref.com/en/players/6c203af0/Yves-Bissouma" TargetMode="External"/><Relationship Id="rId531" Type="http://schemas.openxmlformats.org/officeDocument/2006/relationships/hyperlink" Target="https://fbref.com/en/players/a2852b4f/matchlogs/2023-2024/summary/Leon-Chiwome-Match-Logs" TargetMode="External"/><Relationship Id="rId629" Type="http://schemas.openxmlformats.org/officeDocument/2006/relationships/hyperlink" Target="https://fbref.com/en/country/DEN/Denmark-Football" TargetMode="External"/><Relationship Id="rId1161" Type="http://schemas.openxmlformats.org/officeDocument/2006/relationships/hyperlink" Target="https://fbref.com/en/country/ENG/England-Football" TargetMode="External"/><Relationship Id="rId1259" Type="http://schemas.openxmlformats.org/officeDocument/2006/relationships/hyperlink" Target="https://fbref.com/en/players/6ca5ec4b/matchlogs/2023-2024/summary/Alex-Iwobi-Match-Logs" TargetMode="External"/><Relationship Id="rId1466" Type="http://schemas.openxmlformats.org/officeDocument/2006/relationships/hyperlink" Target="https://fbref.com/en/squads/361ca564/Tottenham-Hotspur-Stats" TargetMode="External"/><Relationship Id="rId2005" Type="http://schemas.openxmlformats.org/officeDocument/2006/relationships/hyperlink" Target="https://fbref.com/en/squads/7c21e445/West-Ham-United-Stats" TargetMode="External"/><Relationship Id="rId2212" Type="http://schemas.openxmlformats.org/officeDocument/2006/relationships/hyperlink" Target="https://fbref.com/en/country/ESP/Spain-Football" TargetMode="External"/><Relationship Id="rId836" Type="http://schemas.openxmlformats.org/officeDocument/2006/relationships/hyperlink" Target="https://fbref.com/en/players/df8b52a5/Emerson" TargetMode="External"/><Relationship Id="rId1021" Type="http://schemas.openxmlformats.org/officeDocument/2006/relationships/hyperlink" Target="https://fbref.com/en/country/ENG/England-Football" TargetMode="External"/><Relationship Id="rId1119" Type="http://schemas.openxmlformats.org/officeDocument/2006/relationships/hyperlink" Target="https://fbref.com/en/players/aa849a12/matchlogs/2023-2024/summary/Jack-Harrison-Match-Logs" TargetMode="External"/><Relationship Id="rId1673" Type="http://schemas.openxmlformats.org/officeDocument/2006/relationships/hyperlink" Target="https://fbref.com/en/country/FRA/France-Football" TargetMode="External"/><Relationship Id="rId1880" Type="http://schemas.openxmlformats.org/officeDocument/2006/relationships/hyperlink" Target="https://fbref.com/en/players/00242715/Moussa-Niakhate" TargetMode="External"/><Relationship Id="rId1978" Type="http://schemas.openxmlformats.org/officeDocument/2006/relationships/hyperlink" Target="https://fbref.com/en/players/e7ee38c3/matchlogs/2023-2024/summary/Robin-Olsen-Match-Logs" TargetMode="External"/><Relationship Id="rId2517" Type="http://schemas.openxmlformats.org/officeDocument/2006/relationships/hyperlink" Target="https://fbref.com/en/players/3c256bb1/matchlogs/2023-2024/summary/Devan-Tanton-Match-Logs" TargetMode="External"/><Relationship Id="rId2724" Type="http://schemas.openxmlformats.org/officeDocument/2006/relationships/hyperlink" Target="https://fbref.com/en/players/3515d404/matchlogs/2023-2024/summary/James-Ward-Prowse-Match-Logs" TargetMode="External"/><Relationship Id="rId903" Type="http://schemas.openxmlformats.org/officeDocument/2006/relationships/hyperlink" Target="https://fbref.com/en/players/a92ab7be/matchlogs/2023-2024/summary/Mark-Flekken-Match-Logs" TargetMode="External"/><Relationship Id="rId1326" Type="http://schemas.openxmlformats.org/officeDocument/2006/relationships/hyperlink" Target="https://fbref.com/en/squads/47c64c55/Crystal-Palace-Stats" TargetMode="External"/><Relationship Id="rId1533" Type="http://schemas.openxmlformats.org/officeDocument/2006/relationships/hyperlink" Target="https://fbref.com/en/country/ENG/England-Football" TargetMode="External"/><Relationship Id="rId1740" Type="http://schemas.openxmlformats.org/officeDocument/2006/relationships/hyperlink" Target="https://fbref.com/en/players/91748070/Teden-Mengi" TargetMode="External"/><Relationship Id="rId32" Type="http://schemas.openxmlformats.org/officeDocument/2006/relationships/hyperlink" Target="https://fbref.com/en/players/1b5344ef/matchlogs/2023-2024/summary/Val-Adedokun-Match-Logs" TargetMode="External"/><Relationship Id="rId1600" Type="http://schemas.openxmlformats.org/officeDocument/2006/relationships/hyperlink" Target="https://fbref.com/en/players/d7f99582/Benson-Manuel" TargetMode="External"/><Relationship Id="rId1838" Type="http://schemas.openxmlformats.org/officeDocument/2006/relationships/hyperlink" Target="https://fbref.com/en/squads/e4a775cb/Nottingham-Forest-Stats" TargetMode="External"/><Relationship Id="rId181" Type="http://schemas.openxmlformats.org/officeDocument/2006/relationships/hyperlink" Target="https://fbref.com/en/country/GHA/Ghana-Football" TargetMode="External"/><Relationship Id="rId1905" Type="http://schemas.openxmlformats.org/officeDocument/2006/relationships/hyperlink" Target="https://fbref.com/en/country/POR/Portugal-Football" TargetMode="External"/><Relationship Id="rId279" Type="http://schemas.openxmlformats.org/officeDocument/2006/relationships/hyperlink" Target="https://fbref.com/en/players/e4588897/matchlogs/2023-2024/summary/Rhys-Bennett-Match-Logs" TargetMode="External"/><Relationship Id="rId486" Type="http://schemas.openxmlformats.org/officeDocument/2006/relationships/hyperlink" Target="https://fbref.com/en/squads/8602292d/Aston-Villa-Stats" TargetMode="External"/><Relationship Id="rId693" Type="http://schemas.openxmlformats.org/officeDocument/2006/relationships/hyperlink" Target="https://fbref.com/en/country/ENG/England-Football" TargetMode="External"/><Relationship Id="rId2167" Type="http://schemas.openxmlformats.org/officeDocument/2006/relationships/hyperlink" Target="https://fbref.com/en/players/466fb2c5/Aaron-Ramsdale" TargetMode="External"/><Relationship Id="rId2374" Type="http://schemas.openxmlformats.org/officeDocument/2006/relationships/hyperlink" Target="https://fbref.com/en/players/242e5e6d/Oliver-Scarles" TargetMode="External"/><Relationship Id="rId2581" Type="http://schemas.openxmlformats.org/officeDocument/2006/relationships/hyperlink" Target="https://fbref.com/en/players/532e1e4f/matchlogs/2023-2024/summary/Pau-Torres-Match-Logs" TargetMode="External"/><Relationship Id="rId139" Type="http://schemas.openxmlformats.org/officeDocument/2006/relationships/hyperlink" Target="https://fbref.com/en/squads/7c21e445/West-Ham-United-Stats" TargetMode="External"/><Relationship Id="rId346" Type="http://schemas.openxmlformats.org/officeDocument/2006/relationships/hyperlink" Target="https://fbref.com/en/squads/e4a775cb/Nottingham-Forest-Stats" TargetMode="External"/><Relationship Id="rId553" Type="http://schemas.openxmlformats.org/officeDocument/2006/relationships/hyperlink" Target="https://fbref.com/en/country/ENG/England-Football" TargetMode="External"/><Relationship Id="rId760" Type="http://schemas.openxmlformats.org/officeDocument/2006/relationships/hyperlink" Target="https://fbref.com/en/players/ce4f40c7/Cheick-Doucoure" TargetMode="External"/><Relationship Id="rId998" Type="http://schemas.openxmlformats.org/officeDocument/2006/relationships/hyperlink" Target="https://fbref.com/en/squads/b2b47a98/Newcastle-United-Stats" TargetMode="External"/><Relationship Id="rId1183" Type="http://schemas.openxmlformats.org/officeDocument/2006/relationships/hyperlink" Target="https://fbref.com/en/players/e98211e7/matchlogs/2023-2024/summary/Jack-Hinshelwood-Match-Logs" TargetMode="External"/><Relationship Id="rId1390" Type="http://schemas.openxmlformats.org/officeDocument/2006/relationships/hyperlink" Target="https://fbref.com/en/squads/822bd0ba/Liverpool-Stats" TargetMode="External"/><Relationship Id="rId2027" Type="http://schemas.openxmlformats.org/officeDocument/2006/relationships/hyperlink" Target="https://fbref.com/en/players/7b355808/William-Osula" TargetMode="External"/><Relationship Id="rId2234" Type="http://schemas.openxmlformats.org/officeDocument/2006/relationships/hyperlink" Target="https://fbref.com/en/players/0a3d6d2b/matchlogs/2023-2024/summary/Chris-Richards-Match-Logs" TargetMode="External"/><Relationship Id="rId2441" Type="http://schemas.openxmlformats.org/officeDocument/2006/relationships/hyperlink" Target="https://fbref.com/en/players/86e7deaf/matchlogs/2023-2024/summary/Thiago-Silva-Match-Logs" TargetMode="External"/><Relationship Id="rId2679" Type="http://schemas.openxmlformats.org/officeDocument/2006/relationships/hyperlink" Target="https://fbref.com/en/country/POR/Portugal-Football" TargetMode="External"/><Relationship Id="rId206" Type="http://schemas.openxmlformats.org/officeDocument/2006/relationships/hyperlink" Target="https://fbref.com/en/squads/d07537b9/Brighton-and-Hove-Albion-Stats" TargetMode="External"/><Relationship Id="rId413" Type="http://schemas.openxmlformats.org/officeDocument/2006/relationships/hyperlink" Target="https://fbref.com/en/country/URU/Uruguay-Football" TargetMode="External"/><Relationship Id="rId858" Type="http://schemas.openxmlformats.org/officeDocument/2006/relationships/hyperlink" Target="https://fbref.com/en/squads/d07537b9/Brighton-and-Hove-Albion-Stats" TargetMode="External"/><Relationship Id="rId1043" Type="http://schemas.openxmlformats.org/officeDocument/2006/relationships/hyperlink" Target="https://fbref.com/en/players/d7e24aa1/matchlogs/2023-2024/summary/John-Kymani-Gordon-Match-Logs" TargetMode="External"/><Relationship Id="rId1488" Type="http://schemas.openxmlformats.org/officeDocument/2006/relationships/hyperlink" Target="https://fbref.com/en/players/450ab6fc/Jamaal-Lascelles" TargetMode="External"/><Relationship Id="rId1695" Type="http://schemas.openxmlformats.org/officeDocument/2006/relationships/hyperlink" Target="https://fbref.com/en/players/96593e89/matchlogs/2023-2024/summary/James-Mcatee-Match-Logs" TargetMode="External"/><Relationship Id="rId2539" Type="http://schemas.openxmlformats.org/officeDocument/2006/relationships/hyperlink" Target="https://fbref.com/en/country/ENG/England-Football" TargetMode="External"/><Relationship Id="rId2746" Type="http://schemas.openxmlformats.org/officeDocument/2006/relationships/hyperlink" Target="https://fbref.com/en/country/GER/Germany-Football" TargetMode="External"/><Relationship Id="rId620" Type="http://schemas.openxmlformats.org/officeDocument/2006/relationships/hyperlink" Target="https://fbref.com/en/players/93e08bce/Ameen-Al-Dakhil" TargetMode="External"/><Relationship Id="rId718" Type="http://schemas.openxmlformats.org/officeDocument/2006/relationships/hyperlink" Target="https://fbref.com/en/squads/fd962109/Fulham-Stats" TargetMode="External"/><Relationship Id="rId925" Type="http://schemas.openxmlformats.org/officeDocument/2006/relationships/hyperlink" Target="https://fbref.com/en/country/RSA/South-Africa-Football" TargetMode="External"/><Relationship Id="rId1250" Type="http://schemas.openxmlformats.org/officeDocument/2006/relationships/hyperlink" Target="https://fbref.com/en/squads/b2b47a98/Newcastle-United-Stats" TargetMode="External"/><Relationship Id="rId1348" Type="http://schemas.openxmlformats.org/officeDocument/2006/relationships/hyperlink" Target="https://fbref.com/en/players/0db5d2c8/Mathias-Jorgensen" TargetMode="External"/><Relationship Id="rId1555" Type="http://schemas.openxmlformats.org/officeDocument/2006/relationships/hyperlink" Target="https://fbref.com/en/players/7af88b33/matchlogs/2023-2024/summary/Max-Lowe-Match-Logs" TargetMode="External"/><Relationship Id="rId1762" Type="http://schemas.openxmlformats.org/officeDocument/2006/relationships/hyperlink" Target="https://fbref.com/en/squads/8602292d/Aston-Villa-Stats" TargetMode="External"/><Relationship Id="rId2301" Type="http://schemas.openxmlformats.org/officeDocument/2006/relationships/hyperlink" Target="https://fbref.com/en/squads/8cec06e1/Wolverhampton-Wanderers-Stats" TargetMode="External"/><Relationship Id="rId2606" Type="http://schemas.openxmlformats.org/officeDocument/2006/relationships/hyperlink" Target="https://fbref.com/en/players/b2a81fc6/Mike-Tresor" TargetMode="External"/><Relationship Id="rId1110" Type="http://schemas.openxmlformats.org/officeDocument/2006/relationships/hyperlink" Target="https://fbref.com/en/squads/b8fd03ef/Manchester-City-Stats" TargetMode="External"/><Relationship Id="rId1208" Type="http://schemas.openxmlformats.org/officeDocument/2006/relationships/hyperlink" Target="https://fbref.com/en/players/a0666d3e/Will-Hughes" TargetMode="External"/><Relationship Id="rId1415" Type="http://schemas.openxmlformats.org/officeDocument/2006/relationships/hyperlink" Target="https://fbref.com/en/players/d0f72bf1/matchlogs/2023-2024/summary/Max-Kilman-Match-Logs" TargetMode="External"/><Relationship Id="rId2813" Type="http://schemas.openxmlformats.org/officeDocument/2006/relationships/hyperlink" Target="https://fbref.com/en/players/907a5d7c/Yehor-Yarmoliuk" TargetMode="External"/><Relationship Id="rId54" Type="http://schemas.openxmlformats.org/officeDocument/2006/relationships/hyperlink" Target="https://fbref.com/en/country/BIH/Bosnia-and-Herzegovina-Football" TargetMode="External"/><Relationship Id="rId1622" Type="http://schemas.openxmlformats.org/officeDocument/2006/relationships/hyperlink" Target="https://fbref.com/en/squads/8602292d/Aston-Villa-Stats" TargetMode="External"/><Relationship Id="rId1927" Type="http://schemas.openxmlformats.org/officeDocument/2006/relationships/hyperlink" Target="https://fbref.com/en/players/089667a5/matchlogs/2023-2024/summary/Lewis-OBrien-Match-Logs" TargetMode="External"/><Relationship Id="rId2091" Type="http://schemas.openxmlformats.org/officeDocument/2006/relationships/hyperlink" Target="https://fbref.com/en/players/53552942/Maximo-Perrone" TargetMode="External"/><Relationship Id="rId2189" Type="http://schemas.openxmlformats.org/officeDocument/2006/relationships/hyperlink" Target="https://fbref.com/en/squads/18bb7c10/Arsenal-Stats" TargetMode="External"/><Relationship Id="rId270" Type="http://schemas.openxmlformats.org/officeDocument/2006/relationships/hyperlink" Target="https://fbref.com/en/squads/8cec06e1/Wolverhampton-Wanderers-Stats" TargetMode="External"/><Relationship Id="rId2396" Type="http://schemas.openxmlformats.org/officeDocument/2006/relationships/hyperlink" Target="https://fbref.com/en/squads/4ba7cbea/Bournemouth-Stats" TargetMode="External"/><Relationship Id="rId130" Type="http://schemas.openxmlformats.org/officeDocument/2006/relationships/hyperlink" Target="https://fbref.com/en/country/SCO/Scotland-Football" TargetMode="External"/><Relationship Id="rId368" Type="http://schemas.openxmlformats.org/officeDocument/2006/relationships/hyperlink" Target="https://fbref.com/en/players/30e81a88/Rhian-Brewster" TargetMode="External"/><Relationship Id="rId575" Type="http://schemas.openxmlformats.org/officeDocument/2006/relationships/hyperlink" Target="https://fbref.com/en/players/2afc7272/matchlogs/2023-2024/summary/Lewis-Cook-Match-Logs" TargetMode="External"/><Relationship Id="rId782" Type="http://schemas.openxmlformats.org/officeDocument/2006/relationships/hyperlink" Target="https://fbref.com/en/squads/d07537b9/Brighton-and-Hove-Albion-Stats" TargetMode="External"/><Relationship Id="rId2049" Type="http://schemas.openxmlformats.org/officeDocument/2006/relationships/hyperlink" Target="https://fbref.com/en/squads/cff3d9bb/Chelsea-Stats" TargetMode="External"/><Relationship Id="rId2256" Type="http://schemas.openxmlformats.org/officeDocument/2006/relationships/hyperlink" Target="https://fbref.com/en/country/USA/United-States-Football" TargetMode="External"/><Relationship Id="rId2463" Type="http://schemas.openxmlformats.org/officeDocument/2006/relationships/hyperlink" Target="https://fbref.com/en/country/ENG/England-Football" TargetMode="External"/><Relationship Id="rId2670" Type="http://schemas.openxmlformats.org/officeDocument/2006/relationships/hyperlink" Target="https://fbref.com/en/players/cf134113/Bart-Verbruggen" TargetMode="External"/><Relationship Id="rId228" Type="http://schemas.openxmlformats.org/officeDocument/2006/relationships/hyperlink" Target="https://fbref.com/en/players/3ea50f67/Harvey-Barnes" TargetMode="External"/><Relationship Id="rId435" Type="http://schemas.openxmlformats.org/officeDocument/2006/relationships/hyperlink" Target="https://fbref.com/en/players/15ee4bc1/matchlogs/2023-2024/summary/Jili-Buyabu-Match-Logs" TargetMode="External"/><Relationship Id="rId642" Type="http://schemas.openxmlformats.org/officeDocument/2006/relationships/hyperlink" Target="https://fbref.com/en/squads/822bd0ba/Liverpool-Stats" TargetMode="External"/><Relationship Id="rId1065" Type="http://schemas.openxmlformats.org/officeDocument/2006/relationships/hyperlink" Target="https://fbref.com/en/country/IRL/Republic-of-Ireland-Football" TargetMode="External"/><Relationship Id="rId1272" Type="http://schemas.openxmlformats.org/officeDocument/2006/relationships/hyperlink" Target="https://fbref.com/en/players/1265a93a/Reece-James" TargetMode="External"/><Relationship Id="rId2116" Type="http://schemas.openxmlformats.org/officeDocument/2006/relationships/hyperlink" Target="https://fbref.com/en/country/ENG/England-Football" TargetMode="External"/><Relationship Id="rId2323" Type="http://schemas.openxmlformats.org/officeDocument/2006/relationships/hyperlink" Target="https://fbref.com/en/players/1b4f1169/Albert-Sambi-Lokonga" TargetMode="External"/><Relationship Id="rId2530" Type="http://schemas.openxmlformats.org/officeDocument/2006/relationships/hyperlink" Target="https://fbref.com/en/players/a65c844b/Nuno-Tavares" TargetMode="External"/><Relationship Id="rId2768" Type="http://schemas.openxmlformats.org/officeDocument/2006/relationships/hyperlink" Target="https://fbref.com/en/players/3f847d95/matchlogs/2023-2024/summary/Joseph-Whitworth-Match-Logs" TargetMode="External"/><Relationship Id="rId502" Type="http://schemas.openxmlformats.org/officeDocument/2006/relationships/hyperlink" Target="https://fbref.com/en/squads/cff3d9bb/Chelsea-Stats" TargetMode="External"/><Relationship Id="rId947" Type="http://schemas.openxmlformats.org/officeDocument/2006/relationships/hyperlink" Target="https://fbref.com/en/players/fde367e5/matchlogs/2023-2024/summary/Benjamin-Fredrick-Match-Logs" TargetMode="External"/><Relationship Id="rId1132" Type="http://schemas.openxmlformats.org/officeDocument/2006/relationships/hyperlink" Target="https://fbref.com/en/players/849e071e/Travis-Hearnes" TargetMode="External"/><Relationship Id="rId1577" Type="http://schemas.openxmlformats.org/officeDocument/2006/relationships/hyperlink" Target="https://fbref.com/en/country/ENG/England-Football" TargetMode="External"/><Relationship Id="rId1784" Type="http://schemas.openxmlformats.org/officeDocument/2006/relationships/hyperlink" Target="https://fbref.com/en/players/374d5158/Gonzalo-Montiel" TargetMode="External"/><Relationship Id="rId1991" Type="http://schemas.openxmlformats.org/officeDocument/2006/relationships/hyperlink" Target="https://fbref.com/en/players/d4aa4582/Ryan-One" TargetMode="External"/><Relationship Id="rId2628" Type="http://schemas.openxmlformats.org/officeDocument/2006/relationships/hyperlink" Target="https://fbref.com/en/squads/e4a775cb/Nottingham-Forest-Stats" TargetMode="External"/><Relationship Id="rId2835" Type="http://schemas.openxmlformats.org/officeDocument/2006/relationships/hyperlink" Target="https://fbref.com/en/squads/943e8050/Burnley-Stats" TargetMode="External"/><Relationship Id="rId76" Type="http://schemas.openxmlformats.org/officeDocument/2006/relationships/hyperlink" Target="https://fbref.com/en/players/eaeca114/matchlogs/2023-2024/summary/Nathan-Ake-Match-Logs" TargetMode="External"/><Relationship Id="rId807" Type="http://schemas.openxmlformats.org/officeDocument/2006/relationships/hyperlink" Target="https://fbref.com/en/players/3bb7b8b4/matchlogs/2023-2024/summary/Ederson-Match-Logs" TargetMode="External"/><Relationship Id="rId1437" Type="http://schemas.openxmlformats.org/officeDocument/2006/relationships/hyperlink" Target="https://fbref.com/en/country/FRA/France-Football" TargetMode="External"/><Relationship Id="rId1644" Type="http://schemas.openxmlformats.org/officeDocument/2006/relationships/hyperlink" Target="https://fbref.com/en/players/eba1e557/Han-Noah-Massengo" TargetMode="External"/><Relationship Id="rId1851" Type="http://schemas.openxmlformats.org/officeDocument/2006/relationships/hyperlink" Target="https://fbref.com/en/players/30d4a2e5/matchlogs/2023-2024/summary/Vitaliy-Mykolenko-Match-Logs" TargetMode="External"/><Relationship Id="rId1504" Type="http://schemas.openxmlformats.org/officeDocument/2006/relationships/hyperlink" Target="https://fbref.com/en/players/4f28a6ff/Clement-Lenglet" TargetMode="External"/><Relationship Id="rId1711" Type="http://schemas.openxmlformats.org/officeDocument/2006/relationships/hyperlink" Target="https://fbref.com/en/players/b0df78a0/matchlogs/2023-2024/summary/Jamie-McDonnell-Match-Logs" TargetMode="External"/><Relationship Id="rId1949" Type="http://schemas.openxmlformats.org/officeDocument/2006/relationships/hyperlink" Target="https://fbref.com/en/country/IRL/Republic-of-Ireland-Football" TargetMode="External"/><Relationship Id="rId292" Type="http://schemas.openxmlformats.org/officeDocument/2006/relationships/hyperlink" Target="https://fbref.com/en/players/f72293fc/Johann-Berg-Gudmundsson" TargetMode="External"/><Relationship Id="rId1809" Type="http://schemas.openxmlformats.org/officeDocument/2006/relationships/hyperlink" Target="https://fbref.com/en/country/ENG/England-Football" TargetMode="External"/><Relationship Id="rId597" Type="http://schemas.openxmlformats.org/officeDocument/2006/relationships/hyperlink" Target="https://fbref.com/en/country/ENG/England-Football" TargetMode="External"/><Relationship Id="rId2180" Type="http://schemas.openxmlformats.org/officeDocument/2006/relationships/hyperlink" Target="https://fbref.com/en/country/IRL/Republic-of-Ireland-Football" TargetMode="External"/><Relationship Id="rId2278" Type="http://schemas.openxmlformats.org/officeDocument/2006/relationships/hyperlink" Target="https://fbref.com/en/players/4ab53cdb/matchlogs/2023-2024/summary/Jay-Rodriguez-Match-Logs" TargetMode="External"/><Relationship Id="rId2485" Type="http://schemas.openxmlformats.org/officeDocument/2006/relationships/hyperlink" Target="https://fbref.com/en/players/28300a16/matchlogs/2023-2024/summary/Jason-Steele-Match-Logs" TargetMode="External"/><Relationship Id="rId152" Type="http://schemas.openxmlformats.org/officeDocument/2006/relationships/hyperlink" Target="https://fbref.com/en/players/05e8ca6d/matchlogs/2023-2024/summary/Cameron-Archer-Match-Logs" TargetMode="External"/><Relationship Id="rId457" Type="http://schemas.openxmlformats.org/officeDocument/2006/relationships/hyperlink" Target="https://fbref.com/en/country/IRL/Republic-of-Ireland-Football" TargetMode="External"/><Relationship Id="rId1087" Type="http://schemas.openxmlformats.org/officeDocument/2006/relationships/hyperlink" Target="https://fbref.com/en/players/d56b9520/matchlogs/2023-2024/summary/Malo-Gusto-Match-Logs" TargetMode="External"/><Relationship Id="rId1294" Type="http://schemas.openxmlformats.org/officeDocument/2006/relationships/hyperlink" Target="https://fbref.com/en/squads/cd051869/Brentford-Stats" TargetMode="External"/><Relationship Id="rId2040" Type="http://schemas.openxmlformats.org/officeDocument/2006/relationships/hyperlink" Target="https://fbref.com/en/country/POR/Portugal-Football" TargetMode="External"/><Relationship Id="rId2138" Type="http://schemas.openxmlformats.org/officeDocument/2006/relationships/hyperlink" Target="https://fbref.com/en/players/2140e999/matchlogs/2023-2024/summary/Luke-Plange-Match-Logs" TargetMode="External"/><Relationship Id="rId2692" Type="http://schemas.openxmlformats.org/officeDocument/2006/relationships/hyperlink" Target="https://fbref.com/en/squads/d3fd31cc/Everton-Stats" TargetMode="External"/><Relationship Id="rId664" Type="http://schemas.openxmlformats.org/officeDocument/2006/relationships/hyperlink" Target="https://fbref.com/en/players/3e9e06cb/Craig-Dawson" TargetMode="External"/><Relationship Id="rId871" Type="http://schemas.openxmlformats.org/officeDocument/2006/relationships/hyperlink" Target="https://fbref.com/en/players/9328b835/matchlogs/2023-2024/summary/Lukasz-Fabianski-Match-Logs" TargetMode="External"/><Relationship Id="rId969" Type="http://schemas.openxmlformats.org/officeDocument/2006/relationships/hyperlink" Target="https://fbref.com/en/country/ARG/Argentina-Football" TargetMode="External"/><Relationship Id="rId1599" Type="http://schemas.openxmlformats.org/officeDocument/2006/relationships/hyperlink" Target="https://fbref.com/en/players/758dd7f0/matchlogs/2023-2024/summary/Javier-Manquillo-Match-Logs" TargetMode="External"/><Relationship Id="rId2345" Type="http://schemas.openxmlformats.org/officeDocument/2006/relationships/hyperlink" Target="https://fbref.com/en/squads/19538871/Manchester-United-Stats" TargetMode="External"/><Relationship Id="rId2552" Type="http://schemas.openxmlformats.org/officeDocument/2006/relationships/hyperlink" Target="https://fbref.com/en/squads/8602292d/Aston-Villa-Stats" TargetMode="External"/><Relationship Id="rId317" Type="http://schemas.openxmlformats.org/officeDocument/2006/relationships/hyperlink" Target="https://fbref.com/en/country/GER/Germany-Football" TargetMode="External"/><Relationship Id="rId524" Type="http://schemas.openxmlformats.org/officeDocument/2006/relationships/hyperlink" Target="https://fbref.com/en/players/34721c11/Tawanda-Chirewa" TargetMode="External"/><Relationship Id="rId731" Type="http://schemas.openxmlformats.org/officeDocument/2006/relationships/hyperlink" Target="https://fbref.com/en/players/e814e1cf/matchlogs/2023-2024/summary/Lewis-Dobbin-Match-Logs" TargetMode="External"/><Relationship Id="rId1154" Type="http://schemas.openxmlformats.org/officeDocument/2006/relationships/hyperlink" Target="https://fbref.com/en/squads/47c64c55/Crystal-Palace-Stats" TargetMode="External"/><Relationship Id="rId1361" Type="http://schemas.openxmlformats.org/officeDocument/2006/relationships/hyperlink" Target="https://fbref.com/en/country/FRA/France-Football" TargetMode="External"/><Relationship Id="rId1459" Type="http://schemas.openxmlformats.org/officeDocument/2006/relationships/hyperlink" Target="https://fbref.com/en/players/77cf6852/matchlogs/2023-2024/summary/Emil-Krafth-Match-Logs" TargetMode="External"/><Relationship Id="rId2205" Type="http://schemas.openxmlformats.org/officeDocument/2006/relationships/hyperlink" Target="https://fbref.com/en/squads/fd962109/Fulham-Stats" TargetMode="External"/><Relationship Id="rId2412" Type="http://schemas.openxmlformats.org/officeDocument/2006/relationships/hyperlink" Target="https://fbref.com/en/squads/4ba7cbea/Bournemouth-Stats" TargetMode="External"/><Relationship Id="rId98" Type="http://schemas.openxmlformats.org/officeDocument/2006/relationships/hyperlink" Target="https://fbref.com/en/country/ARG/Argentina-Football" TargetMode="External"/><Relationship Id="rId829" Type="http://schemas.openxmlformats.org/officeDocument/2006/relationships/hyperlink" Target="https://fbref.com/en/country/ENG/England-Football" TargetMode="External"/><Relationship Id="rId1014" Type="http://schemas.openxmlformats.org/officeDocument/2006/relationships/hyperlink" Target="https://fbref.com/en/squads/8cec06e1/Wolverhampton-Wanderers-Stats" TargetMode="External"/><Relationship Id="rId1221" Type="http://schemas.openxmlformats.org/officeDocument/2006/relationships/hyperlink" Target="https://fbref.com/en/country/ENG/England-Football" TargetMode="External"/><Relationship Id="rId1666" Type="http://schemas.openxmlformats.org/officeDocument/2006/relationships/hyperlink" Target="https://fbref.com/en/squads/47c64c55/Crystal-Palace-Stats" TargetMode="External"/><Relationship Id="rId1873" Type="http://schemas.openxmlformats.org/officeDocument/2006/relationships/hyperlink" Target="https://fbref.com/en/country/BRA/Brazil-Football" TargetMode="External"/><Relationship Id="rId2717" Type="http://schemas.openxmlformats.org/officeDocument/2006/relationships/hyperlink" Target="https://fbref.com/en/players/8a7ff278/Joel-Ward" TargetMode="External"/><Relationship Id="rId1319" Type="http://schemas.openxmlformats.org/officeDocument/2006/relationships/hyperlink" Target="https://fbref.com/en/players/0cd31129/matchlogs/2023-2024/summary/Brennan-Johnson-Match-Logs" TargetMode="External"/><Relationship Id="rId1526" Type="http://schemas.openxmlformats.org/officeDocument/2006/relationships/hyperlink" Target="https://fbref.com/en/squads/18bb7c10/Arsenal-Stats" TargetMode="External"/><Relationship Id="rId1733" Type="http://schemas.openxmlformats.org/officeDocument/2006/relationships/hyperlink" Target="https://fbref.com/en/country/NIR/Northern-Ireland-Football" TargetMode="External"/><Relationship Id="rId1940" Type="http://schemas.openxmlformats.org/officeDocument/2006/relationships/hyperlink" Target="https://fbref.com/en/players/caa1a7f0/Michael-Obafemi" TargetMode="External"/><Relationship Id="rId25" Type="http://schemas.openxmlformats.org/officeDocument/2006/relationships/hyperlink" Target="https://fbref.com/en/players/0480ebc7/Elijah-Adebayo" TargetMode="External"/><Relationship Id="rId1800" Type="http://schemas.openxmlformats.org/officeDocument/2006/relationships/hyperlink" Target="https://fbref.com/en/players/2da834f1/Carlton-Morris" TargetMode="External"/><Relationship Id="rId174" Type="http://schemas.openxmlformats.org/officeDocument/2006/relationships/hyperlink" Target="https://fbref.com/en/squads/361ca564/Tottenham-Hotspur-Stats" TargetMode="External"/><Relationship Id="rId381" Type="http://schemas.openxmlformats.org/officeDocument/2006/relationships/hyperlink" Target="https://fbref.com/en/country/ALB/Albania-Football" TargetMode="External"/><Relationship Id="rId2062" Type="http://schemas.openxmlformats.org/officeDocument/2006/relationships/hyperlink" Target="https://fbref.com/en/players/32163807/matchlogs/2023-2024/summary/Ben-Parkinson-Match-Logs" TargetMode="External"/><Relationship Id="rId241" Type="http://schemas.openxmlformats.org/officeDocument/2006/relationships/hyperlink" Target="https://fbref.com/en/country/ENG/England-Football" TargetMode="External"/><Relationship Id="rId479" Type="http://schemas.openxmlformats.org/officeDocument/2006/relationships/hyperlink" Target="https://fbref.com/en/players/4d224fe8/matchlogs/2023-2024/summary/Casemiro-Match-Logs" TargetMode="External"/><Relationship Id="rId686" Type="http://schemas.openxmlformats.org/officeDocument/2006/relationships/hyperlink" Target="https://fbref.com/en/squads/8602292d/Aston-Villa-Stats" TargetMode="External"/><Relationship Id="rId893" Type="http://schemas.openxmlformats.org/officeDocument/2006/relationships/hyperlink" Target="https://fbref.com/en/country/ARG/Argentina-Football" TargetMode="External"/><Relationship Id="rId2367" Type="http://schemas.openxmlformats.org/officeDocument/2006/relationships/hyperlink" Target="https://fbref.com/en/players/9463c7eb/Dovydas-Sasnauskas" TargetMode="External"/><Relationship Id="rId2574" Type="http://schemas.openxmlformats.org/officeDocument/2006/relationships/hyperlink" Target="https://fbref.com/en/players/e09f279b/Ivan-Toney" TargetMode="External"/><Relationship Id="rId2781" Type="http://schemas.openxmlformats.org/officeDocument/2006/relationships/hyperlink" Target="https://fbref.com/en/players/c596fcb0/Callum-Wilson" TargetMode="External"/><Relationship Id="rId339" Type="http://schemas.openxmlformats.org/officeDocument/2006/relationships/hyperlink" Target="https://fbref.com/en/players/eed2427e/matchlogs/2023-2024/summary/Oscar-Bobb-Match-Logs" TargetMode="External"/><Relationship Id="rId546" Type="http://schemas.openxmlformats.org/officeDocument/2006/relationships/hyperlink" Target="https://fbref.com/en/squads/822bd0ba/Liverpool-Stats" TargetMode="External"/><Relationship Id="rId753" Type="http://schemas.openxmlformats.org/officeDocument/2006/relationships/hyperlink" Target="https://fbref.com/en/country/BRA/Brazil-Football" TargetMode="External"/><Relationship Id="rId1176" Type="http://schemas.openxmlformats.org/officeDocument/2006/relationships/hyperlink" Target="https://fbref.com/en/players/69942fb3/James-Hill" TargetMode="External"/><Relationship Id="rId1383" Type="http://schemas.openxmlformats.org/officeDocument/2006/relationships/hyperlink" Target="https://fbref.com/en/players/c5b7c315/matchlogs/2023-2024/summary/Michael-Keane-Match-Logs" TargetMode="External"/><Relationship Id="rId2227" Type="http://schemas.openxmlformats.org/officeDocument/2006/relationships/hyperlink" Target="https://fbref.com/en/players/1c7012b8/Declan-Rice" TargetMode="External"/><Relationship Id="rId2434" Type="http://schemas.openxmlformats.org/officeDocument/2006/relationships/hyperlink" Target="https://fbref.com/en/players/e7aa9d7c/Fabio-Silva" TargetMode="External"/><Relationship Id="rId101" Type="http://schemas.openxmlformats.org/officeDocument/2006/relationships/hyperlink" Target="https://fbref.com/en/players/ad1f61f3/Steven-Alzate" TargetMode="External"/><Relationship Id="rId406" Type="http://schemas.openxmlformats.org/officeDocument/2006/relationships/hyperlink" Target="https://fbref.com/en/squads/943e8050/Burnley-Stats" TargetMode="External"/><Relationship Id="rId960" Type="http://schemas.openxmlformats.org/officeDocument/2006/relationships/hyperlink" Target="https://fbref.com/en/players/72c812f3/Idrissa-Gana-Gueye" TargetMode="External"/><Relationship Id="rId1036" Type="http://schemas.openxmlformats.org/officeDocument/2006/relationships/hyperlink" Target="https://fbref.com/en/players/2bd83368/Anthony-Gordon" TargetMode="External"/><Relationship Id="rId1243" Type="http://schemas.openxmlformats.org/officeDocument/2006/relationships/hyperlink" Target="https://fbref.com/en/players/07802f7f/matchlogs/2023-2024/summary/Danny-Ings-Match-Logs" TargetMode="External"/><Relationship Id="rId1590" Type="http://schemas.openxmlformats.org/officeDocument/2006/relationships/hyperlink" Target="https://fbref.com/en/squads/19538871/Manchester-United-Stats" TargetMode="External"/><Relationship Id="rId1688" Type="http://schemas.openxmlformats.org/officeDocument/2006/relationships/hyperlink" Target="https://fbref.com/en/players/96593e89/James-Mcatee" TargetMode="External"/><Relationship Id="rId1895" Type="http://schemas.openxmlformats.org/officeDocument/2006/relationships/hyperlink" Target="https://fbref.com/en/players/ca76b087/matchlogs/2023-2024/summary/Rhys-Norrington-Davies-Match-Logs" TargetMode="External"/><Relationship Id="rId2641" Type="http://schemas.openxmlformats.org/officeDocument/2006/relationships/hyperlink" Target="https://fbref.com/en/players/a2d873dd/matchlogs/2023-2024/summary/Hwang-Ui-jo-Match-Logs" TargetMode="External"/><Relationship Id="rId2739" Type="http://schemas.openxmlformats.org/officeDocument/2006/relationships/hyperlink" Target="https://fbref.com/en/squads/d07537b9/Brighton-and-Hove-Albion-Stats" TargetMode="External"/><Relationship Id="rId613" Type="http://schemas.openxmlformats.org/officeDocument/2006/relationships/hyperlink" Target="https://fbref.com/en/country/IRL/Republic-of-Ireland-Football" TargetMode="External"/><Relationship Id="rId820" Type="http://schemas.openxmlformats.org/officeDocument/2006/relationships/hyperlink" Target="https://fbref.com/en/players/3d554589/Hjalmar-Ekdal" TargetMode="External"/><Relationship Id="rId918" Type="http://schemas.openxmlformats.org/officeDocument/2006/relationships/hyperlink" Target="https://fbref.com/en/squads/19538871/Manchester-United-Stats" TargetMode="External"/><Relationship Id="rId1450" Type="http://schemas.openxmlformats.org/officeDocument/2006/relationships/hyperlink" Target="https://fbref.com/en/squads/e4a775cb/Nottingham-Forest-Stats" TargetMode="External"/><Relationship Id="rId1548" Type="http://schemas.openxmlformats.org/officeDocument/2006/relationships/hyperlink" Target="https://fbref.com/en/players/a2b105e0/Sean-Longstaff" TargetMode="External"/><Relationship Id="rId1755" Type="http://schemas.openxmlformats.org/officeDocument/2006/relationships/hyperlink" Target="https://fbref.com/en/players/2c6835e5/matchlogs/2023-2024/summary/Lewis-Miley-Match-Logs" TargetMode="External"/><Relationship Id="rId2501" Type="http://schemas.openxmlformats.org/officeDocument/2006/relationships/hyperlink" Target="https://fbref.com/en/players/e3f9e68a/matchlogs/2023-2024/summary/Ronnie-Stutter-Match-Logs" TargetMode="External"/><Relationship Id="rId1103" Type="http://schemas.openxmlformats.org/officeDocument/2006/relationships/hyperlink" Target="https://fbref.com/en/players/da011f18/matchlogs/2023-2024/summary/Lewis-Hall-Match-Logs" TargetMode="External"/><Relationship Id="rId1310" Type="http://schemas.openxmlformats.org/officeDocument/2006/relationships/hyperlink" Target="https://fbref.com/en/squads/7c21e445/West-Ham-United-Stats" TargetMode="External"/><Relationship Id="rId1408" Type="http://schemas.openxmlformats.org/officeDocument/2006/relationships/hyperlink" Target="https://fbref.com/en/players/3eeda7dd/Gavin-Kilkenny" TargetMode="External"/><Relationship Id="rId1962" Type="http://schemas.openxmlformats.org/officeDocument/2006/relationships/hyperlink" Target="https://fbref.com/en/players/58469e7c/matchlogs/2023-2024/summary/Wesley-Okoduwa-Match-Logs" TargetMode="External"/><Relationship Id="rId2806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players/7923301c/matchlogs/2023-2024/summary/Louie-Marsh-Match-Logs" TargetMode="External"/><Relationship Id="rId1822" Type="http://schemas.openxmlformats.org/officeDocument/2006/relationships/hyperlink" Target="https://fbref.com/en/squads/cff3d9bb/Chelsea-Stats" TargetMode="External"/><Relationship Id="rId196" Type="http://schemas.openxmlformats.org/officeDocument/2006/relationships/hyperlink" Target="https://fbref.com/en/players/e827567f/Ellery-Balcombe" TargetMode="External"/><Relationship Id="rId2084" Type="http://schemas.openxmlformats.org/officeDocument/2006/relationships/hyperlink" Target="https://fbref.com/en/country/BRA/Brazil-Football" TargetMode="External"/><Relationship Id="rId2291" Type="http://schemas.openxmlformats.org/officeDocument/2006/relationships/hyperlink" Target="https://fbref.com/en/players/10a10454/Joe-Rothwell" TargetMode="External"/><Relationship Id="rId263" Type="http://schemas.openxmlformats.org/officeDocument/2006/relationships/hyperlink" Target="https://fbref.com/en/players/50dc94ce/matchlogs/2023-2024/summary/Donny-van-de-Beek-Match-Logs" TargetMode="External"/><Relationship Id="rId470" Type="http://schemas.openxmlformats.org/officeDocument/2006/relationships/hyperlink" Target="https://fbref.com/en/squads/b8fd03ef/Manchester-City-Stats" TargetMode="External"/><Relationship Id="rId2151" Type="http://schemas.openxmlformats.org/officeDocument/2006/relationships/hyperlink" Target="https://fbref.com/en/players/b96cec48/Sam-Proctor" TargetMode="External"/><Relationship Id="rId2389" Type="http://schemas.openxmlformats.org/officeDocument/2006/relationships/hyperlink" Target="https://fbref.com/en/players/c8aa95da/matchlogs/2023-2024/summary/Fabian-Schar-Match-Logs" TargetMode="External"/><Relationship Id="rId2596" Type="http://schemas.openxmlformats.org/officeDocument/2006/relationships/hyperlink" Target="https://fbref.com/en/squads/8602292d/Aston-Villa-Stats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squads/1df6b87e/Sheffield-United-Stats" TargetMode="External"/><Relationship Id="rId568" Type="http://schemas.openxmlformats.org/officeDocument/2006/relationships/hyperlink" Target="https://fbref.com/en/players/700783e7/Levi-Colwill" TargetMode="External"/><Relationship Id="rId775" Type="http://schemas.openxmlformats.org/officeDocument/2006/relationships/hyperlink" Target="https://fbref.com/en/players/620922ed/matchlogs/2023-2024/summary/Radu-Dragusin-Match-Logs" TargetMode="External"/><Relationship Id="rId982" Type="http://schemas.openxmlformats.org/officeDocument/2006/relationships/hyperlink" Target="https://fbref.com/en/squads/cd051869/Brentford-Stats" TargetMode="External"/><Relationship Id="rId1198" Type="http://schemas.openxmlformats.org/officeDocument/2006/relationships/hyperlink" Target="https://fbref.com/en/squads/e4a775cb/Nottingham-Forest-Stats" TargetMode="External"/><Relationship Id="rId2011" Type="http://schemas.openxmlformats.org/officeDocument/2006/relationships/hyperlink" Target="https://fbref.com/en/players/c1242d4e/Stefan-Ortega" TargetMode="External"/><Relationship Id="rId2249" Type="http://schemas.openxmlformats.org/officeDocument/2006/relationships/hyperlink" Target="https://fbref.com/en/squads/943e8050/Burnley-Stats" TargetMode="External"/><Relationship Id="rId2456" Type="http://schemas.openxmlformats.org/officeDocument/2006/relationships/hyperlink" Target="https://fbref.com/en/squads/18bb7c10/Arsenal-Stats" TargetMode="External"/><Relationship Id="rId2663" Type="http://schemas.openxmlformats.org/officeDocument/2006/relationships/hyperlink" Target="https://fbref.com/en/country/NED/Netherlands-Football" TargetMode="External"/><Relationship Id="rId428" Type="http://schemas.openxmlformats.org/officeDocument/2006/relationships/hyperlink" Target="https://fbref.com/en/players/dab84ad2/Mason-Burstow" TargetMode="External"/><Relationship Id="rId635" Type="http://schemas.openxmlformats.org/officeDocument/2006/relationships/hyperlink" Target="https://fbref.com/en/players/a816dbfb/matchlogs/2023-2024/summary/Danilo-Match-Logs" TargetMode="External"/><Relationship Id="rId842" Type="http://schemas.openxmlformats.org/officeDocument/2006/relationships/hyperlink" Target="https://fbref.com/en/squads/d07537b9/Brighton-and-Hove-Albion-Stats" TargetMode="External"/><Relationship Id="rId1058" Type="http://schemas.openxmlformats.org/officeDocument/2006/relationships/hyperlink" Target="https://fbref.com/en/squads/1df6b87e/Sheffield-United-Stats" TargetMode="External"/><Relationship Id="rId1265" Type="http://schemas.openxmlformats.org/officeDocument/2006/relationships/hyperlink" Target="https://fbref.com/en/country/SEN/Senegal-Football" TargetMode="External"/><Relationship Id="rId1472" Type="http://schemas.openxmlformats.org/officeDocument/2006/relationships/hyperlink" Target="https://fbref.com/en/players/99813635/Adam-Lallana" TargetMode="External"/><Relationship Id="rId2109" Type="http://schemas.openxmlformats.org/officeDocument/2006/relationships/hyperlink" Target="https://fbref.com/en/squads/7c21e445/West-Ham-United-Stats" TargetMode="External"/><Relationship Id="rId2316" Type="http://schemas.openxmlformats.org/officeDocument/2006/relationships/hyperlink" Target="https://fbref.com/en/country/EGY/Egypt-Football" TargetMode="External"/><Relationship Id="rId2523" Type="http://schemas.openxmlformats.org/officeDocument/2006/relationships/hyperlink" Target="https://fbref.com/en/country/ENG/England-Football" TargetMode="External"/><Relationship Id="rId2730" Type="http://schemas.openxmlformats.org/officeDocument/2006/relationships/hyperlink" Target="https://fbref.com/en/country/ENG/England-Football" TargetMode="External"/><Relationship Id="rId702" Type="http://schemas.openxmlformats.org/officeDocument/2006/relationships/hyperlink" Target="https://fbref.com/en/squads/822bd0ba/Liverpool-Stats" TargetMode="External"/><Relationship Id="rId1125" Type="http://schemas.openxmlformats.org/officeDocument/2006/relationships/hyperlink" Target="https://fbref.com/en/country/JPN/Japan-Football" TargetMode="External"/><Relationship Id="rId1332" Type="http://schemas.openxmlformats.org/officeDocument/2006/relationships/hyperlink" Target="https://fbref.com/en/players/45db685d/Jorginho" TargetMode="External"/><Relationship Id="rId1777" Type="http://schemas.openxmlformats.org/officeDocument/2006/relationships/hyperlink" Target="https://fbref.com/en/country/POL/Poland-Football" TargetMode="External"/><Relationship Id="rId1984" Type="http://schemas.openxmlformats.org/officeDocument/2006/relationships/hyperlink" Target="https://fbref.com/en/country/BEL/Belgium-Football" TargetMode="External"/><Relationship Id="rId2828" Type="http://schemas.openxmlformats.org/officeDocument/2006/relationships/hyperlink" Target="https://fbref.com/en/players/88968486/matchlogs/2023-2024/summary/Illia-Zabarnyi-Match-Logs" TargetMode="External"/><Relationship Id="rId69" Type="http://schemas.openxmlformats.org/officeDocument/2006/relationships/hyperlink" Target="https://fbref.com/en/players/89ac64a6/Manuel-Akanji" TargetMode="External"/><Relationship Id="rId1637" Type="http://schemas.openxmlformats.org/officeDocument/2006/relationships/hyperlink" Target="https://fbref.com/en/country/ARG/Argentina-Football" TargetMode="External"/><Relationship Id="rId1844" Type="http://schemas.openxmlformats.org/officeDocument/2006/relationships/hyperlink" Target="https://fbref.com/en/players/de112b84/Jacob-Murphy" TargetMode="External"/><Relationship Id="rId1704" Type="http://schemas.openxmlformats.org/officeDocument/2006/relationships/hyperlink" Target="https://fbref.com/en/players/bf973eeb/James-McConnell" TargetMode="External"/><Relationship Id="rId285" Type="http://schemas.openxmlformats.org/officeDocument/2006/relationships/hyperlink" Target="https://fbref.com/en/country/URU/Uruguay-Football" TargetMode="External"/><Relationship Id="rId1911" Type="http://schemas.openxmlformats.org/officeDocument/2006/relationships/hyperlink" Target="https://fbref.com/en/players/4d77b365/matchlogs/2023-2024/summary/Darwin-Nunez-Match-Logs" TargetMode="External"/><Relationship Id="rId492" Type="http://schemas.openxmlformats.org/officeDocument/2006/relationships/hyperlink" Target="https://fbref.com/en/players/1c86192d/Leo-Castledine" TargetMode="External"/><Relationship Id="rId797" Type="http://schemas.openxmlformats.org/officeDocument/2006/relationships/hyperlink" Target="https://fbref.com/en/country/ENG/England-Football" TargetMode="External"/><Relationship Id="rId2173" Type="http://schemas.openxmlformats.org/officeDocument/2006/relationships/hyperlink" Target="https://fbref.com/en/squads/943e8050/Burnley-Stats" TargetMode="External"/><Relationship Id="rId2380" Type="http://schemas.openxmlformats.org/officeDocument/2006/relationships/hyperlink" Target="https://fbref.com/en/squads/361ca564/Tottenham-Hotspur-Stats" TargetMode="External"/><Relationship Id="rId2478" Type="http://schemas.openxmlformats.org/officeDocument/2006/relationships/hyperlink" Target="https://fbref.com/en/players/b2626673/Jay-Stansfield" TargetMode="External"/><Relationship Id="rId145" Type="http://schemas.openxmlformats.org/officeDocument/2006/relationships/hyperlink" Target="https://fbref.com/en/players/afe1a491/Oliver-Arblaster" TargetMode="External"/><Relationship Id="rId352" Type="http://schemas.openxmlformats.org/officeDocument/2006/relationships/hyperlink" Target="https://fbref.com/en/players/79c84d1c/Jarrod-Bowen" TargetMode="External"/><Relationship Id="rId1287" Type="http://schemas.openxmlformats.org/officeDocument/2006/relationships/hyperlink" Target="https://fbref.com/en/players/b66315ae/matchlogs/2023-2024/summary/Gabriel-Jesus-Match-Logs" TargetMode="External"/><Relationship Id="rId2033" Type="http://schemas.openxmlformats.org/officeDocument/2006/relationships/hyperlink" Target="https://fbref.com/en/squads/4ba7cbea/Bournemouth-Stats" TargetMode="External"/><Relationship Id="rId2240" Type="http://schemas.openxmlformats.org/officeDocument/2006/relationships/hyperlink" Target="https://fbref.com/en/country/NED/Netherlands-Football" TargetMode="External"/><Relationship Id="rId2685" Type="http://schemas.openxmlformats.org/officeDocument/2006/relationships/hyperlink" Target="https://fbref.com/en/players/a949d040/matchlogs/2023-2024/summary/Lawrence-Vigouroux-Match-Logs" TargetMode="External"/><Relationship Id="rId212" Type="http://schemas.openxmlformats.org/officeDocument/2006/relationships/hyperlink" Target="https://fbref.com/en/players/9b67eca8/Mauro-Bandeira" TargetMode="External"/><Relationship Id="rId657" Type="http://schemas.openxmlformats.org/officeDocument/2006/relationships/hyperlink" Target="https://fbref.com/en/country/WAL/Wales-Football" TargetMode="External"/><Relationship Id="rId864" Type="http://schemas.openxmlformats.org/officeDocument/2006/relationships/hyperlink" Target="https://fbref.com/en/players/ae4fc6a4/Eberechi-Eze" TargetMode="External"/><Relationship Id="rId1494" Type="http://schemas.openxmlformats.org/officeDocument/2006/relationships/hyperlink" Target="https://fbref.com/en/squads/cff3d9bb/Chelsea-Stats" TargetMode="External"/><Relationship Id="rId1799" Type="http://schemas.openxmlformats.org/officeDocument/2006/relationships/hyperlink" Target="https://fbref.com/en/players/16e9d0ea/matchlogs/2023-2024/summary/Alex-Moreno-Match-Logs" TargetMode="External"/><Relationship Id="rId2100" Type="http://schemas.openxmlformats.org/officeDocument/2006/relationships/hyperlink" Target="https://fbref.com/en/country/AUS/Australia-Football" TargetMode="External"/><Relationship Id="rId2338" Type="http://schemas.openxmlformats.org/officeDocument/2006/relationships/hyperlink" Target="https://fbref.com/en/players/da7b447d/matchlogs/2023-2024/summary/Davinson-Sanchez-Match-Logs" TargetMode="External"/><Relationship Id="rId2545" Type="http://schemas.openxmlformats.org/officeDocument/2006/relationships/hyperlink" Target="https://fbref.com/en/players/77d7c96f/matchlogs/2023-2024/summary/Kenny-Tete-Match-Logs" TargetMode="External"/><Relationship Id="rId2752" Type="http://schemas.openxmlformats.org/officeDocument/2006/relationships/hyperlink" Target="https://fbref.com/en/players/4b542852/matchlogs/2023-2024/summary/Adam-Wharton-Match-Logs" TargetMode="External"/><Relationship Id="rId517" Type="http://schemas.openxmlformats.org/officeDocument/2006/relationships/hyperlink" Target="https://fbref.com/en/country/POR/Portugal-Football" TargetMode="External"/><Relationship Id="rId724" Type="http://schemas.openxmlformats.org/officeDocument/2006/relationships/hyperlink" Target="https://fbref.com/en/players/733f1a7d/Ben-Doak" TargetMode="External"/><Relationship Id="rId931" Type="http://schemas.openxmlformats.org/officeDocument/2006/relationships/hyperlink" Target="https://fbref.com/en/players/077faf72/matchlogs/2023-2024/summary/Matheus-Franca-Match-Logs" TargetMode="External"/><Relationship Id="rId1147" Type="http://schemas.openxmlformats.org/officeDocument/2006/relationships/hyperlink" Target="https://fbref.com/en/players/169fd162/matchlogs/2023-2024/summary/Hwang-Hee-chan-Match-Logs" TargetMode="External"/><Relationship Id="rId1354" Type="http://schemas.openxmlformats.org/officeDocument/2006/relationships/hyperlink" Target="https://fbref.com/en/squads/e297cd13/Luton-Town-Stats" TargetMode="External"/><Relationship Id="rId1561" Type="http://schemas.openxmlformats.org/officeDocument/2006/relationships/hyperlink" Target="https://fbref.com/en/country/ENG/England-Football" TargetMode="External"/><Relationship Id="rId2405" Type="http://schemas.openxmlformats.org/officeDocument/2006/relationships/hyperlink" Target="https://fbref.com/en/players/834b5c4c/matchlogs/2023-2024/summary/Matz-Sels-Match-Logs" TargetMode="External"/><Relationship Id="rId2612" Type="http://schemas.openxmlformats.org/officeDocument/2006/relationships/hyperlink" Target="https://fbref.com/en/squads/b2b47a98/Newcastle-United-Stats" TargetMode="External"/><Relationship Id="rId60" Type="http://schemas.openxmlformats.org/officeDocument/2006/relationships/hyperlink" Target="https://fbref.com/en/players/246d153b/matchlogs/2023-2024/summary/Ola-Aina-Match-Logs" TargetMode="External"/><Relationship Id="rId1007" Type="http://schemas.openxmlformats.org/officeDocument/2006/relationships/hyperlink" Target="https://fbref.com/en/players/9f7c837d/matchlogs/2023-2024/summary/Ben-Godfrey-Match-Logs" TargetMode="External"/><Relationship Id="rId1214" Type="http://schemas.openxmlformats.org/officeDocument/2006/relationships/hyperlink" Target="https://fbref.com/en/squads/19538871/Manchester-United-Stats" TargetMode="External"/><Relationship Id="rId1421" Type="http://schemas.openxmlformats.org/officeDocument/2006/relationships/hyperlink" Target="https://fbref.com/en/country/WAL/Wales-Football" TargetMode="External"/><Relationship Id="rId1659" Type="http://schemas.openxmlformats.org/officeDocument/2006/relationships/hyperlink" Target="https://fbref.com/en/players/b217ef29/matchlogs/2023-2024/summary/Joel-Matip-Match-Logs" TargetMode="External"/><Relationship Id="rId1866" Type="http://schemas.openxmlformats.org/officeDocument/2006/relationships/hyperlink" Target="https://fbref.com/en/squads/18bb7c10/Arsenal-Stats" TargetMode="External"/><Relationship Id="rId1519" Type="http://schemas.openxmlformats.org/officeDocument/2006/relationships/hyperlink" Target="https://fbref.com/en/players/b57e066e/matchlogs/2023-2024/summary/Rico-Lewis-Match-Logs" TargetMode="External"/><Relationship Id="rId1726" Type="http://schemas.openxmlformats.org/officeDocument/2006/relationships/hyperlink" Target="https://fbref.com/en/squads/19538871/Manchester-United-Stats" TargetMode="External"/><Relationship Id="rId1933" Type="http://schemas.openxmlformats.org/officeDocument/2006/relationships/hyperlink" Target="https://fbref.com/en/country/ENG/England-Football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players/28b40c9c/Tim-Ream" TargetMode="External"/><Relationship Id="rId167" Type="http://schemas.openxmlformats.org/officeDocument/2006/relationships/hyperlink" Target="https://fbref.com/en/players/b026bbf6/matchlogs/2023-2024/summary/Lorenz-Assignon-Match-Logs" TargetMode="External"/><Relationship Id="rId374" Type="http://schemas.openxmlformats.org/officeDocument/2006/relationships/hyperlink" Target="https://fbref.com/en/squads/cd051869/Brentford-Stats" TargetMode="External"/><Relationship Id="rId581" Type="http://schemas.openxmlformats.org/officeDocument/2006/relationships/hyperlink" Target="https://fbref.com/en/country/CIV/Cote-dIvoire-Football" TargetMode="External"/><Relationship Id="rId2055" Type="http://schemas.openxmlformats.org/officeDocument/2006/relationships/hyperlink" Target="https://fbref.com/en/players/9b6f7fd5/Lucas-Paqueta" TargetMode="External"/><Relationship Id="rId2262" Type="http://schemas.openxmlformats.org/officeDocument/2006/relationships/hyperlink" Target="https://fbref.com/en/players/7399c7a8/matchlogs/2023-2024/summary/Jack-Robinson-Match-Logs" TargetMode="External"/><Relationship Id="rId234" Type="http://schemas.openxmlformats.org/officeDocument/2006/relationships/hyperlink" Target="https://fbref.com/en/squads/8cec06e1/Wolverhampton-Wanderers-Stats" TargetMode="External"/><Relationship Id="rId679" Type="http://schemas.openxmlformats.org/officeDocument/2006/relationships/hyperlink" Target="https://fbref.com/en/players/b737f944/matchlogs/2023-2024/summary/Hannes-Delcroix-Match-Logs" TargetMode="External"/><Relationship Id="rId886" Type="http://schemas.openxmlformats.org/officeDocument/2006/relationships/hyperlink" Target="https://fbref.com/en/squads/d07537b9/Brighton-and-Hove-Albion-Stats" TargetMode="External"/><Relationship Id="rId2567" Type="http://schemas.openxmlformats.org/officeDocument/2006/relationships/hyperlink" Target="https://fbref.com/en/country/ENG/England-Football" TargetMode="External"/><Relationship Id="rId2774" Type="http://schemas.openxmlformats.org/officeDocument/2006/relationships/hyperlink" Target="https://fbref.com/en/country/BRA/Brazil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country/SCO/Scotland-Football" TargetMode="External"/><Relationship Id="rId539" Type="http://schemas.openxmlformats.org/officeDocument/2006/relationships/hyperlink" Target="https://fbref.com/en/players/26ce2263/matchlogs/2023-2024/summary/Ryan-Christie-Match-Logs" TargetMode="External"/><Relationship Id="rId746" Type="http://schemas.openxmlformats.org/officeDocument/2006/relationships/hyperlink" Target="https://fbref.com/en/squads/361ca564/Tottenham-Hotspur-Stats" TargetMode="External"/><Relationship Id="rId1071" Type="http://schemas.openxmlformats.org/officeDocument/2006/relationships/hyperlink" Target="https://fbref.com/en/players/6e4cb264/matchlogs/2023-2024/summary/Harvey-Griffiths-Match-Logs" TargetMode="External"/><Relationship Id="rId1169" Type="http://schemas.openxmlformats.org/officeDocument/2006/relationships/hyperlink" Target="https://fbref.com/en/country/KOR/Korea-Republic-Football" TargetMode="External"/><Relationship Id="rId1376" Type="http://schemas.openxmlformats.org/officeDocument/2006/relationships/hyperlink" Target="https://fbref.com/en/players/e16986b1/Leigh-Kavanagh" TargetMode="External"/><Relationship Id="rId1583" Type="http://schemas.openxmlformats.org/officeDocument/2006/relationships/hyperlink" Target="https://fbref.com/en/players/bf34eebd/matchlogs/2023-2024/summary/Noni-Madueke-Match-Logs" TargetMode="External"/><Relationship Id="rId2122" Type="http://schemas.openxmlformats.org/officeDocument/2006/relationships/hyperlink" Target="https://fbref.com/en/players/4806ec67/matchlogs/2023-2024/summary/Jordan-Pickford-Match-Logs" TargetMode="External"/><Relationship Id="rId2427" Type="http://schemas.openxmlformats.org/officeDocument/2006/relationships/hyperlink" Target="https://fbref.com/en/country/ENG/England-Football" TargetMode="External"/><Relationship Id="rId301" Type="http://schemas.openxmlformats.org/officeDocument/2006/relationships/hyperlink" Target="https://fbref.com/en/country/FIN/Finland-Football" TargetMode="External"/><Relationship Id="rId953" Type="http://schemas.openxmlformats.org/officeDocument/2006/relationships/hyperlink" Target="https://fbref.com/en/country/NED/Netherlands-Football" TargetMode="External"/><Relationship Id="rId1029" Type="http://schemas.openxmlformats.org/officeDocument/2006/relationships/hyperlink" Target="https://fbref.com/en/country/PAR/Paraguay-Football" TargetMode="External"/><Relationship Id="rId1236" Type="http://schemas.openxmlformats.org/officeDocument/2006/relationships/hyperlink" Target="https://fbref.com/en/players/a4e85758/Igor" TargetMode="External"/><Relationship Id="rId1790" Type="http://schemas.openxmlformats.org/officeDocument/2006/relationships/hyperlink" Target="https://fbref.com/en/squads/4ba7cbea/Bournemouth-Stats" TargetMode="External"/><Relationship Id="rId1888" Type="http://schemas.openxmlformats.org/officeDocument/2006/relationships/hyperlink" Target="https://fbref.com/en/players/7c56da38/Christopher-Nkunku" TargetMode="External"/><Relationship Id="rId2634" Type="http://schemas.openxmlformats.org/officeDocument/2006/relationships/hyperlink" Target="https://fbref.com/en/players/1df4a109/Lesley-Ugochukwu" TargetMode="External"/><Relationship Id="rId2841" Type="http://schemas.openxmlformats.org/officeDocument/2006/relationships/hyperlink" Target="https://fbref.com/en/players/ce4246f5/Kurt-Zouma" TargetMode="External"/><Relationship Id="rId82" Type="http://schemas.openxmlformats.org/officeDocument/2006/relationships/hyperlink" Target="https://fbref.com/en/country/ENG/England-Football" TargetMode="External"/><Relationship Id="rId606" Type="http://schemas.openxmlformats.org/officeDocument/2006/relationships/hyperlink" Target="https://fbref.com/en/squads/943e8050/Burnley-Stats" TargetMode="External"/><Relationship Id="rId813" Type="http://schemas.openxmlformats.org/officeDocument/2006/relationships/hyperlink" Target="https://fbref.com/en/country/IRL/Republic-of-Ireland-Football" TargetMode="External"/><Relationship Id="rId1443" Type="http://schemas.openxmlformats.org/officeDocument/2006/relationships/hyperlink" Target="https://fbref.com/en/players/0313a347/matchlogs/2023-2024/summary/Ezri-Konsa-Match-Logs" TargetMode="External"/><Relationship Id="rId1650" Type="http://schemas.openxmlformats.org/officeDocument/2006/relationships/hyperlink" Target="https://fbref.com/en/squads/361ca564/Tottenham-Hotspur-Stats" TargetMode="External"/><Relationship Id="rId1748" Type="http://schemas.openxmlformats.org/officeDocument/2006/relationships/hyperlink" Target="https://fbref.com/en/players/5c2595e2/Jenson-Metcalfe" TargetMode="External"/><Relationship Id="rId2701" Type="http://schemas.openxmlformats.org/officeDocument/2006/relationships/hyperlink" Target="https://fbref.com/en/players/03df04ff/Odisseas-Vlachodimos" TargetMode="External"/><Relationship Id="rId1303" Type="http://schemas.openxmlformats.org/officeDocument/2006/relationships/hyperlink" Target="https://fbref.com/en/players/c17bfb65/matchlogs/2023-2024/summary/Joelinton-Match-Logs" TargetMode="External"/><Relationship Id="rId1510" Type="http://schemas.openxmlformats.org/officeDocument/2006/relationships/hyperlink" Target="https://fbref.com/en/squads/fd962109/Fulham-Stats" TargetMode="External"/><Relationship Id="rId1955" Type="http://schemas.openxmlformats.org/officeDocument/2006/relationships/hyperlink" Target="https://fbref.com/en/players/74b2cd7e/matchlogs/2023-2024/summary/Angelo-Ogbonna-Match-Logs" TargetMode="External"/><Relationship Id="rId1608" Type="http://schemas.openxmlformats.org/officeDocument/2006/relationships/hyperlink" Target="https://fbref.com/en/players/4d960fc3/Emiliano-Marcondes" TargetMode="External"/><Relationship Id="rId1815" Type="http://schemas.openxmlformats.org/officeDocument/2006/relationships/hyperlink" Target="https://fbref.com/en/players/927eecf9/matchlogs/2023-2024/summary/Fabian-Mrozek-Match-Logs" TargetMode="External"/><Relationship Id="rId189" Type="http://schemas.openxmlformats.org/officeDocument/2006/relationships/hyperlink" Target="https://fbref.com/en/country/JAM/Jamaica-Football" TargetMode="External"/><Relationship Id="rId396" Type="http://schemas.openxmlformats.org/officeDocument/2006/relationships/hyperlink" Target="https://fbref.com/en/players/ca18c8f1/Jacob-Brown" TargetMode="External"/><Relationship Id="rId2077" Type="http://schemas.openxmlformats.org/officeDocument/2006/relationships/hyperlink" Target="https://fbref.com/en/squads/1df6b87e/Sheffield-United-Stats" TargetMode="External"/><Relationship Id="rId2284" Type="http://schemas.openxmlformats.org/officeDocument/2006/relationships/hyperlink" Target="https://fbref.com/en/country/ENG/England-Football" TargetMode="External"/><Relationship Id="rId2491" Type="http://schemas.openxmlformats.org/officeDocument/2006/relationships/hyperlink" Target="https://fbref.com/en/country/ENG/England-Football" TargetMode="External"/><Relationship Id="rId256" Type="http://schemas.openxmlformats.org/officeDocument/2006/relationships/hyperlink" Target="https://fbref.com/en/players/a011a1e9/Owen-Beck" TargetMode="External"/><Relationship Id="rId463" Type="http://schemas.openxmlformats.org/officeDocument/2006/relationships/hyperlink" Target="https://fbref.com/en/players/b4a014b1/matchlogs/2023-2024/summary/Diego-Carlos-Match-Logs" TargetMode="External"/><Relationship Id="rId670" Type="http://schemas.openxmlformats.org/officeDocument/2006/relationships/hyperlink" Target="https://fbref.com/en/squads/b8fd03ef/Manchester-City-Stats" TargetMode="External"/><Relationship Id="rId1093" Type="http://schemas.openxmlformats.org/officeDocument/2006/relationships/hyperlink" Target="https://fbref.com/en/country/NOR/Norway-Football" TargetMode="External"/><Relationship Id="rId2144" Type="http://schemas.openxmlformats.org/officeDocument/2006/relationships/hyperlink" Target="https://fbref.com/en/country/ESP/Spain-Football" TargetMode="External"/><Relationship Id="rId2351" Type="http://schemas.openxmlformats.org/officeDocument/2006/relationships/hyperlink" Target="https://fbref.com/en/players/88b3215c/Yago-Santiago" TargetMode="External"/><Relationship Id="rId2589" Type="http://schemas.openxmlformats.org/officeDocument/2006/relationships/hyperlink" Target="https://fbref.com/en/players/259fea27/matchlogs/2023-2024/summary/James-Trafford-Match-Logs" TargetMode="External"/><Relationship Id="rId2796" Type="http://schemas.openxmlformats.org/officeDocument/2006/relationships/hyperlink" Target="https://fbref.com/en/players/4e9a0555/matchlogs/2023-2024/summary/Chris-Wood-Match-Logs" TargetMode="External"/><Relationship Id="rId116" Type="http://schemas.openxmlformats.org/officeDocument/2006/relationships/hyperlink" Target="https://fbref.com/en/players/5a2cb25d/matchlogs/2023-2024/summary/Sofyan-Amrabat-Match-Logs" TargetMode="External"/><Relationship Id="rId323" Type="http://schemas.openxmlformats.org/officeDocument/2006/relationships/hyperlink" Target="https://fbref.com/en/players/d328a254/matchlogs/2023-2024/summary/Philip-Billing-Match-Logs" TargetMode="External"/><Relationship Id="rId530" Type="http://schemas.openxmlformats.org/officeDocument/2006/relationships/hyperlink" Target="https://fbref.com/en/squads/8cec06e1/Wolverhampton-Wanderers-Stats" TargetMode="External"/><Relationship Id="rId768" Type="http://schemas.openxmlformats.org/officeDocument/2006/relationships/hyperlink" Target="https://fbref.com/en/players/5526deb1/Tommy-Doyle" TargetMode="External"/><Relationship Id="rId975" Type="http://schemas.openxmlformats.org/officeDocument/2006/relationships/hyperlink" Target="https://fbref.com/en/players/4e015693/matchlogs/2023-2024/summary/James-Garner-Match-Logs" TargetMode="External"/><Relationship Id="rId1160" Type="http://schemas.openxmlformats.org/officeDocument/2006/relationships/hyperlink" Target="https://fbref.com/en/players/8a3c1dc7/Rico-Henry" TargetMode="External"/><Relationship Id="rId1398" Type="http://schemas.openxmlformats.org/officeDocument/2006/relationships/hyperlink" Target="https://fbref.com/en/squads/8602292d/Aston-Villa-Stats" TargetMode="External"/><Relationship Id="rId2004" Type="http://schemas.openxmlformats.org/officeDocument/2006/relationships/hyperlink" Target="https://fbref.com/en/country/ENG/England-Football" TargetMode="External"/><Relationship Id="rId2211" Type="http://schemas.openxmlformats.org/officeDocument/2006/relationships/hyperlink" Target="https://fbref.com/en/players/3353737a/Sergio-Reguilon" TargetMode="External"/><Relationship Id="rId2449" Type="http://schemas.openxmlformats.org/officeDocument/2006/relationships/hyperlink" Target="https://fbref.com/en/players/6250083a/matchlogs/2023-2024/summary/Oliver-Skipp-Match-Logs" TargetMode="External"/><Relationship Id="rId2656" Type="http://schemas.openxmlformats.org/officeDocument/2006/relationships/hyperlink" Target="https://fbref.com/en/squads/19538871/Manchester-United-Stats" TargetMode="External"/><Relationship Id="rId628" Type="http://schemas.openxmlformats.org/officeDocument/2006/relationships/hyperlink" Target="https://fbref.com/en/players/215f3907/Mikkel-Damsgaard" TargetMode="External"/><Relationship Id="rId835" Type="http://schemas.openxmlformats.org/officeDocument/2006/relationships/hyperlink" Target="https://fbref.com/en/players/47a34c4f/matchlogs/2023-2024/summary/Mohamed-Elneny-Match-Logs" TargetMode="External"/><Relationship Id="rId1258" Type="http://schemas.openxmlformats.org/officeDocument/2006/relationships/hyperlink" Target="https://fbref.com/en/squads/fd962109/Fulham-Stats" TargetMode="External"/><Relationship Id="rId1465" Type="http://schemas.openxmlformats.org/officeDocument/2006/relationships/hyperlink" Target="https://fbref.com/en/country/SWE/Sweden-Football" TargetMode="External"/><Relationship Id="rId1672" Type="http://schemas.openxmlformats.org/officeDocument/2006/relationships/hyperlink" Target="https://fbref.com/en/players/4bcf39f6/Neal-Maupay" TargetMode="External"/><Relationship Id="rId2309" Type="http://schemas.openxmlformats.org/officeDocument/2006/relationships/hyperlink" Target="https://fbref.com/en/squads/18bb7c10/Arsenal-Stats" TargetMode="External"/><Relationship Id="rId2516" Type="http://schemas.openxmlformats.org/officeDocument/2006/relationships/hyperlink" Target="https://fbref.com/en/squads/fd962109/Fulham-Stats" TargetMode="External"/><Relationship Id="rId2723" Type="http://schemas.openxmlformats.org/officeDocument/2006/relationships/hyperlink" Target="https://fbref.com/en/squads/7c21e445/West-Ham-United-Stats" TargetMode="External"/><Relationship Id="rId1020" Type="http://schemas.openxmlformats.org/officeDocument/2006/relationships/hyperlink" Target="https://fbref.com/en/players/7a11550b/Joe-Gomez" TargetMode="External"/><Relationship Id="rId1118" Type="http://schemas.openxmlformats.org/officeDocument/2006/relationships/hyperlink" Target="https://fbref.com/en/squads/d3fd31cc/Everton-Stats" TargetMode="External"/><Relationship Id="rId1325" Type="http://schemas.openxmlformats.org/officeDocument/2006/relationships/hyperlink" Target="https://fbref.com/en/country/ENG/England-Football" TargetMode="External"/><Relationship Id="rId1532" Type="http://schemas.openxmlformats.org/officeDocument/2006/relationships/hyperlink" Target="https://fbref.com/en/players/afed6722/Valentino-Livramento" TargetMode="External"/><Relationship Id="rId1977" Type="http://schemas.openxmlformats.org/officeDocument/2006/relationships/hyperlink" Target="https://fbref.com/en/squads/8602292d/Aston-Villa-Stats" TargetMode="External"/><Relationship Id="rId902" Type="http://schemas.openxmlformats.org/officeDocument/2006/relationships/hyperlink" Target="https://fbref.com/en/squads/cd051869/Brentford-Stats" TargetMode="External"/><Relationship Id="rId1837" Type="http://schemas.openxmlformats.org/officeDocument/2006/relationships/hyperlink" Target="https://fbref.com/en/country/BRA/Brazil-Football" TargetMode="External"/><Relationship Id="rId31" Type="http://schemas.openxmlformats.org/officeDocument/2006/relationships/hyperlink" Target="https://fbref.com/en/squads/cd051869/Brentford-Stats" TargetMode="External"/><Relationship Id="rId2099" Type="http://schemas.openxmlformats.org/officeDocument/2006/relationships/hyperlink" Target="https://fbref.com/en/players/0bdeb013/Cameron-Peupion" TargetMode="External"/><Relationship Id="rId180" Type="http://schemas.openxmlformats.org/officeDocument/2006/relationships/hyperlink" Target="https://fbref.com/en/players/da052c14/Jordan-Ayew" TargetMode="External"/><Relationship Id="rId278" Type="http://schemas.openxmlformats.org/officeDocument/2006/relationships/hyperlink" Target="https://fbref.com/en/squads/19538871/Manchester-United-Stats" TargetMode="External"/><Relationship Id="rId1904" Type="http://schemas.openxmlformats.org/officeDocument/2006/relationships/hyperlink" Target="https://fbref.com/en/players/e6af02e0/Matheus-Nunes" TargetMode="External"/><Relationship Id="rId485" Type="http://schemas.openxmlformats.org/officeDocument/2006/relationships/hyperlink" Target="https://fbref.com/en/country/POL/Poland-Football" TargetMode="External"/><Relationship Id="rId692" Type="http://schemas.openxmlformats.org/officeDocument/2006/relationships/hyperlink" Target="https://fbref.com/en/players/e31708b2/Amadou-Diallo" TargetMode="External"/><Relationship Id="rId2166" Type="http://schemas.openxmlformats.org/officeDocument/2006/relationships/hyperlink" Target="https://fbref.com/en/players/45685411/matchlogs/2023-2024/summary/Jesuran-Rak-Sakyi-Match-Logs" TargetMode="External"/><Relationship Id="rId2373" Type="http://schemas.openxmlformats.org/officeDocument/2006/relationships/hyperlink" Target="https://fbref.com/en/players/37739c71/matchlogs/2023-2024/summary/Calum-Scanlon-Match-Logs" TargetMode="External"/><Relationship Id="rId2580" Type="http://schemas.openxmlformats.org/officeDocument/2006/relationships/hyperlink" Target="https://fbref.com/en/squads/8602292d/Aston-Villa-Stats" TargetMode="External"/><Relationship Id="rId138" Type="http://schemas.openxmlformats.org/officeDocument/2006/relationships/hyperlink" Target="https://fbref.com/en/country/JAM/Jamaica-Football" TargetMode="External"/><Relationship Id="rId345" Type="http://schemas.openxmlformats.org/officeDocument/2006/relationships/hyperlink" Target="https://fbref.com/en/country/CIV/Cote-dIvoire-Football" TargetMode="External"/><Relationship Id="rId552" Type="http://schemas.openxmlformats.org/officeDocument/2006/relationships/hyperlink" Target="https://fbref.com/en/players/0442183b/Nathaniel-Clyne" TargetMode="External"/><Relationship Id="rId997" Type="http://schemas.openxmlformats.org/officeDocument/2006/relationships/hyperlink" Target="https://fbref.com/en/country/ENG/England-Football" TargetMode="External"/><Relationship Id="rId1182" Type="http://schemas.openxmlformats.org/officeDocument/2006/relationships/hyperlink" Target="https://fbref.com/en/squads/d07537b9/Brighton-and-Hove-Albion-Stats" TargetMode="External"/><Relationship Id="rId2026" Type="http://schemas.openxmlformats.org/officeDocument/2006/relationships/hyperlink" Target="https://fbref.com/en/players/a42bbccc/matchlogs/2023-2024/summary/Detlef-Osong-Match-Logs" TargetMode="External"/><Relationship Id="rId2233" Type="http://schemas.openxmlformats.org/officeDocument/2006/relationships/hyperlink" Target="https://fbref.com/en/squads/47c64c55/Crystal-Palace-Stats" TargetMode="External"/><Relationship Id="rId2440" Type="http://schemas.openxmlformats.org/officeDocument/2006/relationships/hyperlink" Target="https://fbref.com/en/squads/cff3d9bb/Chelsea-Stats" TargetMode="External"/><Relationship Id="rId2678" Type="http://schemas.openxmlformats.org/officeDocument/2006/relationships/hyperlink" Target="https://fbref.com/en/players/6412cc03/Fabio-Vieira" TargetMode="External"/><Relationship Id="rId205" Type="http://schemas.openxmlformats.org/officeDocument/2006/relationships/hyperlink" Target="https://fbref.com/en/country/CMR/Cameroon-Football" TargetMode="External"/><Relationship Id="rId412" Type="http://schemas.openxmlformats.org/officeDocument/2006/relationships/hyperlink" Target="https://fbref.com/en/players/edc98fac/Santiago-Bueno" TargetMode="External"/><Relationship Id="rId857" Type="http://schemas.openxmlformats.org/officeDocument/2006/relationships/hyperlink" Target="https://fbref.com/en/country/ECU/Ecuador-Football" TargetMode="External"/><Relationship Id="rId1042" Type="http://schemas.openxmlformats.org/officeDocument/2006/relationships/hyperlink" Target="https://fbref.com/en/squads/47c64c55/Crystal-Palace-Stats" TargetMode="External"/><Relationship Id="rId1487" Type="http://schemas.openxmlformats.org/officeDocument/2006/relationships/hyperlink" Target="https://fbref.com/en/players/0ed063d6/matchlogs/2023-2024/summary/Yasser-Larouci-Match-Logs" TargetMode="External"/><Relationship Id="rId1694" Type="http://schemas.openxmlformats.org/officeDocument/2006/relationships/hyperlink" Target="https://fbref.com/en/squads/b8fd03ef/Manchester-City-Stats" TargetMode="External"/><Relationship Id="rId2300" Type="http://schemas.openxmlformats.org/officeDocument/2006/relationships/hyperlink" Target="https://fbref.com/en/country/POR/Portugal-Football" TargetMode="External"/><Relationship Id="rId2538" Type="http://schemas.openxmlformats.org/officeDocument/2006/relationships/hyperlink" Target="https://fbref.com/en/players/cc2d7ad5/Charlie-Taylor" TargetMode="External"/><Relationship Id="rId2745" Type="http://schemas.openxmlformats.org/officeDocument/2006/relationships/hyperlink" Target="https://fbref.com/en/players/49fe9070/Timo-Werner" TargetMode="External"/><Relationship Id="rId717" Type="http://schemas.openxmlformats.org/officeDocument/2006/relationships/hyperlink" Target="https://fbref.com/en/country/FRA/France-Football" TargetMode="External"/><Relationship Id="rId924" Type="http://schemas.openxmlformats.org/officeDocument/2006/relationships/hyperlink" Target="https://fbref.com/en/players/f84a807c/Lyle-Foster" TargetMode="External"/><Relationship Id="rId1347" Type="http://schemas.openxmlformats.org/officeDocument/2006/relationships/hyperlink" Target="https://fbref.com/en/players/570bb4b9/matchlogs/2023-2024/summary/Hamed-Junior-Traore-Match-Logs" TargetMode="External"/><Relationship Id="rId1554" Type="http://schemas.openxmlformats.org/officeDocument/2006/relationships/hyperlink" Target="https://fbref.com/en/squads/1df6b87e/Sheffield-United-Stats" TargetMode="External"/><Relationship Id="rId1761" Type="http://schemas.openxmlformats.org/officeDocument/2006/relationships/hyperlink" Target="https://fbref.com/en/country/ENG/England-Football" TargetMode="External"/><Relationship Id="rId1999" Type="http://schemas.openxmlformats.org/officeDocument/2006/relationships/hyperlink" Target="https://fbref.com/en/players/2944f86f/Frank-Onyeka" TargetMode="External"/><Relationship Id="rId2605" Type="http://schemas.openxmlformats.org/officeDocument/2006/relationships/hyperlink" Target="https://fbref.com/en/players/fe558029/matchlogs/2023-2024/summary/Mark-Travers-Match-Logs" TargetMode="External"/><Relationship Id="rId2812" Type="http://schemas.openxmlformats.org/officeDocument/2006/relationships/hyperlink" Target="https://fbref.com/en/players/9417a430/matchlogs/2023-2024/summary/James-Wright-Match-Logs" TargetMode="External"/><Relationship Id="rId53" Type="http://schemas.openxmlformats.org/officeDocument/2006/relationships/hyperlink" Target="https://fbref.com/en/players/eab957a3/Anel-Ahmedhodzic" TargetMode="External"/><Relationship Id="rId1207" Type="http://schemas.openxmlformats.org/officeDocument/2006/relationships/hyperlink" Target="https://fbref.com/en/players/15f3ec41/matchlogs/2023-2024/summary/Callum-Hudson-Odoi-Match-Logs" TargetMode="External"/><Relationship Id="rId1414" Type="http://schemas.openxmlformats.org/officeDocument/2006/relationships/hyperlink" Target="https://fbref.com/en/squads/8cec06e1/Wolverhampton-Wanderers-Stats" TargetMode="External"/><Relationship Id="rId1621" Type="http://schemas.openxmlformats.org/officeDocument/2006/relationships/hyperlink" Target="https://fbref.com/en/country/ENG/England-Football" TargetMode="External"/><Relationship Id="rId1859" Type="http://schemas.openxmlformats.org/officeDocument/2006/relationships/hyperlink" Target="https://fbref.com/en/players/398a24f6/matchlogs/2023-2024/summary/Amara-Nallo-Match-Logs" TargetMode="External"/><Relationship Id="rId1719" Type="http://schemas.openxmlformats.org/officeDocument/2006/relationships/hyperlink" Target="https://fbref.com/en/players/4e5a4cbc/matchlogs/2023-2024/summary/Scott-McKenna-Match-Logs" TargetMode="External"/><Relationship Id="rId1926" Type="http://schemas.openxmlformats.org/officeDocument/2006/relationships/hyperlink" Target="https://fbref.com/en/squads/e4a775cb/Nottingham-Forest-Stats" TargetMode="External"/><Relationship Id="rId2090" Type="http://schemas.openxmlformats.org/officeDocument/2006/relationships/hyperlink" Target="https://fbref.com/en/players/6fe90922/matchlogs/2023-2024/summary/Ivan-Perisic-Match-Logs" TargetMode="External"/><Relationship Id="rId2188" Type="http://schemas.openxmlformats.org/officeDocument/2006/relationships/hyperlink" Target="https://fbref.com/en/country/ESP/Spain-Football" TargetMode="External"/><Relationship Id="rId2395" Type="http://schemas.openxmlformats.org/officeDocument/2006/relationships/hyperlink" Target="https://fbref.com/en/country/ENG/England-Football" TargetMode="External"/><Relationship Id="rId367" Type="http://schemas.openxmlformats.org/officeDocument/2006/relationships/hyperlink" Target="https://fbref.com/en/players/57827369/matchlogs/2023-2024/summary/Ben-Brereton-Match-Logs" TargetMode="External"/><Relationship Id="rId574" Type="http://schemas.openxmlformats.org/officeDocument/2006/relationships/hyperlink" Target="https://fbref.com/en/squads/4ba7cbea/Bournemouth-Stats" TargetMode="External"/><Relationship Id="rId2048" Type="http://schemas.openxmlformats.org/officeDocument/2006/relationships/hyperlink" Target="https://fbref.com/en/country/ENG/England-Football" TargetMode="External"/><Relationship Id="rId2255" Type="http://schemas.openxmlformats.org/officeDocument/2006/relationships/hyperlink" Target="https://fbref.com/en/players/289601e6/Antonee-Robinson" TargetMode="External"/><Relationship Id="rId227" Type="http://schemas.openxmlformats.org/officeDocument/2006/relationships/hyperlink" Target="https://fbref.com/en/players/3a24769f/matchlogs/2023-2024/summary/Ross-Barkley-Match-Logs" TargetMode="External"/><Relationship Id="rId781" Type="http://schemas.openxmlformats.org/officeDocument/2006/relationships/hyperlink" Target="https://fbref.com/en/country/ENG/England-Football" TargetMode="External"/><Relationship Id="rId879" Type="http://schemas.openxmlformats.org/officeDocument/2006/relationships/hyperlink" Target="https://fbref.com/en/players/0ba976e4/matchlogs/2023-2024/summary/Ansu-Fati-Match-Logs" TargetMode="External"/><Relationship Id="rId2462" Type="http://schemas.openxmlformats.org/officeDocument/2006/relationships/hyperlink" Target="https://fbref.com/en/players/e77dc3b2/Dominic-Solanke" TargetMode="External"/><Relationship Id="rId2767" Type="http://schemas.openxmlformats.org/officeDocument/2006/relationships/hyperlink" Target="https://fbref.com/en/squads/47c64c55/Crystal-Palace-Stats" TargetMode="External"/><Relationship Id="rId434" Type="http://schemas.openxmlformats.org/officeDocument/2006/relationships/hyperlink" Target="https://fbref.com/en/squads/1df6b87e/Sheffield-United-Stats" TargetMode="External"/><Relationship Id="rId641" Type="http://schemas.openxmlformats.org/officeDocument/2006/relationships/hyperlink" Target="https://fbref.com/en/country/ENG/England-Football" TargetMode="External"/><Relationship Id="rId739" Type="http://schemas.openxmlformats.org/officeDocument/2006/relationships/hyperlink" Target="https://fbref.com/en/players/fffea3e5/matchlogs/2023-2024/summary/Jeremy-Doku-Match-Logs" TargetMode="External"/><Relationship Id="rId1064" Type="http://schemas.openxmlformats.org/officeDocument/2006/relationships/hyperlink" Target="https://fbref.com/en/players/7eda24fe/Ben-Greenwood" TargetMode="External"/><Relationship Id="rId1271" Type="http://schemas.openxmlformats.org/officeDocument/2006/relationships/hyperlink" Target="https://fbref.com/en/players/aa81d8f8/matchlogs/2023-2024/summary/Karl-Jakob-Hein-Match-Logs" TargetMode="External"/><Relationship Id="rId1369" Type="http://schemas.openxmlformats.org/officeDocument/2006/relationships/hyperlink" Target="https://fbref.com/en/country/BEL/Belgium-Football" TargetMode="External"/><Relationship Id="rId1576" Type="http://schemas.openxmlformats.org/officeDocument/2006/relationships/hyperlink" Target="https://fbref.com/en/players/ee38d9c5/James-Maddison" TargetMode="External"/><Relationship Id="rId2115" Type="http://schemas.openxmlformats.org/officeDocument/2006/relationships/hyperlink" Target="https://fbref.com/en/players/19f4d211/Jaden-Philogene-Bidace" TargetMode="External"/><Relationship Id="rId2322" Type="http://schemas.openxmlformats.org/officeDocument/2006/relationships/hyperlink" Target="https://fbref.com/en/players/972aeb2a/matchlogs/2023-2024/summary/William-Saliba-Match-Logs" TargetMode="External"/><Relationship Id="rId501" Type="http://schemas.openxmlformats.org/officeDocument/2006/relationships/hyperlink" Target="https://fbref.com/en/country/ENG/England-Football" TargetMode="External"/><Relationship Id="rId946" Type="http://schemas.openxmlformats.org/officeDocument/2006/relationships/hyperlink" Target="https://fbref.com/en/squads/cd051869/Brentford-Stats" TargetMode="External"/><Relationship Id="rId1131" Type="http://schemas.openxmlformats.org/officeDocument/2006/relationships/hyperlink" Target="https://fbref.com/en/players/fed7cb61/matchlogs/2023-2024/summary/Kai-Havertz-Match-Logs" TargetMode="External"/><Relationship Id="rId1229" Type="http://schemas.openxmlformats.org/officeDocument/2006/relationships/hyperlink" Target="https://fbref.com/en/country/DEN/Denmark-Football" TargetMode="External"/><Relationship Id="rId1783" Type="http://schemas.openxmlformats.org/officeDocument/2006/relationships/hyperlink" Target="https://fbref.com/en/players/b62878a5/matchlogs/2023-2024/summary/Kudus-Mohammed-Match-Logs" TargetMode="External"/><Relationship Id="rId1990" Type="http://schemas.openxmlformats.org/officeDocument/2006/relationships/hyperlink" Target="https://fbref.com/en/players/e9c0c1b2/matchlogs/2023-2024/summary/Andre-Onana-Match-Logs" TargetMode="External"/><Relationship Id="rId2627" Type="http://schemas.openxmlformats.org/officeDocument/2006/relationships/hyperlink" Target="https://fbref.com/en/country/USA/United-States-Football" TargetMode="External"/><Relationship Id="rId2834" Type="http://schemas.openxmlformats.org/officeDocument/2006/relationships/hyperlink" Target="https://fbref.com/en/country/MAR/Morocco-Football" TargetMode="External"/><Relationship Id="rId75" Type="http://schemas.openxmlformats.org/officeDocument/2006/relationships/hyperlink" Target="https://fbref.com/en/squads/b8fd03ef/Manchester-City-Stats" TargetMode="External"/><Relationship Id="rId806" Type="http://schemas.openxmlformats.org/officeDocument/2006/relationships/hyperlink" Target="https://fbref.com/en/squads/b8fd03ef/Manchester-City-Stats" TargetMode="External"/><Relationship Id="rId1436" Type="http://schemas.openxmlformats.org/officeDocument/2006/relationships/hyperlink" Target="https://fbref.com/en/players/5ed9b537/Ibrahima-Konate" TargetMode="External"/><Relationship Id="rId1643" Type="http://schemas.openxmlformats.org/officeDocument/2006/relationships/hyperlink" Target="https://fbref.com/en/players/00464670/matchlogs/2023-2024/summary/Dominic-Martins-Match-Logs" TargetMode="External"/><Relationship Id="rId1850" Type="http://schemas.openxmlformats.org/officeDocument/2006/relationships/hyperlink" Target="https://fbref.com/en/squads/d3fd31cc/Everton-Stats" TargetMode="External"/><Relationship Id="rId1503" Type="http://schemas.openxmlformats.org/officeDocument/2006/relationships/hyperlink" Target="https://fbref.com/en/players/28401b55/matchlogs/2023-2024/summary/Noha-Lemina-Match-Logs" TargetMode="External"/><Relationship Id="rId1710" Type="http://schemas.openxmlformats.org/officeDocument/2006/relationships/hyperlink" Target="https://fbref.com/en/squads/e4a775cb/Nottingham-Forest-Stats" TargetMode="External"/><Relationship Id="rId1948" Type="http://schemas.openxmlformats.org/officeDocument/2006/relationships/hyperlink" Target="https://fbref.com/en/players/788c0277/Chiedozie-Ogbene" TargetMode="External"/><Relationship Id="rId291" Type="http://schemas.openxmlformats.org/officeDocument/2006/relationships/hyperlink" Target="https://fbref.com/en/players/68db6358/matchlogs/2023-2024/summary/Daniel-Bentley-Match-Logs" TargetMode="External"/><Relationship Id="rId1808" Type="http://schemas.openxmlformats.org/officeDocument/2006/relationships/hyperlink" Target="https://fbref.com/en/players/9674002f/Mason-Mount" TargetMode="External"/><Relationship Id="rId151" Type="http://schemas.openxmlformats.org/officeDocument/2006/relationships/hyperlink" Target="https://fbref.com/en/squads/1df6b87e/Sheffield-United-Stats" TargetMode="External"/><Relationship Id="rId389" Type="http://schemas.openxmlformats.org/officeDocument/2006/relationships/hyperlink" Target="https://fbref.com/en/country/ENG/England-Football" TargetMode="External"/><Relationship Id="rId596" Type="http://schemas.openxmlformats.org/officeDocument/2006/relationships/hyperlink" Target="https://fbref.com/en/players/4f974391/Aaron-Cresswell" TargetMode="External"/><Relationship Id="rId2277" Type="http://schemas.openxmlformats.org/officeDocument/2006/relationships/hyperlink" Target="https://fbref.com/en/squads/943e8050/Burnley-Stats" TargetMode="External"/><Relationship Id="rId2484" Type="http://schemas.openxmlformats.org/officeDocument/2006/relationships/hyperlink" Target="https://fbref.com/en/squads/d07537b9/Brighton-and-Hove-Albion-Stats" TargetMode="External"/><Relationship Id="rId2691" Type="http://schemas.openxmlformats.org/officeDocument/2006/relationships/hyperlink" Target="https://fbref.com/en/country/POR/Portugal-Football" TargetMode="External"/><Relationship Id="rId249" Type="http://schemas.openxmlformats.org/officeDocument/2006/relationships/hyperlink" Target="https://fbref.com/en/country/TUR/Turkey-Football" TargetMode="External"/><Relationship Id="rId456" Type="http://schemas.openxmlformats.org/officeDocument/2006/relationships/hyperlink" Target="https://fbref.com/en/players/4506aec5/Thomas-Cannon" TargetMode="External"/><Relationship Id="rId663" Type="http://schemas.openxmlformats.org/officeDocument/2006/relationships/hyperlink" Target="https://fbref.com/en/players/9228b07c/matchlogs/2023-2024/summary/Tom-Davies-Match-Logs" TargetMode="External"/><Relationship Id="rId870" Type="http://schemas.openxmlformats.org/officeDocument/2006/relationships/hyperlink" Target="https://fbref.com/en/squads/7c21e445/West-Ham-United-Stats" TargetMode="External"/><Relationship Id="rId1086" Type="http://schemas.openxmlformats.org/officeDocument/2006/relationships/hyperlink" Target="https://fbref.com/en/squads/cff3d9bb/Chelsea-Stats" TargetMode="External"/><Relationship Id="rId1293" Type="http://schemas.openxmlformats.org/officeDocument/2006/relationships/hyperlink" Target="https://fbref.com/en/country/KOR/Korea-Republic-Football" TargetMode="External"/><Relationship Id="rId2137" Type="http://schemas.openxmlformats.org/officeDocument/2006/relationships/hyperlink" Target="https://fbref.com/en/squads/47c64c55/Crystal-Palace-Stats" TargetMode="External"/><Relationship Id="rId2344" Type="http://schemas.openxmlformats.org/officeDocument/2006/relationships/hyperlink" Target="https://fbref.com/en/country/ENG/England-Football" TargetMode="External"/><Relationship Id="rId2551" Type="http://schemas.openxmlformats.org/officeDocument/2006/relationships/hyperlink" Target="https://fbref.com/en/country/BEL/Belgium-Football" TargetMode="External"/><Relationship Id="rId2789" Type="http://schemas.openxmlformats.org/officeDocument/2006/relationships/hyperlink" Target="https://fbref.com/en/players/2500cef9/Yoane-Wissa" TargetMode="External"/><Relationship Id="rId109" Type="http://schemas.openxmlformats.org/officeDocument/2006/relationships/hyperlink" Target="https://fbref.com/en/players/50fc4c0a/Jordan-Amissah" TargetMode="External"/><Relationship Id="rId316" Type="http://schemas.openxmlformats.org/officeDocument/2006/relationships/hyperlink" Target="https://fbref.com/en/players/9af1f9ff/Jordan-Beyer" TargetMode="External"/><Relationship Id="rId523" Type="http://schemas.openxmlformats.org/officeDocument/2006/relationships/hyperlink" Target="https://fbref.com/en/players/d2424d1b/matchlogs/2023-2024/summary/Ben-Chilwell-Match-Logs" TargetMode="External"/><Relationship Id="rId968" Type="http://schemas.openxmlformats.org/officeDocument/2006/relationships/hyperlink" Target="https://fbref.com/en/players/7aa8adfe/Alejandro-Garnacho" TargetMode="External"/><Relationship Id="rId1153" Type="http://schemas.openxmlformats.org/officeDocument/2006/relationships/hyperlink" Target="https://fbref.com/en/country/ENG/England-Football" TargetMode="External"/><Relationship Id="rId1598" Type="http://schemas.openxmlformats.org/officeDocument/2006/relationships/hyperlink" Target="https://fbref.com/en/squads/b2b47a98/Newcastle-United-Stats" TargetMode="External"/><Relationship Id="rId2204" Type="http://schemas.openxmlformats.org/officeDocument/2006/relationships/hyperlink" Target="https://fbref.com/en/country/ENG/England-Football" TargetMode="External"/><Relationship Id="rId2649" Type="http://schemas.openxmlformats.org/officeDocument/2006/relationships/hyperlink" Target="https://fbref.com/en/players/f8eca1b6/matchlogs/2023-2024/summary/Enes-Unal-Match-Logs" TargetMode="External"/><Relationship Id="rId97" Type="http://schemas.openxmlformats.org/officeDocument/2006/relationships/hyperlink" Target="https://fbref.com/en/players/15ab5a2b/Julian-Alvarez" TargetMode="External"/><Relationship Id="rId730" Type="http://schemas.openxmlformats.org/officeDocument/2006/relationships/hyperlink" Target="https://fbref.com/en/squads/d3fd31cc/Everton-Stats" TargetMode="External"/><Relationship Id="rId828" Type="http://schemas.openxmlformats.org/officeDocument/2006/relationships/hyperlink" Target="https://fbref.com/en/players/b9e1436c/Harvey-Elliott" TargetMode="External"/><Relationship Id="rId1013" Type="http://schemas.openxmlformats.org/officeDocument/2006/relationships/hyperlink" Target="https://fbref.com/en/country/BRA/Brazil-Football" TargetMode="External"/><Relationship Id="rId1360" Type="http://schemas.openxmlformats.org/officeDocument/2006/relationships/hyperlink" Target="https://fbref.com/en/players/cc77354e/Boubacar-Kamara" TargetMode="External"/><Relationship Id="rId1458" Type="http://schemas.openxmlformats.org/officeDocument/2006/relationships/hyperlink" Target="https://fbref.com/en/squads/b2b47a98/Newcastle-United-Stats" TargetMode="External"/><Relationship Id="rId1665" Type="http://schemas.openxmlformats.org/officeDocument/2006/relationships/hyperlink" Target="https://fbref.com/en/country/ENG/England-Football" TargetMode="External"/><Relationship Id="rId1872" Type="http://schemas.openxmlformats.org/officeDocument/2006/relationships/hyperlink" Target="https://fbref.com/en/players/a9dc785c/Neto" TargetMode="External"/><Relationship Id="rId2411" Type="http://schemas.openxmlformats.org/officeDocument/2006/relationships/hyperlink" Target="https://fbref.com/en/country/GHA/Ghana-Football" TargetMode="External"/><Relationship Id="rId2509" Type="http://schemas.openxmlformats.org/officeDocument/2006/relationships/hyperlink" Target="https://fbref.com/en/players/d4632cfa/matchlogs/2023-2024/summary/James-Sweet-Match-Logs" TargetMode="External"/><Relationship Id="rId2716" Type="http://schemas.openxmlformats.org/officeDocument/2006/relationships/hyperlink" Target="https://fbref.com/en/players/9e525177/matchlogs/2023-2024/summary/Aaron-Wan-Bissaka-Match-Logs" TargetMode="External"/><Relationship Id="rId1220" Type="http://schemas.openxmlformats.org/officeDocument/2006/relationships/hyperlink" Target="https://fbref.com/en/players/a7a688d7/Mackenzie-Hunt" TargetMode="External"/><Relationship Id="rId1318" Type="http://schemas.openxmlformats.org/officeDocument/2006/relationships/hyperlink" Target="https://fbref.com/en/squads/e4a775cb/Nottingham-Forest-Stats" TargetMode="External"/><Relationship Id="rId1525" Type="http://schemas.openxmlformats.org/officeDocument/2006/relationships/hyperlink" Target="https://fbref.com/en/country/ENG/England-Football" TargetMode="External"/><Relationship Id="rId1732" Type="http://schemas.openxmlformats.org/officeDocument/2006/relationships/hyperlink" Target="https://fbref.com/en/players/caa32820/Dermot-Mee" TargetMode="External"/><Relationship Id="rId24" Type="http://schemas.openxmlformats.org/officeDocument/2006/relationships/hyperlink" Target="https://fbref.com/en/players/c150b220/matchlogs/2023-2024/summary/Tayo-Adaramola-Match-Logs" TargetMode="External"/><Relationship Id="rId2299" Type="http://schemas.openxmlformats.org/officeDocument/2006/relationships/hyperlink" Target="https://fbref.com/en/players/903b6e8b/Jose-Sa" TargetMode="External"/><Relationship Id="rId173" Type="http://schemas.openxmlformats.org/officeDocument/2006/relationships/hyperlink" Target="https://fbref.com/en/country/ENG/England-Football" TargetMode="External"/><Relationship Id="rId380" Type="http://schemas.openxmlformats.org/officeDocument/2006/relationships/hyperlink" Target="https://fbref.com/en/players/97220da2/Armando-Broja" TargetMode="External"/><Relationship Id="rId2061" Type="http://schemas.openxmlformats.org/officeDocument/2006/relationships/hyperlink" Target="https://fbref.com/en/squads/b2b47a98/Newcastle-United-Stats" TargetMode="External"/><Relationship Id="rId240" Type="http://schemas.openxmlformats.org/officeDocument/2006/relationships/hyperlink" Target="https://fbref.com/en/players/1aa84968/Chris-Basham" TargetMode="External"/><Relationship Id="rId478" Type="http://schemas.openxmlformats.org/officeDocument/2006/relationships/hyperlink" Target="https://fbref.com/en/squads/19538871/Manchester-United-Stats" TargetMode="External"/><Relationship Id="rId685" Type="http://schemas.openxmlformats.org/officeDocument/2006/relationships/hyperlink" Target="https://fbref.com/en/country/FRA/France-Football" TargetMode="External"/><Relationship Id="rId892" Type="http://schemas.openxmlformats.org/officeDocument/2006/relationships/hyperlink" Target="https://fbref.com/en/players/5ff4ab71/Enzo-Fernandez" TargetMode="External"/><Relationship Id="rId2159" Type="http://schemas.openxmlformats.org/officeDocument/2006/relationships/hyperlink" Target="https://fbref.com/en/players/67f649be/Ionut-Radu" TargetMode="External"/><Relationship Id="rId2366" Type="http://schemas.openxmlformats.org/officeDocument/2006/relationships/hyperlink" Target="https://fbref.com/en/players/9744ff80/matchlogs/2023-2024/summary/Pablo-Sarabia-Match-Logs" TargetMode="External"/><Relationship Id="rId2573" Type="http://schemas.openxmlformats.org/officeDocument/2006/relationships/hyperlink" Target="https://fbref.com/en/players/0db169ae/matchlogs/2023-2024/summary/Sandro-Tonali-Match-Logs" TargetMode="External"/><Relationship Id="rId2780" Type="http://schemas.openxmlformats.org/officeDocument/2006/relationships/hyperlink" Target="https://fbref.com/en/players/a3b03921/matchlogs/2023-2024/summary/Joe-Willock-Match-Logs" TargetMode="External"/><Relationship Id="rId100" Type="http://schemas.openxmlformats.org/officeDocument/2006/relationships/hyperlink" Target="https://fbref.com/en/players/15ab5a2b/matchlogs/2023-2024/summary/Julian-Alvarez-Match-Logs" TargetMode="External"/><Relationship Id="rId338" Type="http://schemas.openxmlformats.org/officeDocument/2006/relationships/hyperlink" Target="https://fbref.com/en/squads/b8fd03ef/Manchester-City-Stats" TargetMode="External"/><Relationship Id="rId545" Type="http://schemas.openxmlformats.org/officeDocument/2006/relationships/hyperlink" Target="https://fbref.com/en/country/ENG/England-Football" TargetMode="External"/><Relationship Id="rId752" Type="http://schemas.openxmlformats.org/officeDocument/2006/relationships/hyperlink" Target="https://fbref.com/en/players/67ac5bb8/Gabriel-Dos-Santos" TargetMode="External"/><Relationship Id="rId1175" Type="http://schemas.openxmlformats.org/officeDocument/2006/relationships/hyperlink" Target="https://fbref.com/en/players/1780bb4a/matchlogs/2023-2024/summary/Aaron-Hickey-Match-Logs" TargetMode="External"/><Relationship Id="rId1382" Type="http://schemas.openxmlformats.org/officeDocument/2006/relationships/hyperlink" Target="https://fbref.com/en/squads/d3fd31cc/Everton-Stats" TargetMode="External"/><Relationship Id="rId2019" Type="http://schemas.openxmlformats.org/officeDocument/2006/relationships/hyperlink" Target="https://fbref.com/en/players/cd889153/Gabriel-Osho" TargetMode="External"/><Relationship Id="rId2226" Type="http://schemas.openxmlformats.org/officeDocument/2006/relationships/hyperlink" Target="https://fbref.com/en/players/484a3eae/matchlogs/2023-2024/summary/Rodrigo-Ribeiro-Match-Logs" TargetMode="External"/><Relationship Id="rId2433" Type="http://schemas.openxmlformats.org/officeDocument/2006/relationships/hyperlink" Target="https://fbref.com/en/players/3eb22ec9/matchlogs/2023-2024/summary/Bernardo-Silva-Match-Logs" TargetMode="External"/><Relationship Id="rId2640" Type="http://schemas.openxmlformats.org/officeDocument/2006/relationships/hyperlink" Target="https://fbref.com/en/squads/e4a775cb/Nottingham-Forest-Stats" TargetMode="External"/><Relationship Id="rId405" Type="http://schemas.openxmlformats.org/officeDocument/2006/relationships/hyperlink" Target="https://fbref.com/en/country/DEN/Denmark-Football" TargetMode="External"/><Relationship Id="rId612" Type="http://schemas.openxmlformats.org/officeDocument/2006/relationships/hyperlink" Target="https://fbref.com/en/players/7d42865e/Sam-Curtis" TargetMode="External"/><Relationship Id="rId1035" Type="http://schemas.openxmlformats.org/officeDocument/2006/relationships/hyperlink" Target="https://fbref.com/en/players/7aee4dd3/matchlogs/2023-2024/summary/Charlie-Goode-Match-Logs" TargetMode="External"/><Relationship Id="rId1242" Type="http://schemas.openxmlformats.org/officeDocument/2006/relationships/hyperlink" Target="https://fbref.com/en/squads/7c21e445/West-Ham-United-Stats" TargetMode="External"/><Relationship Id="rId1687" Type="http://schemas.openxmlformats.org/officeDocument/2006/relationships/hyperlink" Target="https://fbref.com/en/players/6afaebf2/matchlogs/2023-2024/summary/Bryan-Mbeumo-Match-Logs" TargetMode="External"/><Relationship Id="rId1894" Type="http://schemas.openxmlformats.org/officeDocument/2006/relationships/hyperlink" Target="https://fbref.com/en/squads/1df6b87e/Sheffield-United-Stats" TargetMode="External"/><Relationship Id="rId2500" Type="http://schemas.openxmlformats.org/officeDocument/2006/relationships/hyperlink" Target="https://fbref.com/en/squads/cff3d9bb/Chelsea-Stats" TargetMode="External"/><Relationship Id="rId2738" Type="http://schemas.openxmlformats.org/officeDocument/2006/relationships/hyperlink" Target="https://fbref.com/en/country/ENG/England-Football" TargetMode="External"/><Relationship Id="rId917" Type="http://schemas.openxmlformats.org/officeDocument/2006/relationships/hyperlink" Target="https://fbref.com/en/country/ENG/England-Football" TargetMode="External"/><Relationship Id="rId1102" Type="http://schemas.openxmlformats.org/officeDocument/2006/relationships/hyperlink" Target="https://fbref.com/en/squads/b2b47a98/Newcastle-United-Stats" TargetMode="External"/><Relationship Id="rId1547" Type="http://schemas.openxmlformats.org/officeDocument/2006/relationships/hyperlink" Target="https://fbref.com/en/players/165cf989/matchlogs/2023-2024/summary/Andy-Lonergan-Match-Logs" TargetMode="External"/><Relationship Id="rId1754" Type="http://schemas.openxmlformats.org/officeDocument/2006/relationships/hyperlink" Target="https://fbref.com/en/squads/b2b47a98/Newcastle-United-Stats" TargetMode="External"/><Relationship Id="rId1961" Type="http://schemas.openxmlformats.org/officeDocument/2006/relationships/hyperlink" Target="https://fbref.com/en/squads/8cec06e1/Wolverhampton-Wanderers-Stats" TargetMode="External"/><Relationship Id="rId2805" Type="http://schemas.openxmlformats.org/officeDocument/2006/relationships/hyperlink" Target="https://fbref.com/en/players/b6db05c3/Jacob-Wright" TargetMode="External"/><Relationship Id="rId46" Type="http://schemas.openxmlformats.org/officeDocument/2006/relationships/hyperlink" Target="https://fbref.com/en/country/CRC/Costa-Rica-Football" TargetMode="External"/><Relationship Id="rId1407" Type="http://schemas.openxmlformats.org/officeDocument/2006/relationships/hyperlink" Target="https://fbref.com/en/players/9b066938/matchlogs/2023-2024/summary/Kaine-Kessler-Match-Logs" TargetMode="External"/><Relationship Id="rId1614" Type="http://schemas.openxmlformats.org/officeDocument/2006/relationships/hyperlink" Target="https://fbref.com/en/squads/1df6b87e/Sheffield-United-Stats" TargetMode="External"/><Relationship Id="rId1821" Type="http://schemas.openxmlformats.org/officeDocument/2006/relationships/hyperlink" Target="https://fbref.com/en/country/UKR/Ukraine-Football" TargetMode="External"/><Relationship Id="rId195" Type="http://schemas.openxmlformats.org/officeDocument/2006/relationships/hyperlink" Target="https://fbref.com/en/players/32e8417f/matchlogs/2023-2024/summary/Stefan-Bajcetic-Match-Logs" TargetMode="External"/><Relationship Id="rId1919" Type="http://schemas.openxmlformats.org/officeDocument/2006/relationships/hyperlink" Target="https://fbref.com/en/players/1d3b3d77/matchlogs/2023-2024/summary/Trey-Nyoni-Match-Logs" TargetMode="External"/><Relationship Id="rId2083" Type="http://schemas.openxmlformats.org/officeDocument/2006/relationships/hyperlink" Target="https://fbref.com/en/players/6639e500/Andreas-Pereira" TargetMode="External"/><Relationship Id="rId2290" Type="http://schemas.openxmlformats.org/officeDocument/2006/relationships/hyperlink" Target="https://fbref.com/en/players/a3d94a58/matchlogs/2023-2024/summary/Cristian-Romero-Match-Logs" TargetMode="External"/><Relationship Id="rId2388" Type="http://schemas.openxmlformats.org/officeDocument/2006/relationships/hyperlink" Target="https://fbref.com/en/squads/b2b47a98/Newcastle-United-Stats" TargetMode="External"/><Relationship Id="rId2595" Type="http://schemas.openxmlformats.org/officeDocument/2006/relationships/hyperlink" Target="https://fbref.com/en/country/BFA/Burkina-Faso-Football" TargetMode="External"/><Relationship Id="rId262" Type="http://schemas.openxmlformats.org/officeDocument/2006/relationships/hyperlink" Target="https://fbref.com/en/squads/19538871/Manchester-United-Stats" TargetMode="External"/><Relationship Id="rId567" Type="http://schemas.openxmlformats.org/officeDocument/2006/relationships/hyperlink" Target="https://fbref.com/en/players/a8c19eb8/matchlogs/2023-2024/summary/Nathan-Collins-Match-Logs" TargetMode="External"/><Relationship Id="rId1197" Type="http://schemas.openxmlformats.org/officeDocument/2006/relationships/hyperlink" Target="https://fbref.com/en/country/USA/United-States-Football" TargetMode="External"/><Relationship Id="rId2150" Type="http://schemas.openxmlformats.org/officeDocument/2006/relationships/hyperlink" Target="https://fbref.com/en/players/3595affe/matchlogs/2023-2024/summary/Dan-Potts-Match-Logs" TargetMode="External"/><Relationship Id="rId2248" Type="http://schemas.openxmlformats.org/officeDocument/2006/relationships/hyperlink" Target="https://fbref.com/en/country/WAL/Wales-Football" TargetMode="External"/><Relationship Id="rId122" Type="http://schemas.openxmlformats.org/officeDocument/2006/relationships/hyperlink" Target="https://fbref.com/en/country/DEN/Denmark-Football" TargetMode="External"/><Relationship Id="rId774" Type="http://schemas.openxmlformats.org/officeDocument/2006/relationships/hyperlink" Target="https://fbref.com/en/squads/361ca564/Tottenham-Hotspur-Stats" TargetMode="External"/><Relationship Id="rId981" Type="http://schemas.openxmlformats.org/officeDocument/2006/relationships/hyperlink" Target="https://fbref.com/en/country/IRN/Iran-Football" TargetMode="External"/><Relationship Id="rId1057" Type="http://schemas.openxmlformats.org/officeDocument/2006/relationships/hyperlink" Target="https://fbref.com/en/country/CRO/Croatia-Football" TargetMode="External"/><Relationship Id="rId2010" Type="http://schemas.openxmlformats.org/officeDocument/2006/relationships/hyperlink" Target="https://fbref.com/en/players/43a166b4/matchlogs/2023-2024/summary/Divock-Origi-Match-Logs" TargetMode="External"/><Relationship Id="rId2455" Type="http://schemas.openxmlformats.org/officeDocument/2006/relationships/hyperlink" Target="https://fbref.com/en/country/ENG/England-Football" TargetMode="External"/><Relationship Id="rId2662" Type="http://schemas.openxmlformats.org/officeDocument/2006/relationships/hyperlink" Target="https://fbref.com/en/players/dad4b285/Joel-Veltman" TargetMode="External"/><Relationship Id="rId427" Type="http://schemas.openxmlformats.org/officeDocument/2006/relationships/hyperlink" Target="https://fbref.com/en/players/b2d31e83/matchlogs/2023-2024/summary/Dan-Burn-Match-Logs" TargetMode="External"/><Relationship Id="rId634" Type="http://schemas.openxmlformats.org/officeDocument/2006/relationships/hyperlink" Target="https://fbref.com/en/squads/e4a775cb/Nottingham-Forest-Stats" TargetMode="External"/><Relationship Id="rId841" Type="http://schemas.openxmlformats.org/officeDocument/2006/relationships/hyperlink" Target="https://fbref.com/en/country/PAR/Paraguay-Football" TargetMode="External"/><Relationship Id="rId1264" Type="http://schemas.openxmlformats.org/officeDocument/2006/relationships/hyperlink" Target="https://fbref.com/en/players/9c36ed83/Nicolas-Jackson" TargetMode="External"/><Relationship Id="rId1471" Type="http://schemas.openxmlformats.org/officeDocument/2006/relationships/hyperlink" Target="https://fbref.com/en/players/90295964/matchlogs/2023-2024/summary/Levi-Laing-Match-Logs" TargetMode="External"/><Relationship Id="rId1569" Type="http://schemas.openxmlformats.org/officeDocument/2006/relationships/hyperlink" Target="https://fbref.com/en/country/NED/Netherlands-Football" TargetMode="External"/><Relationship Id="rId2108" Type="http://schemas.openxmlformats.org/officeDocument/2006/relationships/hyperlink" Target="https://fbref.com/en/country/ENG/England-Football" TargetMode="External"/><Relationship Id="rId2315" Type="http://schemas.openxmlformats.org/officeDocument/2006/relationships/hyperlink" Target="https://fbref.com/en/players/e342ad68/Mohamed-Salah" TargetMode="External"/><Relationship Id="rId2522" Type="http://schemas.openxmlformats.org/officeDocument/2006/relationships/hyperlink" Target="https://fbref.com/en/players/15ea812b/James-Tarkowski" TargetMode="External"/><Relationship Id="rId701" Type="http://schemas.openxmlformats.org/officeDocument/2006/relationships/hyperlink" Target="https://fbref.com/en/country/COL/Colombia-Football" TargetMode="External"/><Relationship Id="rId939" Type="http://schemas.openxmlformats.org/officeDocument/2006/relationships/hyperlink" Target="https://fbref.com/en/players/6722d4f0/matchlogs/2023-2024/summary/Tyrese-Francois-Match-Logs" TargetMode="External"/><Relationship Id="rId1124" Type="http://schemas.openxmlformats.org/officeDocument/2006/relationships/hyperlink" Target="https://fbref.com/en/players/10cb48b7/Daiki-Hashioka" TargetMode="External"/><Relationship Id="rId1331" Type="http://schemas.openxmlformats.org/officeDocument/2006/relationships/hyperlink" Target="https://fbref.com/en/players/4fb9c88f/matchlogs/2023-2024/summary/Curtis-Jones-Match-Logs" TargetMode="External"/><Relationship Id="rId1776" Type="http://schemas.openxmlformats.org/officeDocument/2006/relationships/hyperlink" Target="https://fbref.com/en/players/f230bc30/Jakub-Moder" TargetMode="External"/><Relationship Id="rId1983" Type="http://schemas.openxmlformats.org/officeDocument/2006/relationships/hyperlink" Target="https://fbref.com/en/players/828657ff/Amadou-Onana" TargetMode="External"/><Relationship Id="rId2827" Type="http://schemas.openxmlformats.org/officeDocument/2006/relationships/hyperlink" Target="https://fbref.com/en/squads/4ba7cbea/Bournemouth-Stats" TargetMode="External"/><Relationship Id="rId68" Type="http://schemas.openxmlformats.org/officeDocument/2006/relationships/hyperlink" Target="https://fbref.com/en/players/a8c0acb7/matchlogs/2023-2024/summary/Kristoffer-Ajer-Match-Logs" TargetMode="External"/><Relationship Id="rId1429" Type="http://schemas.openxmlformats.org/officeDocument/2006/relationships/hyperlink" Target="https://fbref.com/en/country/NED/Netherlands-Football" TargetMode="External"/><Relationship Id="rId1636" Type="http://schemas.openxmlformats.org/officeDocument/2006/relationships/hyperlink" Target="https://fbref.com/en/players/bac46a10/Lisandro-Martinez" TargetMode="External"/><Relationship Id="rId1843" Type="http://schemas.openxmlformats.org/officeDocument/2006/relationships/hyperlink" Target="https://fbref.com/en/players/f1c42eb3/matchlogs/2023-2024/summary/Alex-Murphy-Match-Logs" TargetMode="External"/><Relationship Id="rId1703" Type="http://schemas.openxmlformats.org/officeDocument/2006/relationships/hyperlink" Target="https://fbref.com/en/players/78b8ac63/matchlogs/2023-2024/summary/Oliver-McBurnie-Match-Logs" TargetMode="External"/><Relationship Id="rId1910" Type="http://schemas.openxmlformats.org/officeDocument/2006/relationships/hyperlink" Target="https://fbref.com/en/squads/822bd0ba/Liverpool-Stats" TargetMode="External"/><Relationship Id="rId284" Type="http://schemas.openxmlformats.org/officeDocument/2006/relationships/hyperlink" Target="https://fbref.com/en/players/3b8674e6/Rodrigo-Bentancur" TargetMode="External"/><Relationship Id="rId491" Type="http://schemas.openxmlformats.org/officeDocument/2006/relationships/hyperlink" Target="https://fbref.com/en/players/197640fd/matchlogs/2023-2024/summary/Timothy-Castagne-Match-Logs" TargetMode="External"/><Relationship Id="rId2172" Type="http://schemas.openxmlformats.org/officeDocument/2006/relationships/hyperlink" Target="https://fbref.com/en/country/ENG/England-Football" TargetMode="External"/><Relationship Id="rId144" Type="http://schemas.openxmlformats.org/officeDocument/2006/relationships/hyperlink" Target="https://fbref.com/en/players/99127249/matchlogs/2023-2024/summary/Antony-Match-Logs" TargetMode="External"/><Relationship Id="rId589" Type="http://schemas.openxmlformats.org/officeDocument/2006/relationships/hyperlink" Target="https://fbref.com/en/country/BRA/Brazil-Football" TargetMode="External"/><Relationship Id="rId796" Type="http://schemas.openxmlformats.org/officeDocument/2006/relationships/hyperlink" Target="https://fbref.com/en/players/123d2733/George-Earthy" TargetMode="External"/><Relationship Id="rId2477" Type="http://schemas.openxmlformats.org/officeDocument/2006/relationships/hyperlink" Target="https://fbref.com/en/players/6a8a7af8/matchlogs/2023-2024/summary/Vinicius-Souza-Match-Logs" TargetMode="External"/><Relationship Id="rId2684" Type="http://schemas.openxmlformats.org/officeDocument/2006/relationships/hyperlink" Target="https://fbref.com/en/squads/943e8050/Burnley-Stats" TargetMode="External"/><Relationship Id="rId351" Type="http://schemas.openxmlformats.org/officeDocument/2006/relationships/hyperlink" Target="https://fbref.com/en/players/ccce7025/matchlogs/2023-2024/summary/Sven-Botman-Match-Logs" TargetMode="External"/><Relationship Id="rId449" Type="http://schemas.openxmlformats.org/officeDocument/2006/relationships/hyperlink" Target="https://fbref.com/en/country/SCO/Scotland-Football" TargetMode="External"/><Relationship Id="rId656" Type="http://schemas.openxmlformats.org/officeDocument/2006/relationships/hyperlink" Target="https://fbref.com/en/players/44781702/Ben-Davies" TargetMode="External"/><Relationship Id="rId863" Type="http://schemas.openxmlformats.org/officeDocument/2006/relationships/hyperlink" Target="https://fbref.com/en/players/f8fcd2a5/matchlogs/2023-2024/summary/Jonny-Evans-Match-Logs" TargetMode="External"/><Relationship Id="rId1079" Type="http://schemas.openxmlformats.org/officeDocument/2006/relationships/hyperlink" Target="https://fbref.com/en/players/d0706b27/matchlogs/2023-2024/summary/Marc-Guehi-Match-Logs" TargetMode="External"/><Relationship Id="rId1286" Type="http://schemas.openxmlformats.org/officeDocument/2006/relationships/hyperlink" Target="https://fbref.com/en/squads/18bb7c10/Arsenal-Stats" TargetMode="External"/><Relationship Id="rId1493" Type="http://schemas.openxmlformats.org/officeDocument/2006/relationships/hyperlink" Target="https://fbref.com/en/country/BEL/Belgium-Football" TargetMode="External"/><Relationship Id="rId2032" Type="http://schemas.openxmlformats.org/officeDocument/2006/relationships/hyperlink" Target="https://fbref.com/en/country/BFA/Burkina-Faso-Football" TargetMode="External"/><Relationship Id="rId2337" Type="http://schemas.openxmlformats.org/officeDocument/2006/relationships/hyperlink" Target="https://fbref.com/en/squads/361ca564/Tottenham-Hotspur-Stats" TargetMode="External"/><Relationship Id="rId2544" Type="http://schemas.openxmlformats.org/officeDocument/2006/relationships/hyperlink" Target="https://fbref.com/en/squads/fd962109/Fulham-Stats" TargetMode="External"/><Relationship Id="rId211" Type="http://schemas.openxmlformats.org/officeDocument/2006/relationships/hyperlink" Target="https://fbref.com/en/players/f449640d/matchlogs/2023-2024/summary/Fode-Ballo-Toure-Match-Logs" TargetMode="External"/><Relationship Id="rId309" Type="http://schemas.openxmlformats.org/officeDocument/2006/relationships/hyperlink" Target="https://fbref.com/en/country/GNB/Guinea-Bissau-Football" TargetMode="External"/><Relationship Id="rId516" Type="http://schemas.openxmlformats.org/officeDocument/2006/relationships/hyperlink" Target="https://fbref.com/en/players/890f108d/Youssef-Chermiti" TargetMode="External"/><Relationship Id="rId1146" Type="http://schemas.openxmlformats.org/officeDocument/2006/relationships/hyperlink" Target="https://fbref.com/en/squads/8cec06e1/Wolverhampton-Wanderers-Stats" TargetMode="External"/><Relationship Id="rId1798" Type="http://schemas.openxmlformats.org/officeDocument/2006/relationships/hyperlink" Target="https://fbref.com/en/squads/8602292d/Aston-Villa-Stats" TargetMode="External"/><Relationship Id="rId2751" Type="http://schemas.openxmlformats.org/officeDocument/2006/relationships/hyperlink" Target="https://fbref.com/en/squads/47c64c55/Crystal-Palace-Stats" TargetMode="External"/><Relationship Id="rId2849" Type="http://schemas.openxmlformats.org/officeDocument/2006/relationships/hyperlink" Target="https://fbref.com/en/players/79300479/Martin-Odegaard" TargetMode="External"/><Relationship Id="rId723" Type="http://schemas.openxmlformats.org/officeDocument/2006/relationships/hyperlink" Target="https://fbref.com/en/players/ad82197c/matchlogs/2023-2024/summary/Axel-Disasi-Match-Logs" TargetMode="External"/><Relationship Id="rId930" Type="http://schemas.openxmlformats.org/officeDocument/2006/relationships/hyperlink" Target="https://fbref.com/en/squads/47c64c55/Crystal-Palace-Stats" TargetMode="External"/><Relationship Id="rId1006" Type="http://schemas.openxmlformats.org/officeDocument/2006/relationships/hyperlink" Target="https://fbref.com/en/squads/d3fd31cc/Everton-Stats" TargetMode="External"/><Relationship Id="rId1353" Type="http://schemas.openxmlformats.org/officeDocument/2006/relationships/hyperlink" Target="https://fbref.com/en/country/BFA/Burkina-Faso-Football" TargetMode="External"/><Relationship Id="rId1560" Type="http://schemas.openxmlformats.org/officeDocument/2006/relationships/hyperlink" Target="https://fbref.com/en/players/61aed9fe/Jayden-Luker" TargetMode="External"/><Relationship Id="rId1658" Type="http://schemas.openxmlformats.org/officeDocument/2006/relationships/hyperlink" Target="https://fbref.com/en/squads/822bd0ba/Liverpool-Stats" TargetMode="External"/><Relationship Id="rId1865" Type="http://schemas.openxmlformats.org/officeDocument/2006/relationships/hyperlink" Target="https://fbref.com/en/country/ENG/England-Football" TargetMode="External"/><Relationship Id="rId2404" Type="http://schemas.openxmlformats.org/officeDocument/2006/relationships/hyperlink" Target="https://fbref.com/en/squads/e4a775cb/Nottingham-Forest-Stats" TargetMode="External"/><Relationship Id="rId2611" Type="http://schemas.openxmlformats.org/officeDocument/2006/relationships/hyperlink" Target="https://fbref.com/en/country/ENG/England-Football" TargetMode="External"/><Relationship Id="rId2709" Type="http://schemas.openxmlformats.org/officeDocument/2006/relationships/hyperlink" Target="https://fbref.com/en/players/501ac0cc/Reuell-Walters" TargetMode="External"/><Relationship Id="rId1213" Type="http://schemas.openxmlformats.org/officeDocument/2006/relationships/hyperlink" Target="https://fbref.com/en/country/ENG/England-Football" TargetMode="External"/><Relationship Id="rId1420" Type="http://schemas.openxmlformats.org/officeDocument/2006/relationships/hyperlink" Target="https://fbref.com/en/players/5791b997/Tom-King" TargetMode="External"/><Relationship Id="rId1518" Type="http://schemas.openxmlformats.org/officeDocument/2006/relationships/hyperlink" Target="https://fbref.com/en/squads/b8fd03ef/Manchester-City-Stats" TargetMode="External"/><Relationship Id="rId1725" Type="http://schemas.openxmlformats.org/officeDocument/2006/relationships/hyperlink" Target="https://fbref.com/en/country/SCO/Scotland-Football" TargetMode="External"/><Relationship Id="rId1932" Type="http://schemas.openxmlformats.org/officeDocument/2006/relationships/hyperlink" Target="https://fbref.com/en/players/345fc437/Tommi-OReilly" TargetMode="External"/><Relationship Id="rId17" Type="http://schemas.openxmlformats.org/officeDocument/2006/relationships/hyperlink" Target="https://fbref.com/en/players/c81d773d/Tosin-Adarabioyo" TargetMode="External"/><Relationship Id="rId2194" Type="http://schemas.openxmlformats.org/officeDocument/2006/relationships/hyperlink" Target="https://fbref.com/en/players/9ad8d732/matchlogs/2023-2024/summary/Jadan-Raymond-Match-Logs" TargetMode="External"/><Relationship Id="rId166" Type="http://schemas.openxmlformats.org/officeDocument/2006/relationships/hyperlink" Target="https://fbref.com/en/squads/943e8050/Burnley-Stats" TargetMode="External"/><Relationship Id="rId373" Type="http://schemas.openxmlformats.org/officeDocument/2006/relationships/hyperlink" Target="https://fbref.com/en/country/ENG/England-Football" TargetMode="External"/><Relationship Id="rId580" Type="http://schemas.openxmlformats.org/officeDocument/2006/relationships/hyperlink" Target="https://fbref.com/en/players/beb391dd/Maxwel-Cornet" TargetMode="External"/><Relationship Id="rId2054" Type="http://schemas.openxmlformats.org/officeDocument/2006/relationships/hyperlink" Target="https://fbref.com/en/players/e0bc6fdc/matchlogs/2023-2024/summary/Emerson-Palmieri-Match-Logs" TargetMode="External"/><Relationship Id="rId2261" Type="http://schemas.openxmlformats.org/officeDocument/2006/relationships/hyperlink" Target="https://fbref.com/en/squads/1df6b87e/Sheffield-United-Stats" TargetMode="External"/><Relationship Id="rId2499" Type="http://schemas.openxmlformats.org/officeDocument/2006/relationships/hyperlink" Target="https://fbref.com/en/country/ENG/England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country/ENG/England-Football" TargetMode="External"/><Relationship Id="rId440" Type="http://schemas.openxmlformats.org/officeDocument/2006/relationships/hyperlink" Target="https://fbref.com/en/players/a8748947/Tom-Cairney" TargetMode="External"/><Relationship Id="rId678" Type="http://schemas.openxmlformats.org/officeDocument/2006/relationships/hyperlink" Target="https://fbref.com/en/squads/943e8050/Burnley-Stats" TargetMode="External"/><Relationship Id="rId885" Type="http://schemas.openxmlformats.org/officeDocument/2006/relationships/hyperlink" Target="https://fbref.com/en/country/IRL/Republic-of-Ireland-Football" TargetMode="External"/><Relationship Id="rId1070" Type="http://schemas.openxmlformats.org/officeDocument/2006/relationships/hyperlink" Target="https://fbref.com/en/squads/8cec06e1/Wolverhampton-Wanderers-Stats" TargetMode="External"/><Relationship Id="rId2121" Type="http://schemas.openxmlformats.org/officeDocument/2006/relationships/hyperlink" Target="https://fbref.com/en/squads/d3fd31cc/Everton-Stats" TargetMode="External"/><Relationship Id="rId2359" Type="http://schemas.openxmlformats.org/officeDocument/2006/relationships/hyperlink" Target="https://fbref.com/en/players/dd745366/Andrey-Santos" TargetMode="External"/><Relationship Id="rId2566" Type="http://schemas.openxmlformats.org/officeDocument/2006/relationships/hyperlink" Target="https://fbref.com/en/players/e7ca0439/James-Tomkins" TargetMode="External"/><Relationship Id="rId2773" Type="http://schemas.openxmlformats.org/officeDocument/2006/relationships/hyperlink" Target="https://fbref.com/en/players/8b9ebd03/Willian" TargetMode="External"/><Relationship Id="rId300" Type="http://schemas.openxmlformats.org/officeDocument/2006/relationships/hyperlink" Target="https://fbref.com/en/players/b59c2a92/Lucas-Bergstrom" TargetMode="External"/><Relationship Id="rId538" Type="http://schemas.openxmlformats.org/officeDocument/2006/relationships/hyperlink" Target="https://fbref.com/en/squads/4ba7cbea/Bournemouth-Stats" TargetMode="External"/><Relationship Id="rId745" Type="http://schemas.openxmlformats.org/officeDocument/2006/relationships/hyperlink" Target="https://fbref.com/en/country/ENG/England-Football" TargetMode="External"/><Relationship Id="rId952" Type="http://schemas.openxmlformats.org/officeDocument/2006/relationships/hyperlink" Target="https://fbref.com/en/players/1971591f/Cody-Gakpo" TargetMode="External"/><Relationship Id="rId1168" Type="http://schemas.openxmlformats.org/officeDocument/2006/relationships/hyperlink" Target="https://fbref.com/en/players/92e7e919/Son-Heung-min" TargetMode="External"/><Relationship Id="rId1375" Type="http://schemas.openxmlformats.org/officeDocument/2006/relationships/hyperlink" Target="https://fbref.com/en/players/32e7ce92/matchlogs/2023-2024/summary/Loris-Karius-Match-Logs" TargetMode="External"/><Relationship Id="rId1582" Type="http://schemas.openxmlformats.org/officeDocument/2006/relationships/hyperlink" Target="https://fbref.com/en/squads/cff3d9bb/Chelsea-Stats" TargetMode="External"/><Relationship Id="rId2219" Type="http://schemas.openxmlformats.org/officeDocument/2006/relationships/hyperlink" Target="https://fbref.com/en/players/7fa4e703/Gio-Reyna" TargetMode="External"/><Relationship Id="rId2426" Type="http://schemas.openxmlformats.org/officeDocument/2006/relationships/hyperlink" Target="https://fbref.com/en/players/ee7c0a5e/James-Shea" TargetMode="External"/><Relationship Id="rId2633" Type="http://schemas.openxmlformats.org/officeDocument/2006/relationships/hyperlink" Target="https://fbref.com/en/players/7cd520e8/matchlogs/2023-2024/summary/Destiny-Udogie-Match-Logs" TargetMode="External"/><Relationship Id="rId81" Type="http://schemas.openxmlformats.org/officeDocument/2006/relationships/hyperlink" Target="https://fbref.com/en/players/cd1acf9d/Trent-Alexander-Arnold" TargetMode="External"/><Relationship Id="rId605" Type="http://schemas.openxmlformats.org/officeDocument/2006/relationships/hyperlink" Target="https://fbref.com/en/country/IRL/Republic-of-Ireland-Football" TargetMode="External"/><Relationship Id="rId812" Type="http://schemas.openxmlformats.org/officeDocument/2006/relationships/hyperlink" Target="https://fbref.com/en/players/debe38a0/John-Egan" TargetMode="External"/><Relationship Id="rId1028" Type="http://schemas.openxmlformats.org/officeDocument/2006/relationships/hyperlink" Target="https://fbref.com/en/players/7e5bebeb/Enso-Gonzalez" TargetMode="External"/><Relationship Id="rId1235" Type="http://schemas.openxmlformats.org/officeDocument/2006/relationships/hyperlink" Target="https://fbref.com/en/players/aaab4602/matchlogs/2023-2024/summary/Bradley-Ibrahim-Match-Logs" TargetMode="External"/><Relationship Id="rId1442" Type="http://schemas.openxmlformats.org/officeDocument/2006/relationships/hyperlink" Target="https://fbref.com/en/squads/8602292d/Aston-Villa-Stats" TargetMode="External"/><Relationship Id="rId1887" Type="http://schemas.openxmlformats.org/officeDocument/2006/relationships/hyperlink" Target="https://fbref.com/en/players/a53649b7/matchlogs/2023-2024/summary/Eddie-Nketiah-Match-Logs" TargetMode="External"/><Relationship Id="rId2840" Type="http://schemas.openxmlformats.org/officeDocument/2006/relationships/hyperlink" Target="https://fbref.com/en/players/51cf8561/matchlogs/2023-2024/summary/Oleksandr-Zinchenko-Match-Logs" TargetMode="External"/><Relationship Id="rId1302" Type="http://schemas.openxmlformats.org/officeDocument/2006/relationships/hyperlink" Target="https://fbref.com/en/squads/b2b47a98/Newcastle-United-Stats" TargetMode="External"/><Relationship Id="rId1747" Type="http://schemas.openxmlformats.org/officeDocument/2006/relationships/hyperlink" Target="https://fbref.com/en/players/fed96827/matchlogs/2023-2024/summary/Chris-Mepham-Match-Logs" TargetMode="External"/><Relationship Id="rId1954" Type="http://schemas.openxmlformats.org/officeDocument/2006/relationships/hyperlink" Target="https://fbref.com/en/squads/7c21e445/West-Ham-United-Stats" TargetMode="External"/><Relationship Id="rId2700" Type="http://schemas.openxmlformats.org/officeDocument/2006/relationships/hyperlink" Target="https://fbref.com/en/players/9295dc1c/matchlogs/2023-2024/summary/Vitinho-Match-Logs" TargetMode="External"/><Relationship Id="rId39" Type="http://schemas.openxmlformats.org/officeDocument/2006/relationships/hyperlink" Target="https://fbref.com/en/squads/822bd0ba/Liverpool-Stats" TargetMode="External"/><Relationship Id="rId1607" Type="http://schemas.openxmlformats.org/officeDocument/2006/relationships/hyperlink" Target="https://fbref.com/en/players/bb5fbd2b/matchlogs/2023-2024/summary/Solly-March-Match-Logs" TargetMode="External"/><Relationship Id="rId1814" Type="http://schemas.openxmlformats.org/officeDocument/2006/relationships/hyperlink" Target="https://fbref.com/en/squads/822bd0ba/Liverpool-Stats" TargetMode="External"/><Relationship Id="rId188" Type="http://schemas.openxmlformats.org/officeDocument/2006/relationships/hyperlink" Target="https://fbref.com/en/players/3a233281/Leon-Bailey" TargetMode="External"/><Relationship Id="rId395" Type="http://schemas.openxmlformats.org/officeDocument/2006/relationships/hyperlink" Target="https://fbref.com/en/players/dc4cae05/matchlogs/2023-2024/summary/David-Brooks-Match-Logs" TargetMode="External"/><Relationship Id="rId2076" Type="http://schemas.openxmlformats.org/officeDocument/2006/relationships/hyperlink" Target="https://fbref.com/en/country/ENG/England-Football" TargetMode="External"/><Relationship Id="rId2283" Type="http://schemas.openxmlformats.org/officeDocument/2006/relationships/hyperlink" Target="https://fbref.com/en/players/2e5915f1/Morgan-Rogers" TargetMode="External"/><Relationship Id="rId2490" Type="http://schemas.openxmlformats.org/officeDocument/2006/relationships/hyperlink" Target="https://fbref.com/en/players/5eecec3d/John-Stones" TargetMode="External"/><Relationship Id="rId2588" Type="http://schemas.openxmlformats.org/officeDocument/2006/relationships/hyperlink" Target="https://fbref.com/en/squads/943e8050/Burnley-Stats" TargetMode="External"/><Relationship Id="rId255" Type="http://schemas.openxmlformats.org/officeDocument/2006/relationships/hyperlink" Target="https://fbref.com/en/players/7cbd6d68/matchlogs/2023-2024/summary/Eddie-Beach-Match-Logs" TargetMode="External"/><Relationship Id="rId462" Type="http://schemas.openxmlformats.org/officeDocument/2006/relationships/hyperlink" Target="https://fbref.com/en/squads/8602292d/Aston-Villa-Stats" TargetMode="External"/><Relationship Id="rId1092" Type="http://schemas.openxmlformats.org/officeDocument/2006/relationships/hyperlink" Target="https://fbref.com/en/players/1f44ac21/Erling-Haaland" TargetMode="External"/><Relationship Id="rId1397" Type="http://schemas.openxmlformats.org/officeDocument/2006/relationships/hyperlink" Target="https://fbref.com/en/country/ENG/England-Football" TargetMode="External"/><Relationship Id="rId2143" Type="http://schemas.openxmlformats.org/officeDocument/2006/relationships/hyperlink" Target="https://fbref.com/en/players/27d0a506/Pedro-Porro" TargetMode="External"/><Relationship Id="rId2350" Type="http://schemas.openxmlformats.org/officeDocument/2006/relationships/hyperlink" Target="https://fbref.com/en/players/bced0375/matchlogs/2023-2024/summary/Ibrahim-Sangare-Match-Logs" TargetMode="External"/><Relationship Id="rId2795" Type="http://schemas.openxmlformats.org/officeDocument/2006/relationships/hyperlink" Target="https://fbref.com/en/squads/e4a775cb/Nottingham-Forest-Stats" TargetMode="External"/><Relationship Id="rId115" Type="http://schemas.openxmlformats.org/officeDocument/2006/relationships/hyperlink" Target="https://fbref.com/en/squads/19538871/Manchester-United-Stats" TargetMode="External"/><Relationship Id="rId322" Type="http://schemas.openxmlformats.org/officeDocument/2006/relationships/hyperlink" Target="https://fbref.com/en/squads/4ba7cbea/Bournemouth-Stats" TargetMode="External"/><Relationship Id="rId767" Type="http://schemas.openxmlformats.org/officeDocument/2006/relationships/hyperlink" Target="https://fbref.com/en/players/bf33b257/matchlogs/2023-2024/summary/Alfie-Doughty-Match-Logs" TargetMode="External"/><Relationship Id="rId974" Type="http://schemas.openxmlformats.org/officeDocument/2006/relationships/hyperlink" Target="https://fbref.com/en/squads/d3fd31cc/Everton-Stats" TargetMode="External"/><Relationship Id="rId2003" Type="http://schemas.openxmlformats.org/officeDocument/2006/relationships/hyperlink" Target="https://fbref.com/en/players/40aaa04c/Lewis-Orford" TargetMode="External"/><Relationship Id="rId2210" Type="http://schemas.openxmlformats.org/officeDocument/2006/relationships/hyperlink" Target="https://fbref.com/en/players/3353737a/matchlogs/2023-2024/summary/Sergio-Reguilon-Match-Logs" TargetMode="External"/><Relationship Id="rId2448" Type="http://schemas.openxmlformats.org/officeDocument/2006/relationships/hyperlink" Target="https://fbref.com/en/squads/361ca564/Tottenham-Hotspur-Stats" TargetMode="External"/><Relationship Id="rId2655" Type="http://schemas.openxmlformats.org/officeDocument/2006/relationships/hyperlink" Target="https://fbref.com/en/country/FRA/France-Football" TargetMode="External"/><Relationship Id="rId627" Type="http://schemas.openxmlformats.org/officeDocument/2006/relationships/hyperlink" Target="https://fbref.com/en/players/d9565625/matchlogs/2023-2024/summary/Diogo-Dalot-Match-Logs" TargetMode="External"/><Relationship Id="rId834" Type="http://schemas.openxmlformats.org/officeDocument/2006/relationships/hyperlink" Target="https://fbref.com/en/squads/18bb7c10/Arsenal-Stats" TargetMode="External"/><Relationship Id="rId1257" Type="http://schemas.openxmlformats.org/officeDocument/2006/relationships/hyperlink" Target="https://fbref.com/en/country/NGA/Nigeria-Football" TargetMode="External"/><Relationship Id="rId1464" Type="http://schemas.openxmlformats.org/officeDocument/2006/relationships/hyperlink" Target="https://fbref.com/en/players/df3cda47/Dejan-Kulusevski" TargetMode="External"/><Relationship Id="rId1671" Type="http://schemas.openxmlformats.org/officeDocument/2006/relationships/hyperlink" Target="https://fbref.com/en/players/4bcf39f6/matchlogs/2023-2024/summary/Neal-Maupay-Match-Logs" TargetMode="External"/><Relationship Id="rId2308" Type="http://schemas.openxmlformats.org/officeDocument/2006/relationships/hyperlink" Target="https://fbref.com/en/country/ENG/England-Football" TargetMode="External"/><Relationship Id="rId2515" Type="http://schemas.openxmlformats.org/officeDocument/2006/relationships/hyperlink" Target="https://fbref.com/en/country/COL/Colombia-Football" TargetMode="External"/><Relationship Id="rId2722" Type="http://schemas.openxmlformats.org/officeDocument/2006/relationships/hyperlink" Target="https://fbref.com/en/country/ENG/England-Football" TargetMode="External"/><Relationship Id="rId901" Type="http://schemas.openxmlformats.org/officeDocument/2006/relationships/hyperlink" Target="https://fbref.com/en/country/NED/Netherlands-Football" TargetMode="External"/><Relationship Id="rId1117" Type="http://schemas.openxmlformats.org/officeDocument/2006/relationships/hyperlink" Target="https://fbref.com/en/country/ENG/England-Football" TargetMode="External"/><Relationship Id="rId1324" Type="http://schemas.openxmlformats.org/officeDocument/2006/relationships/hyperlink" Target="https://fbref.com/en/players/9e5708be/Sam-Johnstone" TargetMode="External"/><Relationship Id="rId1531" Type="http://schemas.openxmlformats.org/officeDocument/2006/relationships/hyperlink" Target="https://fbref.com/en/players/f5deef4c/matchlogs/2023-2024/summary/Victor-Lindelof-Match-Logs" TargetMode="External"/><Relationship Id="rId1769" Type="http://schemas.openxmlformats.org/officeDocument/2006/relationships/hyperlink" Target="https://fbref.com/en/country/JPN/Japan-Football" TargetMode="External"/><Relationship Id="rId1976" Type="http://schemas.openxmlformats.org/officeDocument/2006/relationships/hyperlink" Target="https://fbref.com/en/country/SWE/Sweden-Football" TargetMode="External"/><Relationship Id="rId30" Type="http://schemas.openxmlformats.org/officeDocument/2006/relationships/hyperlink" Target="https://fbref.com/en/country/IRL/Republic-of-Ireland-Football" TargetMode="External"/><Relationship Id="rId1629" Type="http://schemas.openxmlformats.org/officeDocument/2006/relationships/hyperlink" Target="https://fbref.com/en/country/BRA/Brazil-Football" TargetMode="External"/><Relationship Id="rId1836" Type="http://schemas.openxmlformats.org/officeDocument/2006/relationships/hyperlink" Target="https://fbref.com/en/players/1704b0b8/Murillo" TargetMode="External"/><Relationship Id="rId1903" Type="http://schemas.openxmlformats.org/officeDocument/2006/relationships/hyperlink" Target="https://fbref.com/en/players/e6af02e0/matchlogs/2023-2024/summary/Matheus-Nunes-Match-Logs" TargetMode="External"/><Relationship Id="rId2098" Type="http://schemas.openxmlformats.org/officeDocument/2006/relationships/hyperlink" Target="https://fbref.com/en/players/0cf321c8/matchlogs/2023-2024/summary/Djordje-Petrovic-Match-Logs" TargetMode="External"/><Relationship Id="rId277" Type="http://schemas.openxmlformats.org/officeDocument/2006/relationships/hyperlink" Target="https://fbref.com/en/country/ENG/England-Football" TargetMode="External"/><Relationship Id="rId484" Type="http://schemas.openxmlformats.org/officeDocument/2006/relationships/hyperlink" Target="https://fbref.com/en/players/2389cdc2/Matty-Cash" TargetMode="External"/><Relationship Id="rId2165" Type="http://schemas.openxmlformats.org/officeDocument/2006/relationships/hyperlink" Target="https://fbref.com/en/squads/47c64c55/Crystal-Palace-Stats" TargetMode="External"/><Relationship Id="rId137" Type="http://schemas.openxmlformats.org/officeDocument/2006/relationships/hyperlink" Target="https://fbref.com/en/players/ac05f970/Michail-Antonio" TargetMode="External"/><Relationship Id="rId344" Type="http://schemas.openxmlformats.org/officeDocument/2006/relationships/hyperlink" Target="https://fbref.com/en/players/a4ac4b8f/Willy-Boly" TargetMode="External"/><Relationship Id="rId691" Type="http://schemas.openxmlformats.org/officeDocument/2006/relationships/hyperlink" Target="https://fbref.com/en/players/9dc96f10/matchlogs/2023-2024/summary/Amad-Diallo-Match-Logs" TargetMode="External"/><Relationship Id="rId789" Type="http://schemas.openxmlformats.org/officeDocument/2006/relationships/hyperlink" Target="https://fbref.com/en/country/ENG/England-Football" TargetMode="External"/><Relationship Id="rId996" Type="http://schemas.openxmlformats.org/officeDocument/2006/relationships/hyperlink" Target="https://fbref.com/en/players/e32958b7/Mark-Gillespie" TargetMode="External"/><Relationship Id="rId2025" Type="http://schemas.openxmlformats.org/officeDocument/2006/relationships/hyperlink" Target="https://fbref.com/en/squads/e4a775cb/Nottingham-Forest-Stats" TargetMode="External"/><Relationship Id="rId2372" Type="http://schemas.openxmlformats.org/officeDocument/2006/relationships/hyperlink" Target="https://fbref.com/en/squads/822bd0ba/Liverpool-Stats" TargetMode="External"/><Relationship Id="rId2677" Type="http://schemas.openxmlformats.org/officeDocument/2006/relationships/hyperlink" Target="https://fbref.com/en/players/77d6fd4d/matchlogs/2023-2024/summary/Guglielmo-Vicario-Match-Logs" TargetMode="External"/><Relationship Id="rId551" Type="http://schemas.openxmlformats.org/officeDocument/2006/relationships/hyperlink" Target="https://fbref.com/en/players/7c5fa6cf/matchlogs/2023-2024/summary/Jordan-Clark-Match-Logs" TargetMode="External"/><Relationship Id="rId649" Type="http://schemas.openxmlformats.org/officeDocument/2006/relationships/hyperlink" Target="https://fbref.com/en/country/CIV/Cote-dIvoire-Football" TargetMode="External"/><Relationship Id="rId856" Type="http://schemas.openxmlformats.org/officeDocument/2006/relationships/hyperlink" Target="https://fbref.com/en/players/d38fdf53/Pervis-Estupinan" TargetMode="External"/><Relationship Id="rId1181" Type="http://schemas.openxmlformats.org/officeDocument/2006/relationships/hyperlink" Target="https://fbref.com/en/country/ENG/England-Football" TargetMode="External"/><Relationship Id="rId1279" Type="http://schemas.openxmlformats.org/officeDocument/2006/relationships/hyperlink" Target="https://fbref.com/en/players/8449d35e/matchlogs/2023-2024/summary/Vitaly-Janelt-Match-Logs" TargetMode="External"/><Relationship Id="rId1486" Type="http://schemas.openxmlformats.org/officeDocument/2006/relationships/hyperlink" Target="https://fbref.com/en/squads/1df6b87e/Sheffield-United-Stats" TargetMode="External"/><Relationship Id="rId2232" Type="http://schemas.openxmlformats.org/officeDocument/2006/relationships/hyperlink" Target="https://fbref.com/en/country/USA/United-States-Football" TargetMode="External"/><Relationship Id="rId2537" Type="http://schemas.openxmlformats.org/officeDocument/2006/relationships/hyperlink" Target="https://fbref.com/en/players/5c0da4a4/matchlogs/2023-2024/summary/Marcus-Tavernier-Match-Logs" TargetMode="External"/><Relationship Id="rId204" Type="http://schemas.openxmlformats.org/officeDocument/2006/relationships/hyperlink" Target="https://fbref.com/en/players/a1390d2f/Carlos-Baleba" TargetMode="External"/><Relationship Id="rId411" Type="http://schemas.openxmlformats.org/officeDocument/2006/relationships/hyperlink" Target="https://fbref.com/en/players/bfc3b3a0/matchlogs/2023-2024/summary/Hugo-Bueno-Match-Logs" TargetMode="External"/><Relationship Id="rId509" Type="http://schemas.openxmlformats.org/officeDocument/2006/relationships/hyperlink" Target="https://fbref.com/en/country/ENG/England-Football" TargetMode="External"/><Relationship Id="rId1041" Type="http://schemas.openxmlformats.org/officeDocument/2006/relationships/hyperlink" Target="https://fbref.com/en/country/ENG/England-Football" TargetMode="External"/><Relationship Id="rId1139" Type="http://schemas.openxmlformats.org/officeDocument/2006/relationships/hyperlink" Target="https://fbref.com/en/players/a6de6361/matchlogs/2023-2024/summary/Tom-Heaton-Match-Logs" TargetMode="External"/><Relationship Id="rId1346" Type="http://schemas.openxmlformats.org/officeDocument/2006/relationships/hyperlink" Target="https://fbref.com/en/squads/4ba7cbea/Bournemouth-Stats" TargetMode="External"/><Relationship Id="rId1693" Type="http://schemas.openxmlformats.org/officeDocument/2006/relationships/hyperlink" Target="https://fbref.com/en/country/ENG/England-Football" TargetMode="External"/><Relationship Id="rId1998" Type="http://schemas.openxmlformats.org/officeDocument/2006/relationships/hyperlink" Target="https://fbref.com/en/players/d86a1f3e/matchlogs/2023-2024/summary/Tyler-Onyango-Match-Logs" TargetMode="External"/><Relationship Id="rId2744" Type="http://schemas.openxmlformats.org/officeDocument/2006/relationships/hyperlink" Target="https://fbref.com/en/players/ed46ab76/matchlogs/2023-2024/summary/Maxwell-Wellings-Match-Logs" TargetMode="External"/><Relationship Id="rId716" Type="http://schemas.openxmlformats.org/officeDocument/2006/relationships/hyperlink" Target="https://fbref.com/en/players/a712ca2b/Issa-Diop" TargetMode="External"/><Relationship Id="rId923" Type="http://schemas.openxmlformats.org/officeDocument/2006/relationships/hyperlink" Target="https://fbref.com/en/players/c3e39f12/matchlogs/2023-2024/summary/Fraser-Forster-Match-Logs" TargetMode="External"/><Relationship Id="rId1553" Type="http://schemas.openxmlformats.org/officeDocument/2006/relationships/hyperlink" Target="https://fbref.com/en/country/ENG/England-Football" TargetMode="External"/><Relationship Id="rId1760" Type="http://schemas.openxmlformats.org/officeDocument/2006/relationships/hyperlink" Target="https://fbref.com/en/players/8397a50c/Tyrone-Mings" TargetMode="External"/><Relationship Id="rId1858" Type="http://schemas.openxmlformats.org/officeDocument/2006/relationships/hyperlink" Target="https://fbref.com/en/squads/822bd0ba/Liverpool-Stats" TargetMode="External"/><Relationship Id="rId2604" Type="http://schemas.openxmlformats.org/officeDocument/2006/relationships/hyperlink" Target="https://fbref.com/en/squads/4ba7cbea/Bournemouth-Stats" TargetMode="External"/><Relationship Id="rId2811" Type="http://schemas.openxmlformats.org/officeDocument/2006/relationships/hyperlink" Target="https://fbref.com/en/squads/8602292d/Aston-Villa-Stats" TargetMode="External"/><Relationship Id="rId52" Type="http://schemas.openxmlformats.org/officeDocument/2006/relationships/hyperlink" Target="https://fbref.com/en/players/a6c58494/matchlogs/2023-2024/summary/Naouirou-Ahamada-Match-Logs" TargetMode="External"/><Relationship Id="rId1206" Type="http://schemas.openxmlformats.org/officeDocument/2006/relationships/hyperlink" Target="https://fbref.com/en/squads/e4a775cb/Nottingham-Forest-Stats" TargetMode="External"/><Relationship Id="rId1413" Type="http://schemas.openxmlformats.org/officeDocument/2006/relationships/hyperlink" Target="https://fbref.com/en/country/ENG/England-Football" TargetMode="External"/><Relationship Id="rId1620" Type="http://schemas.openxmlformats.org/officeDocument/2006/relationships/hyperlink" Target="https://fbref.com/en/players/a79abd8b/Filip-Marshall" TargetMode="External"/><Relationship Id="rId1718" Type="http://schemas.openxmlformats.org/officeDocument/2006/relationships/hyperlink" Target="https://fbref.com/en/squads/e4a775cb/Nottingham-Forest-Stats" TargetMode="External"/><Relationship Id="rId1925" Type="http://schemas.openxmlformats.org/officeDocument/2006/relationships/hyperlink" Target="https://fbref.com/en/country/ENG/England-Football" TargetMode="External"/><Relationship Id="rId299" Type="http://schemas.openxmlformats.org/officeDocument/2006/relationships/hyperlink" Target="https://fbref.com/en/players/d0b6129f/matchlogs/2023-2024/summary/Sander-Berge-Match-Logs" TargetMode="External"/><Relationship Id="rId2187" Type="http://schemas.openxmlformats.org/officeDocument/2006/relationships/hyperlink" Target="https://fbref.com/en/players/98ea5115/David-Raya" TargetMode="External"/><Relationship Id="rId2394" Type="http://schemas.openxmlformats.org/officeDocument/2006/relationships/hyperlink" Target="https://fbref.com/en/players/104d0bb8/Alex-Scott" TargetMode="External"/><Relationship Id="rId159" Type="http://schemas.openxmlformats.org/officeDocument/2006/relationships/hyperlink" Target="https://fbref.com/en/squads/7c21e445/West-Ham-United-Stats" TargetMode="External"/><Relationship Id="rId366" Type="http://schemas.openxmlformats.org/officeDocument/2006/relationships/hyperlink" Target="https://fbref.com/en/squads/1df6b87e/Sheffield-United-Stats" TargetMode="External"/><Relationship Id="rId573" Type="http://schemas.openxmlformats.org/officeDocument/2006/relationships/hyperlink" Target="https://fbref.com/en/country/ENG/England-Football" TargetMode="External"/><Relationship Id="rId780" Type="http://schemas.openxmlformats.org/officeDocument/2006/relationships/hyperlink" Target="https://fbref.com/en/players/6224214f/Josh-Duffus" TargetMode="External"/><Relationship Id="rId2047" Type="http://schemas.openxmlformats.org/officeDocument/2006/relationships/hyperlink" Target="https://fbref.com/en/players/dc7f8a28/Cole-Palmer" TargetMode="External"/><Relationship Id="rId2254" Type="http://schemas.openxmlformats.org/officeDocument/2006/relationships/hyperlink" Target="https://fbref.com/en/players/2e4f5f03/matchlogs/2023-2024/summary/Andrew-Robertson-Match-Logs" TargetMode="External"/><Relationship Id="rId2461" Type="http://schemas.openxmlformats.org/officeDocument/2006/relationships/hyperlink" Target="https://fbref.com/en/players/839c14e1/matchlogs/2023-2024/summary/Cedric-Soares-Match-Logs" TargetMode="External"/><Relationship Id="rId2699" Type="http://schemas.openxmlformats.org/officeDocument/2006/relationships/hyperlink" Target="https://fbref.com/en/squads/943e8050/Burnley-Stats" TargetMode="External"/><Relationship Id="rId226" Type="http://schemas.openxmlformats.org/officeDocument/2006/relationships/hyperlink" Target="https://fbref.com/en/squads/e297cd13/Luton-Town-Stats" TargetMode="External"/><Relationship Id="rId433" Type="http://schemas.openxmlformats.org/officeDocument/2006/relationships/hyperlink" Target="https://fbref.com/en/country/ENG/England-Football" TargetMode="External"/><Relationship Id="rId878" Type="http://schemas.openxmlformats.org/officeDocument/2006/relationships/hyperlink" Target="https://fbref.com/en/squads/d07537b9/Brighton-and-Hove-Albion-Stats" TargetMode="External"/><Relationship Id="rId1063" Type="http://schemas.openxmlformats.org/officeDocument/2006/relationships/hyperlink" Target="https://fbref.com/en/players/b0b4fd3e/matchlogs/2023-2024/summary/Jack-Grealish-Match-Logs" TargetMode="External"/><Relationship Id="rId1270" Type="http://schemas.openxmlformats.org/officeDocument/2006/relationships/hyperlink" Target="https://fbref.com/en/squads/18bb7c10/Arsenal-Stats" TargetMode="External"/><Relationship Id="rId2114" Type="http://schemas.openxmlformats.org/officeDocument/2006/relationships/hyperlink" Target="https://fbref.com/en/players/4f565d77/matchlogs/2023-2024/summary/Kalvin-Phillips-Match-Logs" TargetMode="External"/><Relationship Id="rId2559" Type="http://schemas.openxmlformats.org/officeDocument/2006/relationships/hyperlink" Target="https://fbref.com/en/country/ENG/England-Football" TargetMode="External"/><Relationship Id="rId2766" Type="http://schemas.openxmlformats.org/officeDocument/2006/relationships/hyperlink" Target="https://fbref.com/en/country/ENG/England-Football" TargetMode="External"/><Relationship Id="rId640" Type="http://schemas.openxmlformats.org/officeDocument/2006/relationships/hyperlink" Target="https://fbref.com/en/players/003cf4d1/Jayden-Danns" TargetMode="External"/><Relationship Id="rId738" Type="http://schemas.openxmlformats.org/officeDocument/2006/relationships/hyperlink" Target="https://fbref.com/en/squads/b8fd03ef/Manchester-City-Stats" TargetMode="External"/><Relationship Id="rId945" Type="http://schemas.openxmlformats.org/officeDocument/2006/relationships/hyperlink" Target="https://fbref.com/en/country/NGA/Nigeria-Football" TargetMode="External"/><Relationship Id="rId1368" Type="http://schemas.openxmlformats.org/officeDocument/2006/relationships/hyperlink" Target="https://fbref.com/en/players/1caa93a5/Thomas-Kaminski" TargetMode="External"/><Relationship Id="rId1575" Type="http://schemas.openxmlformats.org/officeDocument/2006/relationships/hyperlink" Target="https://fbref.com/en/players/83d074ff/matchlogs/2023-2024/summary/Alexis-Mac-Allister-Match-Logs" TargetMode="External"/><Relationship Id="rId1782" Type="http://schemas.openxmlformats.org/officeDocument/2006/relationships/hyperlink" Target="https://fbref.com/en/squads/7c21e445/West-Ham-United-Stats" TargetMode="External"/><Relationship Id="rId2321" Type="http://schemas.openxmlformats.org/officeDocument/2006/relationships/hyperlink" Target="https://fbref.com/en/squads/18bb7c10/Arsenal-Stats" TargetMode="External"/><Relationship Id="rId2419" Type="http://schemas.openxmlformats.org/officeDocument/2006/relationships/hyperlink" Target="https://fbref.com/en/country/ENG/England-Football" TargetMode="External"/><Relationship Id="rId2626" Type="http://schemas.openxmlformats.org/officeDocument/2006/relationships/hyperlink" Target="https://fbref.com/en/players/4a51ba65/Matt-Turner" TargetMode="External"/><Relationship Id="rId2833" Type="http://schemas.openxmlformats.org/officeDocument/2006/relationships/hyperlink" Target="https://fbref.com/en/players/07d65234/Anass-Zaroury" TargetMode="External"/><Relationship Id="rId74" Type="http://schemas.openxmlformats.org/officeDocument/2006/relationships/hyperlink" Target="https://fbref.com/en/country/NED/Netherlands-Football" TargetMode="External"/><Relationship Id="rId500" Type="http://schemas.openxmlformats.org/officeDocument/2006/relationships/hyperlink" Target="https://fbref.com/en/players/5515376c/Trevoh-Chalobah" TargetMode="External"/><Relationship Id="rId805" Type="http://schemas.openxmlformats.org/officeDocument/2006/relationships/hyperlink" Target="https://fbref.com/en/country/BRA/Brazil-Football" TargetMode="External"/><Relationship Id="rId1130" Type="http://schemas.openxmlformats.org/officeDocument/2006/relationships/hyperlink" Target="https://fbref.com/en/squads/18bb7c10/Arsenal-Stats" TargetMode="External"/><Relationship Id="rId1228" Type="http://schemas.openxmlformats.org/officeDocument/2006/relationships/hyperlink" Target="https://fbref.com/en/players/491a433d/Rasmus-Hojlund" TargetMode="External"/><Relationship Id="rId1435" Type="http://schemas.openxmlformats.org/officeDocument/2006/relationships/hyperlink" Target="https://fbref.com/en/players/fc076f78/matchlogs/2023-2024/summary/Luca-Koleosho-Match-Logs" TargetMode="External"/><Relationship Id="rId1642" Type="http://schemas.openxmlformats.org/officeDocument/2006/relationships/hyperlink" Target="https://fbref.com/en/squads/e297cd13/Luton-Town-Stats" TargetMode="External"/><Relationship Id="rId1947" Type="http://schemas.openxmlformats.org/officeDocument/2006/relationships/hyperlink" Target="https://fbref.com/en/players/35516eac/matchlogs/2023-2024/summary/Wilson-Odobert-Match-Logs" TargetMode="External"/><Relationship Id="rId1502" Type="http://schemas.openxmlformats.org/officeDocument/2006/relationships/hyperlink" Target="https://fbref.com/en/squads/8cec06e1/Wolverhampton-Wanderers-Stats" TargetMode="External"/><Relationship Id="rId1807" Type="http://schemas.openxmlformats.org/officeDocument/2006/relationships/hyperlink" Target="https://fbref.com/en/players/1e159d70/matchlogs/2023-2024/summary/Yerson-Mosquera-Match-Logs" TargetMode="External"/><Relationship Id="rId290" Type="http://schemas.openxmlformats.org/officeDocument/2006/relationships/hyperlink" Target="https://fbref.com/en/squads/8cec06e1/Wolverhampton-Wanderers-Stats" TargetMode="External"/><Relationship Id="rId388" Type="http://schemas.openxmlformats.org/officeDocument/2006/relationships/hyperlink" Target="https://fbref.com/en/players/5f346071/Andre-Brooks" TargetMode="External"/><Relationship Id="rId2069" Type="http://schemas.openxmlformats.org/officeDocument/2006/relationships/hyperlink" Target="https://fbref.com/en/squads/d3fd31cc/Everton-Stats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players/a5ca9127/matchlogs/2023-2024/summary/Conor-Coventry-Match-Logs" TargetMode="External"/><Relationship Id="rId2276" Type="http://schemas.openxmlformats.org/officeDocument/2006/relationships/hyperlink" Target="https://fbref.com/en/country/ENG/England-Football" TargetMode="External"/><Relationship Id="rId2483" Type="http://schemas.openxmlformats.org/officeDocument/2006/relationships/hyperlink" Target="https://fbref.com/en/country/ENG/England-Football" TargetMode="External"/><Relationship Id="rId2690" Type="http://schemas.openxmlformats.org/officeDocument/2006/relationships/hyperlink" Target="https://fbref.com/en/players/728e9b2e/Joao-Virginia" TargetMode="External"/><Relationship Id="rId248" Type="http://schemas.openxmlformats.org/officeDocument/2006/relationships/hyperlink" Target="https://fbref.com/en/players/072e68ed/Altay-Bayindir" TargetMode="External"/><Relationship Id="rId455" Type="http://schemas.openxmlformats.org/officeDocument/2006/relationships/hyperlink" Target="https://fbref.com/en/players/48ba3f58/matchlogs/2023-2024/summary/Elijah-Campbell-Match-Logs" TargetMode="External"/><Relationship Id="rId662" Type="http://schemas.openxmlformats.org/officeDocument/2006/relationships/hyperlink" Target="https://fbref.com/en/squads/1df6b87e/Sheffield-United-Stats" TargetMode="External"/><Relationship Id="rId1085" Type="http://schemas.openxmlformats.org/officeDocument/2006/relationships/hyperlink" Target="https://fbref.com/en/country/FRA/France-Football" TargetMode="External"/><Relationship Id="rId1292" Type="http://schemas.openxmlformats.org/officeDocument/2006/relationships/hyperlink" Target="https://fbref.com/en/players/f4065d9e/Kim-Jisoo" TargetMode="External"/><Relationship Id="rId2136" Type="http://schemas.openxmlformats.org/officeDocument/2006/relationships/hyperlink" Target="https://fbref.com/en/country/ENG/England-Football" TargetMode="External"/><Relationship Id="rId2343" Type="http://schemas.openxmlformats.org/officeDocument/2006/relationships/hyperlink" Target="https://fbref.com/en/players/dbf053da/Jadon-Sancho" TargetMode="External"/><Relationship Id="rId2550" Type="http://schemas.openxmlformats.org/officeDocument/2006/relationships/hyperlink" Target="https://fbref.com/en/players/56f7a928/Youri-Tielemans" TargetMode="External"/><Relationship Id="rId2788" Type="http://schemas.openxmlformats.org/officeDocument/2006/relationships/hyperlink" Target="https://fbref.com/en/players/c6dc9ecd/matchlogs/2023-2024/summary/Harry-Wilson-Match-Logs" TargetMode="External"/><Relationship Id="rId108" Type="http://schemas.openxmlformats.org/officeDocument/2006/relationships/hyperlink" Target="https://fbref.com/en/players/2ee5b0c9/matchlogs/2023-2024/summary/Zeki-Amdouni-Match-Logs" TargetMode="External"/><Relationship Id="rId315" Type="http://schemas.openxmlformats.org/officeDocument/2006/relationships/hyperlink" Target="https://fbref.com/en/players/0d85a4e8/matchlogs/2023-2024/summary/Marcus-Bettinelli-Match-Logs" TargetMode="External"/><Relationship Id="rId522" Type="http://schemas.openxmlformats.org/officeDocument/2006/relationships/hyperlink" Target="https://fbref.com/en/squads/cff3d9bb/Chelsea-Stats" TargetMode="External"/><Relationship Id="rId967" Type="http://schemas.openxmlformats.org/officeDocument/2006/relationships/hyperlink" Target="https://fbref.com/en/players/f4c17979/matchlogs/2023-2024/summary/Joe-Gardner-Match-Logs" TargetMode="External"/><Relationship Id="rId1152" Type="http://schemas.openxmlformats.org/officeDocument/2006/relationships/hyperlink" Target="https://fbref.com/en/players/e5a76dfe/Dean-Henderson" TargetMode="External"/><Relationship Id="rId1597" Type="http://schemas.openxmlformats.org/officeDocument/2006/relationships/hyperlink" Target="https://fbref.com/en/country/ESP/Spain-Football" TargetMode="External"/><Relationship Id="rId2203" Type="http://schemas.openxmlformats.org/officeDocument/2006/relationships/hyperlink" Target="https://fbref.com/en/players/803ae100/Harrison-Reed" TargetMode="External"/><Relationship Id="rId2410" Type="http://schemas.openxmlformats.org/officeDocument/2006/relationships/hyperlink" Target="https://fbref.com/en/players/efd2ec23/Antoine-Semenyo" TargetMode="External"/><Relationship Id="rId2648" Type="http://schemas.openxmlformats.org/officeDocument/2006/relationships/hyperlink" Target="https://fbref.com/en/squads/4ba7cbea/Bournemouth-Stats" TargetMode="External"/><Relationship Id="rId96" Type="http://schemas.openxmlformats.org/officeDocument/2006/relationships/hyperlink" Target="https://fbref.com/en/players/8b3ab7ad/matchlogs/2023-2024/summary/Edson-Alvarez-Match-Logs" TargetMode="External"/><Relationship Id="rId827" Type="http://schemas.openxmlformats.org/officeDocument/2006/relationships/hyperlink" Target="https://fbref.com/en/players/2fba6108/matchlogs/2023-2024/summary/Anthony-Elanga-Match-Logs" TargetMode="External"/><Relationship Id="rId1012" Type="http://schemas.openxmlformats.org/officeDocument/2006/relationships/hyperlink" Target="https://fbref.com/en/players/8b57ad2c/Joao-Gomes" TargetMode="External"/><Relationship Id="rId1457" Type="http://schemas.openxmlformats.org/officeDocument/2006/relationships/hyperlink" Target="https://fbref.com/en/country/SWE/Sweden-Football" TargetMode="External"/><Relationship Id="rId1664" Type="http://schemas.openxmlformats.org/officeDocument/2006/relationships/hyperlink" Target="https://fbref.com/en/players/27f4f772/Remi-Matthews" TargetMode="External"/><Relationship Id="rId1871" Type="http://schemas.openxmlformats.org/officeDocument/2006/relationships/hyperlink" Target="https://fbref.com/en/players/de0abf23/matchlogs/2023-2024/summary/Zack-Nelson-Match-Logs" TargetMode="External"/><Relationship Id="rId2508" Type="http://schemas.openxmlformats.org/officeDocument/2006/relationships/hyperlink" Target="https://fbref.com/en/squads/18bb7c10/Arsenal-Stats" TargetMode="External"/><Relationship Id="rId2715" Type="http://schemas.openxmlformats.org/officeDocument/2006/relationships/hyperlink" Target="https://fbref.com/en/squads/19538871/Manchester-United-Stats" TargetMode="External"/><Relationship Id="rId1317" Type="http://schemas.openxmlformats.org/officeDocument/2006/relationships/hyperlink" Target="https://fbref.com/en/country/WAL/Wales-Football" TargetMode="External"/><Relationship Id="rId1524" Type="http://schemas.openxmlformats.org/officeDocument/2006/relationships/hyperlink" Target="https://fbref.com/en/players/5dff6c28/Myles-Lewis-Skelly" TargetMode="External"/><Relationship Id="rId1731" Type="http://schemas.openxmlformats.org/officeDocument/2006/relationships/hyperlink" Target="https://fbref.com/en/players/8df7a2fb/matchlogs/2023-2024/summary/Ben-Mee-Match-Logs" TargetMode="External"/><Relationship Id="rId1969" Type="http://schemas.openxmlformats.org/officeDocument/2006/relationships/hyperlink" Target="https://fbref.com/en/squads/cd051869/Brentford-Stats" TargetMode="External"/><Relationship Id="rId23" Type="http://schemas.openxmlformats.org/officeDocument/2006/relationships/hyperlink" Target="https://fbref.com/en/squads/47c64c55/Crystal-Palace-Stats" TargetMode="External"/><Relationship Id="rId1829" Type="http://schemas.openxmlformats.org/officeDocument/2006/relationships/hyperlink" Target="https://fbref.com/en/country/COL/Colombia-Football" TargetMode="External"/><Relationship Id="rId2298" Type="http://schemas.openxmlformats.org/officeDocument/2006/relationships/hyperlink" Target="https://fbref.com/en/players/a9b1c319/matchlogs/2023-2024/summary/Pelly-Ruddock-Mpanzu-Match-Logs" TargetMode="External"/><Relationship Id="rId172" Type="http://schemas.openxmlformats.org/officeDocument/2006/relationships/hyperlink" Target="https://fbref.com/en/players/5e253986/Brandon-Austin" TargetMode="External"/><Relationship Id="rId477" Type="http://schemas.openxmlformats.org/officeDocument/2006/relationships/hyperlink" Target="https://fbref.com/en/country/BRA/Brazil-Football" TargetMode="External"/><Relationship Id="rId684" Type="http://schemas.openxmlformats.org/officeDocument/2006/relationships/hyperlink" Target="https://fbref.com/en/players/aeed5c06/Moussa-Diaby" TargetMode="External"/><Relationship Id="rId2060" Type="http://schemas.openxmlformats.org/officeDocument/2006/relationships/hyperlink" Target="https://fbref.com/en/country/ENG/England-Football" TargetMode="External"/><Relationship Id="rId2158" Type="http://schemas.openxmlformats.org/officeDocument/2006/relationships/hyperlink" Target="https://fbref.com/en/players/4125cb98/matchlogs/2023-2024/summary/Jarell-Quansah-Match-Logs" TargetMode="External"/><Relationship Id="rId2365" Type="http://schemas.openxmlformats.org/officeDocument/2006/relationships/hyperlink" Target="https://fbref.com/en/squads/8cec06e1/Wolverhampton-Wanderers-Stats" TargetMode="External"/><Relationship Id="rId337" Type="http://schemas.openxmlformats.org/officeDocument/2006/relationships/hyperlink" Target="https://fbref.com/en/country/NOR/Norway-Football" TargetMode="External"/><Relationship Id="rId891" Type="http://schemas.openxmlformats.org/officeDocument/2006/relationships/hyperlink" Target="https://fbref.com/en/players/507c7bdf/matchlogs/2023-2024/summary/Bruno-Fernandes-Match-Logs" TargetMode="External"/><Relationship Id="rId989" Type="http://schemas.openxmlformats.org/officeDocument/2006/relationships/hyperlink" Target="https://fbref.com/en/country/ESP/Spain-Football" TargetMode="External"/><Relationship Id="rId2018" Type="http://schemas.openxmlformats.org/officeDocument/2006/relationships/hyperlink" Target="https://fbref.com/en/players/79bc4c45/matchlogs/2023-2024/summary/Ben-Osborn-Match-Logs" TargetMode="External"/><Relationship Id="rId2572" Type="http://schemas.openxmlformats.org/officeDocument/2006/relationships/hyperlink" Target="https://fbref.com/en/squads/b2b47a98/Newcastle-United-Stats" TargetMode="External"/><Relationship Id="rId544" Type="http://schemas.openxmlformats.org/officeDocument/2006/relationships/hyperlink" Target="https://fbref.com/en/players/73341ace/Bobby-Clark" TargetMode="External"/><Relationship Id="rId751" Type="http://schemas.openxmlformats.org/officeDocument/2006/relationships/hyperlink" Target="https://fbref.com/en/players/ac1ef440/matchlogs/2023-2024/summary/Alfie-Dorrington-Match-Logs" TargetMode="External"/><Relationship Id="rId849" Type="http://schemas.openxmlformats.org/officeDocument/2006/relationships/hyperlink" Target="https://fbref.com/en/country/DEN/Denmark-Football" TargetMode="External"/><Relationship Id="rId1174" Type="http://schemas.openxmlformats.org/officeDocument/2006/relationships/hyperlink" Target="https://fbref.com/en/squads/cd051869/Brentford-Stats" TargetMode="External"/><Relationship Id="rId1381" Type="http://schemas.openxmlformats.org/officeDocument/2006/relationships/hyperlink" Target="https://fbref.com/en/country/ENG/England-Football" TargetMode="External"/><Relationship Id="rId1479" Type="http://schemas.openxmlformats.org/officeDocument/2006/relationships/hyperlink" Target="https://fbref.com/en/players/f4e433d4/matchlogs/2023-2024/summary/Tariq-Lamptey-Match-Logs" TargetMode="External"/><Relationship Id="rId1686" Type="http://schemas.openxmlformats.org/officeDocument/2006/relationships/hyperlink" Target="https://fbref.com/en/squads/cd051869/Brentford-Stats" TargetMode="External"/><Relationship Id="rId2225" Type="http://schemas.openxmlformats.org/officeDocument/2006/relationships/hyperlink" Target="https://fbref.com/en/squads/e4a775cb/Nottingham-Forest-Stats" TargetMode="External"/><Relationship Id="rId2432" Type="http://schemas.openxmlformats.org/officeDocument/2006/relationships/hyperlink" Target="https://fbref.com/en/squads/b8fd03ef/Manchester-City-Stats" TargetMode="External"/><Relationship Id="rId404" Type="http://schemas.openxmlformats.org/officeDocument/2006/relationships/hyperlink" Target="https://fbref.com/en/players/4e204552/Jacob-Bruun-Larsen" TargetMode="External"/><Relationship Id="rId611" Type="http://schemas.openxmlformats.org/officeDocument/2006/relationships/hyperlink" Target="https://fbref.com/en/players/dc62b55d/matchlogs/2023-2024/summary/Matheus-Cunha-Match-Logs" TargetMode="External"/><Relationship Id="rId1034" Type="http://schemas.openxmlformats.org/officeDocument/2006/relationships/hyperlink" Target="https://fbref.com/en/squads/cd051869/Brentford-Stats" TargetMode="External"/><Relationship Id="rId1241" Type="http://schemas.openxmlformats.org/officeDocument/2006/relationships/hyperlink" Target="https://fbref.com/en/country/ENG/England-Football" TargetMode="External"/><Relationship Id="rId1339" Type="http://schemas.openxmlformats.org/officeDocument/2006/relationships/hyperlink" Target="https://fbref.com/en/players/178ae8f8/matchlogs/2023-2024/summary/Diogo-Jota-Match-Logs" TargetMode="External"/><Relationship Id="rId1893" Type="http://schemas.openxmlformats.org/officeDocument/2006/relationships/hyperlink" Target="https://fbref.com/en/country/WAL/Wales-Football" TargetMode="External"/><Relationship Id="rId2737" Type="http://schemas.openxmlformats.org/officeDocument/2006/relationships/hyperlink" Target="https://fbref.com/en/players/ce5143da/Danny-Welbeck" TargetMode="External"/><Relationship Id="rId709" Type="http://schemas.openxmlformats.org/officeDocument/2006/relationships/hyperlink" Target="https://fbref.com/en/country/ENG/England-Football" TargetMode="External"/><Relationship Id="rId916" Type="http://schemas.openxmlformats.org/officeDocument/2006/relationships/hyperlink" Target="https://fbref.com/en/players/1b9728b0/Omari-Forson" TargetMode="External"/><Relationship Id="rId1101" Type="http://schemas.openxmlformats.org/officeDocument/2006/relationships/hyperlink" Target="https://fbref.com/en/country/ENG/England-Football" TargetMode="External"/><Relationship Id="rId1546" Type="http://schemas.openxmlformats.org/officeDocument/2006/relationships/hyperlink" Target="https://fbref.com/en/squads/d3fd31cc/Everton-Stats" TargetMode="External"/><Relationship Id="rId1753" Type="http://schemas.openxmlformats.org/officeDocument/2006/relationships/hyperlink" Target="https://fbref.com/en/country/ENG/England-Football" TargetMode="External"/><Relationship Id="rId1960" Type="http://schemas.openxmlformats.org/officeDocument/2006/relationships/hyperlink" Target="https://fbref.com/en/players/58469e7c/Wesley-Okoduwa" TargetMode="External"/><Relationship Id="rId2804" Type="http://schemas.openxmlformats.org/officeDocument/2006/relationships/hyperlink" Target="https://fbref.com/en/players/a5212312/matchlogs/2023-2024/summary/Joe-Worrall-Match-Logs" TargetMode="External"/><Relationship Id="rId45" Type="http://schemas.openxmlformats.org/officeDocument/2006/relationships/hyperlink" Target="https://fbref.com/en/players/938fa024/Brandon-Aguilera" TargetMode="External"/><Relationship Id="rId1406" Type="http://schemas.openxmlformats.org/officeDocument/2006/relationships/hyperlink" Target="https://fbref.com/en/squads/8602292d/Aston-Villa-Stats" TargetMode="External"/><Relationship Id="rId1613" Type="http://schemas.openxmlformats.org/officeDocument/2006/relationships/hyperlink" Target="https://fbref.com/en/country/ENG/England-Football" TargetMode="External"/><Relationship Id="rId1820" Type="http://schemas.openxmlformats.org/officeDocument/2006/relationships/hyperlink" Target="https://fbref.com/en/players/049a888d/Mykhailo-Mudryk" TargetMode="External"/><Relationship Id="rId194" Type="http://schemas.openxmlformats.org/officeDocument/2006/relationships/hyperlink" Target="https://fbref.com/en/squads/822bd0ba/Liverpool-Stats" TargetMode="External"/><Relationship Id="rId1918" Type="http://schemas.openxmlformats.org/officeDocument/2006/relationships/hyperlink" Target="https://fbref.com/en/squads/822bd0ba/Liverpool-Stats" TargetMode="External"/><Relationship Id="rId2082" Type="http://schemas.openxmlformats.org/officeDocument/2006/relationships/hyperlink" Target="https://fbref.com/en/players/ac7e7b1c/matchlogs/2023-2024/summary/Facundo-Pellistri-Match-Logs" TargetMode="External"/><Relationship Id="rId261" Type="http://schemas.openxmlformats.org/officeDocument/2006/relationships/hyperlink" Target="https://fbref.com/en/country/NED/Netherlands-Football" TargetMode="External"/><Relationship Id="rId499" Type="http://schemas.openxmlformats.org/officeDocument/2006/relationships/hyperlink" Target="https://fbref.com/en/players/e28868f3/matchlogs/2023-2024/summary/Jonny-Castro-Match-Logs" TargetMode="External"/><Relationship Id="rId2387" Type="http://schemas.openxmlformats.org/officeDocument/2006/relationships/hyperlink" Target="https://fbref.com/en/country/SUI/Switzerland-Football" TargetMode="External"/><Relationship Id="rId2594" Type="http://schemas.openxmlformats.org/officeDocument/2006/relationships/hyperlink" Target="https://fbref.com/en/players/c47541e0/Bertrand-Traore" TargetMode="External"/><Relationship Id="rId359" Type="http://schemas.openxmlformats.org/officeDocument/2006/relationships/hyperlink" Target="https://fbref.com/en/players/bbd67769/matchlogs/2023-2024/summary/Conor-Bradley-Match-Logs" TargetMode="External"/><Relationship Id="rId566" Type="http://schemas.openxmlformats.org/officeDocument/2006/relationships/hyperlink" Target="https://fbref.com/en/squads/cd051869/Brentford-Stats" TargetMode="External"/><Relationship Id="rId773" Type="http://schemas.openxmlformats.org/officeDocument/2006/relationships/hyperlink" Target="https://fbref.com/en/country/ROU/Romania-Football" TargetMode="External"/><Relationship Id="rId1196" Type="http://schemas.openxmlformats.org/officeDocument/2006/relationships/hyperlink" Target="https://fbref.com/en/players/3f65d5ce/Ethan-Horvath" TargetMode="External"/><Relationship Id="rId2247" Type="http://schemas.openxmlformats.org/officeDocument/2006/relationships/hyperlink" Target="https://fbref.com/en/players/24fae784/Connor-Roberts" TargetMode="External"/><Relationship Id="rId2454" Type="http://schemas.openxmlformats.org/officeDocument/2006/relationships/hyperlink" Target="https://fbref.com/en/players/17695062/Emile-Smith-Rowe" TargetMode="External"/><Relationship Id="rId121" Type="http://schemas.openxmlformats.org/officeDocument/2006/relationships/hyperlink" Target="https://fbref.com/en/players/e34fc66d/Joachim-Andersen" TargetMode="External"/><Relationship Id="rId219" Type="http://schemas.openxmlformats.org/officeDocument/2006/relationships/hyperlink" Target="https://fbref.com/en/players/2886c9b5/matchlogs/2023-2024/summary/Shandon-Baptiste-Match-Logs" TargetMode="External"/><Relationship Id="rId426" Type="http://schemas.openxmlformats.org/officeDocument/2006/relationships/hyperlink" Target="https://fbref.com/en/squads/b2b47a98/Newcastle-United-Stats" TargetMode="External"/><Relationship Id="rId633" Type="http://schemas.openxmlformats.org/officeDocument/2006/relationships/hyperlink" Target="https://fbref.com/en/country/BRA/Brazil-Football" TargetMode="External"/><Relationship Id="rId980" Type="http://schemas.openxmlformats.org/officeDocument/2006/relationships/hyperlink" Target="https://fbref.com/en/players/f7b1d4e0/Saman-Ghoddos" TargetMode="External"/><Relationship Id="rId1056" Type="http://schemas.openxmlformats.org/officeDocument/2006/relationships/hyperlink" Target="https://fbref.com/en/players/3f034750/Ivo-Grbic" TargetMode="External"/><Relationship Id="rId1263" Type="http://schemas.openxmlformats.org/officeDocument/2006/relationships/hyperlink" Target="https://fbref.com/en/players/0cd9c796/matchlogs/2023-2024/summary/Ben-Jackson-Match-Logs" TargetMode="External"/><Relationship Id="rId2107" Type="http://schemas.openxmlformats.org/officeDocument/2006/relationships/hyperlink" Target="https://fbref.com/en/players/4f565d77/Kalvin-Phillips" TargetMode="External"/><Relationship Id="rId2314" Type="http://schemas.openxmlformats.org/officeDocument/2006/relationships/hyperlink" Target="https://fbref.com/en/players/bc7dc64d/matchlogs/2023-2024/summary/Bukayo-Saka-Match-Logs" TargetMode="External"/><Relationship Id="rId2661" Type="http://schemas.openxmlformats.org/officeDocument/2006/relationships/hyperlink" Target="https://fbref.com/en/players/3f7bafbe/matchlogs/2023-2024/summary/Alejo-Veliz-Match-Logs" TargetMode="External"/><Relationship Id="rId2759" Type="http://schemas.openxmlformats.org/officeDocument/2006/relationships/hyperlink" Target="https://fbref.com/en/squads/b2b47a98/Newcastle-United-Stats" TargetMode="External"/><Relationship Id="rId840" Type="http://schemas.openxmlformats.org/officeDocument/2006/relationships/hyperlink" Target="https://fbref.com/en/players/9cfbad36/Julio-Enciso" TargetMode="External"/><Relationship Id="rId938" Type="http://schemas.openxmlformats.org/officeDocument/2006/relationships/hyperlink" Target="https://fbref.com/en/squads/fd962109/Fulham-Stats" TargetMode="External"/><Relationship Id="rId1470" Type="http://schemas.openxmlformats.org/officeDocument/2006/relationships/hyperlink" Target="https://fbref.com/en/squads/7c21e445/West-Ham-United-Stats" TargetMode="External"/><Relationship Id="rId1568" Type="http://schemas.openxmlformats.org/officeDocument/2006/relationships/hyperlink" Target="https://fbref.com/en/players/cab9634e/Ian-Maatsen" TargetMode="External"/><Relationship Id="rId1775" Type="http://schemas.openxmlformats.org/officeDocument/2006/relationships/hyperlink" Target="https://fbref.com/en/players/3925dbd6/matchlogs/2023-2024/summary/Aleksandar-Mitrovic-Match-Logs" TargetMode="External"/><Relationship Id="rId2521" Type="http://schemas.openxmlformats.org/officeDocument/2006/relationships/hyperlink" Target="https://fbref.com/en/players/e514ab62/matchlogs/2023-2024/summary/Matt-Targett-Match-Logs" TargetMode="External"/><Relationship Id="rId2619" Type="http://schemas.openxmlformats.org/officeDocument/2006/relationships/hyperlink" Target="https://fbref.com/en/country/USA/United-States-Football" TargetMode="External"/><Relationship Id="rId2826" Type="http://schemas.openxmlformats.org/officeDocument/2006/relationships/hyperlink" Target="https://fbref.com/en/country/UKR/Ukraine-Football" TargetMode="External"/><Relationship Id="rId67" Type="http://schemas.openxmlformats.org/officeDocument/2006/relationships/hyperlink" Target="https://fbref.com/en/squads/cd051869/Brentford-Stats" TargetMode="External"/><Relationship Id="rId700" Type="http://schemas.openxmlformats.org/officeDocument/2006/relationships/hyperlink" Target="https://fbref.com/en/players/4a1a9578/Luis-Diaz" TargetMode="External"/><Relationship Id="rId1123" Type="http://schemas.openxmlformats.org/officeDocument/2006/relationships/hyperlink" Target="https://fbref.com/en/players/6ce635b6/matchlogs/2023-2024/summary/Ollie-Harrison-Match-Logs" TargetMode="External"/><Relationship Id="rId1330" Type="http://schemas.openxmlformats.org/officeDocument/2006/relationships/hyperlink" Target="https://fbref.com/en/squads/822bd0ba/Liverpool-Stats" TargetMode="External"/><Relationship Id="rId1428" Type="http://schemas.openxmlformats.org/officeDocument/2006/relationships/hyperlink" Target="https://fbref.com/en/players/4c3a6744/Justin-Kluivert" TargetMode="External"/><Relationship Id="rId1635" Type="http://schemas.openxmlformats.org/officeDocument/2006/relationships/hyperlink" Target="https://fbref.com/en/players/7956236f/matchlogs/2023-2024/summary/Emiliano-Martinez-Match-Logs" TargetMode="External"/><Relationship Id="rId1982" Type="http://schemas.openxmlformats.org/officeDocument/2006/relationships/hyperlink" Target="https://fbref.com/en/players/c393a6c4/matchlogs/2023-2024/summary/Andrew-Omobamidele-Match-Logs" TargetMode="External"/><Relationship Id="rId1842" Type="http://schemas.openxmlformats.org/officeDocument/2006/relationships/hyperlink" Target="https://fbref.com/en/squads/b2b47a98/Newcastle-United-Stats" TargetMode="External"/><Relationship Id="rId1702" Type="http://schemas.openxmlformats.org/officeDocument/2006/relationships/hyperlink" Target="https://fbref.com/en/squads/1df6b87e/Sheffield-United-Stats" TargetMode="External"/><Relationship Id="rId283" Type="http://schemas.openxmlformats.org/officeDocument/2006/relationships/hyperlink" Target="https://fbref.com/en/players/5a04fd92/matchlogs/2023-2024/summary/Said-Benrahma-Match-Logs" TargetMode="External"/><Relationship Id="rId490" Type="http://schemas.openxmlformats.org/officeDocument/2006/relationships/hyperlink" Target="https://fbref.com/en/squads/fd962109/Fulham-Stats" TargetMode="External"/><Relationship Id="rId2171" Type="http://schemas.openxmlformats.org/officeDocument/2006/relationships/hyperlink" Target="https://fbref.com/en/players/e1618c22/Aaron-Ramsey" TargetMode="External"/><Relationship Id="rId143" Type="http://schemas.openxmlformats.org/officeDocument/2006/relationships/hyperlink" Target="https://fbref.com/en/squads/19538871/Manchester-United-Stats" TargetMode="External"/><Relationship Id="rId350" Type="http://schemas.openxmlformats.org/officeDocument/2006/relationships/hyperlink" Target="https://fbref.com/en/squads/b2b47a98/Newcastle-United-Stats" TargetMode="External"/><Relationship Id="rId588" Type="http://schemas.openxmlformats.org/officeDocument/2006/relationships/hyperlink" Target="https://fbref.com/en/players/0ef89a37/Philippe-Coutinho" TargetMode="External"/><Relationship Id="rId795" Type="http://schemas.openxmlformats.org/officeDocument/2006/relationships/hyperlink" Target="https://fbref.com/en/players/414184f7/matchlogs/2023-2024/summary/Jhon-Duran-Match-Logs" TargetMode="External"/><Relationship Id="rId2031" Type="http://schemas.openxmlformats.org/officeDocument/2006/relationships/hyperlink" Target="https://fbref.com/en/players/2f9e4435/Dango-Ouattara" TargetMode="External"/><Relationship Id="rId2269" Type="http://schemas.openxmlformats.org/officeDocument/2006/relationships/hyperlink" Target="https://fbref.com/en/squads/47c64c55/Crystal-Palace-Stats" TargetMode="External"/><Relationship Id="rId2476" Type="http://schemas.openxmlformats.org/officeDocument/2006/relationships/hyperlink" Target="https://fbref.com/en/squads/1df6b87e/Sheffield-United-Stats" TargetMode="External"/><Relationship Id="rId2683" Type="http://schemas.openxmlformats.org/officeDocument/2006/relationships/hyperlink" Target="https://fbref.com/en/country/CHI/Chile-Football" TargetMode="External"/><Relationship Id="rId9" Type="http://schemas.openxmlformats.org/officeDocument/2006/relationships/hyperlink" Target="https://fbref.com/en/players/77816c91/Benie-Adama-Traore" TargetMode="External"/><Relationship Id="rId210" Type="http://schemas.openxmlformats.org/officeDocument/2006/relationships/hyperlink" Target="https://fbref.com/en/squads/fd962109/Fulham-Stats" TargetMode="External"/><Relationship Id="rId448" Type="http://schemas.openxmlformats.org/officeDocument/2006/relationships/hyperlink" Target="https://fbref.com/en/players/858409be/Allan-Campbell" TargetMode="External"/><Relationship Id="rId655" Type="http://schemas.openxmlformats.org/officeDocument/2006/relationships/hyperlink" Target="https://fbref.com/en/players/71894777/matchlogs/2023-2024/summary/Adam-Davies-Match-Logs" TargetMode="External"/><Relationship Id="rId862" Type="http://schemas.openxmlformats.org/officeDocument/2006/relationships/hyperlink" Target="https://fbref.com/en/squads/19538871/Manchester-United-Stats" TargetMode="External"/><Relationship Id="rId1078" Type="http://schemas.openxmlformats.org/officeDocument/2006/relationships/hyperlink" Target="https://fbref.com/en/squads/47c64c55/Crystal-Palace-Stats" TargetMode="External"/><Relationship Id="rId1285" Type="http://schemas.openxmlformats.org/officeDocument/2006/relationships/hyperlink" Target="https://fbref.com/en/country/BRA/Brazil-Football" TargetMode="External"/><Relationship Id="rId1492" Type="http://schemas.openxmlformats.org/officeDocument/2006/relationships/hyperlink" Target="https://fbref.com/en/players/ecad9aa5/Romeo-Lavia" TargetMode="External"/><Relationship Id="rId2129" Type="http://schemas.openxmlformats.org/officeDocument/2006/relationships/hyperlink" Target="https://fbref.com/en/squads/cd051869/Brentford-Stats" TargetMode="External"/><Relationship Id="rId2336" Type="http://schemas.openxmlformats.org/officeDocument/2006/relationships/hyperlink" Target="https://fbref.com/en/country/COL/Colombia-Football" TargetMode="External"/><Relationship Id="rId2543" Type="http://schemas.openxmlformats.org/officeDocument/2006/relationships/hyperlink" Target="https://fbref.com/en/country/NED/Netherlands-Football" TargetMode="External"/><Relationship Id="rId2750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ed5c0319/Beto" TargetMode="External"/><Relationship Id="rId515" Type="http://schemas.openxmlformats.org/officeDocument/2006/relationships/hyperlink" Target="https://fbref.com/en/players/d33e3242/matchlogs/2023-2024/summary/Ismaila-Cheick-Coulibaly-Match-Logs" TargetMode="External"/><Relationship Id="rId722" Type="http://schemas.openxmlformats.org/officeDocument/2006/relationships/hyperlink" Target="https://fbref.com/en/squads/cff3d9bb/Chelsea-Stats" TargetMode="External"/><Relationship Id="rId1145" Type="http://schemas.openxmlformats.org/officeDocument/2006/relationships/hyperlink" Target="https://fbref.com/en/country/KOR/Korea-Republic-Football" TargetMode="External"/><Relationship Id="rId1352" Type="http://schemas.openxmlformats.org/officeDocument/2006/relationships/hyperlink" Target="https://fbref.com/en/players/c066d1a5/Issa-Kabore" TargetMode="External"/><Relationship Id="rId1797" Type="http://schemas.openxmlformats.org/officeDocument/2006/relationships/hyperlink" Target="https://fbref.com/en/country/ESP/Spain-Football" TargetMode="External"/><Relationship Id="rId2403" Type="http://schemas.openxmlformats.org/officeDocument/2006/relationships/hyperlink" Target="https://fbref.com/en/country/BEL/Belgium-Football" TargetMode="External"/><Relationship Id="rId2848" Type="http://schemas.openxmlformats.org/officeDocument/2006/relationships/hyperlink" Target="https://fbref.com/en/players/be18d79f/matchlogs/2023-2024/summary/Oliwier-Zych-Match-Logs" TargetMode="External"/><Relationship Id="rId89" Type="http://schemas.openxmlformats.org/officeDocument/2006/relationships/hyperlink" Target="https://fbref.com/en/players/862a1c15/Miguel-Almiron" TargetMode="External"/><Relationship Id="rId1005" Type="http://schemas.openxmlformats.org/officeDocument/2006/relationships/hyperlink" Target="https://fbref.com/en/country/ENG/England-Football" TargetMode="External"/><Relationship Id="rId1212" Type="http://schemas.openxmlformats.org/officeDocument/2006/relationships/hyperlink" Target="https://fbref.com/en/players/49134eb2/Joe-Hugill" TargetMode="External"/><Relationship Id="rId1657" Type="http://schemas.openxmlformats.org/officeDocument/2006/relationships/hyperlink" Target="https://fbref.com/en/country/CMR/Cameroon-Football" TargetMode="External"/><Relationship Id="rId1864" Type="http://schemas.openxmlformats.org/officeDocument/2006/relationships/hyperlink" Target="https://fbref.com/en/players/c5bdb6e3/Reiss-Nelson" TargetMode="External"/><Relationship Id="rId2610" Type="http://schemas.openxmlformats.org/officeDocument/2006/relationships/hyperlink" Target="https://fbref.com/en/players/21512407/Kieran-Trippier" TargetMode="External"/><Relationship Id="rId2708" Type="http://schemas.openxmlformats.org/officeDocument/2006/relationships/hyperlink" Target="https://fbref.com/en/players/86dd77d1/matchlogs/2023-2024/summary/Kyle-Walker-Match-Logs" TargetMode="External"/><Relationship Id="rId1517" Type="http://schemas.openxmlformats.org/officeDocument/2006/relationships/hyperlink" Target="https://fbref.com/en/country/ENG/England-Football" TargetMode="External"/><Relationship Id="rId1724" Type="http://schemas.openxmlformats.org/officeDocument/2006/relationships/hyperlink" Target="https://fbref.com/en/players/d93c2511/Scott-McTominay" TargetMode="External"/><Relationship Id="rId16" Type="http://schemas.openxmlformats.org/officeDocument/2006/relationships/hyperlink" Target="https://fbref.com/en/players/2b09d998/matchlogs/2023-2024/summary/Tyler-Adams-Match-Logs" TargetMode="External"/><Relationship Id="rId1931" Type="http://schemas.openxmlformats.org/officeDocument/2006/relationships/hyperlink" Target="https://fbref.com/en/players/a3afdd69/matchlogs/2023-2024/summary/Mark-OMahony-Match-Logs" TargetMode="External"/><Relationship Id="rId2193" Type="http://schemas.openxmlformats.org/officeDocument/2006/relationships/hyperlink" Target="https://fbref.com/en/squads/47c64c55/Crystal-Palace-Stats" TargetMode="External"/><Relationship Id="rId2498" Type="http://schemas.openxmlformats.org/officeDocument/2006/relationships/hyperlink" Target="https://fbref.com/en/players/e3f9e68a/Ronnie-Stutter" TargetMode="External"/><Relationship Id="rId165" Type="http://schemas.openxmlformats.org/officeDocument/2006/relationships/hyperlink" Target="https://fbref.com/en/country/TOG/Togo-Football" TargetMode="External"/><Relationship Id="rId372" Type="http://schemas.openxmlformats.org/officeDocument/2006/relationships/hyperlink" Target="https://fbref.com/en/players/c2c5ecda/Ethan-Brierley" TargetMode="External"/><Relationship Id="rId677" Type="http://schemas.openxmlformats.org/officeDocument/2006/relationships/hyperlink" Target="https://fbref.com/en/country/BEL/Belgium-Football" TargetMode="External"/><Relationship Id="rId2053" Type="http://schemas.openxmlformats.org/officeDocument/2006/relationships/hyperlink" Target="https://fbref.com/en/squads/7c21e445/West-Ham-United-Stats" TargetMode="External"/><Relationship Id="rId2260" Type="http://schemas.openxmlformats.org/officeDocument/2006/relationships/hyperlink" Target="https://fbref.com/en/country/ENG/England-Football" TargetMode="External"/><Relationship Id="rId2358" Type="http://schemas.openxmlformats.org/officeDocument/2006/relationships/hyperlink" Target="https://fbref.com/en/players/dd745366/matchlogs/2023-2024/summary/Andrey-Santos-Match-Logs" TargetMode="External"/><Relationship Id="rId232" Type="http://schemas.openxmlformats.org/officeDocument/2006/relationships/hyperlink" Target="https://fbref.com/en/players/c68c6838/Ty-Barnett" TargetMode="External"/><Relationship Id="rId884" Type="http://schemas.openxmlformats.org/officeDocument/2006/relationships/hyperlink" Target="https://fbref.com/en/players/4596da74/Evan-Ferguson" TargetMode="External"/><Relationship Id="rId2120" Type="http://schemas.openxmlformats.org/officeDocument/2006/relationships/hyperlink" Target="https://fbref.com/en/country/ENG/England-Football" TargetMode="External"/><Relationship Id="rId2565" Type="http://schemas.openxmlformats.org/officeDocument/2006/relationships/hyperlink" Target="https://fbref.com/en/players/b3af9be1/matchlogs/2023-2024/summary/Takehiro-Tomiyasu-Match-Logs" TargetMode="External"/><Relationship Id="rId2772" Type="http://schemas.openxmlformats.org/officeDocument/2006/relationships/hyperlink" Target="https://fbref.com/en/players/dd323728/matchlogs/2023-2024/summary/Neco-Williams-Match-Logs" TargetMode="External"/><Relationship Id="rId537" Type="http://schemas.openxmlformats.org/officeDocument/2006/relationships/hyperlink" Target="https://fbref.com/en/country/SCO/Scotland-Football" TargetMode="External"/><Relationship Id="rId744" Type="http://schemas.openxmlformats.org/officeDocument/2006/relationships/hyperlink" Target="https://fbref.com/en/players/5e4d9b48/Jamie-Donley" TargetMode="External"/><Relationship Id="rId951" Type="http://schemas.openxmlformats.org/officeDocument/2006/relationships/hyperlink" Target="https://fbref.com/en/players/98d2c2c4/matchlogs/2023-2024/summary/Remo-Freuler-Match-Logs" TargetMode="External"/><Relationship Id="rId1167" Type="http://schemas.openxmlformats.org/officeDocument/2006/relationships/hyperlink" Target="https://fbref.com/en/players/3f991cbb/matchlogs/2023-2024/summary/Owen-Hesketh-Match-Logs" TargetMode="External"/><Relationship Id="rId1374" Type="http://schemas.openxmlformats.org/officeDocument/2006/relationships/hyperlink" Target="https://fbref.com/en/squads/b2b47a98/Newcastle-United-Stats" TargetMode="External"/><Relationship Id="rId1581" Type="http://schemas.openxmlformats.org/officeDocument/2006/relationships/hyperlink" Target="https://fbref.com/en/country/ENG/England-Football" TargetMode="External"/><Relationship Id="rId1679" Type="http://schemas.openxmlformats.org/officeDocument/2006/relationships/hyperlink" Target="https://fbref.com/en/players/00963611/matchlogs/2023-2024/summary/Konstantinos-Mavropanos-Match-Logs" TargetMode="External"/><Relationship Id="rId2218" Type="http://schemas.openxmlformats.org/officeDocument/2006/relationships/hyperlink" Target="https://fbref.com/en/players/0f7533cd/matchlogs/2023-2024/summary/Bobby-Reid-Match-Logs" TargetMode="External"/><Relationship Id="rId2425" Type="http://schemas.openxmlformats.org/officeDocument/2006/relationships/hyperlink" Target="https://fbref.com/en/players/9c94165b/matchlogs/2023-2024/summary/Luke-Shaw-Match-Logs" TargetMode="External"/><Relationship Id="rId2632" Type="http://schemas.openxmlformats.org/officeDocument/2006/relationships/hyperlink" Target="https://fbref.com/en/squads/361ca564/Tottenham-Hotspur-Stats" TargetMode="External"/><Relationship Id="rId80" Type="http://schemas.openxmlformats.org/officeDocument/2006/relationships/hyperlink" Target="https://fbref.com/en/players/77e84962/matchlogs/2023-2024/summary/Thiago-Alcantara-Match-Logs" TargetMode="External"/><Relationship Id="rId604" Type="http://schemas.openxmlformats.org/officeDocument/2006/relationships/hyperlink" Target="https://fbref.com/en/players/f6d7d690/Josh-Cullen" TargetMode="External"/><Relationship Id="rId811" Type="http://schemas.openxmlformats.org/officeDocument/2006/relationships/hyperlink" Target="https://fbref.com/en/players/0562b7f1/matchlogs/2023-2024/summary/Odsonne-Edouard-Match-Logs" TargetMode="External"/><Relationship Id="rId1027" Type="http://schemas.openxmlformats.org/officeDocument/2006/relationships/hyperlink" Target="https://fbref.com/en/players/01e5f06e/matchlogs/2023-2024/summary/Sergio-Gomez-Match-Logs" TargetMode="External"/><Relationship Id="rId1234" Type="http://schemas.openxmlformats.org/officeDocument/2006/relationships/hyperlink" Target="https://fbref.com/en/squads/18bb7c10/Arsenal-Stats" TargetMode="External"/><Relationship Id="rId1441" Type="http://schemas.openxmlformats.org/officeDocument/2006/relationships/hyperlink" Target="https://fbref.com/en/country/ENG/England-Football" TargetMode="External"/><Relationship Id="rId1886" Type="http://schemas.openxmlformats.org/officeDocument/2006/relationships/hyperlink" Target="https://fbref.com/en/squads/18bb7c10/Arsenal-Stats" TargetMode="External"/><Relationship Id="rId909" Type="http://schemas.openxmlformats.org/officeDocument/2006/relationships/hyperlink" Target="https://fbref.com/en/country/ENG/England-Football" TargetMode="External"/><Relationship Id="rId1301" Type="http://schemas.openxmlformats.org/officeDocument/2006/relationships/hyperlink" Target="https://fbref.com/en/country/BRA/Brazil-Football" TargetMode="External"/><Relationship Id="rId1539" Type="http://schemas.openxmlformats.org/officeDocument/2006/relationships/hyperlink" Target="https://fbref.com/en/players/d7553721/matchlogs/2023-2024/summary/Giovani-Lo-Celso-Match-Logs" TargetMode="External"/><Relationship Id="rId1746" Type="http://schemas.openxmlformats.org/officeDocument/2006/relationships/hyperlink" Target="https://fbref.com/en/squads/4ba7cbea/Bournemouth-Stats" TargetMode="External"/><Relationship Id="rId1953" Type="http://schemas.openxmlformats.org/officeDocument/2006/relationships/hyperlink" Target="https://fbref.com/en/country/ITA/Italy-Football" TargetMode="External"/><Relationship Id="rId38" Type="http://schemas.openxmlformats.org/officeDocument/2006/relationships/hyperlink" Target="https://fbref.com/en/country/ESP/Spain-Football" TargetMode="External"/><Relationship Id="rId1606" Type="http://schemas.openxmlformats.org/officeDocument/2006/relationships/hyperlink" Target="https://fbref.com/en/squads/d07537b9/Brighton-and-Hove-Albion-Stats" TargetMode="External"/><Relationship Id="rId1813" Type="http://schemas.openxmlformats.org/officeDocument/2006/relationships/hyperlink" Target="https://fbref.com/en/country/POL/Poland-Football" TargetMode="External"/><Relationship Id="rId187" Type="http://schemas.openxmlformats.org/officeDocument/2006/relationships/hyperlink" Target="https://fbref.com/en/players/06df8256/matchlogs/2023-2024/summary/Benoit-Badiashile-Match-Logs" TargetMode="External"/><Relationship Id="rId394" Type="http://schemas.openxmlformats.org/officeDocument/2006/relationships/hyperlink" Target="https://fbref.com/en/squads/4ba7cbea/Bournemouth-Stats" TargetMode="External"/><Relationship Id="rId2075" Type="http://schemas.openxmlformats.org/officeDocument/2006/relationships/hyperlink" Target="https://fbref.com/en/players/767d9605/Sydie-Peck" TargetMode="External"/><Relationship Id="rId2282" Type="http://schemas.openxmlformats.org/officeDocument/2006/relationships/hyperlink" Target="https://fbref.com/en/players/57c94db2/matchlogs/2023-2024/summary/Mads-Roerslev-Match-Logs" TargetMode="External"/><Relationship Id="rId254" Type="http://schemas.openxmlformats.org/officeDocument/2006/relationships/hyperlink" Target="https://fbref.com/en/squads/cff3d9bb/Chelsea-Stats" TargetMode="External"/><Relationship Id="rId699" Type="http://schemas.openxmlformats.org/officeDocument/2006/relationships/hyperlink" Target="https://fbref.com/en/players/31c69ef1/matchlogs/2023-2024/summary/Ruben-Dias-Match-Logs" TargetMode="External"/><Relationship Id="rId1091" Type="http://schemas.openxmlformats.org/officeDocument/2006/relationships/hyperlink" Target="https://fbref.com/en/players/5ad50391/matchlogs/2023-2024/summary/Josko-Gvardiol-Match-Logs" TargetMode="External"/><Relationship Id="rId2587" Type="http://schemas.openxmlformats.org/officeDocument/2006/relationships/hyperlink" Target="https://fbref.com/en/country/ENG/England-Football" TargetMode="External"/><Relationship Id="rId2794" Type="http://schemas.openxmlformats.org/officeDocument/2006/relationships/hyperlink" Target="https://fbref.com/en/country/NZL/New-Zealand-Football" TargetMode="External"/><Relationship Id="rId114" Type="http://schemas.openxmlformats.org/officeDocument/2006/relationships/hyperlink" Target="https://fbref.com/en/country/MAR/Morocco-Football" TargetMode="External"/><Relationship Id="rId461" Type="http://schemas.openxmlformats.org/officeDocument/2006/relationships/hyperlink" Target="https://fbref.com/en/country/BRA/Brazil-Football" TargetMode="External"/><Relationship Id="rId559" Type="http://schemas.openxmlformats.org/officeDocument/2006/relationships/hyperlink" Target="https://fbref.com/en/players/0420d84f/matchlogs/2023-2024/summary/Seamus-Coleman-Match-Logs" TargetMode="External"/><Relationship Id="rId766" Type="http://schemas.openxmlformats.org/officeDocument/2006/relationships/hyperlink" Target="https://fbref.com/en/squads/e297cd13/Luton-Town-Stats" TargetMode="External"/><Relationship Id="rId1189" Type="http://schemas.openxmlformats.org/officeDocument/2006/relationships/hyperlink" Target="https://fbref.com/en/country/ENG/England-Football" TargetMode="External"/><Relationship Id="rId1396" Type="http://schemas.openxmlformats.org/officeDocument/2006/relationships/hyperlink" Target="https://fbref.com/en/players/aa888da7/Omari-Kellyman" TargetMode="External"/><Relationship Id="rId2142" Type="http://schemas.openxmlformats.org/officeDocument/2006/relationships/hyperlink" Target="https://fbref.com/en/players/4b40d9ca/matchlogs/2023-2024/summary/Nick-Pope-Match-Logs" TargetMode="External"/><Relationship Id="rId2447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country/DEN/Denmark-Football" TargetMode="External"/><Relationship Id="rId419" Type="http://schemas.openxmlformats.org/officeDocument/2006/relationships/hyperlink" Target="https://fbref.com/en/players/468a7a91/matchlogs/2023-2024/summary/Facundo-Buonanotte-Match-Logs" TargetMode="External"/><Relationship Id="rId626" Type="http://schemas.openxmlformats.org/officeDocument/2006/relationships/hyperlink" Target="https://fbref.com/en/squads/19538871/Manchester-United-Stats" TargetMode="External"/><Relationship Id="rId973" Type="http://schemas.openxmlformats.org/officeDocument/2006/relationships/hyperlink" Target="https://fbref.com/en/country/ENG/England-Football" TargetMode="External"/><Relationship Id="rId1049" Type="http://schemas.openxmlformats.org/officeDocument/2006/relationships/hyperlink" Target="https://fbref.com/en/country/ENG/England-Football" TargetMode="External"/><Relationship Id="rId1256" Type="http://schemas.openxmlformats.org/officeDocument/2006/relationships/hyperlink" Target="https://fbref.com/en/players/6ca5ec4b/Alex-Iwobi" TargetMode="External"/><Relationship Id="rId2002" Type="http://schemas.openxmlformats.org/officeDocument/2006/relationships/hyperlink" Target="https://fbref.com/en/players/2944f86f/matchlogs/2023-2024/summary/Frank-Onyeka-Match-Logs" TargetMode="External"/><Relationship Id="rId2307" Type="http://schemas.openxmlformats.org/officeDocument/2006/relationships/hyperlink" Target="https://fbref.com/en/players/187ab096/Charles-Sagoe-Jr" TargetMode="External"/><Relationship Id="rId2654" Type="http://schemas.openxmlformats.org/officeDocument/2006/relationships/hyperlink" Target="https://fbref.com/en/players/9f8e9423/Raphael-Varane" TargetMode="External"/><Relationship Id="rId833" Type="http://schemas.openxmlformats.org/officeDocument/2006/relationships/hyperlink" Target="https://fbref.com/en/country/EGY/Egypt-Football" TargetMode="External"/><Relationship Id="rId1116" Type="http://schemas.openxmlformats.org/officeDocument/2006/relationships/hyperlink" Target="https://fbref.com/en/players/aa849a12/Jack-Harrison" TargetMode="External"/><Relationship Id="rId1463" Type="http://schemas.openxmlformats.org/officeDocument/2006/relationships/hyperlink" Target="https://fbref.com/en/players/f23f9d20/matchlogs/2023-2024/summary/Tim-Krul-Match-Logs" TargetMode="External"/><Relationship Id="rId1670" Type="http://schemas.openxmlformats.org/officeDocument/2006/relationships/hyperlink" Target="https://fbref.com/en/squads/cd051869/Brentford-Stats" TargetMode="External"/><Relationship Id="rId1768" Type="http://schemas.openxmlformats.org/officeDocument/2006/relationships/hyperlink" Target="https://fbref.com/en/players/74618572/Kaoru-Mitoma" TargetMode="External"/><Relationship Id="rId2514" Type="http://schemas.openxmlformats.org/officeDocument/2006/relationships/hyperlink" Target="https://fbref.com/en/players/3c256bb1/Devan-Tanton" TargetMode="External"/><Relationship Id="rId2721" Type="http://schemas.openxmlformats.org/officeDocument/2006/relationships/hyperlink" Target="https://fbref.com/en/players/3515d404/James-Ward-Prowse" TargetMode="External"/><Relationship Id="rId2819" Type="http://schemas.openxmlformats.org/officeDocument/2006/relationships/hyperlink" Target="https://fbref.com/en/squads/e4a775cb/Nottingham-Forest-Stats" TargetMode="External"/><Relationship Id="rId900" Type="http://schemas.openxmlformats.org/officeDocument/2006/relationships/hyperlink" Target="https://fbref.com/en/players/a92ab7be/Mark-Flekken" TargetMode="External"/><Relationship Id="rId1323" Type="http://schemas.openxmlformats.org/officeDocument/2006/relationships/hyperlink" Target="https://fbref.com/en/players/d9e7c4da/matchlogs/2023-2024/summary/Joseph-Johnson-Match-Logs" TargetMode="External"/><Relationship Id="rId1530" Type="http://schemas.openxmlformats.org/officeDocument/2006/relationships/hyperlink" Target="https://fbref.com/en/squads/19538871/Manchester-United-Stats" TargetMode="External"/><Relationship Id="rId1628" Type="http://schemas.openxmlformats.org/officeDocument/2006/relationships/hyperlink" Target="https://fbref.com/en/players/48a5a5d6/Gabriel-Martinelli" TargetMode="External"/><Relationship Id="rId1975" Type="http://schemas.openxmlformats.org/officeDocument/2006/relationships/hyperlink" Target="https://fbref.com/en/players/e7ee38c3/Robin-Olsen" TargetMode="External"/><Relationship Id="rId1835" Type="http://schemas.openxmlformats.org/officeDocument/2006/relationships/hyperlink" Target="https://fbref.com/en/players/99aa1a84/matchlogs/2023-2024/summary/Arijanet-Muric-Match-Logs" TargetMode="External"/><Relationship Id="rId1902" Type="http://schemas.openxmlformats.org/officeDocument/2006/relationships/hyperlink" Target="https://fbref.com/en/squads/8cec06e1/Wolverhampton-Wanderers-Stats" TargetMode="External"/><Relationship Id="rId2097" Type="http://schemas.openxmlformats.org/officeDocument/2006/relationships/hyperlink" Target="https://fbref.com/en/squads/cff3d9bb/Chelsea-Stats" TargetMode="External"/><Relationship Id="rId276" Type="http://schemas.openxmlformats.org/officeDocument/2006/relationships/hyperlink" Target="https://fbref.com/en/players/e4588897/Rhys-Bennett" TargetMode="External"/><Relationship Id="rId483" Type="http://schemas.openxmlformats.org/officeDocument/2006/relationships/hyperlink" Target="https://fbref.com/en/players/cd4b2c5f/matchlogs/2023-2024/summary/Kaelan-Casey-Match-Logs" TargetMode="External"/><Relationship Id="rId690" Type="http://schemas.openxmlformats.org/officeDocument/2006/relationships/hyperlink" Target="https://fbref.com/en/squads/19538871/Manchester-United-Stats" TargetMode="External"/><Relationship Id="rId2164" Type="http://schemas.openxmlformats.org/officeDocument/2006/relationships/hyperlink" Target="https://fbref.com/en/country/ENG/England-Football" TargetMode="External"/><Relationship Id="rId2371" Type="http://schemas.openxmlformats.org/officeDocument/2006/relationships/hyperlink" Target="https://fbref.com/en/country/ENG/England-Football" TargetMode="External"/><Relationship Id="rId136" Type="http://schemas.openxmlformats.org/officeDocument/2006/relationships/hyperlink" Target="https://fbref.com/en/players/e4238fb1/matchlogs/2023-2024/summary/Jaidon-Anthony-Match-Logs" TargetMode="External"/><Relationship Id="rId343" Type="http://schemas.openxmlformats.org/officeDocument/2006/relationships/hyperlink" Target="https://fbref.com/en/players/ae5019e6/matchlogs/2023-2024/summary/Jayden-Bogle-Match-Logs" TargetMode="External"/><Relationship Id="rId550" Type="http://schemas.openxmlformats.org/officeDocument/2006/relationships/hyperlink" Target="https://fbref.com/en/squads/e297cd13/Luton-Town-Stats" TargetMode="External"/><Relationship Id="rId788" Type="http://schemas.openxmlformats.org/officeDocument/2006/relationships/hyperlink" Target="https://fbref.com/en/players/282f75f3/Lewis-Dunk" TargetMode="External"/><Relationship Id="rId995" Type="http://schemas.openxmlformats.org/officeDocument/2006/relationships/hyperlink" Target="https://fbref.com/en/players/d91f104d/matchlogs/2023-2024/summary/Alfie-Gilchrist-Match-Logs" TargetMode="External"/><Relationship Id="rId1180" Type="http://schemas.openxmlformats.org/officeDocument/2006/relationships/hyperlink" Target="https://fbref.com/en/players/e98211e7/Jack-Hinshelwood" TargetMode="External"/><Relationship Id="rId2024" Type="http://schemas.openxmlformats.org/officeDocument/2006/relationships/hyperlink" Target="https://fbref.com/en/country/ENG/England-Football" TargetMode="External"/><Relationship Id="rId2231" Type="http://schemas.openxmlformats.org/officeDocument/2006/relationships/hyperlink" Target="https://fbref.com/en/players/0a3d6d2b/Chris-Richards" TargetMode="External"/><Relationship Id="rId2469" Type="http://schemas.openxmlformats.org/officeDocument/2006/relationships/hyperlink" Target="https://fbref.com/en/players/886f9aac/matchlogs/2023-2024/summary/Manor-Solomon-Match-Logs" TargetMode="External"/><Relationship Id="rId2676" Type="http://schemas.openxmlformats.org/officeDocument/2006/relationships/hyperlink" Target="https://fbref.com/en/squads/361ca564/Tottenham-Hotspur-Stats" TargetMode="External"/><Relationship Id="rId203" Type="http://schemas.openxmlformats.org/officeDocument/2006/relationships/hyperlink" Target="https://fbref.com/en/players/394854c4/matchlogs/2023-2024/summary/George-Baldock-Match-Logs" TargetMode="External"/><Relationship Id="rId648" Type="http://schemas.openxmlformats.org/officeDocument/2006/relationships/hyperlink" Target="https://fbref.com/en/players/e82900ef/David-Datro-Fofana" TargetMode="External"/><Relationship Id="rId855" Type="http://schemas.openxmlformats.org/officeDocument/2006/relationships/hyperlink" Target="https://fbref.com/en/players/1a066e69/matchlogs/2023-2024/summary/Maxime-Esteve-Match-Logs" TargetMode="External"/><Relationship Id="rId1040" Type="http://schemas.openxmlformats.org/officeDocument/2006/relationships/hyperlink" Target="https://fbref.com/en/players/d7e24aa1/John-Kymani-Gordon" TargetMode="External"/><Relationship Id="rId1278" Type="http://schemas.openxmlformats.org/officeDocument/2006/relationships/hyperlink" Target="https://fbref.com/en/squads/cd051869/Brentford-Stats" TargetMode="External"/><Relationship Id="rId1485" Type="http://schemas.openxmlformats.org/officeDocument/2006/relationships/hyperlink" Target="https://fbref.com/en/country/ALG/Algeria-Football" TargetMode="External"/><Relationship Id="rId1692" Type="http://schemas.openxmlformats.org/officeDocument/2006/relationships/hyperlink" Target="https://fbref.com/en/players/96593e89/James-Mcatee" TargetMode="External"/><Relationship Id="rId2329" Type="http://schemas.openxmlformats.org/officeDocument/2006/relationships/hyperlink" Target="https://fbref.com/en/squads/d07537b9/Brighton-and-Hove-Albion-Stats" TargetMode="External"/><Relationship Id="rId2536" Type="http://schemas.openxmlformats.org/officeDocument/2006/relationships/hyperlink" Target="https://fbref.com/en/squads/4ba7cbea/Bournemouth-Stats" TargetMode="External"/><Relationship Id="rId2743" Type="http://schemas.openxmlformats.org/officeDocument/2006/relationships/hyperlink" Target="https://fbref.com/en/squads/4ba7cbea/Bournemouth-Stats" TargetMode="External"/><Relationship Id="rId410" Type="http://schemas.openxmlformats.org/officeDocument/2006/relationships/hyperlink" Target="https://fbref.com/en/squads/8cec06e1/Wolverhampton-Wanderers-Stats" TargetMode="External"/><Relationship Id="rId508" Type="http://schemas.openxmlformats.org/officeDocument/2006/relationships/hyperlink" Target="https://fbref.com/en/players/7d6af698/Luke-Chambers" TargetMode="External"/><Relationship Id="rId715" Type="http://schemas.openxmlformats.org/officeDocument/2006/relationships/hyperlink" Target="https://fbref.com/en/players/1b84dbe1/matchlogs/2023-2024/summary/Lucas-Digne-Match-Logs" TargetMode="External"/><Relationship Id="rId922" Type="http://schemas.openxmlformats.org/officeDocument/2006/relationships/hyperlink" Target="https://fbref.com/en/squads/361ca564/Tottenham-Hotspur-Stats" TargetMode="External"/><Relationship Id="rId1138" Type="http://schemas.openxmlformats.org/officeDocument/2006/relationships/hyperlink" Target="https://fbref.com/en/squads/19538871/Manchester-United-Stats" TargetMode="External"/><Relationship Id="rId1345" Type="http://schemas.openxmlformats.org/officeDocument/2006/relationships/hyperlink" Target="https://fbref.com/en/country/CIV/Cote-dIvoire-Football" TargetMode="External"/><Relationship Id="rId1552" Type="http://schemas.openxmlformats.org/officeDocument/2006/relationships/hyperlink" Target="https://fbref.com/en/players/7af88b33/Max-Lowe" TargetMode="External"/><Relationship Id="rId1997" Type="http://schemas.openxmlformats.org/officeDocument/2006/relationships/hyperlink" Target="https://fbref.com/en/squads/d3fd31cc/Everton-Stats" TargetMode="External"/><Relationship Id="rId2603" Type="http://schemas.openxmlformats.org/officeDocument/2006/relationships/hyperlink" Target="https://fbref.com/en/country/IRL/Republic-of-Ireland-Football" TargetMode="External"/><Relationship Id="rId1205" Type="http://schemas.openxmlformats.org/officeDocument/2006/relationships/hyperlink" Target="https://fbref.com/en/country/ENG/England-Football" TargetMode="External"/><Relationship Id="rId1857" Type="http://schemas.openxmlformats.org/officeDocument/2006/relationships/hyperlink" Target="https://fbref.com/en/country/ENG/England-Football" TargetMode="External"/><Relationship Id="rId2810" Type="http://schemas.openxmlformats.org/officeDocument/2006/relationships/hyperlink" Target="https://fbref.com/en/country/ENG/England-Football" TargetMode="External"/><Relationship Id="rId51" Type="http://schemas.openxmlformats.org/officeDocument/2006/relationships/hyperlink" Target="https://fbref.com/en/squads/47c64c55/Crystal-Palace-Stats" TargetMode="External"/><Relationship Id="rId1412" Type="http://schemas.openxmlformats.org/officeDocument/2006/relationships/hyperlink" Target="https://fbref.com/en/players/d0f72bf1/Max-Kilman" TargetMode="External"/><Relationship Id="rId1717" Type="http://schemas.openxmlformats.org/officeDocument/2006/relationships/hyperlink" Target="https://fbref.com/en/country/SCO/Scotland-Football" TargetMode="External"/><Relationship Id="rId1924" Type="http://schemas.openxmlformats.org/officeDocument/2006/relationships/hyperlink" Target="https://fbref.com/en/players/089667a5/Lewis-OBrien" TargetMode="External"/><Relationship Id="rId298" Type="http://schemas.openxmlformats.org/officeDocument/2006/relationships/hyperlink" Target="https://fbref.com/en/squads/943e8050/Burnley-Stats" TargetMode="External"/><Relationship Id="rId158" Type="http://schemas.openxmlformats.org/officeDocument/2006/relationships/hyperlink" Target="https://fbref.com/en/country/FRA/France-Football" TargetMode="External"/><Relationship Id="rId2186" Type="http://schemas.openxmlformats.org/officeDocument/2006/relationships/hyperlink" Target="https://fbref.com/en/players/a1d5bd30/matchlogs/2023-2024/summary/Marcus-Rashford-Match-Logs" TargetMode="External"/><Relationship Id="rId2393" Type="http://schemas.openxmlformats.org/officeDocument/2006/relationships/hyperlink" Target="https://fbref.com/en/players/3312f911/matchlogs/2023-2024/summary/Jeffrey-Schlupp-Match-Logs" TargetMode="External"/><Relationship Id="rId2698" Type="http://schemas.openxmlformats.org/officeDocument/2006/relationships/hyperlink" Target="https://fbref.com/en/country/BRA/Brazil-Football" TargetMode="External"/><Relationship Id="rId365" Type="http://schemas.openxmlformats.org/officeDocument/2006/relationships/hyperlink" Target="https://fbref.com/en/country/CHI/Chile-Football" TargetMode="External"/><Relationship Id="rId572" Type="http://schemas.openxmlformats.org/officeDocument/2006/relationships/hyperlink" Target="https://fbref.com/en/players/2afc7272/Lewis-Cook" TargetMode="External"/><Relationship Id="rId2046" Type="http://schemas.openxmlformats.org/officeDocument/2006/relationships/hyperlink" Target="https://fbref.com/en/players/dc7f8a28/matchlogs/2023-2024/summary/Cole-Palmer-Match-Logs" TargetMode="External"/><Relationship Id="rId2253" Type="http://schemas.openxmlformats.org/officeDocument/2006/relationships/hyperlink" Target="https://fbref.com/en/squads/822bd0ba/Liverpool-Stats" TargetMode="External"/><Relationship Id="rId2460" Type="http://schemas.openxmlformats.org/officeDocument/2006/relationships/hyperlink" Target="https://fbref.com/en/squads/18bb7c10/Arsenal-Stats" TargetMode="External"/><Relationship Id="rId225" Type="http://schemas.openxmlformats.org/officeDocument/2006/relationships/hyperlink" Target="https://fbref.com/en/country/ENG/England-Football" TargetMode="External"/><Relationship Id="rId432" Type="http://schemas.openxmlformats.org/officeDocument/2006/relationships/hyperlink" Target="https://fbref.com/en/players/15ee4bc1/Jili-Buyabu" TargetMode="External"/><Relationship Id="rId877" Type="http://schemas.openxmlformats.org/officeDocument/2006/relationships/hyperlink" Target="https://fbref.com/en/country/ESP/Spain-Football" TargetMode="External"/><Relationship Id="rId1062" Type="http://schemas.openxmlformats.org/officeDocument/2006/relationships/hyperlink" Target="https://fbref.com/en/squads/b8fd03ef/Manchester-City-Stats" TargetMode="External"/><Relationship Id="rId2113" Type="http://schemas.openxmlformats.org/officeDocument/2006/relationships/hyperlink" Target="https://fbref.com/en/squads/b8fd03ef/Manchester-City-Stats" TargetMode="External"/><Relationship Id="rId2320" Type="http://schemas.openxmlformats.org/officeDocument/2006/relationships/hyperlink" Target="https://fbref.com/en/country/FRA/France-Football" TargetMode="External"/><Relationship Id="rId2558" Type="http://schemas.openxmlformats.org/officeDocument/2006/relationships/hyperlink" Target="https://fbref.com/en/players/a105d46a/Harry-Toffolo" TargetMode="External"/><Relationship Id="rId2765" Type="http://schemas.openxmlformats.org/officeDocument/2006/relationships/hyperlink" Target="https://fbref.com/en/players/3f847d95/Joseph-Whitworth" TargetMode="External"/><Relationship Id="rId737" Type="http://schemas.openxmlformats.org/officeDocument/2006/relationships/hyperlink" Target="https://fbref.com/en/country/BEL/Belgium-Football" TargetMode="External"/><Relationship Id="rId944" Type="http://schemas.openxmlformats.org/officeDocument/2006/relationships/hyperlink" Target="https://fbref.com/en/players/fde367e5/Benjamin-Fredrick" TargetMode="External"/><Relationship Id="rId1367" Type="http://schemas.openxmlformats.org/officeDocument/2006/relationships/hyperlink" Target="https://fbref.com/en/players/6a7353d7/matchlogs/2023-2024/summary/Willy-Kambwala-Match-Logs" TargetMode="External"/><Relationship Id="rId1574" Type="http://schemas.openxmlformats.org/officeDocument/2006/relationships/hyperlink" Target="https://fbref.com/en/squads/822bd0ba/Liverpool-Stats" TargetMode="External"/><Relationship Id="rId1781" Type="http://schemas.openxmlformats.org/officeDocument/2006/relationships/hyperlink" Target="https://fbref.com/en/country/GHA/Ghana-Football" TargetMode="External"/><Relationship Id="rId2418" Type="http://schemas.openxmlformats.org/officeDocument/2006/relationships/hyperlink" Target="https://fbref.com/en/players/e4e0deaa/Femi-Seriki" TargetMode="External"/><Relationship Id="rId2625" Type="http://schemas.openxmlformats.org/officeDocument/2006/relationships/hyperlink" Target="https://fbref.com/en/players/f315ca93/matchlogs/2023-2024/summary/Kostas-Tsimikas-Match-Logs" TargetMode="External"/><Relationship Id="rId2832" Type="http://schemas.openxmlformats.org/officeDocument/2006/relationships/hyperlink" Target="https://fbref.com/en/players/9907b1c8/matchlogs/2023-2024/summary/Nicolo-Zaniolo-Match-Logs" TargetMode="External"/><Relationship Id="rId73" Type="http://schemas.openxmlformats.org/officeDocument/2006/relationships/hyperlink" Target="https://fbref.com/en/players/eaeca114/Nathan-Ake" TargetMode="External"/><Relationship Id="rId804" Type="http://schemas.openxmlformats.org/officeDocument/2006/relationships/hyperlink" Target="https://fbref.com/en/players/3bb7b8b4/Ederson" TargetMode="External"/><Relationship Id="rId1227" Type="http://schemas.openxmlformats.org/officeDocument/2006/relationships/hyperlink" Target="https://fbref.com/en/players/8b04d6c1/matchlogs/2023-2024/summary/Pierre-Hojbjerg-Match-Logs" TargetMode="External"/><Relationship Id="rId1434" Type="http://schemas.openxmlformats.org/officeDocument/2006/relationships/hyperlink" Target="https://fbref.com/en/squads/943e8050/Burnley-Stats" TargetMode="External"/><Relationship Id="rId1641" Type="http://schemas.openxmlformats.org/officeDocument/2006/relationships/hyperlink" Target="https://fbref.com/en/country/POR/Portugal-Football" TargetMode="External"/><Relationship Id="rId1879" Type="http://schemas.openxmlformats.org/officeDocument/2006/relationships/hyperlink" Target="https://fbref.com/en/players/7ba2eaa9/matchlogs/2023-2024/summary/Pedro-Neto-Match-Logs" TargetMode="External"/><Relationship Id="rId1501" Type="http://schemas.openxmlformats.org/officeDocument/2006/relationships/hyperlink" Target="https://fbref.com/en/country/FRA/France-Football" TargetMode="External"/><Relationship Id="rId1739" Type="http://schemas.openxmlformats.org/officeDocument/2006/relationships/hyperlink" Target="https://fbref.com/en/players/ca22ccb0/matchlogs/2023-2024/summary/Hannibal-Mejbri-Match-Logs" TargetMode="External"/><Relationship Id="rId1946" Type="http://schemas.openxmlformats.org/officeDocument/2006/relationships/hyperlink" Target="https://fbref.com/en/squads/943e8050/Burnley-Stats" TargetMode="External"/><Relationship Id="rId1806" Type="http://schemas.openxmlformats.org/officeDocument/2006/relationships/hyperlink" Target="https://fbref.com/en/squads/8cec06e1/Wolverhampton-Wanderers-Stats" TargetMode="External"/><Relationship Id="rId387" Type="http://schemas.openxmlformats.org/officeDocument/2006/relationships/hyperlink" Target="https://fbref.com/en/players/330f638c/matchlogs/2023-2024/summary/Joshua-Brooking-Match-Logs" TargetMode="External"/><Relationship Id="rId594" Type="http://schemas.openxmlformats.org/officeDocument/2006/relationships/hyperlink" Target="https://fbref.com/en/squads/7c21e445/West-Ham-United-Stats" TargetMode="External"/><Relationship Id="rId2068" Type="http://schemas.openxmlformats.org/officeDocument/2006/relationships/hyperlink" Target="https://fbref.com/en/country/SCO/Scotland-Football" TargetMode="External"/><Relationship Id="rId2275" Type="http://schemas.openxmlformats.org/officeDocument/2006/relationships/hyperlink" Target="https://fbref.com/en/players/4ab53cdb/Jay-Rodriguez" TargetMode="External"/><Relationship Id="rId247" Type="http://schemas.openxmlformats.org/officeDocument/2006/relationships/hyperlink" Target="https://fbref.com/en/players/a36524bf/matchlogs/2023-2024/summary/Calvin-Bassey-Match-Logs" TargetMode="External"/><Relationship Id="rId899" Type="http://schemas.openxmlformats.org/officeDocument/2006/relationships/hyperlink" Target="https://fbref.com/en/players/b63e789d/matchlogs/2023-2024/summary/John-Fleck-Match-Logs" TargetMode="External"/><Relationship Id="rId1084" Type="http://schemas.openxmlformats.org/officeDocument/2006/relationships/hyperlink" Target="https://fbref.com/en/players/d56b9520/Malo-Gusto" TargetMode="External"/><Relationship Id="rId2482" Type="http://schemas.openxmlformats.org/officeDocument/2006/relationships/hyperlink" Target="https://fbref.com/en/players/28300a16/Jason-Steele" TargetMode="External"/><Relationship Id="rId2787" Type="http://schemas.openxmlformats.org/officeDocument/2006/relationships/hyperlink" Target="https://fbref.com/en/squads/fd962109/Fulham-Stats" TargetMode="External"/><Relationship Id="rId107" Type="http://schemas.openxmlformats.org/officeDocument/2006/relationships/hyperlink" Target="https://fbref.com/en/squads/943e8050/Burnley-Stats" TargetMode="External"/><Relationship Id="rId454" Type="http://schemas.openxmlformats.org/officeDocument/2006/relationships/hyperlink" Target="https://fbref.com/en/squads/d3fd31cc/Everton-Stats" TargetMode="External"/><Relationship Id="rId661" Type="http://schemas.openxmlformats.org/officeDocument/2006/relationships/hyperlink" Target="https://fbref.com/en/country/ENG/England-Football" TargetMode="External"/><Relationship Id="rId759" Type="http://schemas.openxmlformats.org/officeDocument/2006/relationships/hyperlink" Target="https://fbref.com/en/players/02b29014/matchlogs/2023-2024/summary/Abdoulaye-Doucoure-Match-Logs" TargetMode="External"/><Relationship Id="rId966" Type="http://schemas.openxmlformats.org/officeDocument/2006/relationships/hyperlink" Target="https://fbref.com/en/squads/e4a775cb/Nottingham-Forest-Stats" TargetMode="External"/><Relationship Id="rId1291" Type="http://schemas.openxmlformats.org/officeDocument/2006/relationships/hyperlink" Target="https://fbref.com/en/players/b561db50/matchlogs/2023-2024/summary/Raul-Jimenez-Match-Logs" TargetMode="External"/><Relationship Id="rId1389" Type="http://schemas.openxmlformats.org/officeDocument/2006/relationships/hyperlink" Target="https://fbref.com/en/country/IRL/Republic-of-Ireland-Football" TargetMode="External"/><Relationship Id="rId1596" Type="http://schemas.openxmlformats.org/officeDocument/2006/relationships/hyperlink" Target="https://fbref.com/en/players/758dd7f0/Javier-Manquillo" TargetMode="External"/><Relationship Id="rId2135" Type="http://schemas.openxmlformats.org/officeDocument/2006/relationships/hyperlink" Target="https://fbref.com/en/players/2140e999/Luke-Plange" TargetMode="External"/><Relationship Id="rId2342" Type="http://schemas.openxmlformats.org/officeDocument/2006/relationships/hyperlink" Target="https://fbref.com/en/players/6a713852/matchlogs/2023-2024/summary/Robert-Sanchez-Match-Logs" TargetMode="External"/><Relationship Id="rId2647" Type="http://schemas.openxmlformats.org/officeDocument/2006/relationships/hyperlink" Target="https://fbref.com/en/country/TUR/Turkey-Football" TargetMode="External"/><Relationship Id="rId314" Type="http://schemas.openxmlformats.org/officeDocument/2006/relationships/hyperlink" Target="https://fbref.com/en/squads/cff3d9bb/Chelsea-Stats" TargetMode="External"/><Relationship Id="rId521" Type="http://schemas.openxmlformats.org/officeDocument/2006/relationships/hyperlink" Target="https://fbref.com/en/country/ENG/England-Football" TargetMode="External"/><Relationship Id="rId619" Type="http://schemas.openxmlformats.org/officeDocument/2006/relationships/hyperlink" Target="https://fbref.com/en/players/db4ed67b/matchlogs/2023-2024/summary/Mahmoud-Dahoud-Match-Logs" TargetMode="External"/><Relationship Id="rId1151" Type="http://schemas.openxmlformats.org/officeDocument/2006/relationships/hyperlink" Target="https://fbref.com/en/players/e5a76dfe/matchlogs/2023-2024/summary/Dean-Henderson-Match-Logs" TargetMode="External"/><Relationship Id="rId1249" Type="http://schemas.openxmlformats.org/officeDocument/2006/relationships/hyperlink" Target="https://fbref.com/en/country/SWE/Sweden-Football" TargetMode="External"/><Relationship Id="rId2202" Type="http://schemas.openxmlformats.org/officeDocument/2006/relationships/hyperlink" Target="https://fbref.com/en/players/ab651565/matchlogs/2023-2024/summary/Nathan-Redmond-Match-Logs" TargetMode="External"/><Relationship Id="rId95" Type="http://schemas.openxmlformats.org/officeDocument/2006/relationships/hyperlink" Target="https://fbref.com/en/squads/7c21e445/West-Ham-United-Stats" TargetMode="External"/><Relationship Id="rId826" Type="http://schemas.openxmlformats.org/officeDocument/2006/relationships/hyperlink" Target="https://fbref.com/en/squads/e4a775cb/Nottingham-Forest-Stats" TargetMode="External"/><Relationship Id="rId1011" Type="http://schemas.openxmlformats.org/officeDocument/2006/relationships/hyperlink" Target="https://fbref.com/en/players/1961b2aa/matchlogs/2023-2024/summary/Andre-Gomes-Match-Logs" TargetMode="External"/><Relationship Id="rId1109" Type="http://schemas.openxmlformats.org/officeDocument/2006/relationships/hyperlink" Target="https://fbref.com/en/country/ENG/England-Football" TargetMode="External"/><Relationship Id="rId1456" Type="http://schemas.openxmlformats.org/officeDocument/2006/relationships/hyperlink" Target="https://fbref.com/en/players/77cf6852/Emil-Krafth" TargetMode="External"/><Relationship Id="rId1663" Type="http://schemas.openxmlformats.org/officeDocument/2006/relationships/hyperlink" Target="https://fbref.com/en/players/ed383e43/matchlogs/2023-2024/summary/Alex-Matos-Match-Logs" TargetMode="External"/><Relationship Id="rId1870" Type="http://schemas.openxmlformats.org/officeDocument/2006/relationships/hyperlink" Target="https://fbref.com/en/squads/e297cd13/Luton-Town-Stats" TargetMode="External"/><Relationship Id="rId1968" Type="http://schemas.openxmlformats.org/officeDocument/2006/relationships/hyperlink" Target="https://fbref.com/en/country/ENG/England-Football" TargetMode="External"/><Relationship Id="rId2507" Type="http://schemas.openxmlformats.org/officeDocument/2006/relationships/hyperlink" Target="https://fbref.com/en/country/WAL/Wales-Football" TargetMode="External"/><Relationship Id="rId2714" Type="http://schemas.openxmlformats.org/officeDocument/2006/relationships/hyperlink" Target="https://fbref.com/en/country/ENG/England-Football" TargetMode="External"/><Relationship Id="rId1316" Type="http://schemas.openxmlformats.org/officeDocument/2006/relationships/hyperlink" Target="https://fbref.com/en/players/0cd31129/Brennan-Johnson" TargetMode="External"/><Relationship Id="rId1523" Type="http://schemas.openxmlformats.org/officeDocument/2006/relationships/hyperlink" Target="https://fbref.com/en/players/41f08ac8/matchlogs/2023-2024/summary/Keane-Lewis-Potter-Match-Logs" TargetMode="External"/><Relationship Id="rId1730" Type="http://schemas.openxmlformats.org/officeDocument/2006/relationships/hyperlink" Target="https://fbref.com/en/squads/cd051869/Brentford-Stats" TargetMode="External"/><Relationship Id="rId22" Type="http://schemas.openxmlformats.org/officeDocument/2006/relationships/hyperlink" Target="https://fbref.com/en/country/IRL/Republic-of-Ireland-Football" TargetMode="External"/><Relationship Id="rId1828" Type="http://schemas.openxmlformats.org/officeDocument/2006/relationships/hyperlink" Target="https://fbref.com/en/players/778ef829/Daniel-Munoz" TargetMode="External"/><Relationship Id="rId171" Type="http://schemas.openxmlformats.org/officeDocument/2006/relationships/hyperlink" Target="https://fbref.com/en/players/5c2b4f07/matchlogs/2023-2024/summary/Serge-Aurier-Match-Logs" TargetMode="External"/><Relationship Id="rId2297" Type="http://schemas.openxmlformats.org/officeDocument/2006/relationships/hyperlink" Target="https://fbref.com/en/squads/e297cd13/Luton-Town-Stats" TargetMode="External"/><Relationship Id="rId269" Type="http://schemas.openxmlformats.org/officeDocument/2006/relationships/hyperlink" Target="https://fbref.com/en/country/FRA/France-Football" TargetMode="External"/><Relationship Id="rId476" Type="http://schemas.openxmlformats.org/officeDocument/2006/relationships/hyperlink" Target="https://fbref.com/en/players/4d224fe8/Casemiro" TargetMode="External"/><Relationship Id="rId683" Type="http://schemas.openxmlformats.org/officeDocument/2006/relationships/hyperlink" Target="https://fbref.com/en/players/5a7301ae/matchlogs/2023-2024/summary/Leander-Dendoncker-Match-Logs" TargetMode="External"/><Relationship Id="rId890" Type="http://schemas.openxmlformats.org/officeDocument/2006/relationships/hyperlink" Target="https://fbref.com/en/squads/19538871/Manchester-United-Stats" TargetMode="External"/><Relationship Id="rId2157" Type="http://schemas.openxmlformats.org/officeDocument/2006/relationships/hyperlink" Target="https://fbref.com/en/squads/822bd0ba/Liverpool-Stats" TargetMode="External"/><Relationship Id="rId2364" Type="http://schemas.openxmlformats.org/officeDocument/2006/relationships/hyperlink" Target="https://fbref.com/en/country/ESP/Spain-Football" TargetMode="External"/><Relationship Id="rId2571" Type="http://schemas.openxmlformats.org/officeDocument/2006/relationships/hyperlink" Target="https://fbref.com/en/country/ITA/Italy-Football" TargetMode="External"/><Relationship Id="rId129" Type="http://schemas.openxmlformats.org/officeDocument/2006/relationships/hyperlink" Target="https://fbref.com/en/players/536e58cc/Vincent-Angelini" TargetMode="External"/><Relationship Id="rId336" Type="http://schemas.openxmlformats.org/officeDocument/2006/relationships/hyperlink" Target="https://fbref.com/en/players/eed2427e/Oscar-Bobb" TargetMode="External"/><Relationship Id="rId543" Type="http://schemas.openxmlformats.org/officeDocument/2006/relationships/hyperlink" Target="https://fbref.com/en/players/b2f9c73e/matchlogs/2023-2024/summary/Carney-Chukwuemeka-Match-Logs" TargetMode="External"/><Relationship Id="rId988" Type="http://schemas.openxmlformats.org/officeDocument/2006/relationships/hyperlink" Target="https://fbref.com/en/players/7b5ab7f2/Bryan-Gil" TargetMode="External"/><Relationship Id="rId1173" Type="http://schemas.openxmlformats.org/officeDocument/2006/relationships/hyperlink" Target="https://fbref.com/en/country/SCO/Scotland-Football" TargetMode="External"/><Relationship Id="rId1380" Type="http://schemas.openxmlformats.org/officeDocument/2006/relationships/hyperlink" Target="https://fbref.com/en/players/c5b7c315/Michael-Keane" TargetMode="External"/><Relationship Id="rId2017" Type="http://schemas.openxmlformats.org/officeDocument/2006/relationships/hyperlink" Target="https://fbref.com/en/squads/1df6b87e/Sheffield-United-Stats" TargetMode="External"/><Relationship Id="rId2224" Type="http://schemas.openxmlformats.org/officeDocument/2006/relationships/hyperlink" Target="https://fbref.com/en/country/POR/Portugal-Football" TargetMode="External"/><Relationship Id="rId2669" Type="http://schemas.openxmlformats.org/officeDocument/2006/relationships/hyperlink" Target="https://fbref.com/en/players/8fe2a392/matchlogs/2023-2024/summary/Micky-van-de-Ven-Match-Logs" TargetMode="External"/><Relationship Id="rId403" Type="http://schemas.openxmlformats.org/officeDocument/2006/relationships/hyperlink" Target="https://fbref.com/en/players/47369df8/matchlogs/2023-2024/summary/Josh-Brownhill-Match-Logs" TargetMode="External"/><Relationship Id="rId750" Type="http://schemas.openxmlformats.org/officeDocument/2006/relationships/hyperlink" Target="https://fbref.com/en/squads/361ca564/Tottenham-Hotspur-Stats" TargetMode="External"/><Relationship Id="rId848" Type="http://schemas.openxmlformats.org/officeDocument/2006/relationships/hyperlink" Target="https://fbref.com/en/players/980522ec/Christian-Eriksen" TargetMode="External"/><Relationship Id="rId1033" Type="http://schemas.openxmlformats.org/officeDocument/2006/relationships/hyperlink" Target="https://fbref.com/en/country/ENG/England-Football" TargetMode="External"/><Relationship Id="rId1478" Type="http://schemas.openxmlformats.org/officeDocument/2006/relationships/hyperlink" Target="https://fbref.com/en/squads/d07537b9/Brighton-and-Hove-Albion-Stats" TargetMode="External"/><Relationship Id="rId1685" Type="http://schemas.openxmlformats.org/officeDocument/2006/relationships/hyperlink" Target="https://fbref.com/en/country/CMR/Cameroon-Football" TargetMode="External"/><Relationship Id="rId1892" Type="http://schemas.openxmlformats.org/officeDocument/2006/relationships/hyperlink" Target="https://fbref.com/en/players/ca76b087/Rhys-Norrington-Davies" TargetMode="External"/><Relationship Id="rId2431" Type="http://schemas.openxmlformats.org/officeDocument/2006/relationships/hyperlink" Target="https://fbref.com/en/country/POR/Portugal-Football" TargetMode="External"/><Relationship Id="rId2529" Type="http://schemas.openxmlformats.org/officeDocument/2006/relationships/hyperlink" Target="https://fbref.com/en/players/cac9e583/matchlogs/2023-2024/summary/Jimi-Tauriainen-Match-Logs" TargetMode="External"/><Relationship Id="rId2736" Type="http://schemas.openxmlformats.org/officeDocument/2006/relationships/hyperlink" Target="https://fbref.com/en/players/c40b6180/matchlogs/2023-2024/summary/Adam-Webster-Match-Logs" TargetMode="External"/><Relationship Id="rId610" Type="http://schemas.openxmlformats.org/officeDocument/2006/relationships/hyperlink" Target="https://fbref.com/en/squads/8cec06e1/Wolverhampton-Wanderers-Stats" TargetMode="External"/><Relationship Id="rId708" Type="http://schemas.openxmlformats.org/officeDocument/2006/relationships/hyperlink" Target="https://fbref.com/en/players/ac861941/Eric-Dier" TargetMode="External"/><Relationship Id="rId915" Type="http://schemas.openxmlformats.org/officeDocument/2006/relationships/hyperlink" Target="https://fbref.com/en/players/82927de4/matchlogs/2023-2024/summary/Pablo-Fornals-Match-Logs" TargetMode="External"/><Relationship Id="rId1240" Type="http://schemas.openxmlformats.org/officeDocument/2006/relationships/hyperlink" Target="https://fbref.com/en/players/07802f7f/Danny-Ings" TargetMode="External"/><Relationship Id="rId1338" Type="http://schemas.openxmlformats.org/officeDocument/2006/relationships/hyperlink" Target="https://fbref.com/en/squads/822bd0ba/Liverpool-Stats" TargetMode="External"/><Relationship Id="rId1545" Type="http://schemas.openxmlformats.org/officeDocument/2006/relationships/hyperlink" Target="https://fbref.com/en/country/IRL/Republic-of-Ireland-Football" TargetMode="External"/><Relationship Id="rId1100" Type="http://schemas.openxmlformats.org/officeDocument/2006/relationships/hyperlink" Target="https://fbref.com/en/players/da011f18/Lewis-Hall" TargetMode="External"/><Relationship Id="rId1405" Type="http://schemas.openxmlformats.org/officeDocument/2006/relationships/hyperlink" Target="https://fbref.com/en/country/ENG/England-Football" TargetMode="External"/><Relationship Id="rId1752" Type="http://schemas.openxmlformats.org/officeDocument/2006/relationships/hyperlink" Target="https://fbref.com/en/players/2c6835e5/Lewis-Miley" TargetMode="External"/><Relationship Id="rId2803" Type="http://schemas.openxmlformats.org/officeDocument/2006/relationships/hyperlink" Target="https://fbref.com/en/squads/e4a775cb/Nottingham-Forest-Stats" TargetMode="External"/><Relationship Id="rId44" Type="http://schemas.openxmlformats.org/officeDocument/2006/relationships/hyperlink" Target="https://fbref.com/en/players/288e1e13/matchlogs/2023-2024/summary/Nayef-Aguerd-Match-Logs" TargetMode="External"/><Relationship Id="rId1612" Type="http://schemas.openxmlformats.org/officeDocument/2006/relationships/hyperlink" Target="https://fbref.com/en/players/7923301c/Louie-Marsh" TargetMode="External"/><Relationship Id="rId1917" Type="http://schemas.openxmlformats.org/officeDocument/2006/relationships/hyperlink" Target="https://fbref.com/en/country/ENG/England-Football" TargetMode="External"/><Relationship Id="rId193" Type="http://schemas.openxmlformats.org/officeDocument/2006/relationships/hyperlink" Target="https://fbref.com/en/country/ESP/Spain-Football" TargetMode="External"/><Relationship Id="rId498" Type="http://schemas.openxmlformats.org/officeDocument/2006/relationships/hyperlink" Target="https://fbref.com/en/squads/8cec06e1/Wolverhampton-Wanderers-Stats" TargetMode="External"/><Relationship Id="rId2081" Type="http://schemas.openxmlformats.org/officeDocument/2006/relationships/hyperlink" Target="https://fbref.com/en/squads/19538871/Manchester-United-Stats" TargetMode="External"/><Relationship Id="rId2179" Type="http://schemas.openxmlformats.org/officeDocument/2006/relationships/hyperlink" Target="https://fbref.com/en/players/6385ebfb/Darren-Randolph" TargetMode="External"/><Relationship Id="rId260" Type="http://schemas.openxmlformats.org/officeDocument/2006/relationships/hyperlink" Target="https://fbref.com/en/players/50dc94ce/Donny-van-de-Beek" TargetMode="External"/><Relationship Id="rId2386" Type="http://schemas.openxmlformats.org/officeDocument/2006/relationships/hyperlink" Target="https://fbref.com/en/players/c8aa95da/Fabian-Schar" TargetMode="External"/><Relationship Id="rId2593" Type="http://schemas.openxmlformats.org/officeDocument/2006/relationships/hyperlink" Target="https://fbref.com/en/players/9a28eba4/matchlogs/2023-2024/summary/Adama-Traore-Match-Logs" TargetMode="External"/><Relationship Id="rId120" Type="http://schemas.openxmlformats.org/officeDocument/2006/relationships/hyperlink" Target="https://fbref.com/en/players/21a866b7/matchlogs/2023-2024/summary/Joseph-Anang-Match-Logs" TargetMode="External"/><Relationship Id="rId358" Type="http://schemas.openxmlformats.org/officeDocument/2006/relationships/hyperlink" Target="https://fbref.com/en/squads/822bd0ba/Liverpool-Stats" TargetMode="External"/><Relationship Id="rId565" Type="http://schemas.openxmlformats.org/officeDocument/2006/relationships/hyperlink" Target="https://fbref.com/en/country/IRL/Republic-of-Ireland-Football" TargetMode="External"/><Relationship Id="rId772" Type="http://schemas.openxmlformats.org/officeDocument/2006/relationships/hyperlink" Target="https://fbref.com/en/players/620922ed/Radu-Dragusin" TargetMode="External"/><Relationship Id="rId1195" Type="http://schemas.openxmlformats.org/officeDocument/2006/relationships/hyperlink" Target="https://fbref.com/en/players/d0042ab9/matchlogs/2023-2024/summary/Mason-Holgate-Match-Logs" TargetMode="External"/><Relationship Id="rId2039" Type="http://schemas.openxmlformats.org/officeDocument/2006/relationships/hyperlink" Target="https://fbref.com/en/players/a78ff07f/Joao-Palhinha" TargetMode="External"/><Relationship Id="rId2246" Type="http://schemas.openxmlformats.org/officeDocument/2006/relationships/hyperlink" Target="https://fbref.com/en/players/71ef519e/matchlogs/2023-2024/summary/Matt-Ritchie-Match-Logs" TargetMode="External"/><Relationship Id="rId2453" Type="http://schemas.openxmlformats.org/officeDocument/2006/relationships/hyperlink" Target="https://fbref.com/en/players/20b104bc/matchlogs/2023-2024/summary/Adam-Smith-Match-Logs" TargetMode="External"/><Relationship Id="rId2660" Type="http://schemas.openxmlformats.org/officeDocument/2006/relationships/hyperlink" Target="https://fbref.com/en/squads/361ca564/Tottenham-Hotspur-Stats" TargetMode="External"/><Relationship Id="rId218" Type="http://schemas.openxmlformats.org/officeDocument/2006/relationships/hyperlink" Target="https://fbref.com/en/squads/cd051869/Brentford-Stats" TargetMode="External"/><Relationship Id="rId425" Type="http://schemas.openxmlformats.org/officeDocument/2006/relationships/hyperlink" Target="https://fbref.com/en/country/ENG/England-Football" TargetMode="External"/><Relationship Id="rId632" Type="http://schemas.openxmlformats.org/officeDocument/2006/relationships/hyperlink" Target="https://fbref.com/en/players/a816dbfb/Danilo" TargetMode="External"/><Relationship Id="rId1055" Type="http://schemas.openxmlformats.org/officeDocument/2006/relationships/hyperlink" Target="https://fbref.com/en/players/b8e740fb/matchlogs/2023-2024/summary/Ryan-Gravenberch-Match-Logs" TargetMode="External"/><Relationship Id="rId1262" Type="http://schemas.openxmlformats.org/officeDocument/2006/relationships/hyperlink" Target="https://fbref.com/en/squads/d07537b9/Brighton-and-Hove-Albion-Stats" TargetMode="External"/><Relationship Id="rId2106" Type="http://schemas.openxmlformats.org/officeDocument/2006/relationships/hyperlink" Target="https://fbref.com/en/players/4f21d3af/matchlogs/2023-2024/summary/Ashley-Phillips-Match-Logs" TargetMode="External"/><Relationship Id="rId2313" Type="http://schemas.openxmlformats.org/officeDocument/2006/relationships/hyperlink" Target="https://fbref.com/en/squads/18bb7c10/Arsenal-Stats" TargetMode="External"/><Relationship Id="rId2520" Type="http://schemas.openxmlformats.org/officeDocument/2006/relationships/hyperlink" Target="https://fbref.com/en/squads/b2b47a98/Newcastle-United-Stats" TargetMode="External"/><Relationship Id="rId2758" Type="http://schemas.openxmlformats.org/officeDocument/2006/relationships/hyperlink" Target="https://fbref.com/en/country/ENG/England-Football" TargetMode="External"/><Relationship Id="rId937" Type="http://schemas.openxmlformats.org/officeDocument/2006/relationships/hyperlink" Target="https://fbref.com/en/country/AUS/Australia-Football" TargetMode="External"/><Relationship Id="rId1122" Type="http://schemas.openxmlformats.org/officeDocument/2006/relationships/hyperlink" Target="https://fbref.com/en/squads/cff3d9bb/Chelsea-Stats" TargetMode="External"/><Relationship Id="rId1567" Type="http://schemas.openxmlformats.org/officeDocument/2006/relationships/hyperlink" Target="https://fbref.com/en/players/c6e8cf1f/matchlogs/2023-2024/summary/Sasa-Lukic-Match-Logs" TargetMode="External"/><Relationship Id="rId1774" Type="http://schemas.openxmlformats.org/officeDocument/2006/relationships/hyperlink" Target="https://fbref.com/en/squads/fd962109/Fulham-Stats" TargetMode="External"/><Relationship Id="rId1981" Type="http://schemas.openxmlformats.org/officeDocument/2006/relationships/hyperlink" Target="https://fbref.com/en/squads/e4a775cb/Nottingham-Forest-Stats" TargetMode="External"/><Relationship Id="rId2618" Type="http://schemas.openxmlformats.org/officeDocument/2006/relationships/hyperlink" Target="https://fbref.com/en/players/cddf767b/Auston-Trusty" TargetMode="External"/><Relationship Id="rId2825" Type="http://schemas.openxmlformats.org/officeDocument/2006/relationships/hyperlink" Target="https://fbref.com/en/players/88968486/Illia-Zabarnyi" TargetMode="External"/><Relationship Id="rId66" Type="http://schemas.openxmlformats.org/officeDocument/2006/relationships/hyperlink" Target="https://fbref.com/en/country/NOR/Norway-Football" TargetMode="External"/><Relationship Id="rId1427" Type="http://schemas.openxmlformats.org/officeDocument/2006/relationships/hyperlink" Target="https://fbref.com/en/players/dc3e663e/matchlogs/2023-2024/summary/Jakub-Kiwior-Match-Logs" TargetMode="External"/><Relationship Id="rId1634" Type="http://schemas.openxmlformats.org/officeDocument/2006/relationships/hyperlink" Target="https://fbref.com/en/squads/8602292d/Aston-Villa-Stats" TargetMode="External"/><Relationship Id="rId1841" Type="http://schemas.openxmlformats.org/officeDocument/2006/relationships/hyperlink" Target="https://fbref.com/en/country/IRL/Republic-of-Ireland-Football" TargetMode="External"/><Relationship Id="rId1939" Type="http://schemas.openxmlformats.org/officeDocument/2006/relationships/hyperlink" Target="https://fbref.com/en/players/1d042188/matchlogs/2023-2024/summary/Dara-OShea-Match-Logs" TargetMode="External"/><Relationship Id="rId1701" Type="http://schemas.openxmlformats.org/officeDocument/2006/relationships/hyperlink" Target="https://fbref.com/en/country/SCO/Scotland-Football" TargetMode="External"/><Relationship Id="rId282" Type="http://schemas.openxmlformats.org/officeDocument/2006/relationships/hyperlink" Target="https://fbref.com/en/squads/7c21e445/West-Ham-United-Stats" TargetMode="External"/><Relationship Id="rId587" Type="http://schemas.openxmlformats.org/officeDocument/2006/relationships/hyperlink" Target="https://fbref.com/en/players/fdf3cb77/matchlogs/2023-2024/summary/Vladimir-Coufal-Match-Logs" TargetMode="External"/><Relationship Id="rId2170" Type="http://schemas.openxmlformats.org/officeDocument/2006/relationships/hyperlink" Target="https://fbref.com/en/players/466fb2c5/matchlogs/2023-2024/summary/Aaron-Ramsdale-Match-Logs" TargetMode="External"/><Relationship Id="rId2268" Type="http://schemas.openxmlformats.org/officeDocument/2006/relationships/hyperlink" Target="https://fbref.com/en/country/ENG/England-Football" TargetMode="External"/><Relationship Id="rId8" Type="http://schemas.openxmlformats.org/officeDocument/2006/relationships/hyperlink" Target="https://fbref.com/en/players/b7e62e1d/matchlogs/2023-2024/summary/Joshua-Acheampong-Match-Logs" TargetMode="External"/><Relationship Id="rId142" Type="http://schemas.openxmlformats.org/officeDocument/2006/relationships/hyperlink" Target="https://fbref.com/en/country/BRA/Brazil-Football" TargetMode="External"/><Relationship Id="rId447" Type="http://schemas.openxmlformats.org/officeDocument/2006/relationships/hyperlink" Target="https://fbref.com/en/players/59e6e5bf/matchlogs/2023-2024/summary/Dominic-Calvert-Lewin-Match-Logs" TargetMode="External"/><Relationship Id="rId794" Type="http://schemas.openxmlformats.org/officeDocument/2006/relationships/hyperlink" Target="https://fbref.com/en/squads/8602292d/Aston-Villa-Stats" TargetMode="External"/><Relationship Id="rId1077" Type="http://schemas.openxmlformats.org/officeDocument/2006/relationships/hyperlink" Target="https://fbref.com/en/country/ENG/England-Football" TargetMode="External"/><Relationship Id="rId2030" Type="http://schemas.openxmlformats.org/officeDocument/2006/relationships/hyperlink" Target="https://fbref.com/en/players/7b355808/matchlogs/2023-2024/summary/William-Osula-Match-Logs" TargetMode="External"/><Relationship Id="rId2128" Type="http://schemas.openxmlformats.org/officeDocument/2006/relationships/hyperlink" Target="https://fbref.com/en/country/JAM/Jamaica-Football" TargetMode="External"/><Relationship Id="rId2475" Type="http://schemas.openxmlformats.org/officeDocument/2006/relationships/hyperlink" Target="https://fbref.com/en/country/BRA/Brazil-Football" TargetMode="External"/><Relationship Id="rId2682" Type="http://schemas.openxmlformats.org/officeDocument/2006/relationships/hyperlink" Target="https://fbref.com/en/players/a949d040/Lawrence-Vigouroux" TargetMode="External"/><Relationship Id="rId654" Type="http://schemas.openxmlformats.org/officeDocument/2006/relationships/hyperlink" Target="https://fbref.com/en/squads/1df6b87e/Sheffield-United-Stats" TargetMode="External"/><Relationship Id="rId861" Type="http://schemas.openxmlformats.org/officeDocument/2006/relationships/hyperlink" Target="https://fbref.com/en/country/NIR/Northern-Ireland-Football" TargetMode="External"/><Relationship Id="rId959" Type="http://schemas.openxmlformats.org/officeDocument/2006/relationships/hyperlink" Target="https://fbref.com/en/players/c2731c10/matchlogs/2023-2024/summary/Conor-Gallagher-Match-Logs" TargetMode="External"/><Relationship Id="rId1284" Type="http://schemas.openxmlformats.org/officeDocument/2006/relationships/hyperlink" Target="https://fbref.com/en/players/b66315ae/Gabriel-Jesus" TargetMode="External"/><Relationship Id="rId1491" Type="http://schemas.openxmlformats.org/officeDocument/2006/relationships/hyperlink" Target="https://fbref.com/en/players/450ab6fc/matchlogs/2023-2024/summary/Jamaal-Lascelles-Match-Logs" TargetMode="External"/><Relationship Id="rId1589" Type="http://schemas.openxmlformats.org/officeDocument/2006/relationships/hyperlink" Target="https://fbref.com/en/country/ENG/England-Football" TargetMode="External"/><Relationship Id="rId2335" Type="http://schemas.openxmlformats.org/officeDocument/2006/relationships/hyperlink" Target="https://fbref.com/en/players/da7b447d/Davinson-Sanchez" TargetMode="External"/><Relationship Id="rId2542" Type="http://schemas.openxmlformats.org/officeDocument/2006/relationships/hyperlink" Target="https://fbref.com/en/players/77d7c96f/Kenny-Tete" TargetMode="External"/><Relationship Id="rId307" Type="http://schemas.openxmlformats.org/officeDocument/2006/relationships/hyperlink" Target="https://fbref.com/en/players/2aaadf33/matchlogs/2023-2024/summary/Luke-Berry-Match-Logs" TargetMode="External"/><Relationship Id="rId514" Type="http://schemas.openxmlformats.org/officeDocument/2006/relationships/hyperlink" Target="https://fbref.com/en/squads/1df6b87e/Sheffield-United-Stats" TargetMode="External"/><Relationship Id="rId721" Type="http://schemas.openxmlformats.org/officeDocument/2006/relationships/hyperlink" Target="https://fbref.com/en/country/FRA/France-Football" TargetMode="External"/><Relationship Id="rId1144" Type="http://schemas.openxmlformats.org/officeDocument/2006/relationships/hyperlink" Target="https://fbref.com/en/players/169fd162/Hwang-Hee-chan" TargetMode="External"/><Relationship Id="rId1351" Type="http://schemas.openxmlformats.org/officeDocument/2006/relationships/hyperlink" Target="https://fbref.com/en/players/0db5d2c8/matchlogs/2023-2024/summary/Mathias-Jorgensen-Match-Logs" TargetMode="External"/><Relationship Id="rId1449" Type="http://schemas.openxmlformats.org/officeDocument/2006/relationships/hyperlink" Target="https://fbref.com/en/country/SEN/Senegal-Football" TargetMode="External"/><Relationship Id="rId1796" Type="http://schemas.openxmlformats.org/officeDocument/2006/relationships/hyperlink" Target="https://fbref.com/en/players/16e9d0ea/Alex-Moreno" TargetMode="External"/><Relationship Id="rId2402" Type="http://schemas.openxmlformats.org/officeDocument/2006/relationships/hyperlink" Target="https://fbref.com/en/players/834b5c4c/Matz-Sels" TargetMode="External"/><Relationship Id="rId2847" Type="http://schemas.openxmlformats.org/officeDocument/2006/relationships/hyperlink" Target="https://fbref.com/en/squads/8602292d/Aston-Villa-Stats" TargetMode="External"/><Relationship Id="rId88" Type="http://schemas.openxmlformats.org/officeDocument/2006/relationships/hyperlink" Target="https://fbref.com/en/players/7a2e46a8/matchlogs/2023-2024/summary/Alisson-Match-Logs" TargetMode="External"/><Relationship Id="rId819" Type="http://schemas.openxmlformats.org/officeDocument/2006/relationships/hyperlink" Target="https://fbref.com/en/players/d313e8ff/matchlogs/2023-2024/summary/CJ-Egan-Riley-Match-Logs" TargetMode="External"/><Relationship Id="rId1004" Type="http://schemas.openxmlformats.org/officeDocument/2006/relationships/hyperlink" Target="https://fbref.com/en/players/9f7c837d/Ben-Godfrey" TargetMode="External"/><Relationship Id="rId1211" Type="http://schemas.openxmlformats.org/officeDocument/2006/relationships/hyperlink" Target="https://fbref.com/en/players/a0666d3e/matchlogs/2023-2024/summary/Will-Hughes-Match-Logs" TargetMode="External"/><Relationship Id="rId1656" Type="http://schemas.openxmlformats.org/officeDocument/2006/relationships/hyperlink" Target="https://fbref.com/en/players/b217ef29/Joel-Matip" TargetMode="External"/><Relationship Id="rId1863" Type="http://schemas.openxmlformats.org/officeDocument/2006/relationships/hyperlink" Target="https://fbref.com/en/players/8aff2b51/matchlogs/2023-2024/summary/Michael-Ndiweni-Match-Logs" TargetMode="External"/><Relationship Id="rId2707" Type="http://schemas.openxmlformats.org/officeDocument/2006/relationships/hyperlink" Target="https://fbref.com/en/squads/b8fd03ef/Manchester-City-Stat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fd36479b/Aston-Villa-Manchester-United-February-11-2024-Premier-League" TargetMode="External"/><Relationship Id="rId117" Type="http://schemas.openxmlformats.org/officeDocument/2006/relationships/hyperlink" Target="https://fbref.com/en/squads/d3fd31cc/Everton-Stats" TargetMode="External"/><Relationship Id="rId21" Type="http://schemas.openxmlformats.org/officeDocument/2006/relationships/hyperlink" Target="https://fbref.com/en/matches/615eff06/Manchester-Derby-Manchester-City-Manchester-United-March-3-2024-Premier-League" TargetMode="External"/><Relationship Id="rId42" Type="http://schemas.openxmlformats.org/officeDocument/2006/relationships/hyperlink" Target="https://fbref.com/en/matches/fd36479b/Aston-Villa-Manchester-United-February-11-2024-Premier-League" TargetMode="External"/><Relationship Id="rId47" Type="http://schemas.openxmlformats.org/officeDocument/2006/relationships/hyperlink" Target="https://fbref.com/en/players/e9c0c1b2/Andre-Onana" TargetMode="External"/><Relationship Id="rId63" Type="http://schemas.openxmlformats.org/officeDocument/2006/relationships/hyperlink" Target="https://fbref.com/en/players/28300a16/Jason-Steele" TargetMode="External"/><Relationship Id="rId68" Type="http://schemas.openxmlformats.org/officeDocument/2006/relationships/hyperlink" Target="https://fbref.com/en/matches/bbae8356/Newcastle-United-Wolverhampton-Wanderers-March-2-2024-Premier-League" TargetMode="External"/><Relationship Id="rId84" Type="http://schemas.openxmlformats.org/officeDocument/2006/relationships/hyperlink" Target="https://fbref.com/en/matches/ba1992b0/Brentford-Chelsea-March-2-2024-Premier-League" TargetMode="External"/><Relationship Id="rId89" Type="http://schemas.openxmlformats.org/officeDocument/2006/relationships/hyperlink" Target="https://fbref.com/en/matches/bf9e0d20/Fulham-Bournemouth-February-10-2024-Premier-League" TargetMode="External"/><Relationship Id="rId112" Type="http://schemas.openxmlformats.org/officeDocument/2006/relationships/hyperlink" Target="https://fbref.com/en/matches/af88a1aa/Manchester-City-Brentford-February-20-2024-Premier-League" TargetMode="External"/><Relationship Id="rId133" Type="http://schemas.openxmlformats.org/officeDocument/2006/relationships/hyperlink" Target="https://fbref.com/en/squads/e297cd13/Luton-Town-Stats" TargetMode="External"/><Relationship Id="rId138" Type="http://schemas.openxmlformats.org/officeDocument/2006/relationships/hyperlink" Target="https://fbref.com/en/matches/a32a8157/Bournemouth-Luton-Town-March-13-2024-Premier-League" TargetMode="External"/><Relationship Id="rId154" Type="http://schemas.openxmlformats.org/officeDocument/2006/relationships/hyperlink" Target="https://fbref.com/en/players/96cf7b61/Wes-Foderingham" TargetMode="External"/><Relationship Id="rId16" Type="http://schemas.openxmlformats.org/officeDocument/2006/relationships/hyperlink" Target="https://fbref.com/en/players/7a2e46a8/Alisson" TargetMode="External"/><Relationship Id="rId107" Type="http://schemas.openxmlformats.org/officeDocument/2006/relationships/hyperlink" Target="https://fbref.com/en/matches/8812bfd9/Tottenham-Hotspur-Crystal-Palace-March-2-2024-Premier-League" TargetMode="External"/><Relationship Id="rId11" Type="http://schemas.openxmlformats.org/officeDocument/2006/relationships/hyperlink" Target="https://fbref.com/en/matches/ca1e26a0/Brentford-Liverpool-February-17-2024-Premier-League" TargetMode="External"/><Relationship Id="rId32" Type="http://schemas.openxmlformats.org/officeDocument/2006/relationships/hyperlink" Target="https://fbref.com/en/players/7956236f/Emiliano-Martinez" TargetMode="External"/><Relationship Id="rId37" Type="http://schemas.openxmlformats.org/officeDocument/2006/relationships/hyperlink" Target="https://fbref.com/en/matches/8812bfd9/Tottenham-Hotspur-Crystal-Palace-March-2-2024-Premier-League" TargetMode="External"/><Relationship Id="rId53" Type="http://schemas.openxmlformats.org/officeDocument/2006/relationships/hyperlink" Target="https://fbref.com/en/matches/9ef133d6/West-Ham-United-Burnley-March-10-2024-Premier-League" TargetMode="External"/><Relationship Id="rId58" Type="http://schemas.openxmlformats.org/officeDocument/2006/relationships/hyperlink" Target="https://fbref.com/en/matches/811fa03f/Sheffield-United-Brighton-and-Hove-Albion-February-18-2024-Premier-League" TargetMode="External"/><Relationship Id="rId74" Type="http://schemas.openxmlformats.org/officeDocument/2006/relationships/hyperlink" Target="https://fbref.com/en/matches/083c4444/Newcastle-United-Bournemouth-February-17-2024-Premier-League" TargetMode="External"/><Relationship Id="rId79" Type="http://schemas.openxmlformats.org/officeDocument/2006/relationships/hyperlink" Target="https://fbref.com/en/players/4b40d9ca/Nick-Pope" TargetMode="External"/><Relationship Id="rId102" Type="http://schemas.openxmlformats.org/officeDocument/2006/relationships/hyperlink" Target="https://fbref.com/en/players/a9dc785c/Neto" TargetMode="External"/><Relationship Id="rId123" Type="http://schemas.openxmlformats.org/officeDocument/2006/relationships/hyperlink" Target="https://fbref.com/en/players/02b29014/Abdoulaye-Doucoure" TargetMode="External"/><Relationship Id="rId128" Type="http://schemas.openxmlformats.org/officeDocument/2006/relationships/hyperlink" Target="https://fbref.com/en/matches/f61fbe36/Aston-Villa-Nottingham-Forest-February-24-2024-Premier-League" TargetMode="External"/><Relationship Id="rId144" Type="http://schemas.openxmlformats.org/officeDocument/2006/relationships/hyperlink" Target="https://fbref.com/en/matches/89cd2d5e/Crystal-Palace-Burnley-February-24-2024-Premier-League" TargetMode="External"/><Relationship Id="rId149" Type="http://schemas.openxmlformats.org/officeDocument/2006/relationships/hyperlink" Target="https://fbref.com/en/matches/1a4e7d02/Luton-Town-Sheffield-United-February-10-2024-Premier-League" TargetMode="External"/><Relationship Id="rId5" Type="http://schemas.openxmlformats.org/officeDocument/2006/relationships/hyperlink" Target="https://fbref.com/en/matches/2eca8900/Sheffield-United-Arsenal-March-4-2024-Premier-League" TargetMode="External"/><Relationship Id="rId90" Type="http://schemas.openxmlformats.org/officeDocument/2006/relationships/hyperlink" Target="https://fbref.com/en/matches/796ff9f0/Fulham-Aston-Villa-February-17-2024-Premier-League" TargetMode="External"/><Relationship Id="rId95" Type="http://schemas.openxmlformats.org/officeDocument/2006/relationships/hyperlink" Target="https://fbref.com/en/squads/4ba7cbea/Bournemouth-Stats" TargetMode="External"/><Relationship Id="rId22" Type="http://schemas.openxmlformats.org/officeDocument/2006/relationships/hyperlink" Target="https://fbref.com/en/matches/96da3e29/Liverpool-Manchester-City-March-10-2024-Premier-League" TargetMode="External"/><Relationship Id="rId27" Type="http://schemas.openxmlformats.org/officeDocument/2006/relationships/hyperlink" Target="https://fbref.com/en/matches/796ff9f0/Fulham-Aston-Villa-February-17-2024-Premier-League" TargetMode="External"/><Relationship Id="rId43" Type="http://schemas.openxmlformats.org/officeDocument/2006/relationships/hyperlink" Target="https://fbref.com/en/matches/49523b04/Luton-Town-Manchester-United-February-18-2024-Premier-League" TargetMode="External"/><Relationship Id="rId48" Type="http://schemas.openxmlformats.org/officeDocument/2006/relationships/hyperlink" Target="https://fbref.com/en/squads/7c21e445/West-Ham-United-Stats" TargetMode="External"/><Relationship Id="rId64" Type="http://schemas.openxmlformats.org/officeDocument/2006/relationships/hyperlink" Target="https://fbref.com/en/squads/8cec06e1/Wolverhampton-Wanderers-Stats" TargetMode="External"/><Relationship Id="rId69" Type="http://schemas.openxmlformats.org/officeDocument/2006/relationships/hyperlink" Target="https://fbref.com/en/matches/b606cbde/Wolverhampton-Wanderers-Fulham-March-9-2024-Premier-League" TargetMode="External"/><Relationship Id="rId113" Type="http://schemas.openxmlformats.org/officeDocument/2006/relationships/hyperlink" Target="https://fbref.com/en/matches/15a04102/West-Ham-United-Brentford-February-26-2024-Premier-League" TargetMode="External"/><Relationship Id="rId118" Type="http://schemas.openxmlformats.org/officeDocument/2006/relationships/hyperlink" Target="https://fbref.com/en/matches/00ea7906/Manchester-City-Everton-February-10-2024-Premier-League" TargetMode="External"/><Relationship Id="rId134" Type="http://schemas.openxmlformats.org/officeDocument/2006/relationships/hyperlink" Target="https://fbref.com/en/matches/49523b04/Luton-Town-Manchester-United-February-18-2024-Premier-League" TargetMode="External"/><Relationship Id="rId139" Type="http://schemas.openxmlformats.org/officeDocument/2006/relationships/hyperlink" Target="https://fbref.com/en/players/0480ebc7/Elijah-Adebayo" TargetMode="External"/><Relationship Id="rId80" Type="http://schemas.openxmlformats.org/officeDocument/2006/relationships/hyperlink" Target="https://fbref.com/en/squads/cff3d9bb/Chelsea-Stats" TargetMode="External"/><Relationship Id="rId85" Type="http://schemas.openxmlformats.org/officeDocument/2006/relationships/hyperlink" Target="https://fbref.com/en/matches/d4b4c06f/Chelsea-Newcastle-United-March-11-2024-Premier-League" TargetMode="External"/><Relationship Id="rId150" Type="http://schemas.openxmlformats.org/officeDocument/2006/relationships/hyperlink" Target="https://fbref.com/en/matches/811fa03f/Sheffield-United-Brighton-and-Hove-Albion-February-18-2024-Premier-League" TargetMode="External"/><Relationship Id="rId155" Type="http://schemas.openxmlformats.org/officeDocument/2006/relationships/printerSettings" Target="../printerSettings/printerSettings4.bin"/><Relationship Id="rId12" Type="http://schemas.openxmlformats.org/officeDocument/2006/relationships/hyperlink" Target="https://fbref.com/en/matches/58636a1e/Liverpool-Luton-Town-February-21-2024-Premier-League" TargetMode="External"/><Relationship Id="rId17" Type="http://schemas.openxmlformats.org/officeDocument/2006/relationships/hyperlink" Target="https://fbref.com/en/squads/b8fd03ef/Manchester-City-Stats" TargetMode="External"/><Relationship Id="rId25" Type="http://schemas.openxmlformats.org/officeDocument/2006/relationships/hyperlink" Target="https://fbref.com/en/squads/8602292d/Aston-Villa-Stats" TargetMode="External"/><Relationship Id="rId33" Type="http://schemas.openxmlformats.org/officeDocument/2006/relationships/hyperlink" Target="https://fbref.com/en/squads/361ca564/Tottenham-Hotspur-Stats" TargetMode="External"/><Relationship Id="rId38" Type="http://schemas.openxmlformats.org/officeDocument/2006/relationships/hyperlink" Target="https://fbref.com/en/matches/a32a7069/Aston-Villa-Tottenham-Hotspur-March-10-2024-Premier-League" TargetMode="External"/><Relationship Id="rId46" Type="http://schemas.openxmlformats.org/officeDocument/2006/relationships/hyperlink" Target="https://fbref.com/en/matches/fede7f6e/Manchester-United-Everton-March-9-2024-Premier-League" TargetMode="External"/><Relationship Id="rId59" Type="http://schemas.openxmlformats.org/officeDocument/2006/relationships/hyperlink" Target="https://fbref.com/en/matches/eb7c6993/Brighton-and-Hove-Albion-Everton-February-24-2024-Premier-League" TargetMode="External"/><Relationship Id="rId67" Type="http://schemas.openxmlformats.org/officeDocument/2006/relationships/hyperlink" Target="https://fbref.com/en/matches/ada09dda/Wolverhampton-Wanderers-Sheffield-United-February-25-2024-Premier-League" TargetMode="External"/><Relationship Id="rId103" Type="http://schemas.openxmlformats.org/officeDocument/2006/relationships/hyperlink" Target="https://fbref.com/en/squads/47c64c55/Crystal-Palace-Stats" TargetMode="External"/><Relationship Id="rId108" Type="http://schemas.openxmlformats.org/officeDocument/2006/relationships/hyperlink" Target="https://fbref.com/en/matches/fd693c8e/Crystal-Palace-Luton-Town-March-9-2024-Premier-League" TargetMode="External"/><Relationship Id="rId116" Type="http://schemas.openxmlformats.org/officeDocument/2006/relationships/hyperlink" Target="https://fbref.com/en/players/a92ab7be/Mark-Flekken" TargetMode="External"/><Relationship Id="rId124" Type="http://schemas.openxmlformats.org/officeDocument/2006/relationships/hyperlink" Target="https://fbref.com/en/players/4806ec67/Jordan-Pickford" TargetMode="External"/><Relationship Id="rId129" Type="http://schemas.openxmlformats.org/officeDocument/2006/relationships/hyperlink" Target="https://fbref.com/en/matches/d1a00cf0/Nottingham-Forest-Liverpool-March-2-2024-Premier-League" TargetMode="External"/><Relationship Id="rId137" Type="http://schemas.openxmlformats.org/officeDocument/2006/relationships/hyperlink" Target="https://fbref.com/en/matches/fd693c8e/Crystal-Palace-Luton-Town-March-9-2024-Premier-League" TargetMode="External"/><Relationship Id="rId20" Type="http://schemas.openxmlformats.org/officeDocument/2006/relationships/hyperlink" Target="https://fbref.com/en/matches/f6d6a212/Bournemouth-Manchester-City-February-24-2024-Premier-League" TargetMode="External"/><Relationship Id="rId41" Type="http://schemas.openxmlformats.org/officeDocument/2006/relationships/hyperlink" Target="https://fbref.com/en/squads/19538871/Manchester-United-Stats" TargetMode="External"/><Relationship Id="rId54" Type="http://schemas.openxmlformats.org/officeDocument/2006/relationships/hyperlink" Target="https://fbref.com/en/players/79c84d1c/Jarrod-Bowen" TargetMode="External"/><Relationship Id="rId62" Type="http://schemas.openxmlformats.org/officeDocument/2006/relationships/hyperlink" Target="https://fbref.com/en/players/e8832875/Joao-Pedro" TargetMode="External"/><Relationship Id="rId70" Type="http://schemas.openxmlformats.org/officeDocument/2006/relationships/hyperlink" Target="https://fbref.com/en/players/169fd162/Hwang-Hee-chan" TargetMode="External"/><Relationship Id="rId75" Type="http://schemas.openxmlformats.org/officeDocument/2006/relationships/hyperlink" Target="https://fbref.com/en/matches/8f922133/Arsenal-Newcastle-United-February-24-2024-Premier-League" TargetMode="External"/><Relationship Id="rId83" Type="http://schemas.openxmlformats.org/officeDocument/2006/relationships/hyperlink" Target="https://fbref.com/en/matches/78fb7fc2/Manchester-City-Chelsea-February-17-2024-Premier-League" TargetMode="External"/><Relationship Id="rId88" Type="http://schemas.openxmlformats.org/officeDocument/2006/relationships/hyperlink" Target="https://fbref.com/en/squads/fd962109/Fulham-Stats" TargetMode="External"/><Relationship Id="rId91" Type="http://schemas.openxmlformats.org/officeDocument/2006/relationships/hyperlink" Target="https://fbref.com/en/matches/45f67948/Manchester-United-Fulham-February-24-2024-Premier-League" TargetMode="External"/><Relationship Id="rId96" Type="http://schemas.openxmlformats.org/officeDocument/2006/relationships/hyperlink" Target="https://fbref.com/en/matches/083c4444/Newcastle-United-Bournemouth-February-17-2024-Premier-League" TargetMode="External"/><Relationship Id="rId111" Type="http://schemas.openxmlformats.org/officeDocument/2006/relationships/hyperlink" Target="https://fbref.com/en/matches/ca1e26a0/Brentford-Liverpool-February-17-2024-Premier-League" TargetMode="External"/><Relationship Id="rId132" Type="http://schemas.openxmlformats.org/officeDocument/2006/relationships/hyperlink" Target="https://fbref.com/en/players/4a51ba65/Matt-Turner" TargetMode="External"/><Relationship Id="rId140" Type="http://schemas.openxmlformats.org/officeDocument/2006/relationships/hyperlink" Target="https://fbref.com/en/players/1caa93a5/Thomas-Kaminski" TargetMode="External"/><Relationship Id="rId145" Type="http://schemas.openxmlformats.org/officeDocument/2006/relationships/hyperlink" Target="https://fbref.com/en/matches/f7674d8b/Burnley-Bournemouth-March-3-2024-Premier-League" TargetMode="External"/><Relationship Id="rId153" Type="http://schemas.openxmlformats.org/officeDocument/2006/relationships/hyperlink" Target="https://fbref.com/en/matches/81b6715a/Bournemouth-Sheffield-United-March-9-2024-Premier-League" TargetMode="External"/><Relationship Id="rId1" Type="http://schemas.openxmlformats.org/officeDocument/2006/relationships/hyperlink" Target="https://fbref.com/en/squads/18bb7c10/Arsenal-Stats" TargetMode="External"/><Relationship Id="rId6" Type="http://schemas.openxmlformats.org/officeDocument/2006/relationships/hyperlink" Target="https://fbref.com/en/matches/0e9002ec/Arsenal-Brentford-March-9-2024-Premier-League" TargetMode="External"/><Relationship Id="rId15" Type="http://schemas.openxmlformats.org/officeDocument/2006/relationships/hyperlink" Target="https://fbref.com/en/players/e342ad68/Mohamed-Salah" TargetMode="External"/><Relationship Id="rId23" Type="http://schemas.openxmlformats.org/officeDocument/2006/relationships/hyperlink" Target="https://fbref.com/en/players/1f44ac21/Erling-Haaland" TargetMode="External"/><Relationship Id="rId28" Type="http://schemas.openxmlformats.org/officeDocument/2006/relationships/hyperlink" Target="https://fbref.com/en/matches/f61fbe36/Aston-Villa-Nottingham-Forest-February-24-2024-Premier-League" TargetMode="External"/><Relationship Id="rId36" Type="http://schemas.openxmlformats.org/officeDocument/2006/relationships/hyperlink" Target="https://fbref.com/en/matches/30193251/Tottenham-Hotspur-Wolverhampton-Wanderers-February-17-2024-Premier-League" TargetMode="External"/><Relationship Id="rId49" Type="http://schemas.openxmlformats.org/officeDocument/2006/relationships/hyperlink" Target="https://fbref.com/en/matches/a1da23dc/West-Ham-United-Arsenal-February-11-2024-Premier-League" TargetMode="External"/><Relationship Id="rId57" Type="http://schemas.openxmlformats.org/officeDocument/2006/relationships/hyperlink" Target="https://fbref.com/en/matches/c0dfccdf/Tottenham-Hotspur-Brighton-and-Hove-Albion-February-10-2024-Premier-League" TargetMode="External"/><Relationship Id="rId106" Type="http://schemas.openxmlformats.org/officeDocument/2006/relationships/hyperlink" Target="https://fbref.com/en/matches/89cd2d5e/Crystal-Palace-Burnley-February-24-2024-Premier-League" TargetMode="External"/><Relationship Id="rId114" Type="http://schemas.openxmlformats.org/officeDocument/2006/relationships/hyperlink" Target="https://fbref.com/en/matches/ba1992b0/Brentford-Chelsea-March-2-2024-Premier-League" TargetMode="External"/><Relationship Id="rId119" Type="http://schemas.openxmlformats.org/officeDocument/2006/relationships/hyperlink" Target="https://fbref.com/en/matches/573f2f77/Everton-Crystal-Palace-February-19-2024-Premier-League" TargetMode="External"/><Relationship Id="rId127" Type="http://schemas.openxmlformats.org/officeDocument/2006/relationships/hyperlink" Target="https://fbref.com/en/matches/d657db47/Nottingham-Forest-West-Ham-United-February-17-2024-Premier-League" TargetMode="External"/><Relationship Id="rId10" Type="http://schemas.openxmlformats.org/officeDocument/2006/relationships/hyperlink" Target="https://fbref.com/en/matches/29e4d6ac/Liverpool-Burnley-February-10-2024-Premier-League" TargetMode="External"/><Relationship Id="rId31" Type="http://schemas.openxmlformats.org/officeDocument/2006/relationships/hyperlink" Target="https://fbref.com/en/players/aed3a70f/Ollie-Watkins" TargetMode="External"/><Relationship Id="rId44" Type="http://schemas.openxmlformats.org/officeDocument/2006/relationships/hyperlink" Target="https://fbref.com/en/matches/45f67948/Manchester-United-Fulham-February-24-2024-Premier-League" TargetMode="External"/><Relationship Id="rId52" Type="http://schemas.openxmlformats.org/officeDocument/2006/relationships/hyperlink" Target="https://fbref.com/en/matches/e9183936/Everton-West-Ham-United-March-2-2024-Premier-League" TargetMode="External"/><Relationship Id="rId60" Type="http://schemas.openxmlformats.org/officeDocument/2006/relationships/hyperlink" Target="https://fbref.com/en/matches/20278247/Fulham-Brighton-and-Hove-Albion-March-2-2024-Premier-League" TargetMode="External"/><Relationship Id="rId65" Type="http://schemas.openxmlformats.org/officeDocument/2006/relationships/hyperlink" Target="https://fbref.com/en/matches/922cd256/Wolverhampton-Wanderers-Brentford-February-10-2024-Premier-League" TargetMode="External"/><Relationship Id="rId73" Type="http://schemas.openxmlformats.org/officeDocument/2006/relationships/hyperlink" Target="https://fbref.com/en/matches/1c53666a/Nottingham-Forest-Newcastle-United-February-10-2024-Premier-League" TargetMode="External"/><Relationship Id="rId78" Type="http://schemas.openxmlformats.org/officeDocument/2006/relationships/hyperlink" Target="https://fbref.com/en/players/8e92be30/Alexander-Isak" TargetMode="External"/><Relationship Id="rId81" Type="http://schemas.openxmlformats.org/officeDocument/2006/relationships/hyperlink" Target="https://fbref.com/en/matches/dfde4bd7/Chelsea-Wolverhampton-Wanderers-February-4-2024-Premier-League" TargetMode="External"/><Relationship Id="rId86" Type="http://schemas.openxmlformats.org/officeDocument/2006/relationships/hyperlink" Target="https://fbref.com/en/players/dc7f8a28/Cole-Palmer" TargetMode="External"/><Relationship Id="rId94" Type="http://schemas.openxmlformats.org/officeDocument/2006/relationships/hyperlink" Target="https://fbref.com/en/players/2628fd2b/Bernd-Leno" TargetMode="External"/><Relationship Id="rId99" Type="http://schemas.openxmlformats.org/officeDocument/2006/relationships/hyperlink" Target="https://fbref.com/en/matches/81b6715a/Bournemouth-Sheffield-United-March-9-2024-Premier-League" TargetMode="External"/><Relationship Id="rId101" Type="http://schemas.openxmlformats.org/officeDocument/2006/relationships/hyperlink" Target="https://fbref.com/en/players/e77dc3b2/Dominic-Solanke" TargetMode="External"/><Relationship Id="rId122" Type="http://schemas.openxmlformats.org/officeDocument/2006/relationships/hyperlink" Target="https://fbref.com/en/matches/fede7f6e/Manchester-United-Everton-March-9-2024-Premier-League" TargetMode="External"/><Relationship Id="rId130" Type="http://schemas.openxmlformats.org/officeDocument/2006/relationships/hyperlink" Target="https://fbref.com/en/matches/f17d9ccd/Brighton-and-Hove-Albion-Nottingham-Forest-March-10-2024-Premier-League" TargetMode="External"/><Relationship Id="rId135" Type="http://schemas.openxmlformats.org/officeDocument/2006/relationships/hyperlink" Target="https://fbref.com/en/matches/58636a1e/Liverpool-Luton-Town-February-21-2024-Premier-League" TargetMode="External"/><Relationship Id="rId143" Type="http://schemas.openxmlformats.org/officeDocument/2006/relationships/hyperlink" Target="https://fbref.com/en/matches/59631171/Burnley-Arsenal-February-17-2024-Premier-League" TargetMode="External"/><Relationship Id="rId148" Type="http://schemas.openxmlformats.org/officeDocument/2006/relationships/hyperlink" Target="https://fbref.com/en/squads/1df6b87e/Sheffield-United-Stats" TargetMode="External"/><Relationship Id="rId151" Type="http://schemas.openxmlformats.org/officeDocument/2006/relationships/hyperlink" Target="https://fbref.com/en/matches/ada09dda/Wolverhampton-Wanderers-Sheffield-United-February-25-2024-Premier-League" TargetMode="External"/><Relationship Id="rId156" Type="http://schemas.openxmlformats.org/officeDocument/2006/relationships/drawing" Target="../drawings/drawing1.xml"/><Relationship Id="rId4" Type="http://schemas.openxmlformats.org/officeDocument/2006/relationships/hyperlink" Target="https://fbref.com/en/matches/8f922133/Arsenal-Newcastle-United-February-24-2024-Premier-League" TargetMode="External"/><Relationship Id="rId9" Type="http://schemas.openxmlformats.org/officeDocument/2006/relationships/hyperlink" Target="https://fbref.com/en/squads/822bd0ba/Liverpool-Stats" TargetMode="External"/><Relationship Id="rId13" Type="http://schemas.openxmlformats.org/officeDocument/2006/relationships/hyperlink" Target="https://fbref.com/en/matches/d1a00cf0/Nottingham-Forest-Liverpool-March-2-2024-Premier-League" TargetMode="External"/><Relationship Id="rId18" Type="http://schemas.openxmlformats.org/officeDocument/2006/relationships/hyperlink" Target="https://fbref.com/en/matches/78fb7fc2/Manchester-City-Chelsea-February-17-2024-Premier-League" TargetMode="External"/><Relationship Id="rId39" Type="http://schemas.openxmlformats.org/officeDocument/2006/relationships/hyperlink" Target="https://fbref.com/en/players/92e7e919/Son-Heung-min" TargetMode="External"/><Relationship Id="rId109" Type="http://schemas.openxmlformats.org/officeDocument/2006/relationships/hyperlink" Target="https://fbref.com/en/players/9e5708be/Sam-Johnstone" TargetMode="External"/><Relationship Id="rId34" Type="http://schemas.openxmlformats.org/officeDocument/2006/relationships/hyperlink" Target="https://fbref.com/en/matches/fd68d50e/Everton-Tottenham-Hotspur-February-3-2024-Premier-League" TargetMode="External"/><Relationship Id="rId50" Type="http://schemas.openxmlformats.org/officeDocument/2006/relationships/hyperlink" Target="https://fbref.com/en/matches/d657db47/Nottingham-Forest-West-Ham-United-February-17-2024-Premier-League" TargetMode="External"/><Relationship Id="rId55" Type="http://schemas.openxmlformats.org/officeDocument/2006/relationships/hyperlink" Target="https://fbref.com/en/players/2f965a72/Alphonse-Areola" TargetMode="External"/><Relationship Id="rId76" Type="http://schemas.openxmlformats.org/officeDocument/2006/relationships/hyperlink" Target="https://fbref.com/en/matches/bbae8356/Newcastle-United-Wolverhampton-Wanderers-March-2-2024-Premier-League" TargetMode="External"/><Relationship Id="rId97" Type="http://schemas.openxmlformats.org/officeDocument/2006/relationships/hyperlink" Target="https://fbref.com/en/matches/f6d6a212/Bournemouth-Manchester-City-February-24-2024-Premier-League" TargetMode="External"/><Relationship Id="rId104" Type="http://schemas.openxmlformats.org/officeDocument/2006/relationships/hyperlink" Target="https://fbref.com/en/matches/1206b952/Crystal-Palace-Chelsea-February-12-2024-Premier-League" TargetMode="External"/><Relationship Id="rId120" Type="http://schemas.openxmlformats.org/officeDocument/2006/relationships/hyperlink" Target="https://fbref.com/en/matches/eb7c6993/Brighton-and-Hove-Albion-Everton-February-24-2024-Premier-League" TargetMode="External"/><Relationship Id="rId125" Type="http://schemas.openxmlformats.org/officeDocument/2006/relationships/hyperlink" Target="https://fbref.com/en/squads/e4a775cb/Nottingham-Forest-Stats" TargetMode="External"/><Relationship Id="rId141" Type="http://schemas.openxmlformats.org/officeDocument/2006/relationships/hyperlink" Target="https://fbref.com/en/squads/943e8050/Burnley-Stats" TargetMode="External"/><Relationship Id="rId146" Type="http://schemas.openxmlformats.org/officeDocument/2006/relationships/hyperlink" Target="https://fbref.com/en/matches/9ef133d6/West-Ham-United-Burnley-March-10-2024-Premier-League" TargetMode="External"/><Relationship Id="rId7" Type="http://schemas.openxmlformats.org/officeDocument/2006/relationships/hyperlink" Target="https://fbref.com/en/players/bc7dc64d/Bukayo-Saka" TargetMode="External"/><Relationship Id="rId71" Type="http://schemas.openxmlformats.org/officeDocument/2006/relationships/hyperlink" Target="https://fbref.com/en/players/903b6e8b/Jose-Sa" TargetMode="External"/><Relationship Id="rId92" Type="http://schemas.openxmlformats.org/officeDocument/2006/relationships/hyperlink" Target="https://fbref.com/en/matches/20278247/Fulham-Brighton-and-Hove-Albion-March-2-2024-Premier-League" TargetMode="External"/><Relationship Id="rId2" Type="http://schemas.openxmlformats.org/officeDocument/2006/relationships/hyperlink" Target="https://fbref.com/en/matches/a1da23dc/West-Ham-United-Arsenal-February-11-2024-Premier-League" TargetMode="External"/><Relationship Id="rId29" Type="http://schemas.openxmlformats.org/officeDocument/2006/relationships/hyperlink" Target="https://fbref.com/en/matches/59f4adc0/Luton-Town-Aston-Villa-March-2-2024-Premier-League" TargetMode="External"/><Relationship Id="rId24" Type="http://schemas.openxmlformats.org/officeDocument/2006/relationships/hyperlink" Target="https://fbref.com/en/players/3bb7b8b4/Ederson" TargetMode="External"/><Relationship Id="rId40" Type="http://schemas.openxmlformats.org/officeDocument/2006/relationships/hyperlink" Target="https://fbref.com/en/players/77d6fd4d/Guglielmo-Vicario" TargetMode="External"/><Relationship Id="rId45" Type="http://schemas.openxmlformats.org/officeDocument/2006/relationships/hyperlink" Target="https://fbref.com/en/matches/615eff06/Manchester-Derby-Manchester-City-Manchester-United-March-3-2024-Premier-League" TargetMode="External"/><Relationship Id="rId66" Type="http://schemas.openxmlformats.org/officeDocument/2006/relationships/hyperlink" Target="https://fbref.com/en/matches/30193251/Tottenham-Hotspur-Wolverhampton-Wanderers-February-17-2024-Premier-League" TargetMode="External"/><Relationship Id="rId87" Type="http://schemas.openxmlformats.org/officeDocument/2006/relationships/hyperlink" Target="https://fbref.com/en/players/6a713852/Robert-Sanchez" TargetMode="External"/><Relationship Id="rId110" Type="http://schemas.openxmlformats.org/officeDocument/2006/relationships/hyperlink" Target="https://fbref.com/en/squads/cd051869/Brentford-Stats" TargetMode="External"/><Relationship Id="rId115" Type="http://schemas.openxmlformats.org/officeDocument/2006/relationships/hyperlink" Target="https://fbref.com/en/matches/0e9002ec/Arsenal-Brentford-March-9-2024-Premier-League" TargetMode="External"/><Relationship Id="rId131" Type="http://schemas.openxmlformats.org/officeDocument/2006/relationships/hyperlink" Target="https://fbref.com/en/players/4e9a0555/Chris-Wood" TargetMode="External"/><Relationship Id="rId136" Type="http://schemas.openxmlformats.org/officeDocument/2006/relationships/hyperlink" Target="https://fbref.com/en/matches/59f4adc0/Luton-Town-Aston-Villa-March-2-2024-Premier-League" TargetMode="External"/><Relationship Id="rId61" Type="http://schemas.openxmlformats.org/officeDocument/2006/relationships/hyperlink" Target="https://fbref.com/en/matches/f17d9ccd/Brighton-and-Hove-Albion-Nottingham-Forest-March-10-2024-Premier-League" TargetMode="External"/><Relationship Id="rId82" Type="http://schemas.openxmlformats.org/officeDocument/2006/relationships/hyperlink" Target="https://fbref.com/en/matches/1206b952/Crystal-Palace-Chelsea-February-12-2024-Premier-League" TargetMode="External"/><Relationship Id="rId152" Type="http://schemas.openxmlformats.org/officeDocument/2006/relationships/hyperlink" Target="https://fbref.com/en/matches/2eca8900/Sheffield-United-Arsenal-March-4-2024-Premier-League" TargetMode="External"/><Relationship Id="rId19" Type="http://schemas.openxmlformats.org/officeDocument/2006/relationships/hyperlink" Target="https://fbref.com/en/matches/af88a1aa/Manchester-City-Brentford-February-20-2024-Premier-League" TargetMode="External"/><Relationship Id="rId14" Type="http://schemas.openxmlformats.org/officeDocument/2006/relationships/hyperlink" Target="https://fbref.com/en/matches/96da3e29/Liverpool-Manchester-City-March-10-2024-Premier-League" TargetMode="External"/><Relationship Id="rId30" Type="http://schemas.openxmlformats.org/officeDocument/2006/relationships/hyperlink" Target="https://fbref.com/en/matches/a32a7069/Aston-Villa-Tottenham-Hotspur-March-10-2024-Premier-League" TargetMode="External"/><Relationship Id="rId35" Type="http://schemas.openxmlformats.org/officeDocument/2006/relationships/hyperlink" Target="https://fbref.com/en/matches/c0dfccdf/Tottenham-Hotspur-Brighton-and-Hove-Albion-February-10-2024-Premier-League" TargetMode="External"/><Relationship Id="rId56" Type="http://schemas.openxmlformats.org/officeDocument/2006/relationships/hyperlink" Target="https://fbref.com/en/squads/d07537b9/Brighton-and-Hove-Albion-Stats" TargetMode="External"/><Relationship Id="rId77" Type="http://schemas.openxmlformats.org/officeDocument/2006/relationships/hyperlink" Target="https://fbref.com/en/matches/d4b4c06f/Chelsea-Newcastle-United-March-11-2024-Premier-League" TargetMode="External"/><Relationship Id="rId100" Type="http://schemas.openxmlformats.org/officeDocument/2006/relationships/hyperlink" Target="https://fbref.com/en/matches/a32a8157/Bournemouth-Luton-Town-March-13-2024-Premier-League" TargetMode="External"/><Relationship Id="rId105" Type="http://schemas.openxmlformats.org/officeDocument/2006/relationships/hyperlink" Target="https://fbref.com/en/matches/573f2f77/Everton-Crystal-Palace-February-19-2024-Premier-League" TargetMode="External"/><Relationship Id="rId126" Type="http://schemas.openxmlformats.org/officeDocument/2006/relationships/hyperlink" Target="https://fbref.com/en/matches/1c53666a/Nottingham-Forest-Newcastle-United-February-10-2024-Premier-League" TargetMode="External"/><Relationship Id="rId147" Type="http://schemas.openxmlformats.org/officeDocument/2006/relationships/hyperlink" Target="https://fbref.com/en/players/259fea27/James-Trafford" TargetMode="External"/><Relationship Id="rId8" Type="http://schemas.openxmlformats.org/officeDocument/2006/relationships/hyperlink" Target="https://fbref.com/en/players/98ea5115/David-Raya" TargetMode="External"/><Relationship Id="rId51" Type="http://schemas.openxmlformats.org/officeDocument/2006/relationships/hyperlink" Target="https://fbref.com/en/matches/15a04102/West-Ham-United-Brentford-February-26-2024-Premier-League" TargetMode="External"/><Relationship Id="rId72" Type="http://schemas.openxmlformats.org/officeDocument/2006/relationships/hyperlink" Target="https://fbref.com/en/squads/b2b47a98/Newcastle-United-Stats" TargetMode="External"/><Relationship Id="rId93" Type="http://schemas.openxmlformats.org/officeDocument/2006/relationships/hyperlink" Target="https://fbref.com/en/matches/b606cbde/Wolverhampton-Wanderers-Fulham-March-9-2024-Premier-League" TargetMode="External"/><Relationship Id="rId98" Type="http://schemas.openxmlformats.org/officeDocument/2006/relationships/hyperlink" Target="https://fbref.com/en/matches/f7674d8b/Burnley-Bournemouth-March-3-2024-Premier-League" TargetMode="External"/><Relationship Id="rId121" Type="http://schemas.openxmlformats.org/officeDocument/2006/relationships/hyperlink" Target="https://fbref.com/en/matches/e9183936/Everton-West-Ham-United-March-2-2024-Premier-League" TargetMode="External"/><Relationship Id="rId142" Type="http://schemas.openxmlformats.org/officeDocument/2006/relationships/hyperlink" Target="https://fbref.com/en/matches/29e4d6ac/Liverpool-Burnley-February-10-2024-Premier-League" TargetMode="External"/><Relationship Id="rId3" Type="http://schemas.openxmlformats.org/officeDocument/2006/relationships/hyperlink" Target="https://fbref.com/en/matches/59631171/Burnley-Arsenal-February-17-2024-Premier-Leagu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sheetPr codeName="Sheet1"/>
  <dimension ref="A1:JG1081"/>
  <sheetViews>
    <sheetView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788</v>
      </c>
      <c r="B1" s="20" t="s">
        <v>789</v>
      </c>
      <c r="C1" s="20" t="s">
        <v>790</v>
      </c>
      <c r="D1" s="20" t="s">
        <v>791</v>
      </c>
      <c r="E1" s="20" t="s">
        <v>792</v>
      </c>
      <c r="F1" s="20" t="s">
        <v>793</v>
      </c>
      <c r="G1" s="20" t="s">
        <v>794</v>
      </c>
      <c r="H1" s="20" t="s">
        <v>795</v>
      </c>
      <c r="I1" s="20" t="s">
        <v>796</v>
      </c>
      <c r="J1" s="20" t="s">
        <v>797</v>
      </c>
      <c r="K1" s="20" t="s">
        <v>798</v>
      </c>
      <c r="L1" s="20" t="s">
        <v>799</v>
      </c>
      <c r="M1" s="20" t="s">
        <v>800</v>
      </c>
      <c r="N1" s="20" t="s">
        <v>801</v>
      </c>
      <c r="O1" s="20" t="s">
        <v>802</v>
      </c>
      <c r="P1" s="20" t="s">
        <v>803</v>
      </c>
      <c r="Q1" s="20" t="s">
        <v>804</v>
      </c>
      <c r="R1" s="20" t="s">
        <v>805</v>
      </c>
      <c r="S1" s="20" t="s">
        <v>806</v>
      </c>
      <c r="T1" s="20" t="s">
        <v>807</v>
      </c>
      <c r="U1" s="20" t="s">
        <v>808</v>
      </c>
      <c r="V1" s="20" t="s">
        <v>809</v>
      </c>
      <c r="W1" s="20" t="s">
        <v>810</v>
      </c>
      <c r="X1" s="20" t="s">
        <v>811</v>
      </c>
      <c r="Y1" s="20" t="s">
        <v>812</v>
      </c>
      <c r="Z1" s="20" t="s">
        <v>813</v>
      </c>
      <c r="AA1" s="20" t="s">
        <v>761</v>
      </c>
      <c r="AB1" s="20" t="s">
        <v>814</v>
      </c>
      <c r="AC1" s="20" t="s">
        <v>778</v>
      </c>
      <c r="AD1" s="20" t="s">
        <v>779</v>
      </c>
      <c r="AE1" s="20" t="s">
        <v>815</v>
      </c>
      <c r="AF1" s="20" t="s">
        <v>780</v>
      </c>
      <c r="AG1" s="20" t="s">
        <v>816</v>
      </c>
      <c r="AH1" s="20" t="s">
        <v>817</v>
      </c>
      <c r="AI1" s="20" t="s">
        <v>818</v>
      </c>
      <c r="AJ1" s="20" t="s">
        <v>819</v>
      </c>
      <c r="AK1" s="20" t="s">
        <v>771</v>
      </c>
      <c r="AL1" s="20" t="s">
        <v>768</v>
      </c>
      <c r="AM1" s="20" t="s">
        <v>762</v>
      </c>
      <c r="AN1" s="20" t="s">
        <v>765</v>
      </c>
      <c r="AO1" s="20" t="s">
        <v>767</v>
      </c>
      <c r="AP1" s="20" t="s">
        <v>772</v>
      </c>
      <c r="AQ1" s="20" t="s">
        <v>774</v>
      </c>
      <c r="AR1" s="20" t="s">
        <v>773</v>
      </c>
      <c r="AS1" s="20" t="s">
        <v>781</v>
      </c>
      <c r="AT1" s="20" t="s">
        <v>775</v>
      </c>
      <c r="AU1" s="20" t="s">
        <v>776</v>
      </c>
      <c r="AV1" s="20" t="s">
        <v>763</v>
      </c>
      <c r="AW1" s="20" t="s">
        <v>764</v>
      </c>
      <c r="AX1" s="20" t="s">
        <v>770</v>
      </c>
      <c r="AY1" s="20" t="s">
        <v>766</v>
      </c>
      <c r="AZ1" s="20" t="s">
        <v>777</v>
      </c>
      <c r="BA1" s="20" t="s">
        <v>769</v>
      </c>
      <c r="BB1" s="20" t="s">
        <v>820</v>
      </c>
      <c r="BC1" s="20" t="s">
        <v>821</v>
      </c>
      <c r="BD1" s="20" t="s">
        <v>822</v>
      </c>
      <c r="BE1" s="20" t="s">
        <v>823</v>
      </c>
      <c r="BF1" s="20" t="s">
        <v>824</v>
      </c>
      <c r="BG1" s="20" t="s">
        <v>825</v>
      </c>
      <c r="BH1" s="20" t="s">
        <v>826</v>
      </c>
      <c r="BI1" s="20" t="s">
        <v>827</v>
      </c>
      <c r="BJ1" s="20" t="s">
        <v>828</v>
      </c>
      <c r="BK1" s="20" t="s">
        <v>829</v>
      </c>
      <c r="BL1" s="20" t="s">
        <v>830</v>
      </c>
      <c r="BM1" s="20" t="s">
        <v>831</v>
      </c>
      <c r="BN1" s="20" t="s">
        <v>832</v>
      </c>
      <c r="BO1" s="20" t="s">
        <v>833</v>
      </c>
      <c r="BP1" s="20" t="s">
        <v>834</v>
      </c>
      <c r="BQ1" s="20" t="s">
        <v>835</v>
      </c>
      <c r="BR1" s="20" t="s">
        <v>836</v>
      </c>
      <c r="BS1" s="20" t="s">
        <v>837</v>
      </c>
      <c r="BT1" s="20" t="s">
        <v>838</v>
      </c>
      <c r="BU1" s="20" t="s">
        <v>839</v>
      </c>
      <c r="BV1" s="20" t="s">
        <v>840</v>
      </c>
      <c r="BW1" s="20" t="s">
        <v>841</v>
      </c>
      <c r="BX1" s="20" t="s">
        <v>842</v>
      </c>
      <c r="BY1" s="20" t="s">
        <v>843</v>
      </c>
      <c r="BZ1" s="20" t="s">
        <v>844</v>
      </c>
      <c r="CA1" s="20" t="s">
        <v>845</v>
      </c>
      <c r="CB1" s="20" t="s">
        <v>846</v>
      </c>
      <c r="CC1" s="20" t="s">
        <v>847</v>
      </c>
      <c r="CD1" s="20" t="s">
        <v>848</v>
      </c>
      <c r="CE1" s="20" t="s">
        <v>849</v>
      </c>
      <c r="CF1" s="20" t="s">
        <v>850</v>
      </c>
      <c r="CG1" s="20" t="s">
        <v>851</v>
      </c>
      <c r="CH1" s="20" t="s">
        <v>852</v>
      </c>
      <c r="CI1" s="20" t="s">
        <v>853</v>
      </c>
      <c r="CJ1" s="21" t="s">
        <v>854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1873</v>
      </c>
      <c r="N2" s="20">
        <v>0</v>
      </c>
      <c r="O2" s="22">
        <v>1</v>
      </c>
      <c r="P2" s="23" t="b">
        <v>0</v>
      </c>
      <c r="Q2" s="20" t="s">
        <v>2887</v>
      </c>
      <c r="R2" s="20" t="s">
        <v>2888</v>
      </c>
      <c r="S2" s="22">
        <v>44</v>
      </c>
      <c r="T2" s="20" t="s">
        <v>1874</v>
      </c>
      <c r="U2" s="20">
        <v>0</v>
      </c>
      <c r="V2" s="20" t="s">
        <v>1875</v>
      </c>
      <c r="W2" s="20">
        <v>0.2</v>
      </c>
      <c r="X2" s="23" t="b">
        <v>0</v>
      </c>
      <c r="Y2" s="20"/>
      <c r="Z2" s="20" t="s">
        <v>871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63258</v>
      </c>
      <c r="AG2" s="22">
        <v>33</v>
      </c>
      <c r="AH2" s="20">
        <v>0</v>
      </c>
      <c r="AI2" s="20">
        <v>0</v>
      </c>
      <c r="AJ2" s="20" t="s">
        <v>1875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682</v>
      </c>
      <c r="BH2" s="22">
        <v>68</v>
      </c>
      <c r="BI2" s="22">
        <v>673</v>
      </c>
      <c r="BJ2" s="22">
        <v>69</v>
      </c>
      <c r="BK2" s="22">
        <v>646</v>
      </c>
      <c r="BL2" s="22">
        <v>66</v>
      </c>
      <c r="BM2" s="22">
        <v>685</v>
      </c>
      <c r="BN2" s="22">
        <v>70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553</v>
      </c>
      <c r="CB2" s="22">
        <v>101</v>
      </c>
      <c r="CC2" s="22">
        <v>587</v>
      </c>
      <c r="CD2" s="22">
        <v>49</v>
      </c>
      <c r="CE2" s="22">
        <v>694</v>
      </c>
      <c r="CF2" s="22">
        <v>74</v>
      </c>
      <c r="CG2" s="22">
        <v>345</v>
      </c>
      <c r="CH2" s="22">
        <v>53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-2</v>
      </c>
      <c r="G3" s="22">
        <v>2</v>
      </c>
      <c r="H3" s="22">
        <v>0</v>
      </c>
      <c r="I3" s="22">
        <v>2</v>
      </c>
      <c r="J3" s="20">
        <v>0</v>
      </c>
      <c r="K3" s="20">
        <v>1.5</v>
      </c>
      <c r="L3" s="22">
        <v>0</v>
      </c>
      <c r="M3" s="20" t="s">
        <v>732</v>
      </c>
      <c r="N3" s="20">
        <v>0.5</v>
      </c>
      <c r="O3" s="22">
        <v>2</v>
      </c>
      <c r="P3" s="23" t="b">
        <v>0</v>
      </c>
      <c r="Q3" s="20"/>
      <c r="R3" s="20"/>
      <c r="S3" s="22">
        <v>38</v>
      </c>
      <c r="T3" s="20" t="s">
        <v>855</v>
      </c>
      <c r="U3" s="20">
        <v>1</v>
      </c>
      <c r="V3" s="20" t="s">
        <v>856</v>
      </c>
      <c r="W3" s="20">
        <v>0.4</v>
      </c>
      <c r="X3" s="23" t="b">
        <v>0</v>
      </c>
      <c r="Y3" s="20"/>
      <c r="Z3" s="20" t="s">
        <v>857</v>
      </c>
      <c r="AA3" s="22">
        <v>1</v>
      </c>
      <c r="AB3" s="22">
        <v>3</v>
      </c>
      <c r="AC3" s="22">
        <v>3</v>
      </c>
      <c r="AD3" s="22">
        <v>43918</v>
      </c>
      <c r="AE3" s="22">
        <v>1096</v>
      </c>
      <c r="AF3" s="22">
        <v>49706</v>
      </c>
      <c r="AG3" s="22">
        <v>567</v>
      </c>
      <c r="AH3" s="20">
        <v>0.1</v>
      </c>
      <c r="AI3" s="20">
        <v>0.8</v>
      </c>
      <c r="AJ3" s="20" t="s">
        <v>732</v>
      </c>
      <c r="AK3" s="22">
        <v>59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15</v>
      </c>
      <c r="AX3" s="20">
        <v>2</v>
      </c>
      <c r="AY3" s="20">
        <v>4.3</v>
      </c>
      <c r="AZ3" s="20">
        <v>0</v>
      </c>
      <c r="BA3" s="20">
        <v>0.6</v>
      </c>
      <c r="BB3" s="22">
        <v>0</v>
      </c>
      <c r="BC3" s="20">
        <v>0</v>
      </c>
      <c r="BD3" s="20">
        <v>0.02</v>
      </c>
      <c r="BE3" s="20">
        <v>0.02</v>
      </c>
      <c r="BF3" s="20">
        <v>0.39</v>
      </c>
      <c r="BG3" s="22">
        <v>515</v>
      </c>
      <c r="BH3" s="22">
        <v>185</v>
      </c>
      <c r="BI3" s="22">
        <v>451</v>
      </c>
      <c r="BJ3" s="22">
        <v>164</v>
      </c>
      <c r="BK3" s="22">
        <v>469</v>
      </c>
      <c r="BL3" s="22">
        <v>170</v>
      </c>
      <c r="BM3" s="22">
        <v>509</v>
      </c>
      <c r="BN3" s="22">
        <v>181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0.03</v>
      </c>
      <c r="BX3" s="22">
        <v>0.03</v>
      </c>
      <c r="BY3" s="22">
        <v>0.59</v>
      </c>
      <c r="BZ3" s="22">
        <v>0</v>
      </c>
      <c r="CA3" s="22">
        <v>832</v>
      </c>
      <c r="CB3" s="22">
        <v>267</v>
      </c>
      <c r="CC3" s="22">
        <v>296</v>
      </c>
      <c r="CD3" s="22">
        <v>93</v>
      </c>
      <c r="CE3" s="22">
        <v>435</v>
      </c>
      <c r="CF3" s="22">
        <v>148</v>
      </c>
      <c r="CG3" s="22">
        <v>263</v>
      </c>
      <c r="CH3" s="22">
        <v>107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</v>
      </c>
      <c r="K4" s="20">
        <v>1.2</v>
      </c>
      <c r="L4" s="22">
        <v>0</v>
      </c>
      <c r="M4" s="20" t="s">
        <v>860</v>
      </c>
      <c r="N4" s="20">
        <v>0.2</v>
      </c>
      <c r="O4" s="22">
        <v>3</v>
      </c>
      <c r="P4" s="23" t="b">
        <v>0</v>
      </c>
      <c r="Q4" s="20"/>
      <c r="R4" s="20" t="s">
        <v>3574</v>
      </c>
      <c r="S4" s="22">
        <v>44</v>
      </c>
      <c r="T4" s="20" t="s">
        <v>861</v>
      </c>
      <c r="U4" s="20">
        <v>2</v>
      </c>
      <c r="V4" s="20" t="s">
        <v>728</v>
      </c>
      <c r="W4" s="20">
        <v>0.1</v>
      </c>
      <c r="X4" s="23" t="b">
        <v>0</v>
      </c>
      <c r="Y4" s="20"/>
      <c r="Z4" s="20" t="s">
        <v>857</v>
      </c>
      <c r="AA4" s="22">
        <v>1</v>
      </c>
      <c r="AB4" s="22">
        <v>3</v>
      </c>
      <c r="AC4" s="22">
        <v>6</v>
      </c>
      <c r="AD4" s="22">
        <v>13372</v>
      </c>
      <c r="AE4" s="22">
        <v>23</v>
      </c>
      <c r="AF4" s="22">
        <v>20035</v>
      </c>
      <c r="AG4" s="22">
        <v>48</v>
      </c>
      <c r="AH4" s="20">
        <v>0</v>
      </c>
      <c r="AI4" s="20">
        <v>1.4</v>
      </c>
      <c r="AJ4" s="20" t="s">
        <v>1876</v>
      </c>
      <c r="AK4" s="22">
        <v>25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16</v>
      </c>
      <c r="AX4" s="20">
        <v>4</v>
      </c>
      <c r="AY4" s="20">
        <v>2.1</v>
      </c>
      <c r="AZ4" s="20">
        <v>10</v>
      </c>
      <c r="BA4" s="20">
        <v>1.6</v>
      </c>
      <c r="BB4" s="22">
        <v>0</v>
      </c>
      <c r="BC4" s="20">
        <v>0.08</v>
      </c>
      <c r="BD4" s="20">
        <v>0.01</v>
      </c>
      <c r="BE4" s="20">
        <v>0.09</v>
      </c>
      <c r="BF4" s="20">
        <v>0.13</v>
      </c>
      <c r="BG4" s="22">
        <v>501</v>
      </c>
      <c r="BH4" s="22">
        <v>226</v>
      </c>
      <c r="BI4" s="22">
        <v>464</v>
      </c>
      <c r="BJ4" s="22">
        <v>227</v>
      </c>
      <c r="BK4" s="22">
        <v>430</v>
      </c>
      <c r="BL4" s="22">
        <v>213</v>
      </c>
      <c r="BM4" s="22">
        <v>498</v>
      </c>
      <c r="BN4" s="22">
        <v>226</v>
      </c>
      <c r="BO4" s="20"/>
      <c r="BP4" s="20"/>
      <c r="BQ4" s="20"/>
      <c r="BR4" s="20"/>
      <c r="BS4" s="20"/>
      <c r="BT4" s="20"/>
      <c r="BU4" s="22">
        <v>0.28999999999999998</v>
      </c>
      <c r="BV4" s="22">
        <v>0</v>
      </c>
      <c r="BW4" s="22">
        <v>0.04</v>
      </c>
      <c r="BX4" s="22">
        <v>0.33</v>
      </c>
      <c r="BY4" s="22">
        <v>0.47</v>
      </c>
      <c r="BZ4" s="22">
        <v>0</v>
      </c>
      <c r="CA4" s="22">
        <v>527</v>
      </c>
      <c r="CB4" s="22">
        <v>311</v>
      </c>
      <c r="CC4" s="22">
        <v>352</v>
      </c>
      <c r="CD4" s="22">
        <v>164</v>
      </c>
      <c r="CE4" s="22">
        <v>299</v>
      </c>
      <c r="CF4" s="22">
        <v>124</v>
      </c>
      <c r="CG4" s="22">
        <v>476</v>
      </c>
      <c r="CH4" s="22">
        <v>158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100</v>
      </c>
      <c r="B5" s="22">
        <v>100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</v>
      </c>
      <c r="K5" s="20">
        <v>1.2</v>
      </c>
      <c r="L5" s="22">
        <v>0</v>
      </c>
      <c r="M5" s="20" t="s">
        <v>901</v>
      </c>
      <c r="N5" s="20">
        <v>0.2</v>
      </c>
      <c r="O5" s="22">
        <v>4</v>
      </c>
      <c r="P5" s="23" t="b">
        <v>0</v>
      </c>
      <c r="Q5" s="20"/>
      <c r="R5" s="20" t="s">
        <v>3424</v>
      </c>
      <c r="S5" s="22">
        <v>54</v>
      </c>
      <c r="T5" s="20" t="s">
        <v>902</v>
      </c>
      <c r="U5" s="20">
        <v>2.4</v>
      </c>
      <c r="V5" s="20" t="s">
        <v>903</v>
      </c>
      <c r="W5" s="20">
        <v>0.1</v>
      </c>
      <c r="X5" s="23" t="b">
        <v>0</v>
      </c>
      <c r="Y5" s="20"/>
      <c r="Z5" s="20" t="s">
        <v>857</v>
      </c>
      <c r="AA5" s="22">
        <v>1</v>
      </c>
      <c r="AB5" s="22">
        <v>3</v>
      </c>
      <c r="AC5" s="22">
        <v>22</v>
      </c>
      <c r="AD5" s="22">
        <v>11605</v>
      </c>
      <c r="AE5" s="22">
        <v>17</v>
      </c>
      <c r="AF5" s="22">
        <v>18949</v>
      </c>
      <c r="AG5" s="22">
        <v>28</v>
      </c>
      <c r="AH5" s="20">
        <v>0</v>
      </c>
      <c r="AI5" s="20">
        <v>4.0999999999999996</v>
      </c>
      <c r="AJ5" s="20" t="s">
        <v>640</v>
      </c>
      <c r="AK5" s="22">
        <v>281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65</v>
      </c>
      <c r="AX5" s="20">
        <v>82.2</v>
      </c>
      <c r="AY5" s="20">
        <v>77.7</v>
      </c>
      <c r="AZ5" s="20">
        <v>79</v>
      </c>
      <c r="BA5" s="20">
        <v>23.8</v>
      </c>
      <c r="BB5" s="22">
        <v>2</v>
      </c>
      <c r="BC5" s="20">
        <v>1.2</v>
      </c>
      <c r="BD5" s="20">
        <v>0.57999999999999996</v>
      </c>
      <c r="BE5" s="20">
        <v>1.78</v>
      </c>
      <c r="BF5" s="20">
        <v>1.68</v>
      </c>
      <c r="BG5" s="22">
        <v>378</v>
      </c>
      <c r="BH5" s="22">
        <v>158</v>
      </c>
      <c r="BI5" s="22">
        <v>301</v>
      </c>
      <c r="BJ5" s="22">
        <v>165</v>
      </c>
      <c r="BK5" s="22">
        <v>266</v>
      </c>
      <c r="BL5" s="22">
        <v>136</v>
      </c>
      <c r="BM5" s="22">
        <v>354</v>
      </c>
      <c r="BN5" s="22">
        <v>159</v>
      </c>
      <c r="BO5" s="20"/>
      <c r="BP5" s="20"/>
      <c r="BQ5" s="20"/>
      <c r="BR5" s="20"/>
      <c r="BS5" s="22">
        <v>4</v>
      </c>
      <c r="BT5" s="20"/>
      <c r="BU5" s="22">
        <v>0.38</v>
      </c>
      <c r="BV5" s="22">
        <v>0</v>
      </c>
      <c r="BW5" s="22">
        <v>0.19</v>
      </c>
      <c r="BX5" s="22">
        <v>0.56999999999999995</v>
      </c>
      <c r="BY5" s="22">
        <v>0.54</v>
      </c>
      <c r="BZ5" s="22">
        <v>0.64</v>
      </c>
      <c r="CA5" s="22">
        <v>125</v>
      </c>
      <c r="CB5" s="22">
        <v>77</v>
      </c>
      <c r="CC5" s="22">
        <v>381</v>
      </c>
      <c r="CD5" s="22">
        <v>184</v>
      </c>
      <c r="CE5" s="22">
        <v>247</v>
      </c>
      <c r="CF5" s="22">
        <v>103</v>
      </c>
      <c r="CG5" s="22">
        <v>455</v>
      </c>
      <c r="CH5" s="22">
        <v>149</v>
      </c>
      <c r="CI5" s="22">
        <v>0.64</v>
      </c>
      <c r="CJ5" s="22">
        <v>0.32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0</v>
      </c>
      <c r="E6" s="22">
        <v>0</v>
      </c>
      <c r="F6" s="22">
        <v>3</v>
      </c>
      <c r="G6" s="22">
        <v>-3</v>
      </c>
      <c r="H6" s="22">
        <v>3</v>
      </c>
      <c r="I6" s="22">
        <v>2</v>
      </c>
      <c r="J6" s="20">
        <v>0</v>
      </c>
      <c r="K6" s="20">
        <v>4.8</v>
      </c>
      <c r="L6" s="22">
        <v>1</v>
      </c>
      <c r="M6" s="20" t="s">
        <v>411</v>
      </c>
      <c r="N6" s="20">
        <v>3.8</v>
      </c>
      <c r="O6" s="22">
        <v>5</v>
      </c>
      <c r="P6" s="23" t="b">
        <v>0</v>
      </c>
      <c r="Q6" s="20"/>
      <c r="R6" s="20" t="s">
        <v>3651</v>
      </c>
      <c r="S6" s="22">
        <v>53</v>
      </c>
      <c r="T6" s="20" t="s">
        <v>884</v>
      </c>
      <c r="U6" s="20">
        <v>4</v>
      </c>
      <c r="V6" s="20" t="s">
        <v>885</v>
      </c>
      <c r="W6" s="20">
        <v>25</v>
      </c>
      <c r="X6" s="23" t="b">
        <v>0</v>
      </c>
      <c r="Y6" s="20"/>
      <c r="Z6" s="20" t="s">
        <v>857</v>
      </c>
      <c r="AA6" s="22">
        <v>1</v>
      </c>
      <c r="AB6" s="22">
        <v>3</v>
      </c>
      <c r="AC6" s="22">
        <v>103</v>
      </c>
      <c r="AD6" s="22">
        <v>2810327</v>
      </c>
      <c r="AE6" s="22">
        <v>10925</v>
      </c>
      <c r="AF6" s="22">
        <v>2892076</v>
      </c>
      <c r="AG6" s="22">
        <v>46903</v>
      </c>
      <c r="AH6" s="20">
        <v>0.7</v>
      </c>
      <c r="AI6" s="20">
        <v>19.399999999999999</v>
      </c>
      <c r="AJ6" s="20" t="s">
        <v>411</v>
      </c>
      <c r="AK6" s="22">
        <v>2174</v>
      </c>
      <c r="AL6" s="22">
        <v>3</v>
      </c>
      <c r="AM6" s="22">
        <v>1</v>
      </c>
      <c r="AN6" s="22">
        <v>9</v>
      </c>
      <c r="AO6" s="22">
        <v>21</v>
      </c>
      <c r="AP6" s="22">
        <v>1</v>
      </c>
      <c r="AQ6" s="22">
        <v>0</v>
      </c>
      <c r="AR6" s="22">
        <v>0</v>
      </c>
      <c r="AS6" s="22">
        <v>3</v>
      </c>
      <c r="AT6" s="22">
        <v>0</v>
      </c>
      <c r="AU6" s="22">
        <v>0</v>
      </c>
      <c r="AV6" s="22">
        <v>6</v>
      </c>
      <c r="AW6" s="22">
        <v>475</v>
      </c>
      <c r="AX6" s="20">
        <v>540.4</v>
      </c>
      <c r="AY6" s="20">
        <v>107.1</v>
      </c>
      <c r="AZ6" s="20">
        <v>306</v>
      </c>
      <c r="BA6" s="20">
        <v>95.5</v>
      </c>
      <c r="BB6" s="22">
        <v>24</v>
      </c>
      <c r="BC6" s="20">
        <v>3.39</v>
      </c>
      <c r="BD6" s="20">
        <v>0.54</v>
      </c>
      <c r="BE6" s="20">
        <v>3.93</v>
      </c>
      <c r="BF6" s="20">
        <v>17.71</v>
      </c>
      <c r="BG6" s="22">
        <v>50</v>
      </c>
      <c r="BH6" s="22">
        <v>14</v>
      </c>
      <c r="BI6" s="22">
        <v>252</v>
      </c>
      <c r="BJ6" s="22">
        <v>71</v>
      </c>
      <c r="BK6" s="22">
        <v>85</v>
      </c>
      <c r="BL6" s="22">
        <v>3</v>
      </c>
      <c r="BM6" s="22">
        <v>105</v>
      </c>
      <c r="BN6" s="22">
        <v>18</v>
      </c>
      <c r="BO6" s="20"/>
      <c r="BP6" s="20"/>
      <c r="BQ6" s="20"/>
      <c r="BR6" s="20"/>
      <c r="BS6" s="20"/>
      <c r="BT6" s="20"/>
      <c r="BU6" s="22">
        <v>0.14000000000000001</v>
      </c>
      <c r="BV6" s="22">
        <v>0</v>
      </c>
      <c r="BW6" s="22">
        <v>0.02</v>
      </c>
      <c r="BX6" s="22">
        <v>0.16</v>
      </c>
      <c r="BY6" s="22">
        <v>0.73</v>
      </c>
      <c r="BZ6" s="22">
        <v>0.87</v>
      </c>
      <c r="CA6" s="22">
        <v>146</v>
      </c>
      <c r="CB6" s="22">
        <v>15</v>
      </c>
      <c r="CC6" s="22">
        <v>65</v>
      </c>
      <c r="CD6" s="22">
        <v>15</v>
      </c>
      <c r="CE6" s="22">
        <v>51</v>
      </c>
      <c r="CF6" s="22">
        <v>5</v>
      </c>
      <c r="CG6" s="22">
        <v>12</v>
      </c>
      <c r="CH6" s="22">
        <v>3</v>
      </c>
      <c r="CI6" s="22">
        <v>0.99</v>
      </c>
      <c r="CJ6" s="22">
        <v>0.37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2">
        <v>100</v>
      </c>
      <c r="B7" s="22">
        <v>100</v>
      </c>
      <c r="C7" s="22">
        <v>219847</v>
      </c>
      <c r="D7" s="22">
        <v>1</v>
      </c>
      <c r="E7" s="22">
        <v>-1</v>
      </c>
      <c r="F7" s="22">
        <v>-3</v>
      </c>
      <c r="G7" s="22">
        <v>3</v>
      </c>
      <c r="H7" s="22">
        <v>2</v>
      </c>
      <c r="I7" s="22">
        <v>3</v>
      </c>
      <c r="J7" s="20">
        <v>0</v>
      </c>
      <c r="K7" s="20">
        <v>12.8</v>
      </c>
      <c r="L7" s="22">
        <v>7</v>
      </c>
      <c r="M7" s="20" t="s">
        <v>1166</v>
      </c>
      <c r="N7" s="20">
        <v>11.8</v>
      </c>
      <c r="O7" s="22">
        <v>6</v>
      </c>
      <c r="P7" s="23" t="b">
        <v>0</v>
      </c>
      <c r="Q7" s="20"/>
      <c r="R7" s="20" t="s">
        <v>3512</v>
      </c>
      <c r="S7" s="22">
        <v>72</v>
      </c>
      <c r="T7" s="20" t="s">
        <v>1167</v>
      </c>
      <c r="U7" s="20">
        <v>4.0999999999999996</v>
      </c>
      <c r="V7" s="20" t="s">
        <v>467</v>
      </c>
      <c r="W7" s="20">
        <v>2.8</v>
      </c>
      <c r="X7" s="23" t="b">
        <v>0</v>
      </c>
      <c r="Y7" s="20"/>
      <c r="Z7" s="20" t="s">
        <v>857</v>
      </c>
      <c r="AA7" s="22">
        <v>1</v>
      </c>
      <c r="AB7" s="22">
        <v>3</v>
      </c>
      <c r="AC7" s="22">
        <v>110</v>
      </c>
      <c r="AD7" s="22">
        <v>268839</v>
      </c>
      <c r="AE7" s="22">
        <v>15851</v>
      </c>
      <c r="AF7" s="22">
        <v>434597</v>
      </c>
      <c r="AG7" s="22">
        <v>9145</v>
      </c>
      <c r="AH7" s="20">
        <v>1.6</v>
      </c>
      <c r="AI7" s="20">
        <v>15.3</v>
      </c>
      <c r="AJ7" s="20" t="s">
        <v>467</v>
      </c>
      <c r="AK7" s="22">
        <v>1773</v>
      </c>
      <c r="AL7" s="22">
        <v>8</v>
      </c>
      <c r="AM7" s="22">
        <v>5</v>
      </c>
      <c r="AN7" s="22">
        <v>9</v>
      </c>
      <c r="AO7" s="22">
        <v>17</v>
      </c>
      <c r="AP7" s="22">
        <v>0</v>
      </c>
      <c r="AQ7" s="22">
        <v>0</v>
      </c>
      <c r="AR7" s="22">
        <v>0</v>
      </c>
      <c r="AS7" s="22">
        <v>7</v>
      </c>
      <c r="AT7" s="22">
        <v>0</v>
      </c>
      <c r="AU7" s="22">
        <v>0</v>
      </c>
      <c r="AV7" s="22">
        <v>8</v>
      </c>
      <c r="AW7" s="22">
        <v>314</v>
      </c>
      <c r="AX7" s="20">
        <v>442.4</v>
      </c>
      <c r="AY7" s="20">
        <v>379.2</v>
      </c>
      <c r="AZ7" s="20">
        <v>526</v>
      </c>
      <c r="BA7" s="20">
        <v>134.69999999999999</v>
      </c>
      <c r="BB7" s="22">
        <v>20</v>
      </c>
      <c r="BC7" s="20">
        <v>7.91</v>
      </c>
      <c r="BD7" s="20">
        <v>1.78</v>
      </c>
      <c r="BE7" s="20">
        <v>9.69</v>
      </c>
      <c r="BF7" s="20">
        <v>12.84</v>
      </c>
      <c r="BG7" s="22">
        <v>99</v>
      </c>
      <c r="BH7" s="22">
        <v>40</v>
      </c>
      <c r="BI7" s="22">
        <v>67</v>
      </c>
      <c r="BJ7" s="22">
        <v>53</v>
      </c>
      <c r="BK7" s="22">
        <v>37</v>
      </c>
      <c r="BL7" s="22">
        <v>21</v>
      </c>
      <c r="BM7" s="22">
        <v>47</v>
      </c>
      <c r="BN7" s="22">
        <v>35</v>
      </c>
      <c r="BO7" s="20"/>
      <c r="BP7" s="20"/>
      <c r="BQ7" s="20"/>
      <c r="BR7" s="20"/>
      <c r="BS7" s="22">
        <v>3</v>
      </c>
      <c r="BT7" s="20"/>
      <c r="BU7" s="22">
        <v>0.4</v>
      </c>
      <c r="BV7" s="22">
        <v>0</v>
      </c>
      <c r="BW7" s="22">
        <v>0.09</v>
      </c>
      <c r="BX7" s="22">
        <v>0.49</v>
      </c>
      <c r="BY7" s="22">
        <v>0.65</v>
      </c>
      <c r="BZ7" s="22">
        <v>0.86</v>
      </c>
      <c r="CA7" s="22">
        <v>28</v>
      </c>
      <c r="CB7" s="22">
        <v>16</v>
      </c>
      <c r="CC7" s="22">
        <v>1</v>
      </c>
      <c r="CD7" s="22">
        <v>1</v>
      </c>
      <c r="CE7" s="22">
        <v>46</v>
      </c>
      <c r="CF7" s="22">
        <v>30</v>
      </c>
      <c r="CG7" s="22">
        <v>118</v>
      </c>
      <c r="CH7" s="22">
        <v>36</v>
      </c>
      <c r="CI7" s="22">
        <v>1.02</v>
      </c>
      <c r="CJ7" s="22">
        <v>0.46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0</v>
      </c>
      <c r="E8" s="22">
        <v>0</v>
      </c>
      <c r="F8" s="22">
        <v>-2</v>
      </c>
      <c r="G8" s="22">
        <v>2</v>
      </c>
      <c r="H8" s="22">
        <v>1</v>
      </c>
      <c r="I8" s="22">
        <v>4</v>
      </c>
      <c r="J8" s="20">
        <v>0</v>
      </c>
      <c r="K8" s="20">
        <v>1.5</v>
      </c>
      <c r="L8" s="22">
        <v>1</v>
      </c>
      <c r="M8" s="20" t="s">
        <v>411</v>
      </c>
      <c r="N8" s="20">
        <v>0.5</v>
      </c>
      <c r="O8" s="22">
        <v>8</v>
      </c>
      <c r="P8" s="23" t="b">
        <v>0</v>
      </c>
      <c r="Q8" s="20"/>
      <c r="R8" s="20" t="s">
        <v>3860</v>
      </c>
      <c r="S8" s="22">
        <v>78</v>
      </c>
      <c r="T8" s="20" t="s">
        <v>910</v>
      </c>
      <c r="U8" s="20">
        <v>3.4</v>
      </c>
      <c r="V8" s="20" t="s">
        <v>911</v>
      </c>
      <c r="W8" s="20">
        <v>2.5</v>
      </c>
      <c r="X8" s="23" t="b">
        <v>0</v>
      </c>
      <c r="Y8" s="20"/>
      <c r="Z8" s="20" t="s">
        <v>857</v>
      </c>
      <c r="AA8" s="22">
        <v>1</v>
      </c>
      <c r="AB8" s="22">
        <v>3</v>
      </c>
      <c r="AC8" s="22">
        <v>65</v>
      </c>
      <c r="AD8" s="22">
        <v>1060465</v>
      </c>
      <c r="AE8" s="22">
        <v>901</v>
      </c>
      <c r="AF8" s="22">
        <v>1145568</v>
      </c>
      <c r="AG8" s="22">
        <v>3736</v>
      </c>
      <c r="AH8" s="20">
        <v>0.1</v>
      </c>
      <c r="AI8" s="20">
        <v>8.3000000000000007</v>
      </c>
      <c r="AJ8" s="20" t="s">
        <v>1877</v>
      </c>
      <c r="AK8" s="22">
        <v>1137</v>
      </c>
      <c r="AL8" s="22">
        <v>4</v>
      </c>
      <c r="AM8" s="22">
        <v>4</v>
      </c>
      <c r="AN8" s="22">
        <v>7</v>
      </c>
      <c r="AO8" s="22">
        <v>11</v>
      </c>
      <c r="AP8" s="22">
        <v>0</v>
      </c>
      <c r="AQ8" s="22">
        <v>0</v>
      </c>
      <c r="AR8" s="22">
        <v>0</v>
      </c>
      <c r="AS8" s="22">
        <v>5</v>
      </c>
      <c r="AT8" s="22">
        <v>0</v>
      </c>
      <c r="AU8" s="22">
        <v>0</v>
      </c>
      <c r="AV8" s="22">
        <v>10</v>
      </c>
      <c r="AW8" s="22">
        <v>211</v>
      </c>
      <c r="AX8" s="20">
        <v>302.2</v>
      </c>
      <c r="AY8" s="20">
        <v>318.3</v>
      </c>
      <c r="AZ8" s="20">
        <v>628</v>
      </c>
      <c r="BA8" s="20">
        <v>124.9</v>
      </c>
      <c r="BB8" s="22">
        <v>13</v>
      </c>
      <c r="BC8" s="20">
        <v>5.35</v>
      </c>
      <c r="BD8" s="20">
        <v>2.14</v>
      </c>
      <c r="BE8" s="20">
        <v>7.49</v>
      </c>
      <c r="BF8" s="20">
        <v>10.02</v>
      </c>
      <c r="BG8" s="22">
        <v>198</v>
      </c>
      <c r="BH8" s="22">
        <v>23</v>
      </c>
      <c r="BI8" s="22">
        <v>85</v>
      </c>
      <c r="BJ8" s="22">
        <v>8</v>
      </c>
      <c r="BK8" s="22">
        <v>24</v>
      </c>
      <c r="BL8" s="22">
        <v>10</v>
      </c>
      <c r="BM8" s="22">
        <v>60</v>
      </c>
      <c r="BN8" s="22">
        <v>11</v>
      </c>
      <c r="BO8" s="20"/>
      <c r="BP8" s="20"/>
      <c r="BQ8" s="20"/>
      <c r="BR8" s="20"/>
      <c r="BS8" s="20"/>
      <c r="BT8" s="20"/>
      <c r="BU8" s="22">
        <v>0.42</v>
      </c>
      <c r="BV8" s="22">
        <v>0</v>
      </c>
      <c r="BW8" s="22">
        <v>0.17</v>
      </c>
      <c r="BX8" s="22">
        <v>0.59</v>
      </c>
      <c r="BY8" s="22">
        <v>0.79</v>
      </c>
      <c r="BZ8" s="22">
        <v>0.87</v>
      </c>
      <c r="CA8" s="22">
        <v>18</v>
      </c>
      <c r="CB8" s="22">
        <v>6</v>
      </c>
      <c r="CC8" s="22">
        <v>326</v>
      </c>
      <c r="CD8" s="22">
        <v>41</v>
      </c>
      <c r="CE8" s="22">
        <v>111</v>
      </c>
      <c r="CF8" s="22">
        <v>23</v>
      </c>
      <c r="CG8" s="22">
        <v>128</v>
      </c>
      <c r="CH8" s="22">
        <v>20</v>
      </c>
      <c r="CI8" s="22">
        <v>1.03</v>
      </c>
      <c r="CJ8" s="22">
        <v>0.55000000000000004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0</v>
      </c>
      <c r="K9" s="20">
        <v>3</v>
      </c>
      <c r="L9" s="22">
        <v>2</v>
      </c>
      <c r="M9" s="20" t="s">
        <v>1148</v>
      </c>
      <c r="N9" s="20">
        <v>2</v>
      </c>
      <c r="O9" s="22">
        <v>9</v>
      </c>
      <c r="P9" s="23" t="b">
        <v>0</v>
      </c>
      <c r="Q9" s="20"/>
      <c r="R9" s="20" t="s">
        <v>3477</v>
      </c>
      <c r="S9" s="22">
        <v>53</v>
      </c>
      <c r="T9" s="20" t="s">
        <v>1149</v>
      </c>
      <c r="U9" s="20">
        <v>1.7</v>
      </c>
      <c r="V9" s="20" t="s">
        <v>1150</v>
      </c>
      <c r="W9" s="20">
        <v>0.2</v>
      </c>
      <c r="X9" s="23" t="b">
        <v>0</v>
      </c>
      <c r="Y9" s="20"/>
      <c r="Z9" s="20" t="s">
        <v>857</v>
      </c>
      <c r="AA9" s="22">
        <v>1</v>
      </c>
      <c r="AB9" s="22">
        <v>3</v>
      </c>
      <c r="AC9" s="22">
        <v>30</v>
      </c>
      <c r="AD9" s="22">
        <v>10822</v>
      </c>
      <c r="AE9" s="22">
        <v>97</v>
      </c>
      <c r="AF9" s="22">
        <v>20590</v>
      </c>
      <c r="AG9" s="22">
        <v>115</v>
      </c>
      <c r="AH9" s="20">
        <v>0.4</v>
      </c>
      <c r="AI9" s="20">
        <v>5.7</v>
      </c>
      <c r="AJ9" s="20" t="s">
        <v>220</v>
      </c>
      <c r="AK9" s="22">
        <v>723</v>
      </c>
      <c r="AL9" s="22">
        <v>0</v>
      </c>
      <c r="AM9" s="22">
        <v>1</v>
      </c>
      <c r="AN9" s="22">
        <v>2</v>
      </c>
      <c r="AO9" s="22">
        <v>9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136</v>
      </c>
      <c r="AX9" s="20">
        <v>120.4</v>
      </c>
      <c r="AY9" s="20">
        <v>159.30000000000001</v>
      </c>
      <c r="AZ9" s="20">
        <v>10</v>
      </c>
      <c r="BA9" s="20">
        <v>29</v>
      </c>
      <c r="BB9" s="22">
        <v>8</v>
      </c>
      <c r="BC9" s="20">
        <v>0.1</v>
      </c>
      <c r="BD9" s="20">
        <v>1.1599999999999999</v>
      </c>
      <c r="BE9" s="20">
        <v>1.26</v>
      </c>
      <c r="BF9" s="20">
        <v>6.26</v>
      </c>
      <c r="BG9" s="22">
        <v>332</v>
      </c>
      <c r="BH9" s="22">
        <v>139</v>
      </c>
      <c r="BI9" s="22">
        <v>183</v>
      </c>
      <c r="BJ9" s="22">
        <v>118</v>
      </c>
      <c r="BK9" s="22">
        <v>431</v>
      </c>
      <c r="BL9" s="22">
        <v>214</v>
      </c>
      <c r="BM9" s="22">
        <v>327</v>
      </c>
      <c r="BN9" s="22">
        <v>146</v>
      </c>
      <c r="BO9" s="20"/>
      <c r="BP9" s="20"/>
      <c r="BQ9" s="20"/>
      <c r="BR9" s="20"/>
      <c r="BS9" s="20"/>
      <c r="BT9" s="20"/>
      <c r="BU9" s="22">
        <v>0.01</v>
      </c>
      <c r="BV9" s="22">
        <v>0</v>
      </c>
      <c r="BW9" s="22">
        <v>0.14000000000000001</v>
      </c>
      <c r="BX9" s="22">
        <v>0.15</v>
      </c>
      <c r="BY9" s="22">
        <v>0.78</v>
      </c>
      <c r="BZ9" s="22">
        <v>1.1200000000000001</v>
      </c>
      <c r="CA9" s="22">
        <v>130</v>
      </c>
      <c r="CB9" s="22">
        <v>80</v>
      </c>
      <c r="CC9" s="22">
        <v>171</v>
      </c>
      <c r="CD9" s="22">
        <v>77</v>
      </c>
      <c r="CE9" s="22">
        <v>357</v>
      </c>
      <c r="CF9" s="22">
        <v>157</v>
      </c>
      <c r="CG9" s="22">
        <v>346</v>
      </c>
      <c r="CH9" s="22">
        <v>107</v>
      </c>
      <c r="CI9" s="22">
        <v>1</v>
      </c>
      <c r="CJ9" s="22">
        <v>0.25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1</v>
      </c>
      <c r="E10" s="22">
        <v>-1</v>
      </c>
      <c r="F10" s="22">
        <v>-1</v>
      </c>
      <c r="G10" s="22">
        <v>1</v>
      </c>
      <c r="H10" s="22">
        <v>1</v>
      </c>
      <c r="I10" s="22">
        <v>2</v>
      </c>
      <c r="J10" s="20">
        <v>0</v>
      </c>
      <c r="K10" s="20">
        <v>8.1999999999999993</v>
      </c>
      <c r="L10" s="22">
        <v>2</v>
      </c>
      <c r="M10" s="20" t="s">
        <v>1105</v>
      </c>
      <c r="N10" s="20">
        <v>7.2</v>
      </c>
      <c r="O10" s="22">
        <v>10</v>
      </c>
      <c r="P10" s="23" t="b">
        <v>0</v>
      </c>
      <c r="Q10" s="20"/>
      <c r="R10" s="20"/>
      <c r="S10" s="22">
        <v>44</v>
      </c>
      <c r="T10" s="20" t="s">
        <v>1730</v>
      </c>
      <c r="U10" s="20">
        <v>3.3</v>
      </c>
      <c r="V10" s="20" t="s">
        <v>1731</v>
      </c>
      <c r="W10" s="20">
        <v>1.3</v>
      </c>
      <c r="X10" s="23" t="b">
        <v>0</v>
      </c>
      <c r="Y10" s="20"/>
      <c r="Z10" s="20" t="s">
        <v>857</v>
      </c>
      <c r="AA10" s="22">
        <v>1</v>
      </c>
      <c r="AB10" s="22">
        <v>3</v>
      </c>
      <c r="AC10" s="22">
        <v>53</v>
      </c>
      <c r="AD10" s="22">
        <v>165662</v>
      </c>
      <c r="AE10" s="22">
        <v>4876</v>
      </c>
      <c r="AF10" s="22">
        <v>26774</v>
      </c>
      <c r="AG10" s="22">
        <v>4711</v>
      </c>
      <c r="AH10" s="20">
        <v>1.6</v>
      </c>
      <c r="AI10" s="20">
        <v>12</v>
      </c>
      <c r="AJ10" s="20" t="s">
        <v>1731</v>
      </c>
      <c r="AK10" s="22">
        <v>785</v>
      </c>
      <c r="AL10" s="22">
        <v>1</v>
      </c>
      <c r="AM10" s="22">
        <v>3</v>
      </c>
      <c r="AN10" s="22">
        <v>4</v>
      </c>
      <c r="AO10" s="22">
        <v>8</v>
      </c>
      <c r="AP10" s="22">
        <v>0</v>
      </c>
      <c r="AQ10" s="22">
        <v>0</v>
      </c>
      <c r="AR10" s="22">
        <v>0</v>
      </c>
      <c r="AS10" s="22">
        <v>1</v>
      </c>
      <c r="AT10" s="22">
        <v>0</v>
      </c>
      <c r="AU10" s="22">
        <v>0</v>
      </c>
      <c r="AV10" s="22">
        <v>1</v>
      </c>
      <c r="AW10" s="22">
        <v>213</v>
      </c>
      <c r="AX10" s="20">
        <v>210.6</v>
      </c>
      <c r="AY10" s="20">
        <v>94</v>
      </c>
      <c r="AZ10" s="20">
        <v>88</v>
      </c>
      <c r="BA10" s="20">
        <v>39.4</v>
      </c>
      <c r="BB10" s="22">
        <v>9</v>
      </c>
      <c r="BC10" s="20">
        <v>0.74</v>
      </c>
      <c r="BD10" s="20">
        <v>0.54</v>
      </c>
      <c r="BE10" s="20">
        <v>1.28</v>
      </c>
      <c r="BF10" s="20">
        <v>4.26</v>
      </c>
      <c r="BG10" s="22">
        <v>257</v>
      </c>
      <c r="BH10" s="22">
        <v>97</v>
      </c>
      <c r="BI10" s="22">
        <v>267</v>
      </c>
      <c r="BJ10" s="22">
        <v>78</v>
      </c>
      <c r="BK10" s="22">
        <v>245</v>
      </c>
      <c r="BL10" s="22">
        <v>71</v>
      </c>
      <c r="BM10" s="22">
        <v>283</v>
      </c>
      <c r="BN10" s="22">
        <v>94</v>
      </c>
      <c r="BO10" s="20"/>
      <c r="BP10" s="20"/>
      <c r="BQ10" s="20"/>
      <c r="BR10" s="20"/>
      <c r="BS10" s="20"/>
      <c r="BT10" s="20"/>
      <c r="BU10" s="22">
        <v>0.08</v>
      </c>
      <c r="BV10" s="22">
        <v>0</v>
      </c>
      <c r="BW10" s="22">
        <v>0.06</v>
      </c>
      <c r="BX10" s="22">
        <v>0.14000000000000001</v>
      </c>
      <c r="BY10" s="22">
        <v>0.49</v>
      </c>
      <c r="BZ10" s="22">
        <v>0.92</v>
      </c>
      <c r="CA10" s="22">
        <v>565</v>
      </c>
      <c r="CB10" s="22">
        <v>113</v>
      </c>
      <c r="CC10" s="22">
        <v>7</v>
      </c>
      <c r="CD10" s="22">
        <v>2</v>
      </c>
      <c r="CE10" s="22">
        <v>112</v>
      </c>
      <c r="CF10" s="22">
        <v>19</v>
      </c>
      <c r="CG10" s="22">
        <v>178</v>
      </c>
      <c r="CH10" s="22">
        <v>76</v>
      </c>
      <c r="CI10" s="22">
        <v>1.03</v>
      </c>
      <c r="CJ10" s="22">
        <v>0.46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906</v>
      </c>
      <c r="N11" s="20">
        <v>0</v>
      </c>
      <c r="O11" s="22">
        <v>11</v>
      </c>
      <c r="P11" s="23" t="b">
        <v>0</v>
      </c>
      <c r="Q11" s="20" t="s">
        <v>2437</v>
      </c>
      <c r="R11" s="20" t="s">
        <v>2438</v>
      </c>
      <c r="S11" s="22">
        <v>45</v>
      </c>
      <c r="T11" s="20" t="s">
        <v>907</v>
      </c>
      <c r="U11" s="20">
        <v>0</v>
      </c>
      <c r="V11" s="20" t="s">
        <v>908</v>
      </c>
      <c r="W11" s="20">
        <v>0</v>
      </c>
      <c r="X11" s="23" t="b">
        <v>0</v>
      </c>
      <c r="Y11" s="20"/>
      <c r="Z11" s="20" t="s">
        <v>871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11889</v>
      </c>
      <c r="AG11" s="22">
        <v>13</v>
      </c>
      <c r="AH11" s="20">
        <v>0</v>
      </c>
      <c r="AI11" s="20">
        <v>0</v>
      </c>
      <c r="AJ11" s="20" t="s">
        <v>247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734</v>
      </c>
      <c r="BH11" s="22">
        <v>290</v>
      </c>
      <c r="BI11" s="22">
        <v>728</v>
      </c>
      <c r="BJ11" s="22">
        <v>289</v>
      </c>
      <c r="BK11" s="22">
        <v>716</v>
      </c>
      <c r="BL11" s="22">
        <v>284</v>
      </c>
      <c r="BM11" s="22">
        <v>737</v>
      </c>
      <c r="BN11" s="22">
        <v>291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435</v>
      </c>
      <c r="CB11" s="22">
        <v>252</v>
      </c>
      <c r="CC11" s="22">
        <v>657</v>
      </c>
      <c r="CD11" s="22">
        <v>244</v>
      </c>
      <c r="CE11" s="22">
        <v>738</v>
      </c>
      <c r="CF11" s="22">
        <v>293</v>
      </c>
      <c r="CG11" s="22">
        <v>551</v>
      </c>
      <c r="CH11" s="22">
        <v>194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75</v>
      </c>
      <c r="B12" s="22">
        <v>75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2</v>
      </c>
      <c r="I12" s="22">
        <v>3</v>
      </c>
      <c r="J12" s="20">
        <v>0</v>
      </c>
      <c r="K12" s="20">
        <v>4.5</v>
      </c>
      <c r="L12" s="22">
        <v>0</v>
      </c>
      <c r="M12" s="20" t="s">
        <v>411</v>
      </c>
      <c r="N12" s="20">
        <v>5</v>
      </c>
      <c r="O12" s="22">
        <v>12</v>
      </c>
      <c r="P12" s="23" t="b">
        <v>0</v>
      </c>
      <c r="Q12" s="20" t="s">
        <v>4153</v>
      </c>
      <c r="R12" s="20" t="s">
        <v>4154</v>
      </c>
      <c r="S12" s="22">
        <v>77</v>
      </c>
      <c r="T12" s="20" t="s">
        <v>892</v>
      </c>
      <c r="U12" s="20">
        <v>4.3</v>
      </c>
      <c r="V12" s="20" t="s">
        <v>893</v>
      </c>
      <c r="W12" s="20">
        <v>5.3</v>
      </c>
      <c r="X12" s="23" t="b">
        <v>0</v>
      </c>
      <c r="Y12" s="20"/>
      <c r="Z12" s="20" t="s">
        <v>936</v>
      </c>
      <c r="AA12" s="22">
        <v>1</v>
      </c>
      <c r="AB12" s="22">
        <v>3</v>
      </c>
      <c r="AC12" s="22">
        <v>107</v>
      </c>
      <c r="AD12" s="22">
        <v>1236474</v>
      </c>
      <c r="AE12" s="22">
        <v>329</v>
      </c>
      <c r="AF12" s="22">
        <v>2109512</v>
      </c>
      <c r="AG12" s="22">
        <v>28387</v>
      </c>
      <c r="AH12" s="20">
        <v>0.6</v>
      </c>
      <c r="AI12" s="20">
        <v>13.9</v>
      </c>
      <c r="AJ12" s="20" t="s">
        <v>249</v>
      </c>
      <c r="AK12" s="22">
        <v>1748</v>
      </c>
      <c r="AL12" s="22">
        <v>6</v>
      </c>
      <c r="AM12" s="22">
        <v>5</v>
      </c>
      <c r="AN12" s="22">
        <v>10</v>
      </c>
      <c r="AO12" s="22">
        <v>18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6</v>
      </c>
      <c r="AW12" s="22">
        <v>356</v>
      </c>
      <c r="AX12" s="20">
        <v>433.8</v>
      </c>
      <c r="AY12" s="20">
        <v>602.9</v>
      </c>
      <c r="AZ12" s="20">
        <v>657</v>
      </c>
      <c r="BA12" s="20">
        <v>168.9</v>
      </c>
      <c r="BB12" s="22">
        <v>23</v>
      </c>
      <c r="BC12" s="20">
        <v>5.17</v>
      </c>
      <c r="BD12" s="20">
        <v>4.4800000000000004</v>
      </c>
      <c r="BE12" s="20">
        <v>9.64</v>
      </c>
      <c r="BF12" s="20">
        <v>11.73</v>
      </c>
      <c r="BG12" s="22">
        <v>104</v>
      </c>
      <c r="BH12" s="22">
        <v>42</v>
      </c>
      <c r="BI12" s="22">
        <v>24</v>
      </c>
      <c r="BJ12" s="22">
        <v>19</v>
      </c>
      <c r="BK12" s="22">
        <v>19</v>
      </c>
      <c r="BL12" s="22">
        <v>11</v>
      </c>
      <c r="BM12" s="22">
        <v>21</v>
      </c>
      <c r="BN12" s="22">
        <v>15</v>
      </c>
      <c r="BO12" s="20"/>
      <c r="BP12" s="20"/>
      <c r="BQ12" s="20"/>
      <c r="BR12" s="20"/>
      <c r="BS12" s="20"/>
      <c r="BT12" s="20"/>
      <c r="BU12" s="22">
        <v>0.27</v>
      </c>
      <c r="BV12" s="22">
        <v>0</v>
      </c>
      <c r="BW12" s="22">
        <v>0.23</v>
      </c>
      <c r="BX12" s="22">
        <v>0.5</v>
      </c>
      <c r="BY12" s="22">
        <v>0.6</v>
      </c>
      <c r="BZ12" s="22">
        <v>0.93</v>
      </c>
      <c r="CA12" s="22">
        <v>19</v>
      </c>
      <c r="CB12" s="22">
        <v>12</v>
      </c>
      <c r="CC12" s="22">
        <v>35</v>
      </c>
      <c r="CD12" s="22">
        <v>22</v>
      </c>
      <c r="CE12" s="22">
        <v>35</v>
      </c>
      <c r="CF12" s="22">
        <v>23</v>
      </c>
      <c r="CG12" s="22">
        <v>73</v>
      </c>
      <c r="CH12" s="22">
        <v>25</v>
      </c>
      <c r="CI12" s="22">
        <v>1.18</v>
      </c>
      <c r="CJ12" s="22">
        <v>0.51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0</v>
      </c>
      <c r="E13" s="22">
        <v>0</v>
      </c>
      <c r="F13" s="22">
        <v>-4</v>
      </c>
      <c r="G13" s="22">
        <v>4</v>
      </c>
      <c r="H13" s="22">
        <v>1</v>
      </c>
      <c r="I13" s="22">
        <v>4</v>
      </c>
      <c r="J13" s="20">
        <v>0</v>
      </c>
      <c r="K13" s="20">
        <v>1.5</v>
      </c>
      <c r="L13" s="22">
        <v>0</v>
      </c>
      <c r="M13" s="20" t="s">
        <v>874</v>
      </c>
      <c r="N13" s="20">
        <v>0.5</v>
      </c>
      <c r="O13" s="22">
        <v>13</v>
      </c>
      <c r="P13" s="23" t="b">
        <v>0</v>
      </c>
      <c r="Q13" s="20"/>
      <c r="R13" s="20" t="s">
        <v>3307</v>
      </c>
      <c r="S13" s="22">
        <v>51</v>
      </c>
      <c r="T13" s="20" t="s">
        <v>875</v>
      </c>
      <c r="U13" s="20">
        <v>2.8</v>
      </c>
      <c r="V13" s="20" t="s">
        <v>390</v>
      </c>
      <c r="W13" s="20">
        <v>3.4</v>
      </c>
      <c r="X13" s="23" t="b">
        <v>0</v>
      </c>
      <c r="Y13" s="20"/>
      <c r="Z13" s="20" t="s">
        <v>857</v>
      </c>
      <c r="AA13" s="22">
        <v>1</v>
      </c>
      <c r="AB13" s="22">
        <v>3</v>
      </c>
      <c r="AC13" s="22">
        <v>68</v>
      </c>
      <c r="AD13" s="22">
        <v>1579695</v>
      </c>
      <c r="AE13" s="22">
        <v>450</v>
      </c>
      <c r="AF13" s="22">
        <v>1676662</v>
      </c>
      <c r="AG13" s="22">
        <v>3745</v>
      </c>
      <c r="AH13" s="20">
        <v>0.1</v>
      </c>
      <c r="AI13" s="20">
        <v>13.3</v>
      </c>
      <c r="AJ13" s="20" t="s">
        <v>390</v>
      </c>
      <c r="AK13" s="22">
        <v>1037</v>
      </c>
      <c r="AL13" s="22">
        <v>5</v>
      </c>
      <c r="AM13" s="22">
        <v>4</v>
      </c>
      <c r="AN13" s="22">
        <v>6</v>
      </c>
      <c r="AO13" s="22">
        <v>10</v>
      </c>
      <c r="AP13" s="22">
        <v>0</v>
      </c>
      <c r="AQ13" s="22">
        <v>0</v>
      </c>
      <c r="AR13" s="22">
        <v>0</v>
      </c>
      <c r="AS13" s="22">
        <v>3</v>
      </c>
      <c r="AT13" s="22">
        <v>0</v>
      </c>
      <c r="AU13" s="22">
        <v>0</v>
      </c>
      <c r="AV13" s="22">
        <v>5</v>
      </c>
      <c r="AW13" s="22">
        <v>205</v>
      </c>
      <c r="AX13" s="20">
        <v>232.8</v>
      </c>
      <c r="AY13" s="20">
        <v>135.4</v>
      </c>
      <c r="AZ13" s="20">
        <v>392</v>
      </c>
      <c r="BA13" s="20">
        <v>74.599999999999994</v>
      </c>
      <c r="BB13" s="22">
        <v>10</v>
      </c>
      <c r="BC13" s="20">
        <v>4.5199999999999996</v>
      </c>
      <c r="BD13" s="20">
        <v>0.52</v>
      </c>
      <c r="BE13" s="20">
        <v>5.04</v>
      </c>
      <c r="BF13" s="20">
        <v>9.89</v>
      </c>
      <c r="BG13" s="22">
        <v>239</v>
      </c>
      <c r="BH13" s="22">
        <v>29</v>
      </c>
      <c r="BI13" s="22">
        <v>208</v>
      </c>
      <c r="BJ13" s="22">
        <v>30</v>
      </c>
      <c r="BK13" s="22">
        <v>64</v>
      </c>
      <c r="BL13" s="22">
        <v>26</v>
      </c>
      <c r="BM13" s="22">
        <v>158</v>
      </c>
      <c r="BN13" s="22">
        <v>29</v>
      </c>
      <c r="BO13" s="20"/>
      <c r="BP13" s="20"/>
      <c r="BQ13" s="20"/>
      <c r="BR13" s="20"/>
      <c r="BS13" s="20"/>
      <c r="BT13" s="20"/>
      <c r="BU13" s="22">
        <v>0.39</v>
      </c>
      <c r="BV13" s="22">
        <v>0</v>
      </c>
      <c r="BW13" s="22">
        <v>0.05</v>
      </c>
      <c r="BX13" s="22">
        <v>0.44</v>
      </c>
      <c r="BY13" s="22">
        <v>0.86</v>
      </c>
      <c r="BZ13" s="22">
        <v>0.87</v>
      </c>
      <c r="CA13" s="22">
        <v>166</v>
      </c>
      <c r="CB13" s="22">
        <v>41</v>
      </c>
      <c r="CC13" s="22">
        <v>321</v>
      </c>
      <c r="CD13" s="22">
        <v>40</v>
      </c>
      <c r="CE13" s="22">
        <v>169</v>
      </c>
      <c r="CF13" s="22">
        <v>29</v>
      </c>
      <c r="CG13" s="22">
        <v>100</v>
      </c>
      <c r="CH13" s="22">
        <v>16</v>
      </c>
      <c r="CI13" s="22">
        <v>0.87</v>
      </c>
      <c r="CJ13" s="22">
        <v>0.52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100</v>
      </c>
      <c r="C14" s="22">
        <v>184029</v>
      </c>
      <c r="D14" s="22">
        <v>0</v>
      </c>
      <c r="E14" s="22">
        <v>0</v>
      </c>
      <c r="F14" s="22">
        <v>0</v>
      </c>
      <c r="G14" s="22">
        <v>0</v>
      </c>
      <c r="H14" s="22">
        <v>2</v>
      </c>
      <c r="I14" s="22">
        <v>3</v>
      </c>
      <c r="J14" s="20">
        <v>0</v>
      </c>
      <c r="K14" s="20">
        <v>8</v>
      </c>
      <c r="L14" s="22">
        <v>2</v>
      </c>
      <c r="M14" s="20" t="s">
        <v>865</v>
      </c>
      <c r="N14" s="20">
        <v>7</v>
      </c>
      <c r="O14" s="22">
        <v>14</v>
      </c>
      <c r="P14" s="23" t="b">
        <v>0</v>
      </c>
      <c r="Q14" s="20"/>
      <c r="R14" s="20" t="s">
        <v>3285</v>
      </c>
      <c r="S14" s="22">
        <v>85</v>
      </c>
      <c r="T14" s="20" t="s">
        <v>866</v>
      </c>
      <c r="U14" s="20">
        <v>5.0999999999999996</v>
      </c>
      <c r="V14" s="20" t="s">
        <v>386</v>
      </c>
      <c r="W14" s="20">
        <v>16.7</v>
      </c>
      <c r="X14" s="23" t="b">
        <v>0</v>
      </c>
      <c r="Y14" s="20"/>
      <c r="Z14" s="20" t="s">
        <v>857</v>
      </c>
      <c r="AA14" s="22">
        <v>1</v>
      </c>
      <c r="AB14" s="22">
        <v>3</v>
      </c>
      <c r="AC14" s="22">
        <v>128</v>
      </c>
      <c r="AD14" s="22">
        <v>2382929</v>
      </c>
      <c r="AE14" s="22">
        <v>7277</v>
      </c>
      <c r="AF14" s="22">
        <v>3079985</v>
      </c>
      <c r="AG14" s="22">
        <v>48146</v>
      </c>
      <c r="AH14" s="20">
        <v>0.8</v>
      </c>
      <c r="AI14" s="20">
        <v>15.1</v>
      </c>
      <c r="AJ14" s="20" t="s">
        <v>386</v>
      </c>
      <c r="AK14" s="22">
        <v>2214</v>
      </c>
      <c r="AL14" s="22">
        <v>6</v>
      </c>
      <c r="AM14" s="22">
        <v>7</v>
      </c>
      <c r="AN14" s="22">
        <v>11</v>
      </c>
      <c r="AO14" s="22">
        <v>20</v>
      </c>
      <c r="AP14" s="22">
        <v>0</v>
      </c>
      <c r="AQ14" s="22">
        <v>0</v>
      </c>
      <c r="AR14" s="22">
        <v>0</v>
      </c>
      <c r="AS14" s="22">
        <v>2</v>
      </c>
      <c r="AT14" s="22">
        <v>0</v>
      </c>
      <c r="AU14" s="22">
        <v>0</v>
      </c>
      <c r="AV14" s="22">
        <v>18</v>
      </c>
      <c r="AW14" s="22">
        <v>506</v>
      </c>
      <c r="AX14" s="20">
        <v>637.4</v>
      </c>
      <c r="AY14" s="20">
        <v>1072.5999999999999</v>
      </c>
      <c r="AZ14" s="20">
        <v>537</v>
      </c>
      <c r="BA14" s="20">
        <v>224.7</v>
      </c>
      <c r="BB14" s="22">
        <v>25</v>
      </c>
      <c r="BC14" s="20">
        <v>5.57</v>
      </c>
      <c r="BD14" s="20">
        <v>6.89</v>
      </c>
      <c r="BE14" s="20">
        <v>12.46</v>
      </c>
      <c r="BF14" s="20">
        <v>17.649999999999999</v>
      </c>
      <c r="BG14" s="22">
        <v>32</v>
      </c>
      <c r="BH14" s="22">
        <v>13</v>
      </c>
      <c r="BI14" s="22">
        <v>3</v>
      </c>
      <c r="BJ14" s="22">
        <v>3</v>
      </c>
      <c r="BK14" s="22">
        <v>35</v>
      </c>
      <c r="BL14" s="22">
        <v>19</v>
      </c>
      <c r="BM14" s="22">
        <v>7</v>
      </c>
      <c r="BN14" s="22">
        <v>6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0.23</v>
      </c>
      <c r="BV14" s="22">
        <v>0</v>
      </c>
      <c r="BW14" s="22">
        <v>0.28000000000000003</v>
      </c>
      <c r="BX14" s="22">
        <v>0.51</v>
      </c>
      <c r="BY14" s="22">
        <v>0.72</v>
      </c>
      <c r="BZ14" s="22">
        <v>0.81</v>
      </c>
      <c r="CA14" s="22">
        <v>9</v>
      </c>
      <c r="CB14" s="22">
        <v>5</v>
      </c>
      <c r="CC14" s="22">
        <v>10</v>
      </c>
      <c r="CD14" s="22">
        <v>6</v>
      </c>
      <c r="CE14" s="22">
        <v>16</v>
      </c>
      <c r="CF14" s="22">
        <v>13</v>
      </c>
      <c r="CG14" s="22">
        <v>20</v>
      </c>
      <c r="CH14" s="22">
        <v>8</v>
      </c>
      <c r="CI14" s="22">
        <v>1.02</v>
      </c>
      <c r="CJ14" s="22">
        <v>0.45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100</v>
      </c>
      <c r="B15" s="22">
        <v>100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1.5</v>
      </c>
      <c r="L15" s="22">
        <v>1</v>
      </c>
      <c r="M15" s="20" t="s">
        <v>557</v>
      </c>
      <c r="N15" s="20">
        <v>0.5</v>
      </c>
      <c r="O15" s="22">
        <v>15</v>
      </c>
      <c r="P15" s="23" t="b">
        <v>0</v>
      </c>
      <c r="Q15" s="20"/>
      <c r="R15" s="20" t="s">
        <v>3264</v>
      </c>
      <c r="S15" s="22">
        <v>48</v>
      </c>
      <c r="T15" s="20" t="s">
        <v>864</v>
      </c>
      <c r="U15" s="20">
        <v>1.5</v>
      </c>
      <c r="V15" s="20" t="s">
        <v>526</v>
      </c>
      <c r="W15" s="20">
        <v>0.1</v>
      </c>
      <c r="X15" s="23" t="b">
        <v>0</v>
      </c>
      <c r="Y15" s="20"/>
      <c r="Z15" s="20" t="s">
        <v>857</v>
      </c>
      <c r="AA15" s="22">
        <v>1</v>
      </c>
      <c r="AB15" s="22">
        <v>3</v>
      </c>
      <c r="AC15" s="22">
        <v>9</v>
      </c>
      <c r="AD15" s="22">
        <v>8750</v>
      </c>
      <c r="AE15" s="22">
        <v>27</v>
      </c>
      <c r="AF15" s="22">
        <v>37779</v>
      </c>
      <c r="AG15" s="22">
        <v>29</v>
      </c>
      <c r="AH15" s="20">
        <v>0.1</v>
      </c>
      <c r="AI15" s="20">
        <v>1.9</v>
      </c>
      <c r="AJ15" s="20" t="s">
        <v>557</v>
      </c>
      <c r="AK15" s="22">
        <v>276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68</v>
      </c>
      <c r="AX15" s="20">
        <v>57.6</v>
      </c>
      <c r="AY15" s="20">
        <v>61.9</v>
      </c>
      <c r="AZ15" s="20">
        <v>17</v>
      </c>
      <c r="BA15" s="20">
        <v>13.7</v>
      </c>
      <c r="BB15" s="22">
        <v>3</v>
      </c>
      <c r="BC15" s="20">
        <v>7.0000000000000007E-2</v>
      </c>
      <c r="BD15" s="20">
        <v>0.25</v>
      </c>
      <c r="BE15" s="20">
        <v>0.32</v>
      </c>
      <c r="BF15" s="20">
        <v>2.64</v>
      </c>
      <c r="BG15" s="22">
        <v>410</v>
      </c>
      <c r="BH15" s="22">
        <v>175</v>
      </c>
      <c r="BI15" s="22">
        <v>326</v>
      </c>
      <c r="BJ15" s="22">
        <v>173</v>
      </c>
      <c r="BK15" s="22">
        <v>408</v>
      </c>
      <c r="BL15" s="22">
        <v>203</v>
      </c>
      <c r="BM15" s="22">
        <v>409</v>
      </c>
      <c r="BN15" s="22">
        <v>186</v>
      </c>
      <c r="BO15" s="20"/>
      <c r="BP15" s="20"/>
      <c r="BQ15" s="20"/>
      <c r="BR15" s="20"/>
      <c r="BS15" s="20"/>
      <c r="BT15" s="20"/>
      <c r="BU15" s="22">
        <v>0.02</v>
      </c>
      <c r="BV15" s="22">
        <v>0</v>
      </c>
      <c r="BW15" s="22">
        <v>0.08</v>
      </c>
      <c r="BX15" s="22">
        <v>0.1</v>
      </c>
      <c r="BY15" s="22">
        <v>0.86</v>
      </c>
      <c r="BZ15" s="22">
        <v>0.65</v>
      </c>
      <c r="CA15" s="22">
        <v>283</v>
      </c>
      <c r="CB15" s="22">
        <v>183</v>
      </c>
      <c r="CC15" s="22">
        <v>316</v>
      </c>
      <c r="CD15" s="22">
        <v>154</v>
      </c>
      <c r="CE15" s="22">
        <v>385</v>
      </c>
      <c r="CF15" s="22">
        <v>170</v>
      </c>
      <c r="CG15" s="22">
        <v>375</v>
      </c>
      <c r="CH15" s="22">
        <v>118</v>
      </c>
      <c r="CI15" s="22">
        <v>0.98</v>
      </c>
      <c r="CJ15" s="22">
        <v>0.33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869</v>
      </c>
      <c r="N16" s="20">
        <v>0</v>
      </c>
      <c r="O16" s="22">
        <v>16</v>
      </c>
      <c r="P16" s="23" t="b">
        <v>0</v>
      </c>
      <c r="Q16" s="20" t="s">
        <v>3046</v>
      </c>
      <c r="R16" s="20" t="s">
        <v>3047</v>
      </c>
      <c r="S16" s="22">
        <v>49</v>
      </c>
      <c r="T16" s="20" t="s">
        <v>870</v>
      </c>
      <c r="U16" s="20">
        <v>0</v>
      </c>
      <c r="V16" s="20" t="s">
        <v>735</v>
      </c>
      <c r="W16" s="20">
        <v>0</v>
      </c>
      <c r="X16" s="23" t="b">
        <v>0</v>
      </c>
      <c r="Y16" s="20"/>
      <c r="Z16" s="20" t="s">
        <v>871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6474</v>
      </c>
      <c r="AG16" s="22">
        <v>8</v>
      </c>
      <c r="AH16" s="20">
        <v>0</v>
      </c>
      <c r="AI16" s="20">
        <v>0</v>
      </c>
      <c r="AJ16" s="20" t="s">
        <v>1878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805</v>
      </c>
      <c r="BH16" s="22">
        <v>342</v>
      </c>
      <c r="BI16" s="22">
        <v>801</v>
      </c>
      <c r="BJ16" s="22">
        <v>341</v>
      </c>
      <c r="BK16" s="22">
        <v>796</v>
      </c>
      <c r="BL16" s="22">
        <v>338</v>
      </c>
      <c r="BM16" s="22">
        <v>806</v>
      </c>
      <c r="BN16" s="22">
        <v>342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236</v>
      </c>
      <c r="CB16" s="22">
        <v>152</v>
      </c>
      <c r="CC16" s="22">
        <v>761</v>
      </c>
      <c r="CD16" s="22">
        <v>317</v>
      </c>
      <c r="CE16" s="22">
        <v>805</v>
      </c>
      <c r="CF16" s="22">
        <v>342</v>
      </c>
      <c r="CG16" s="22">
        <v>547</v>
      </c>
      <c r="CH16" s="22">
        <v>191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-5</v>
      </c>
      <c r="G17" s="22">
        <v>5</v>
      </c>
      <c r="H17" s="22">
        <v>0</v>
      </c>
      <c r="I17" s="22">
        <v>1</v>
      </c>
      <c r="J17" s="20">
        <v>0</v>
      </c>
      <c r="K17" s="20">
        <v>1.8</v>
      </c>
      <c r="L17" s="22">
        <v>3</v>
      </c>
      <c r="M17" s="20" t="s">
        <v>882</v>
      </c>
      <c r="N17" s="20">
        <v>0.8</v>
      </c>
      <c r="O17" s="22">
        <v>17</v>
      </c>
      <c r="P17" s="23" t="b">
        <v>0</v>
      </c>
      <c r="Q17" s="20"/>
      <c r="R17" s="20"/>
      <c r="S17" s="22">
        <v>45</v>
      </c>
      <c r="T17" s="20" t="s">
        <v>883</v>
      </c>
      <c r="U17" s="20">
        <v>3.3</v>
      </c>
      <c r="V17" s="20" t="s">
        <v>408</v>
      </c>
      <c r="W17" s="20">
        <v>5.7</v>
      </c>
      <c r="X17" s="23" t="b">
        <v>0</v>
      </c>
      <c r="Y17" s="20"/>
      <c r="Z17" s="20" t="s">
        <v>857</v>
      </c>
      <c r="AA17" s="22">
        <v>1</v>
      </c>
      <c r="AB17" s="22">
        <v>3</v>
      </c>
      <c r="AC17" s="22">
        <v>20</v>
      </c>
      <c r="AD17" s="22">
        <v>280629</v>
      </c>
      <c r="AE17" s="22">
        <v>890</v>
      </c>
      <c r="AF17" s="22">
        <v>1495963</v>
      </c>
      <c r="AG17" s="22">
        <v>3011</v>
      </c>
      <c r="AH17" s="20">
        <v>0.2</v>
      </c>
      <c r="AI17" s="20">
        <v>4.4000000000000004</v>
      </c>
      <c r="AJ17" s="20" t="s">
        <v>408</v>
      </c>
      <c r="AK17" s="22">
        <v>540</v>
      </c>
      <c r="AL17" s="22">
        <v>0</v>
      </c>
      <c r="AM17" s="22">
        <v>0</v>
      </c>
      <c r="AN17" s="22">
        <v>2</v>
      </c>
      <c r="AO17" s="22">
        <v>5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9</v>
      </c>
      <c r="AV17" s="22">
        <v>0</v>
      </c>
      <c r="AW17" s="22">
        <v>90</v>
      </c>
      <c r="AX17" s="20">
        <v>73.2</v>
      </c>
      <c r="AY17" s="20">
        <v>0</v>
      </c>
      <c r="AZ17" s="20">
        <v>0</v>
      </c>
      <c r="BA17" s="20">
        <v>7.3</v>
      </c>
      <c r="BB17" s="22">
        <v>6</v>
      </c>
      <c r="BC17" s="20">
        <v>0</v>
      </c>
      <c r="BD17" s="20">
        <v>0.01</v>
      </c>
      <c r="BE17" s="20">
        <v>0.01</v>
      </c>
      <c r="BF17" s="20">
        <v>5.81</v>
      </c>
      <c r="BG17" s="22">
        <v>392</v>
      </c>
      <c r="BH17" s="22">
        <v>30</v>
      </c>
      <c r="BI17" s="22">
        <v>705</v>
      </c>
      <c r="BJ17" s="22">
        <v>87</v>
      </c>
      <c r="BK17" s="22">
        <v>687</v>
      </c>
      <c r="BL17" s="22">
        <v>81</v>
      </c>
      <c r="BM17" s="22">
        <v>446</v>
      </c>
      <c r="BN17" s="22">
        <v>30</v>
      </c>
      <c r="BO17" s="20"/>
      <c r="BP17" s="20"/>
      <c r="BQ17" s="20"/>
      <c r="BR17" s="20"/>
      <c r="BS17" s="20"/>
      <c r="BT17" s="20"/>
      <c r="BU17" s="22">
        <v>0</v>
      </c>
      <c r="BV17" s="22">
        <v>1.5</v>
      </c>
      <c r="BW17" s="22">
        <v>0</v>
      </c>
      <c r="BX17" s="22">
        <v>0</v>
      </c>
      <c r="BY17" s="22">
        <v>0.97</v>
      </c>
      <c r="BZ17" s="22">
        <v>0.83</v>
      </c>
      <c r="CA17" s="22">
        <v>389</v>
      </c>
      <c r="CB17" s="22">
        <v>21</v>
      </c>
      <c r="CC17" s="22">
        <v>268</v>
      </c>
      <c r="CD17" s="22">
        <v>21</v>
      </c>
      <c r="CE17" s="22">
        <v>113</v>
      </c>
      <c r="CF17" s="22">
        <v>13</v>
      </c>
      <c r="CG17" s="22">
        <v>63</v>
      </c>
      <c r="CH17" s="22">
        <v>14</v>
      </c>
      <c r="CI17" s="22">
        <v>1</v>
      </c>
      <c r="CJ17" s="22">
        <v>0.33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1879</v>
      </c>
      <c r="N18" s="20">
        <v>0</v>
      </c>
      <c r="O18" s="22">
        <v>18</v>
      </c>
      <c r="P18" s="23" t="b">
        <v>0</v>
      </c>
      <c r="Q18" s="20" t="s">
        <v>3861</v>
      </c>
      <c r="R18" s="20" t="s">
        <v>2723</v>
      </c>
      <c r="S18" s="22">
        <v>40</v>
      </c>
      <c r="T18" s="20" t="s">
        <v>1880</v>
      </c>
      <c r="U18" s="20">
        <v>0</v>
      </c>
      <c r="V18" s="20" t="s">
        <v>1881</v>
      </c>
      <c r="W18" s="20">
        <v>0.1</v>
      </c>
      <c r="X18" s="23" t="b">
        <v>0</v>
      </c>
      <c r="Y18" s="20"/>
      <c r="Z18" s="20" t="s">
        <v>871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11508</v>
      </c>
      <c r="AG18" s="22">
        <v>23</v>
      </c>
      <c r="AH18" s="20">
        <v>0</v>
      </c>
      <c r="AI18" s="20">
        <v>0</v>
      </c>
      <c r="AJ18" s="20" t="s">
        <v>1881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569</v>
      </c>
      <c r="BH18" s="22">
        <v>64</v>
      </c>
      <c r="BI18" s="22">
        <v>555</v>
      </c>
      <c r="BJ18" s="22">
        <v>47</v>
      </c>
      <c r="BK18" s="22">
        <v>517</v>
      </c>
      <c r="BL18" s="22">
        <v>36</v>
      </c>
      <c r="BM18" s="22">
        <v>573</v>
      </c>
      <c r="BN18" s="22">
        <v>64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685</v>
      </c>
      <c r="CB18" s="22">
        <v>42</v>
      </c>
      <c r="CC18" s="22">
        <v>433</v>
      </c>
      <c r="CD18" s="22">
        <v>57</v>
      </c>
      <c r="CE18" s="22">
        <v>580</v>
      </c>
      <c r="CF18" s="22">
        <v>64</v>
      </c>
      <c r="CG18" s="22">
        <v>462</v>
      </c>
      <c r="CH18" s="22">
        <v>66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75</v>
      </c>
      <c r="C19" s="22">
        <v>223340</v>
      </c>
      <c r="D19" s="22">
        <v>-1</v>
      </c>
      <c r="E19" s="22">
        <v>1</v>
      </c>
      <c r="F19" s="22">
        <v>6</v>
      </c>
      <c r="G19" s="22">
        <v>-6</v>
      </c>
      <c r="H19" s="22">
        <v>4</v>
      </c>
      <c r="I19" s="22">
        <v>3</v>
      </c>
      <c r="J19" s="20">
        <v>0</v>
      </c>
      <c r="K19" s="20">
        <v>7.1</v>
      </c>
      <c r="L19" s="22">
        <v>2</v>
      </c>
      <c r="M19" s="20" t="s">
        <v>878</v>
      </c>
      <c r="N19" s="20">
        <v>8.5</v>
      </c>
      <c r="O19" s="22">
        <v>19</v>
      </c>
      <c r="P19" s="23" t="b">
        <v>1</v>
      </c>
      <c r="Q19" s="20"/>
      <c r="R19" s="20" t="s">
        <v>4254</v>
      </c>
      <c r="S19" s="22">
        <v>91</v>
      </c>
      <c r="T19" s="20" t="s">
        <v>879</v>
      </c>
      <c r="U19" s="20">
        <v>6.6</v>
      </c>
      <c r="V19" s="20" t="s">
        <v>394</v>
      </c>
      <c r="W19" s="20">
        <v>59.8</v>
      </c>
      <c r="X19" s="23" t="b">
        <v>0</v>
      </c>
      <c r="Y19" s="20"/>
      <c r="Z19" s="20" t="s">
        <v>857</v>
      </c>
      <c r="AA19" s="22">
        <v>1</v>
      </c>
      <c r="AB19" s="22">
        <v>3</v>
      </c>
      <c r="AC19" s="22">
        <v>178</v>
      </c>
      <c r="AD19" s="22">
        <v>5853204</v>
      </c>
      <c r="AE19" s="22">
        <v>11450</v>
      </c>
      <c r="AF19" s="22">
        <v>5154861</v>
      </c>
      <c r="AG19" s="22">
        <v>147585</v>
      </c>
      <c r="AH19" s="20">
        <v>0.9</v>
      </c>
      <c r="AI19" s="20">
        <v>19.600000000000001</v>
      </c>
      <c r="AJ19" s="20" t="s">
        <v>394</v>
      </c>
      <c r="AK19" s="22">
        <v>2265</v>
      </c>
      <c r="AL19" s="22">
        <v>13</v>
      </c>
      <c r="AM19" s="22">
        <v>10</v>
      </c>
      <c r="AN19" s="22">
        <v>10</v>
      </c>
      <c r="AO19" s="22">
        <v>23</v>
      </c>
      <c r="AP19" s="22">
        <v>0</v>
      </c>
      <c r="AQ19" s="22">
        <v>0</v>
      </c>
      <c r="AR19" s="22">
        <v>0</v>
      </c>
      <c r="AS19" s="22">
        <v>3</v>
      </c>
      <c r="AT19" s="22">
        <v>0</v>
      </c>
      <c r="AU19" s="22">
        <v>0</v>
      </c>
      <c r="AV19" s="22">
        <v>23</v>
      </c>
      <c r="AW19" s="22">
        <v>624</v>
      </c>
      <c r="AX19" s="20">
        <v>866.4</v>
      </c>
      <c r="AY19" s="20">
        <v>1013.9</v>
      </c>
      <c r="AZ19" s="20">
        <v>1015</v>
      </c>
      <c r="BA19" s="20">
        <v>289.7</v>
      </c>
      <c r="BB19" s="22">
        <v>27</v>
      </c>
      <c r="BC19" s="20">
        <v>11.53</v>
      </c>
      <c r="BD19" s="20">
        <v>9.08</v>
      </c>
      <c r="BE19" s="20">
        <v>20.61</v>
      </c>
      <c r="BF19" s="20">
        <v>18.29</v>
      </c>
      <c r="BG19" s="22">
        <v>2</v>
      </c>
      <c r="BH19" s="22">
        <v>1</v>
      </c>
      <c r="BI19" s="22">
        <v>4</v>
      </c>
      <c r="BJ19" s="22">
        <v>4</v>
      </c>
      <c r="BK19" s="22">
        <v>4</v>
      </c>
      <c r="BL19" s="22">
        <v>1</v>
      </c>
      <c r="BM19" s="22">
        <v>1</v>
      </c>
      <c r="BN19" s="22">
        <v>1</v>
      </c>
      <c r="BO19" s="22">
        <v>1</v>
      </c>
      <c r="BP19" s="20"/>
      <c r="BQ19" s="20"/>
      <c r="BR19" s="20"/>
      <c r="BS19" s="22">
        <v>1</v>
      </c>
      <c r="BT19" s="20"/>
      <c r="BU19" s="22">
        <v>0.46</v>
      </c>
      <c r="BV19" s="22">
        <v>0</v>
      </c>
      <c r="BW19" s="22">
        <v>0.36</v>
      </c>
      <c r="BX19" s="22">
        <v>0.82</v>
      </c>
      <c r="BY19" s="22">
        <v>0.73</v>
      </c>
      <c r="BZ19" s="22">
        <v>0.91</v>
      </c>
      <c r="CA19" s="22">
        <v>6</v>
      </c>
      <c r="CB19" s="22">
        <v>4</v>
      </c>
      <c r="CC19" s="22">
        <v>4</v>
      </c>
      <c r="CD19" s="22">
        <v>3</v>
      </c>
      <c r="CE19" s="22">
        <v>6</v>
      </c>
      <c r="CF19" s="22">
        <v>3</v>
      </c>
      <c r="CG19" s="22">
        <v>2</v>
      </c>
      <c r="CH19" s="22">
        <v>1</v>
      </c>
      <c r="CI19" s="22">
        <v>1.07</v>
      </c>
      <c r="CJ19" s="22">
        <v>0.4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0</v>
      </c>
      <c r="E20" s="22">
        <v>0</v>
      </c>
      <c r="F20" s="22">
        <v>8</v>
      </c>
      <c r="G20" s="22">
        <v>-8</v>
      </c>
      <c r="H20" s="22">
        <v>1</v>
      </c>
      <c r="I20" s="22">
        <v>2</v>
      </c>
      <c r="J20" s="20">
        <v>0</v>
      </c>
      <c r="K20" s="20">
        <v>5</v>
      </c>
      <c r="L20" s="22">
        <v>2</v>
      </c>
      <c r="M20" s="20" t="s">
        <v>904</v>
      </c>
      <c r="N20" s="20">
        <v>4</v>
      </c>
      <c r="O20" s="22">
        <v>20</v>
      </c>
      <c r="P20" s="23" t="b">
        <v>1</v>
      </c>
      <c r="Q20" s="20"/>
      <c r="R20" s="20" t="s">
        <v>3208</v>
      </c>
      <c r="S20" s="22">
        <v>58</v>
      </c>
      <c r="T20" s="20" t="s">
        <v>905</v>
      </c>
      <c r="U20" s="20">
        <v>4</v>
      </c>
      <c r="V20" s="20" t="s">
        <v>405</v>
      </c>
      <c r="W20" s="20">
        <v>37.700000000000003</v>
      </c>
      <c r="X20" s="23" t="b">
        <v>0</v>
      </c>
      <c r="Y20" s="20"/>
      <c r="Z20" s="20" t="s">
        <v>857</v>
      </c>
      <c r="AA20" s="22">
        <v>1</v>
      </c>
      <c r="AB20" s="22">
        <v>3</v>
      </c>
      <c r="AC20" s="22">
        <v>112</v>
      </c>
      <c r="AD20" s="22">
        <v>4335363</v>
      </c>
      <c r="AE20" s="22">
        <v>14989</v>
      </c>
      <c r="AF20" s="22">
        <v>2373409</v>
      </c>
      <c r="AG20" s="22">
        <v>59571</v>
      </c>
      <c r="AH20" s="20">
        <v>0.7</v>
      </c>
      <c r="AI20" s="20">
        <v>19.3</v>
      </c>
      <c r="AJ20" s="20" t="s">
        <v>405</v>
      </c>
      <c r="AK20" s="22">
        <v>2520</v>
      </c>
      <c r="AL20" s="22">
        <v>2</v>
      </c>
      <c r="AM20" s="22">
        <v>1</v>
      </c>
      <c r="AN20" s="22">
        <v>11</v>
      </c>
      <c r="AO20" s="22">
        <v>24</v>
      </c>
      <c r="AP20" s="22">
        <v>0</v>
      </c>
      <c r="AQ20" s="22">
        <v>0</v>
      </c>
      <c r="AR20" s="22">
        <v>0</v>
      </c>
      <c r="AS20" s="22">
        <v>3</v>
      </c>
      <c r="AT20" s="22">
        <v>0</v>
      </c>
      <c r="AU20" s="22">
        <v>0</v>
      </c>
      <c r="AV20" s="22">
        <v>6</v>
      </c>
      <c r="AW20" s="22">
        <v>547</v>
      </c>
      <c r="AX20" s="20">
        <v>528.79999999999995</v>
      </c>
      <c r="AY20" s="20">
        <v>124.7</v>
      </c>
      <c r="AZ20" s="20">
        <v>112</v>
      </c>
      <c r="BA20" s="20">
        <v>76.7</v>
      </c>
      <c r="BB20" s="22">
        <v>28</v>
      </c>
      <c r="BC20" s="20">
        <v>1.54</v>
      </c>
      <c r="BD20" s="20">
        <v>0.77</v>
      </c>
      <c r="BE20" s="20">
        <v>2.31</v>
      </c>
      <c r="BF20" s="20">
        <v>19.809999999999999</v>
      </c>
      <c r="BG20" s="22">
        <v>53</v>
      </c>
      <c r="BH20" s="22">
        <v>17</v>
      </c>
      <c r="BI20" s="22">
        <v>224</v>
      </c>
      <c r="BJ20" s="22">
        <v>54</v>
      </c>
      <c r="BK20" s="22">
        <v>217</v>
      </c>
      <c r="BL20" s="22">
        <v>56</v>
      </c>
      <c r="BM20" s="22">
        <v>149</v>
      </c>
      <c r="BN20" s="22">
        <v>39</v>
      </c>
      <c r="BO20" s="20"/>
      <c r="BP20" s="20"/>
      <c r="BQ20" s="20"/>
      <c r="BR20" s="20"/>
      <c r="BS20" s="20"/>
      <c r="BT20" s="20"/>
      <c r="BU20" s="22">
        <v>0.06</v>
      </c>
      <c r="BV20" s="22">
        <v>0</v>
      </c>
      <c r="BW20" s="22">
        <v>0.03</v>
      </c>
      <c r="BX20" s="22">
        <v>0.09</v>
      </c>
      <c r="BY20" s="22">
        <v>0.71</v>
      </c>
      <c r="BZ20" s="22">
        <v>0.86</v>
      </c>
      <c r="CA20" s="22">
        <v>79</v>
      </c>
      <c r="CB20" s="22">
        <v>7</v>
      </c>
      <c r="CC20" s="22">
        <v>61</v>
      </c>
      <c r="CD20" s="22">
        <v>14</v>
      </c>
      <c r="CE20" s="22">
        <v>53</v>
      </c>
      <c r="CF20" s="22">
        <v>6</v>
      </c>
      <c r="CG20" s="22">
        <v>4</v>
      </c>
      <c r="CH20" s="22">
        <v>1</v>
      </c>
      <c r="CI20" s="22">
        <v>1</v>
      </c>
      <c r="CJ20" s="22">
        <v>0.39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100</v>
      </c>
      <c r="B21" s="22">
        <v>100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0</v>
      </c>
      <c r="K21" s="20">
        <v>1.5</v>
      </c>
      <c r="L21" s="22">
        <v>0</v>
      </c>
      <c r="M21" s="20" t="s">
        <v>876</v>
      </c>
      <c r="N21" s="20">
        <v>0.5</v>
      </c>
      <c r="O21" s="22">
        <v>22</v>
      </c>
      <c r="P21" s="23" t="b">
        <v>0</v>
      </c>
      <c r="Q21" s="20"/>
      <c r="R21" s="20" t="s">
        <v>3970</v>
      </c>
      <c r="S21" s="22">
        <v>53</v>
      </c>
      <c r="T21" s="20" t="s">
        <v>877</v>
      </c>
      <c r="U21" s="20">
        <v>1.7</v>
      </c>
      <c r="V21" s="20" t="s">
        <v>731</v>
      </c>
      <c r="W21" s="20">
        <v>0.1</v>
      </c>
      <c r="X21" s="23" t="b">
        <v>0</v>
      </c>
      <c r="Y21" s="20"/>
      <c r="Z21" s="20" t="s">
        <v>857</v>
      </c>
      <c r="AA21" s="22">
        <v>1</v>
      </c>
      <c r="AB21" s="22">
        <v>3</v>
      </c>
      <c r="AC21" s="22">
        <v>17</v>
      </c>
      <c r="AD21" s="22">
        <v>5983</v>
      </c>
      <c r="AE21" s="22">
        <v>18</v>
      </c>
      <c r="AF21" s="22">
        <v>17477</v>
      </c>
      <c r="AG21" s="22">
        <v>42</v>
      </c>
      <c r="AH21" s="20">
        <v>0.1</v>
      </c>
      <c r="AI21" s="20">
        <v>3.2</v>
      </c>
      <c r="AJ21" s="20" t="s">
        <v>731</v>
      </c>
      <c r="AK21" s="22">
        <v>227</v>
      </c>
      <c r="AL21" s="22">
        <v>0</v>
      </c>
      <c r="AM21" s="22">
        <v>1</v>
      </c>
      <c r="AN21" s="22">
        <v>2</v>
      </c>
      <c r="AO21" s="22">
        <v>1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47</v>
      </c>
      <c r="AX21" s="20">
        <v>48.6</v>
      </c>
      <c r="AY21" s="20">
        <v>40.700000000000003</v>
      </c>
      <c r="AZ21" s="20">
        <v>88</v>
      </c>
      <c r="BA21" s="20">
        <v>17.399999999999999</v>
      </c>
      <c r="BB21" s="22">
        <v>2</v>
      </c>
      <c r="BC21" s="20">
        <v>1.35</v>
      </c>
      <c r="BD21" s="20">
        <v>0.35</v>
      </c>
      <c r="BE21" s="20">
        <v>1.7</v>
      </c>
      <c r="BF21" s="20">
        <v>1.27</v>
      </c>
      <c r="BG21" s="22">
        <v>422</v>
      </c>
      <c r="BH21" s="22">
        <v>182</v>
      </c>
      <c r="BI21" s="22">
        <v>362</v>
      </c>
      <c r="BJ21" s="22">
        <v>186</v>
      </c>
      <c r="BK21" s="22">
        <v>247</v>
      </c>
      <c r="BL21" s="22">
        <v>126</v>
      </c>
      <c r="BM21" s="22">
        <v>386</v>
      </c>
      <c r="BN21" s="22">
        <v>173</v>
      </c>
      <c r="BO21" s="20"/>
      <c r="BP21" s="20"/>
      <c r="BQ21" s="20"/>
      <c r="BR21" s="20"/>
      <c r="BS21" s="20"/>
      <c r="BT21" s="20"/>
      <c r="BU21" s="22">
        <v>0.54</v>
      </c>
      <c r="BV21" s="22">
        <v>0</v>
      </c>
      <c r="BW21" s="22">
        <v>0.14000000000000001</v>
      </c>
      <c r="BX21" s="22">
        <v>0.68</v>
      </c>
      <c r="BY21" s="22">
        <v>0.5</v>
      </c>
      <c r="BZ21" s="22">
        <v>0.4</v>
      </c>
      <c r="CA21" s="22">
        <v>144</v>
      </c>
      <c r="CB21" s="22">
        <v>90</v>
      </c>
      <c r="CC21" s="22">
        <v>323</v>
      </c>
      <c r="CD21" s="22">
        <v>159</v>
      </c>
      <c r="CE21" s="22">
        <v>358</v>
      </c>
      <c r="CF21" s="22">
        <v>158</v>
      </c>
      <c r="CG21" s="22">
        <v>427</v>
      </c>
      <c r="CH21" s="22">
        <v>137</v>
      </c>
      <c r="CI21" s="22">
        <v>0.79</v>
      </c>
      <c r="CJ21" s="22">
        <v>0.79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867</v>
      </c>
      <c r="N22" s="20">
        <v>0</v>
      </c>
      <c r="O22" s="22">
        <v>24</v>
      </c>
      <c r="P22" s="23" t="b">
        <v>0</v>
      </c>
      <c r="Q22" s="20" t="s">
        <v>2889</v>
      </c>
      <c r="R22" s="20" t="s">
        <v>2890</v>
      </c>
      <c r="S22" s="22">
        <v>44</v>
      </c>
      <c r="T22" s="20" t="s">
        <v>868</v>
      </c>
      <c r="U22" s="20">
        <v>0</v>
      </c>
      <c r="V22" s="20" t="s">
        <v>489</v>
      </c>
      <c r="W22" s="20">
        <v>0.1</v>
      </c>
      <c r="X22" s="23" t="b">
        <v>0</v>
      </c>
      <c r="Y22" s="20"/>
      <c r="Z22" s="20" t="s">
        <v>871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28773</v>
      </c>
      <c r="AG22" s="22">
        <v>13</v>
      </c>
      <c r="AH22" s="20">
        <v>0</v>
      </c>
      <c r="AI22" s="20">
        <v>0</v>
      </c>
      <c r="AJ22" s="20" t="s">
        <v>489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676</v>
      </c>
      <c r="BH22" s="22">
        <v>264</v>
      </c>
      <c r="BI22" s="22">
        <v>667</v>
      </c>
      <c r="BJ22" s="22">
        <v>264</v>
      </c>
      <c r="BK22" s="22">
        <v>640</v>
      </c>
      <c r="BL22" s="22">
        <v>261</v>
      </c>
      <c r="BM22" s="22">
        <v>679</v>
      </c>
      <c r="BN22" s="22">
        <v>264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537</v>
      </c>
      <c r="CB22" s="22">
        <v>99</v>
      </c>
      <c r="CC22" s="22">
        <v>579</v>
      </c>
      <c r="CD22" s="22">
        <v>241</v>
      </c>
      <c r="CE22" s="22">
        <v>688</v>
      </c>
      <c r="CF22" s="22">
        <v>262</v>
      </c>
      <c r="CG22" s="22">
        <v>426</v>
      </c>
      <c r="CH22" s="22">
        <v>167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100</v>
      </c>
      <c r="B23" s="22">
        <v>75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1</v>
      </c>
      <c r="I23" s="22">
        <v>2</v>
      </c>
      <c r="J23" s="20">
        <v>0</v>
      </c>
      <c r="K23" s="20">
        <v>0.8</v>
      </c>
      <c r="L23" s="22">
        <v>0</v>
      </c>
      <c r="M23" s="20" t="s">
        <v>880</v>
      </c>
      <c r="N23" s="20">
        <v>0</v>
      </c>
      <c r="O23" s="22">
        <v>25</v>
      </c>
      <c r="P23" s="23" t="b">
        <v>0</v>
      </c>
      <c r="Q23" s="20"/>
      <c r="R23" s="20" t="s">
        <v>3391</v>
      </c>
      <c r="S23" s="22">
        <v>45</v>
      </c>
      <c r="T23" s="20" t="s">
        <v>881</v>
      </c>
      <c r="U23" s="20">
        <v>3</v>
      </c>
      <c r="V23" s="20" t="s">
        <v>470</v>
      </c>
      <c r="W23" s="20">
        <v>0.2</v>
      </c>
      <c r="X23" s="23" t="b">
        <v>0</v>
      </c>
      <c r="Y23" s="20"/>
      <c r="Z23" s="20" t="s">
        <v>857</v>
      </c>
      <c r="AA23" s="22">
        <v>1</v>
      </c>
      <c r="AB23" s="22">
        <v>3</v>
      </c>
      <c r="AC23" s="22">
        <v>39</v>
      </c>
      <c r="AD23" s="22">
        <v>80526</v>
      </c>
      <c r="AE23" s="22">
        <v>33</v>
      </c>
      <c r="AF23" s="22">
        <v>92181</v>
      </c>
      <c r="AG23" s="22">
        <v>121</v>
      </c>
      <c r="AH23" s="20">
        <v>0</v>
      </c>
      <c r="AI23" s="20">
        <v>8.6999999999999993</v>
      </c>
      <c r="AJ23" s="20" t="s">
        <v>470</v>
      </c>
      <c r="AK23" s="22">
        <v>628</v>
      </c>
      <c r="AL23" s="22">
        <v>1</v>
      </c>
      <c r="AM23" s="22">
        <v>1</v>
      </c>
      <c r="AN23" s="22">
        <v>3</v>
      </c>
      <c r="AO23" s="22">
        <v>5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3</v>
      </c>
      <c r="AW23" s="22">
        <v>147</v>
      </c>
      <c r="AX23" s="20">
        <v>139.6</v>
      </c>
      <c r="AY23" s="20">
        <v>67.8</v>
      </c>
      <c r="AZ23" s="20">
        <v>57</v>
      </c>
      <c r="BA23" s="20">
        <v>26.2</v>
      </c>
      <c r="BB23" s="22">
        <v>5</v>
      </c>
      <c r="BC23" s="20">
        <v>0.48</v>
      </c>
      <c r="BD23" s="20">
        <v>0.41</v>
      </c>
      <c r="BE23" s="20">
        <v>0.89</v>
      </c>
      <c r="BF23" s="20">
        <v>7.25</v>
      </c>
      <c r="BG23" s="22">
        <v>316</v>
      </c>
      <c r="BH23" s="22">
        <v>122</v>
      </c>
      <c r="BI23" s="22">
        <v>315</v>
      </c>
      <c r="BJ23" s="22">
        <v>104</v>
      </c>
      <c r="BK23" s="22">
        <v>308</v>
      </c>
      <c r="BL23" s="22">
        <v>96</v>
      </c>
      <c r="BM23" s="22">
        <v>342</v>
      </c>
      <c r="BN23" s="22">
        <v>123</v>
      </c>
      <c r="BO23" s="20"/>
      <c r="BP23" s="20"/>
      <c r="BQ23" s="20"/>
      <c r="BR23" s="20"/>
      <c r="BS23" s="20"/>
      <c r="BT23" s="20"/>
      <c r="BU23" s="22">
        <v>7.0000000000000007E-2</v>
      </c>
      <c r="BV23" s="22">
        <v>0</v>
      </c>
      <c r="BW23" s="22">
        <v>0.06</v>
      </c>
      <c r="BX23" s="22">
        <v>0.13</v>
      </c>
      <c r="BY23" s="22">
        <v>1.04</v>
      </c>
      <c r="BZ23" s="22">
        <v>0.72</v>
      </c>
      <c r="CA23" s="22">
        <v>388</v>
      </c>
      <c r="CB23" s="22">
        <v>70</v>
      </c>
      <c r="CC23" s="22">
        <v>627</v>
      </c>
      <c r="CD23" s="22">
        <v>256</v>
      </c>
      <c r="CE23" s="22">
        <v>144</v>
      </c>
      <c r="CF23" s="22">
        <v>30</v>
      </c>
      <c r="CG23" s="22">
        <v>324</v>
      </c>
      <c r="CH23" s="22">
        <v>128</v>
      </c>
      <c r="CI23" s="22">
        <v>0.72</v>
      </c>
      <c r="CJ23" s="22">
        <v>0.43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0</v>
      </c>
      <c r="K24" s="20">
        <v>4.8</v>
      </c>
      <c r="L24" s="22">
        <v>2</v>
      </c>
      <c r="M24" s="20" t="s">
        <v>912</v>
      </c>
      <c r="N24" s="20">
        <v>3.8</v>
      </c>
      <c r="O24" s="22">
        <v>26</v>
      </c>
      <c r="P24" s="23" t="b">
        <v>0</v>
      </c>
      <c r="Q24" s="20"/>
      <c r="R24" s="20" t="s">
        <v>3209</v>
      </c>
      <c r="S24" s="22">
        <v>65</v>
      </c>
      <c r="T24" s="20" t="s">
        <v>913</v>
      </c>
      <c r="U24" s="20">
        <v>3.6</v>
      </c>
      <c r="V24" s="20" t="s">
        <v>637</v>
      </c>
      <c r="W24" s="20">
        <v>2.1</v>
      </c>
      <c r="X24" s="23" t="b">
        <v>0</v>
      </c>
      <c r="Y24" s="20"/>
      <c r="Z24" s="20" t="s">
        <v>857</v>
      </c>
      <c r="AA24" s="22">
        <v>1</v>
      </c>
      <c r="AB24" s="22">
        <v>3</v>
      </c>
      <c r="AC24" s="22">
        <v>87</v>
      </c>
      <c r="AD24" s="22">
        <v>435181</v>
      </c>
      <c r="AE24" s="22">
        <v>1298</v>
      </c>
      <c r="AF24" s="22">
        <v>773051</v>
      </c>
      <c r="AG24" s="22">
        <v>8039</v>
      </c>
      <c r="AH24" s="20">
        <v>0.6</v>
      </c>
      <c r="AI24" s="20">
        <v>13.4</v>
      </c>
      <c r="AJ24" s="20" t="s">
        <v>637</v>
      </c>
      <c r="AK24" s="22">
        <v>1007</v>
      </c>
      <c r="AL24" s="22">
        <v>7</v>
      </c>
      <c r="AM24" s="22">
        <v>2</v>
      </c>
      <c r="AN24" s="22">
        <v>5</v>
      </c>
      <c r="AO24" s="22">
        <v>9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8</v>
      </c>
      <c r="AW24" s="22">
        <v>238</v>
      </c>
      <c r="AX24" s="20">
        <v>340</v>
      </c>
      <c r="AY24" s="20">
        <v>260.8</v>
      </c>
      <c r="AZ24" s="20">
        <v>479</v>
      </c>
      <c r="BA24" s="20">
        <v>107.9</v>
      </c>
      <c r="BB24" s="22">
        <v>10</v>
      </c>
      <c r="BC24" s="20">
        <v>5.36</v>
      </c>
      <c r="BD24" s="20">
        <v>1.88</v>
      </c>
      <c r="BE24" s="20">
        <v>7.24</v>
      </c>
      <c r="BF24" s="20">
        <v>8.18</v>
      </c>
      <c r="BG24" s="22">
        <v>162</v>
      </c>
      <c r="BH24" s="22">
        <v>72</v>
      </c>
      <c r="BI24" s="22">
        <v>114</v>
      </c>
      <c r="BJ24" s="22">
        <v>79</v>
      </c>
      <c r="BK24" s="22">
        <v>44</v>
      </c>
      <c r="BL24" s="22">
        <v>27</v>
      </c>
      <c r="BM24" s="22">
        <v>83</v>
      </c>
      <c r="BN24" s="22">
        <v>58</v>
      </c>
      <c r="BO24" s="20"/>
      <c r="BP24" s="20"/>
      <c r="BQ24" s="20"/>
      <c r="BR24" s="20"/>
      <c r="BS24" s="20"/>
      <c r="BT24" s="20"/>
      <c r="BU24" s="22">
        <v>0.48</v>
      </c>
      <c r="BV24" s="22">
        <v>0</v>
      </c>
      <c r="BW24" s="22">
        <v>0.17</v>
      </c>
      <c r="BX24" s="22">
        <v>0.65</v>
      </c>
      <c r="BY24" s="22">
        <v>0.73</v>
      </c>
      <c r="BZ24" s="22">
        <v>0.8</v>
      </c>
      <c r="CA24" s="22">
        <v>46</v>
      </c>
      <c r="CB24" s="22">
        <v>27</v>
      </c>
      <c r="CC24" s="22">
        <v>67</v>
      </c>
      <c r="CD24" s="22">
        <v>34</v>
      </c>
      <c r="CE24" s="22">
        <v>85</v>
      </c>
      <c r="CF24" s="22">
        <v>45</v>
      </c>
      <c r="CG24" s="22">
        <v>138</v>
      </c>
      <c r="CH24" s="22">
        <v>43</v>
      </c>
      <c r="CI24" s="22">
        <v>0.89</v>
      </c>
      <c r="CJ24" s="22">
        <v>0.45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100</v>
      </c>
      <c r="C25" s="22">
        <v>198869</v>
      </c>
      <c r="D25" s="22">
        <v>1</v>
      </c>
      <c r="E25" s="22">
        <v>-1</v>
      </c>
      <c r="F25" s="22">
        <v>2</v>
      </c>
      <c r="G25" s="22">
        <v>-2</v>
      </c>
      <c r="H25" s="22">
        <v>4</v>
      </c>
      <c r="I25" s="22">
        <v>2</v>
      </c>
      <c r="J25" s="20">
        <v>0</v>
      </c>
      <c r="K25" s="20">
        <v>9</v>
      </c>
      <c r="L25" s="22">
        <v>11</v>
      </c>
      <c r="M25" s="20" t="s">
        <v>872</v>
      </c>
      <c r="N25" s="20">
        <v>8</v>
      </c>
      <c r="O25" s="22">
        <v>29</v>
      </c>
      <c r="P25" s="23" t="b">
        <v>1</v>
      </c>
      <c r="Q25" s="20"/>
      <c r="R25" s="20" t="s">
        <v>3308</v>
      </c>
      <c r="S25" s="22">
        <v>57</v>
      </c>
      <c r="T25" s="20" t="s">
        <v>873</v>
      </c>
      <c r="U25" s="20">
        <v>4.4000000000000004</v>
      </c>
      <c r="V25" s="20" t="s">
        <v>413</v>
      </c>
      <c r="W25" s="20">
        <v>11.8</v>
      </c>
      <c r="X25" s="23" t="b">
        <v>0</v>
      </c>
      <c r="Y25" s="20"/>
      <c r="Z25" s="20" t="s">
        <v>857</v>
      </c>
      <c r="AA25" s="22">
        <v>1</v>
      </c>
      <c r="AB25" s="22">
        <v>3</v>
      </c>
      <c r="AC25" s="22">
        <v>119</v>
      </c>
      <c r="AD25" s="22">
        <v>1760549</v>
      </c>
      <c r="AE25" s="22">
        <v>62963</v>
      </c>
      <c r="AF25" s="22">
        <v>1512935</v>
      </c>
      <c r="AG25" s="22">
        <v>12924</v>
      </c>
      <c r="AH25" s="20">
        <v>1.4</v>
      </c>
      <c r="AI25" s="20">
        <v>20.9</v>
      </c>
      <c r="AJ25" s="20" t="s">
        <v>413</v>
      </c>
      <c r="AK25" s="22">
        <v>2133</v>
      </c>
      <c r="AL25" s="22">
        <v>2</v>
      </c>
      <c r="AM25" s="22">
        <v>5</v>
      </c>
      <c r="AN25" s="22">
        <v>10</v>
      </c>
      <c r="AO25" s="22">
        <v>23</v>
      </c>
      <c r="AP25" s="22">
        <v>0</v>
      </c>
      <c r="AQ25" s="22">
        <v>0</v>
      </c>
      <c r="AR25" s="22">
        <v>0</v>
      </c>
      <c r="AS25" s="22">
        <v>5</v>
      </c>
      <c r="AT25" s="22">
        <v>0</v>
      </c>
      <c r="AU25" s="22">
        <v>0</v>
      </c>
      <c r="AV25" s="22">
        <v>11</v>
      </c>
      <c r="AW25" s="22">
        <v>543</v>
      </c>
      <c r="AX25" s="20">
        <v>520.6</v>
      </c>
      <c r="AY25" s="20">
        <v>383.3</v>
      </c>
      <c r="AZ25" s="20">
        <v>152</v>
      </c>
      <c r="BA25" s="20">
        <v>105.7</v>
      </c>
      <c r="BB25" s="22">
        <v>25</v>
      </c>
      <c r="BC25" s="20">
        <v>0.79</v>
      </c>
      <c r="BD25" s="20">
        <v>2.86</v>
      </c>
      <c r="BE25" s="20">
        <v>3.65</v>
      </c>
      <c r="BF25" s="20">
        <v>17.170000000000002</v>
      </c>
      <c r="BG25" s="22">
        <v>59</v>
      </c>
      <c r="BH25" s="22">
        <v>21</v>
      </c>
      <c r="BI25" s="22">
        <v>66</v>
      </c>
      <c r="BJ25" s="22">
        <v>12</v>
      </c>
      <c r="BK25" s="22">
        <v>177</v>
      </c>
      <c r="BL25" s="22">
        <v>33</v>
      </c>
      <c r="BM25" s="22">
        <v>86</v>
      </c>
      <c r="BN25" s="22">
        <v>11</v>
      </c>
      <c r="BO25" s="20"/>
      <c r="BP25" s="20"/>
      <c r="BQ25" s="20"/>
      <c r="BR25" s="20"/>
      <c r="BS25" s="20"/>
      <c r="BT25" s="20"/>
      <c r="BU25" s="22">
        <v>0.03</v>
      </c>
      <c r="BV25" s="22">
        <v>0</v>
      </c>
      <c r="BW25" s="22">
        <v>0.12</v>
      </c>
      <c r="BX25" s="22">
        <v>0.15</v>
      </c>
      <c r="BY25" s="22">
        <v>0.72</v>
      </c>
      <c r="BZ25" s="22">
        <v>0.97</v>
      </c>
      <c r="CA25" s="22">
        <v>83</v>
      </c>
      <c r="CB25" s="22">
        <v>8</v>
      </c>
      <c r="CC25" s="22">
        <v>6</v>
      </c>
      <c r="CD25" s="22">
        <v>1</v>
      </c>
      <c r="CE25" s="22">
        <v>29</v>
      </c>
      <c r="CF25" s="22">
        <v>3</v>
      </c>
      <c r="CG25" s="22">
        <v>35</v>
      </c>
      <c r="CH25" s="22">
        <v>11</v>
      </c>
      <c r="CI25" s="22">
        <v>1.05</v>
      </c>
      <c r="CJ25" s="22">
        <v>0.42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858</v>
      </c>
      <c r="N26" s="20">
        <v>0</v>
      </c>
      <c r="O26" s="22">
        <v>30</v>
      </c>
      <c r="P26" s="23" t="b">
        <v>0</v>
      </c>
      <c r="Q26" s="20" t="s">
        <v>1885</v>
      </c>
      <c r="R26" s="20" t="s">
        <v>1886</v>
      </c>
      <c r="S26" s="22">
        <v>60</v>
      </c>
      <c r="T26" s="20" t="s">
        <v>859</v>
      </c>
      <c r="U26" s="20">
        <v>0</v>
      </c>
      <c r="V26" s="20" t="s">
        <v>461</v>
      </c>
      <c r="W26" s="20">
        <v>0</v>
      </c>
      <c r="X26" s="23" t="b">
        <v>0</v>
      </c>
      <c r="Y26" s="20"/>
      <c r="Z26" s="20" t="s">
        <v>871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1227</v>
      </c>
      <c r="AG26" s="22">
        <v>0</v>
      </c>
      <c r="AH26" s="20">
        <v>0</v>
      </c>
      <c r="AI26" s="20">
        <v>0</v>
      </c>
      <c r="AJ26" s="20" t="s">
        <v>461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832</v>
      </c>
      <c r="BH26" s="22">
        <v>361</v>
      </c>
      <c r="BI26" s="22">
        <v>832</v>
      </c>
      <c r="BJ26" s="22">
        <v>361</v>
      </c>
      <c r="BK26" s="22">
        <v>832</v>
      </c>
      <c r="BL26" s="22">
        <v>361</v>
      </c>
      <c r="BM26" s="22">
        <v>832</v>
      </c>
      <c r="BN26" s="22">
        <v>361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61</v>
      </c>
      <c r="CB26" s="22">
        <v>37</v>
      </c>
      <c r="CC26" s="22">
        <v>822</v>
      </c>
      <c r="CD26" s="22">
        <v>356</v>
      </c>
      <c r="CE26" s="22">
        <v>831</v>
      </c>
      <c r="CF26" s="22">
        <v>361</v>
      </c>
      <c r="CG26" s="22">
        <v>703</v>
      </c>
      <c r="CH26" s="22">
        <v>276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2">
        <v>100</v>
      </c>
      <c r="B27" s="22">
        <v>50</v>
      </c>
      <c r="C27" s="22">
        <v>206325</v>
      </c>
      <c r="D27" s="22">
        <v>0</v>
      </c>
      <c r="E27" s="22">
        <v>0</v>
      </c>
      <c r="F27" s="22">
        <v>0</v>
      </c>
      <c r="G27" s="22">
        <v>0</v>
      </c>
      <c r="H27" s="22">
        <v>2</v>
      </c>
      <c r="I27" s="22">
        <v>2</v>
      </c>
      <c r="J27" s="20">
        <v>0</v>
      </c>
      <c r="K27" s="20">
        <v>0.6</v>
      </c>
      <c r="L27" s="22">
        <v>1</v>
      </c>
      <c r="M27" s="20" t="s">
        <v>914</v>
      </c>
      <c r="N27" s="20">
        <v>0.2</v>
      </c>
      <c r="O27" s="22">
        <v>31</v>
      </c>
      <c r="P27" s="23" t="b">
        <v>0</v>
      </c>
      <c r="Q27" s="20"/>
      <c r="R27" s="20" t="s">
        <v>3862</v>
      </c>
      <c r="S27" s="22">
        <v>50</v>
      </c>
      <c r="T27" s="20" t="s">
        <v>915</v>
      </c>
      <c r="U27" s="20">
        <v>3.9</v>
      </c>
      <c r="V27" s="20" t="s">
        <v>416</v>
      </c>
      <c r="W27" s="20">
        <v>5.6</v>
      </c>
      <c r="X27" s="23" t="b">
        <v>0</v>
      </c>
      <c r="Y27" s="20"/>
      <c r="Z27" s="20" t="s">
        <v>857</v>
      </c>
      <c r="AA27" s="22">
        <v>1</v>
      </c>
      <c r="AB27" s="22">
        <v>3</v>
      </c>
      <c r="AC27" s="22">
        <v>86</v>
      </c>
      <c r="AD27" s="22">
        <v>1566236</v>
      </c>
      <c r="AE27" s="22">
        <v>1460</v>
      </c>
      <c r="AF27" s="22">
        <v>1715911</v>
      </c>
      <c r="AG27" s="22">
        <v>8809</v>
      </c>
      <c r="AH27" s="20">
        <v>0</v>
      </c>
      <c r="AI27" s="20">
        <v>17.2</v>
      </c>
      <c r="AJ27" s="20" t="s">
        <v>416</v>
      </c>
      <c r="AK27" s="22">
        <v>1438</v>
      </c>
      <c r="AL27" s="22">
        <v>1</v>
      </c>
      <c r="AM27" s="22">
        <v>2</v>
      </c>
      <c r="AN27" s="22">
        <v>7</v>
      </c>
      <c r="AO27" s="22">
        <v>13</v>
      </c>
      <c r="AP27" s="22">
        <v>0</v>
      </c>
      <c r="AQ27" s="22">
        <v>0</v>
      </c>
      <c r="AR27" s="22">
        <v>0</v>
      </c>
      <c r="AS27" s="22">
        <v>2</v>
      </c>
      <c r="AT27" s="22">
        <v>0</v>
      </c>
      <c r="AU27" s="22">
        <v>0</v>
      </c>
      <c r="AV27" s="22">
        <v>13</v>
      </c>
      <c r="AW27" s="22">
        <v>382</v>
      </c>
      <c r="AX27" s="20">
        <v>349.2</v>
      </c>
      <c r="AY27" s="20">
        <v>398.9</v>
      </c>
      <c r="AZ27" s="20">
        <v>127</v>
      </c>
      <c r="BA27" s="20">
        <v>87.5</v>
      </c>
      <c r="BB27" s="22">
        <v>17</v>
      </c>
      <c r="BC27" s="20">
        <v>0.49</v>
      </c>
      <c r="BD27" s="20">
        <v>2.44</v>
      </c>
      <c r="BE27" s="20">
        <v>2.93</v>
      </c>
      <c r="BF27" s="20">
        <v>10.68</v>
      </c>
      <c r="BG27" s="22">
        <v>155</v>
      </c>
      <c r="BH27" s="22">
        <v>54</v>
      </c>
      <c r="BI27" s="22">
        <v>64</v>
      </c>
      <c r="BJ27" s="22">
        <v>11</v>
      </c>
      <c r="BK27" s="22">
        <v>197</v>
      </c>
      <c r="BL27" s="22">
        <v>45</v>
      </c>
      <c r="BM27" s="22">
        <v>120</v>
      </c>
      <c r="BN27" s="22">
        <v>23</v>
      </c>
      <c r="BO27" s="20"/>
      <c r="BP27" s="20"/>
      <c r="BQ27" s="20"/>
      <c r="BR27" s="20"/>
      <c r="BS27" s="20"/>
      <c r="BT27" s="20"/>
      <c r="BU27" s="22">
        <v>0.03</v>
      </c>
      <c r="BV27" s="22">
        <v>0</v>
      </c>
      <c r="BW27" s="22">
        <v>0.15</v>
      </c>
      <c r="BX27" s="22">
        <v>0.18</v>
      </c>
      <c r="BY27" s="22">
        <v>0.67</v>
      </c>
      <c r="BZ27" s="22">
        <v>0.81</v>
      </c>
      <c r="CA27" s="22">
        <v>195</v>
      </c>
      <c r="CB27" s="22">
        <v>22</v>
      </c>
      <c r="CC27" s="22">
        <v>375</v>
      </c>
      <c r="CD27" s="22">
        <v>126</v>
      </c>
      <c r="CE27" s="22">
        <v>57</v>
      </c>
      <c r="CF27" s="22">
        <v>8</v>
      </c>
      <c r="CG27" s="22">
        <v>67</v>
      </c>
      <c r="CH27" s="22">
        <v>21</v>
      </c>
      <c r="CI27" s="22">
        <v>1.06</v>
      </c>
      <c r="CJ27" s="22">
        <v>0.44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2">
        <v>100</v>
      </c>
      <c r="B28" s="22">
        <v>0</v>
      </c>
      <c r="C28" s="22">
        <v>154561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1</v>
      </c>
      <c r="J28" s="20">
        <v>0</v>
      </c>
      <c r="K28" s="20">
        <v>0</v>
      </c>
      <c r="L28" s="22">
        <v>0</v>
      </c>
      <c r="M28" s="20" t="s">
        <v>984</v>
      </c>
      <c r="N28" s="20">
        <v>3.5</v>
      </c>
      <c r="O28" s="22">
        <v>113</v>
      </c>
      <c r="P28" s="23" t="b">
        <v>0</v>
      </c>
      <c r="Q28" s="20"/>
      <c r="R28" s="20" t="s">
        <v>4155</v>
      </c>
      <c r="S28" s="22">
        <v>50</v>
      </c>
      <c r="T28" s="20" t="s">
        <v>1033</v>
      </c>
      <c r="U28" s="20">
        <v>4</v>
      </c>
      <c r="V28" s="20" t="s">
        <v>1034</v>
      </c>
      <c r="W28" s="20">
        <v>6.2</v>
      </c>
      <c r="X28" s="23" t="b">
        <v>0</v>
      </c>
      <c r="Y28" s="20"/>
      <c r="Z28" s="20" t="s">
        <v>857</v>
      </c>
      <c r="AA28" s="22">
        <v>1</v>
      </c>
      <c r="AB28" s="22">
        <v>3</v>
      </c>
      <c r="AC28" s="22">
        <v>87</v>
      </c>
      <c r="AD28" s="22">
        <v>1051916</v>
      </c>
      <c r="AE28" s="22">
        <v>9046</v>
      </c>
      <c r="AF28" s="22">
        <v>933382</v>
      </c>
      <c r="AG28" s="22">
        <v>9912</v>
      </c>
      <c r="AH28" s="20">
        <v>0.7</v>
      </c>
      <c r="AI28" s="20">
        <v>17.399999999999999</v>
      </c>
      <c r="AJ28" s="20" t="s">
        <v>403</v>
      </c>
      <c r="AK28" s="22">
        <v>1980</v>
      </c>
      <c r="AL28" s="22">
        <v>0</v>
      </c>
      <c r="AM28" s="22">
        <v>0</v>
      </c>
      <c r="AN28" s="22">
        <v>9</v>
      </c>
      <c r="AO28" s="22">
        <v>19</v>
      </c>
      <c r="AP28" s="22">
        <v>0</v>
      </c>
      <c r="AQ28" s="22">
        <v>1</v>
      </c>
      <c r="AR28" s="22">
        <v>0</v>
      </c>
      <c r="AS28" s="22">
        <v>0</v>
      </c>
      <c r="AT28" s="22">
        <v>0</v>
      </c>
      <c r="AU28" s="22">
        <v>33</v>
      </c>
      <c r="AV28" s="22">
        <v>3</v>
      </c>
      <c r="AW28" s="22">
        <v>378</v>
      </c>
      <c r="AX28" s="20">
        <v>306.8</v>
      </c>
      <c r="AY28" s="20">
        <v>0</v>
      </c>
      <c r="AZ28" s="20">
        <v>0</v>
      </c>
      <c r="BA28" s="20">
        <v>30.6</v>
      </c>
      <c r="BB28" s="22">
        <v>22</v>
      </c>
      <c r="BC28" s="20">
        <v>0</v>
      </c>
      <c r="BD28" s="20">
        <v>0.02</v>
      </c>
      <c r="BE28" s="20">
        <v>0.02</v>
      </c>
      <c r="BF28" s="20">
        <v>14</v>
      </c>
      <c r="BG28" s="22">
        <v>195</v>
      </c>
      <c r="BH28" s="22">
        <v>22</v>
      </c>
      <c r="BI28" s="22">
        <v>811</v>
      </c>
      <c r="BJ28" s="22">
        <v>93</v>
      </c>
      <c r="BK28" s="22">
        <v>809</v>
      </c>
      <c r="BL28" s="22">
        <v>91</v>
      </c>
      <c r="BM28" s="22">
        <v>319</v>
      </c>
      <c r="BN28" s="22">
        <v>22</v>
      </c>
      <c r="BO28" s="20"/>
      <c r="BP28" s="20"/>
      <c r="BQ28" s="20"/>
      <c r="BR28" s="20"/>
      <c r="BS28" s="20"/>
      <c r="BT28" s="20"/>
      <c r="BU28" s="22">
        <v>0</v>
      </c>
      <c r="BV28" s="22">
        <v>1.5</v>
      </c>
      <c r="BW28" s="22">
        <v>0</v>
      </c>
      <c r="BX28" s="22">
        <v>0</v>
      </c>
      <c r="BY28" s="22">
        <v>0.64</v>
      </c>
      <c r="BZ28" s="22">
        <v>0.86</v>
      </c>
      <c r="CA28" s="22">
        <v>183</v>
      </c>
      <c r="CB28" s="22">
        <v>8</v>
      </c>
      <c r="CC28" s="22">
        <v>77</v>
      </c>
      <c r="CD28" s="22">
        <v>7</v>
      </c>
      <c r="CE28" s="22">
        <v>48</v>
      </c>
      <c r="CF28" s="22">
        <v>4</v>
      </c>
      <c r="CG28" s="22">
        <v>57</v>
      </c>
      <c r="CH28" s="22">
        <v>11</v>
      </c>
      <c r="CI28" s="22">
        <v>1</v>
      </c>
      <c r="CJ28" s="22">
        <v>0.41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1</v>
      </c>
      <c r="E29" s="22">
        <v>-1</v>
      </c>
      <c r="F29" s="22">
        <v>0</v>
      </c>
      <c r="G29" s="22">
        <v>0</v>
      </c>
      <c r="H29" s="22">
        <v>2</v>
      </c>
      <c r="I29" s="22">
        <v>3</v>
      </c>
      <c r="J29" s="20">
        <v>0</v>
      </c>
      <c r="K29" s="20">
        <v>7.5</v>
      </c>
      <c r="L29" s="22">
        <v>9</v>
      </c>
      <c r="M29" s="20" t="s">
        <v>1644</v>
      </c>
      <c r="N29" s="20">
        <v>6.5</v>
      </c>
      <c r="O29" s="22">
        <v>540</v>
      </c>
      <c r="P29" s="23" t="b">
        <v>0</v>
      </c>
      <c r="Q29" s="20"/>
      <c r="R29" s="20" t="s">
        <v>3652</v>
      </c>
      <c r="S29" s="22">
        <v>55</v>
      </c>
      <c r="T29" s="20" t="s">
        <v>1645</v>
      </c>
      <c r="U29" s="20">
        <v>4.3</v>
      </c>
      <c r="V29" s="20" t="s">
        <v>549</v>
      </c>
      <c r="W29" s="20">
        <v>5.7</v>
      </c>
      <c r="X29" s="23" t="b">
        <v>0</v>
      </c>
      <c r="Y29" s="20"/>
      <c r="Z29" s="20" t="s">
        <v>857</v>
      </c>
      <c r="AA29" s="22">
        <v>1</v>
      </c>
      <c r="AB29" s="22">
        <v>3</v>
      </c>
      <c r="AC29" s="22">
        <v>121</v>
      </c>
      <c r="AD29" s="22">
        <v>688633</v>
      </c>
      <c r="AE29" s="22">
        <v>16485</v>
      </c>
      <c r="AF29" s="22">
        <v>778575</v>
      </c>
      <c r="AG29" s="22">
        <v>7883</v>
      </c>
      <c r="AH29" s="20">
        <v>1.2</v>
      </c>
      <c r="AI29" s="20">
        <v>22</v>
      </c>
      <c r="AJ29" s="20" t="s">
        <v>549</v>
      </c>
      <c r="AK29" s="22">
        <v>2392</v>
      </c>
      <c r="AL29" s="22">
        <v>6</v>
      </c>
      <c r="AM29" s="22">
        <v>5</v>
      </c>
      <c r="AN29" s="22">
        <v>11</v>
      </c>
      <c r="AO29" s="22">
        <v>23</v>
      </c>
      <c r="AP29" s="22">
        <v>0</v>
      </c>
      <c r="AQ29" s="22">
        <v>0</v>
      </c>
      <c r="AR29" s="22">
        <v>0</v>
      </c>
      <c r="AS29" s="22">
        <v>3</v>
      </c>
      <c r="AT29" s="22">
        <v>0</v>
      </c>
      <c r="AU29" s="22">
        <v>0</v>
      </c>
      <c r="AV29" s="22">
        <v>13</v>
      </c>
      <c r="AW29" s="22">
        <v>571</v>
      </c>
      <c r="AX29" s="20">
        <v>733.2</v>
      </c>
      <c r="AY29" s="20">
        <v>497.4</v>
      </c>
      <c r="AZ29" s="20">
        <v>284</v>
      </c>
      <c r="BA29" s="20">
        <v>151.6</v>
      </c>
      <c r="BB29" s="22">
        <v>28</v>
      </c>
      <c r="BC29" s="20">
        <v>2.29</v>
      </c>
      <c r="BD29" s="20">
        <v>3.4</v>
      </c>
      <c r="BE29" s="20">
        <v>5.69</v>
      </c>
      <c r="BF29" s="20">
        <v>18.670000000000002</v>
      </c>
      <c r="BG29" s="22">
        <v>16</v>
      </c>
      <c r="BH29" s="22">
        <v>7</v>
      </c>
      <c r="BI29" s="22">
        <v>38</v>
      </c>
      <c r="BJ29" s="22">
        <v>32</v>
      </c>
      <c r="BK29" s="22">
        <v>94</v>
      </c>
      <c r="BL29" s="22">
        <v>58</v>
      </c>
      <c r="BM29" s="22">
        <v>31</v>
      </c>
      <c r="BN29" s="22">
        <v>23</v>
      </c>
      <c r="BO29" s="22">
        <v>2</v>
      </c>
      <c r="BP29" s="20"/>
      <c r="BQ29" s="22">
        <v>2</v>
      </c>
      <c r="BR29" s="20"/>
      <c r="BS29" s="20"/>
      <c r="BT29" s="20"/>
      <c r="BU29" s="22">
        <v>0.09</v>
      </c>
      <c r="BV29" s="22">
        <v>0</v>
      </c>
      <c r="BW29" s="22">
        <v>0.13</v>
      </c>
      <c r="BX29" s="22">
        <v>0.22</v>
      </c>
      <c r="BY29" s="22">
        <v>0.7</v>
      </c>
      <c r="BZ29" s="22">
        <v>0.87</v>
      </c>
      <c r="CA29" s="22">
        <v>104</v>
      </c>
      <c r="CB29" s="22">
        <v>64</v>
      </c>
      <c r="CC29" s="22">
        <v>13</v>
      </c>
      <c r="CD29" s="22">
        <v>9</v>
      </c>
      <c r="CE29" s="22">
        <v>30</v>
      </c>
      <c r="CF29" s="22">
        <v>20</v>
      </c>
      <c r="CG29" s="22">
        <v>66</v>
      </c>
      <c r="CH29" s="22">
        <v>22</v>
      </c>
      <c r="CI29" s="22">
        <v>1.05</v>
      </c>
      <c r="CJ29" s="22">
        <v>0.41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-2</v>
      </c>
      <c r="G30" s="22">
        <v>2</v>
      </c>
      <c r="H30" s="22">
        <v>0</v>
      </c>
      <c r="I30" s="22">
        <v>3</v>
      </c>
      <c r="J30" s="20">
        <v>0</v>
      </c>
      <c r="K30" s="20">
        <v>1.8</v>
      </c>
      <c r="L30" s="22">
        <v>1</v>
      </c>
      <c r="M30" s="20" t="s">
        <v>896</v>
      </c>
      <c r="N30" s="20">
        <v>0.8</v>
      </c>
      <c r="O30" s="22">
        <v>578</v>
      </c>
      <c r="P30" s="23" t="b">
        <v>0</v>
      </c>
      <c r="Q30" s="20"/>
      <c r="R30" s="20" t="s">
        <v>2372</v>
      </c>
      <c r="S30" s="22">
        <v>48</v>
      </c>
      <c r="T30" s="20" t="s">
        <v>897</v>
      </c>
      <c r="U30" s="20">
        <v>0.9</v>
      </c>
      <c r="V30" s="20" t="s">
        <v>730</v>
      </c>
      <c r="W30" s="20">
        <v>0</v>
      </c>
      <c r="X30" s="23" t="b">
        <v>0</v>
      </c>
      <c r="Y30" s="20"/>
      <c r="Z30" s="20" t="s">
        <v>857</v>
      </c>
      <c r="AA30" s="22">
        <v>1</v>
      </c>
      <c r="AB30" s="22">
        <v>3</v>
      </c>
      <c r="AC30" s="22">
        <v>13</v>
      </c>
      <c r="AD30" s="22">
        <v>6797</v>
      </c>
      <c r="AE30" s="22">
        <v>11</v>
      </c>
      <c r="AF30" s="22">
        <v>8204</v>
      </c>
      <c r="AG30" s="22">
        <v>25</v>
      </c>
      <c r="AH30" s="20">
        <v>0.2</v>
      </c>
      <c r="AI30" s="20">
        <v>2.7</v>
      </c>
      <c r="AJ30" s="20" t="s">
        <v>730</v>
      </c>
      <c r="AK30" s="22">
        <v>182</v>
      </c>
      <c r="AL30" s="22">
        <v>0</v>
      </c>
      <c r="AM30" s="22">
        <v>0</v>
      </c>
      <c r="AN30" s="22">
        <v>0</v>
      </c>
      <c r="AO30" s="22">
        <v>1</v>
      </c>
      <c r="AP30" s="22">
        <v>0</v>
      </c>
      <c r="AQ30" s="22">
        <v>0</v>
      </c>
      <c r="AR30" s="22">
        <v>0</v>
      </c>
      <c r="AS30" s="22">
        <v>1</v>
      </c>
      <c r="AT30" s="22">
        <v>0</v>
      </c>
      <c r="AU30" s="22">
        <v>0</v>
      </c>
      <c r="AV30" s="22">
        <v>0</v>
      </c>
      <c r="AW30" s="22">
        <v>44</v>
      </c>
      <c r="AX30" s="20">
        <v>40.200000000000003</v>
      </c>
      <c r="AY30" s="20">
        <v>70.400000000000006</v>
      </c>
      <c r="AZ30" s="20">
        <v>30</v>
      </c>
      <c r="BA30" s="20">
        <v>14</v>
      </c>
      <c r="BB30" s="22">
        <v>0</v>
      </c>
      <c r="BC30" s="20">
        <v>7.0000000000000007E-2</v>
      </c>
      <c r="BD30" s="20">
        <v>0.4</v>
      </c>
      <c r="BE30" s="20">
        <v>0.47</v>
      </c>
      <c r="BF30" s="20">
        <v>2.08</v>
      </c>
      <c r="BG30" s="22">
        <v>434</v>
      </c>
      <c r="BH30" s="22">
        <v>192</v>
      </c>
      <c r="BI30" s="22">
        <v>310</v>
      </c>
      <c r="BJ30" s="22">
        <v>169</v>
      </c>
      <c r="BK30" s="22">
        <v>370</v>
      </c>
      <c r="BL30" s="22">
        <v>189</v>
      </c>
      <c r="BM30" s="22">
        <v>405</v>
      </c>
      <c r="BN30" s="22">
        <v>184</v>
      </c>
      <c r="BO30" s="22">
        <v>4</v>
      </c>
      <c r="BP30" s="20"/>
      <c r="BQ30" s="20"/>
      <c r="BR30" s="20"/>
      <c r="BS30" s="20"/>
      <c r="BT30" s="20"/>
      <c r="BU30" s="22">
        <v>0.03</v>
      </c>
      <c r="BV30" s="22">
        <v>0</v>
      </c>
      <c r="BW30" s="22">
        <v>0.2</v>
      </c>
      <c r="BX30" s="22">
        <v>0.23</v>
      </c>
      <c r="BY30" s="22">
        <v>1.03</v>
      </c>
      <c r="BZ30" s="22">
        <v>0.49</v>
      </c>
      <c r="CA30" s="22">
        <v>289</v>
      </c>
      <c r="CB30" s="22">
        <v>188</v>
      </c>
      <c r="CC30" s="22">
        <v>273</v>
      </c>
      <c r="CD30" s="22">
        <v>129</v>
      </c>
      <c r="CE30" s="22">
        <v>515</v>
      </c>
      <c r="CF30" s="22">
        <v>243</v>
      </c>
      <c r="CG30" s="22">
        <v>555</v>
      </c>
      <c r="CH30" s="22">
        <v>196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1887</v>
      </c>
      <c r="N31" s="20">
        <v>0</v>
      </c>
      <c r="O31" s="22">
        <v>585</v>
      </c>
      <c r="P31" s="23" t="b">
        <v>0</v>
      </c>
      <c r="Q31" s="20" t="s">
        <v>909</v>
      </c>
      <c r="R31" s="20" t="s">
        <v>2439</v>
      </c>
      <c r="S31" s="22">
        <v>46</v>
      </c>
      <c r="T31" s="20" t="s">
        <v>1888</v>
      </c>
      <c r="U31" s="20">
        <v>0</v>
      </c>
      <c r="V31" s="20" t="s">
        <v>1889</v>
      </c>
      <c r="W31" s="20">
        <v>0.4</v>
      </c>
      <c r="X31" s="23" t="b">
        <v>0</v>
      </c>
      <c r="Y31" s="20"/>
      <c r="Z31" s="20" t="s">
        <v>898</v>
      </c>
      <c r="AA31" s="22">
        <v>1</v>
      </c>
      <c r="AB31" s="22">
        <v>3</v>
      </c>
      <c r="AC31" s="22">
        <v>0</v>
      </c>
      <c r="AD31" s="22">
        <v>12849</v>
      </c>
      <c r="AE31" s="22">
        <v>33</v>
      </c>
      <c r="AF31" s="22">
        <v>480737</v>
      </c>
      <c r="AG31" s="22">
        <v>97</v>
      </c>
      <c r="AH31" s="20">
        <v>0</v>
      </c>
      <c r="AI31" s="20">
        <v>0</v>
      </c>
      <c r="AJ31" s="20" t="s">
        <v>1890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504</v>
      </c>
      <c r="BH31" s="22">
        <v>183</v>
      </c>
      <c r="BI31" s="22">
        <v>462</v>
      </c>
      <c r="BJ31" s="22">
        <v>168</v>
      </c>
      <c r="BK31" s="22">
        <v>779</v>
      </c>
      <c r="BL31" s="22">
        <v>270</v>
      </c>
      <c r="BM31" s="22">
        <v>510</v>
      </c>
      <c r="BN31" s="22">
        <v>182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348</v>
      </c>
      <c r="CB31" s="22">
        <v>48</v>
      </c>
      <c r="CC31" s="22">
        <v>726</v>
      </c>
      <c r="CD31" s="22">
        <v>260</v>
      </c>
      <c r="CE31" s="22">
        <v>792</v>
      </c>
      <c r="CF31" s="22">
        <v>269</v>
      </c>
      <c r="CG31" s="22">
        <v>262</v>
      </c>
      <c r="CH31" s="22">
        <v>106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</v>
      </c>
      <c r="K32" s="20">
        <v>1</v>
      </c>
      <c r="L32" s="22">
        <v>0</v>
      </c>
      <c r="M32" s="20" t="s">
        <v>918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2440</v>
      </c>
      <c r="U32" s="20">
        <v>0</v>
      </c>
      <c r="V32" s="20" t="s">
        <v>2441</v>
      </c>
      <c r="W32" s="20">
        <v>0.1</v>
      </c>
      <c r="X32" s="23" t="b">
        <v>0</v>
      </c>
      <c r="Y32" s="20"/>
      <c r="Z32" s="20" t="s">
        <v>857</v>
      </c>
      <c r="AA32" s="22">
        <v>1</v>
      </c>
      <c r="AB32" s="22">
        <v>3</v>
      </c>
      <c r="AC32" s="22">
        <v>0</v>
      </c>
      <c r="AD32" s="22">
        <v>5276</v>
      </c>
      <c r="AE32" s="22">
        <v>34</v>
      </c>
      <c r="AF32" s="22">
        <v>4773</v>
      </c>
      <c r="AG32" s="22">
        <v>47</v>
      </c>
      <c r="AH32" s="20">
        <v>0</v>
      </c>
      <c r="AI32" s="20">
        <v>0</v>
      </c>
      <c r="AJ32" s="20" t="s">
        <v>2441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608</v>
      </c>
      <c r="BH32" s="22">
        <v>78</v>
      </c>
      <c r="BI32" s="22">
        <v>594</v>
      </c>
      <c r="BJ32" s="22">
        <v>61</v>
      </c>
      <c r="BK32" s="22">
        <v>556</v>
      </c>
      <c r="BL32" s="22">
        <v>50</v>
      </c>
      <c r="BM32" s="22">
        <v>612</v>
      </c>
      <c r="BN32" s="22">
        <v>78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731</v>
      </c>
      <c r="CB32" s="22">
        <v>56</v>
      </c>
      <c r="CC32" s="22">
        <v>474</v>
      </c>
      <c r="CD32" s="22">
        <v>71</v>
      </c>
      <c r="CE32" s="22">
        <v>619</v>
      </c>
      <c r="CF32" s="22">
        <v>78</v>
      </c>
      <c r="CG32" s="22">
        <v>508</v>
      </c>
      <c r="CH32" s="22">
        <v>70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2">
        <v>0</v>
      </c>
      <c r="B33" s="22">
        <v>0</v>
      </c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0</v>
      </c>
      <c r="K33" s="20">
        <v>0</v>
      </c>
      <c r="L33" s="22">
        <v>0</v>
      </c>
      <c r="M33" s="20" t="s">
        <v>1806</v>
      </c>
      <c r="N33" s="20">
        <v>0</v>
      </c>
      <c r="O33" s="22">
        <v>735</v>
      </c>
      <c r="P33" s="23" t="b">
        <v>0</v>
      </c>
      <c r="Q33" s="20" t="s">
        <v>2900</v>
      </c>
      <c r="R33" s="20" t="s">
        <v>3863</v>
      </c>
      <c r="S33" s="22">
        <v>45</v>
      </c>
      <c r="T33" s="20" t="s">
        <v>3309</v>
      </c>
      <c r="U33" s="20">
        <v>0</v>
      </c>
      <c r="V33" s="20" t="s">
        <v>3310</v>
      </c>
      <c r="W33" s="20">
        <v>0</v>
      </c>
      <c r="X33" s="23" t="b">
        <v>0</v>
      </c>
      <c r="Y33" s="20"/>
      <c r="Z33" s="20" t="s">
        <v>871</v>
      </c>
      <c r="AA33" s="22">
        <v>1</v>
      </c>
      <c r="AB33" s="22">
        <v>3</v>
      </c>
      <c r="AC33" s="22">
        <v>0</v>
      </c>
      <c r="AD33" s="22">
        <v>641</v>
      </c>
      <c r="AE33" s="22">
        <v>0</v>
      </c>
      <c r="AF33" s="22">
        <v>561</v>
      </c>
      <c r="AG33" s="22">
        <v>4</v>
      </c>
      <c r="AH33" s="20">
        <v>0</v>
      </c>
      <c r="AI33" s="20">
        <v>0</v>
      </c>
      <c r="AJ33" s="20" t="s">
        <v>3310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761</v>
      </c>
      <c r="BH33" s="22">
        <v>312</v>
      </c>
      <c r="BI33" s="22">
        <v>757</v>
      </c>
      <c r="BJ33" s="22">
        <v>312</v>
      </c>
      <c r="BK33" s="22">
        <v>745</v>
      </c>
      <c r="BL33" s="22">
        <v>307</v>
      </c>
      <c r="BM33" s="22">
        <v>764</v>
      </c>
      <c r="BN33" s="22">
        <v>313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471</v>
      </c>
      <c r="CB33" s="22">
        <v>282</v>
      </c>
      <c r="CC33" s="22">
        <v>690</v>
      </c>
      <c r="CD33" s="22">
        <v>272</v>
      </c>
      <c r="CE33" s="22">
        <v>764</v>
      </c>
      <c r="CF33" s="22">
        <v>315</v>
      </c>
      <c r="CG33" s="22">
        <v>770</v>
      </c>
      <c r="CH33" s="22">
        <v>315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0</v>
      </c>
      <c r="K34" s="20">
        <v>1</v>
      </c>
      <c r="L34" s="22">
        <v>0</v>
      </c>
      <c r="M34" s="20" t="s">
        <v>3311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3312</v>
      </c>
      <c r="U34" s="20">
        <v>0</v>
      </c>
      <c r="V34" s="20" t="s">
        <v>3313</v>
      </c>
      <c r="W34" s="20">
        <v>0</v>
      </c>
      <c r="X34" s="23" t="b">
        <v>0</v>
      </c>
      <c r="Y34" s="20"/>
      <c r="Z34" s="20" t="s">
        <v>857</v>
      </c>
      <c r="AA34" s="22">
        <v>1</v>
      </c>
      <c r="AB34" s="22">
        <v>3</v>
      </c>
      <c r="AC34" s="22">
        <v>0</v>
      </c>
      <c r="AD34" s="22">
        <v>3896</v>
      </c>
      <c r="AE34" s="22">
        <v>40</v>
      </c>
      <c r="AF34" s="22">
        <v>2831</v>
      </c>
      <c r="AG34" s="22">
        <v>78</v>
      </c>
      <c r="AH34" s="20">
        <v>0</v>
      </c>
      <c r="AI34" s="20">
        <v>0</v>
      </c>
      <c r="AJ34" s="20" t="s">
        <v>3313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636</v>
      </c>
      <c r="BH34" s="22">
        <v>243</v>
      </c>
      <c r="BI34" s="22">
        <v>622</v>
      </c>
      <c r="BJ34" s="22">
        <v>242</v>
      </c>
      <c r="BK34" s="22">
        <v>586</v>
      </c>
      <c r="BL34" s="22">
        <v>233</v>
      </c>
      <c r="BM34" s="22">
        <v>640</v>
      </c>
      <c r="BN34" s="22">
        <v>243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764</v>
      </c>
      <c r="CB34" s="22">
        <v>228</v>
      </c>
      <c r="CC34" s="22">
        <v>503</v>
      </c>
      <c r="CD34" s="22">
        <v>195</v>
      </c>
      <c r="CE34" s="22">
        <v>647</v>
      </c>
      <c r="CF34" s="22">
        <v>239</v>
      </c>
      <c r="CG34" s="22">
        <v>575</v>
      </c>
      <c r="CH34" s="22">
        <v>217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2">
        <v>0</v>
      </c>
      <c r="B35" s="22">
        <v>0</v>
      </c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0</v>
      </c>
      <c r="K35" s="20">
        <v>0</v>
      </c>
      <c r="L35" s="22">
        <v>0</v>
      </c>
      <c r="M35" s="20" t="s">
        <v>3314</v>
      </c>
      <c r="N35" s="20">
        <v>0</v>
      </c>
      <c r="O35" s="22">
        <v>737</v>
      </c>
      <c r="P35" s="23" t="b">
        <v>0</v>
      </c>
      <c r="Q35" s="20" t="s">
        <v>3864</v>
      </c>
      <c r="R35" s="20" t="s">
        <v>3865</v>
      </c>
      <c r="S35" s="22">
        <v>45</v>
      </c>
      <c r="T35" s="20" t="s">
        <v>3315</v>
      </c>
      <c r="U35" s="20">
        <v>0</v>
      </c>
      <c r="V35" s="20" t="s">
        <v>3109</v>
      </c>
      <c r="W35" s="20">
        <v>0</v>
      </c>
      <c r="X35" s="23" t="b">
        <v>0</v>
      </c>
      <c r="Y35" s="20"/>
      <c r="Z35" s="20" t="s">
        <v>871</v>
      </c>
      <c r="AA35" s="22">
        <v>1</v>
      </c>
      <c r="AB35" s="22">
        <v>3</v>
      </c>
      <c r="AC35" s="22">
        <v>0</v>
      </c>
      <c r="AD35" s="22">
        <v>549</v>
      </c>
      <c r="AE35" s="22">
        <v>0</v>
      </c>
      <c r="AF35" s="22">
        <v>520</v>
      </c>
      <c r="AG35" s="22">
        <v>2</v>
      </c>
      <c r="AH35" s="20">
        <v>0</v>
      </c>
      <c r="AI35" s="20">
        <v>0</v>
      </c>
      <c r="AJ35" s="20" t="s">
        <v>3109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771</v>
      </c>
      <c r="BH35" s="22">
        <v>319</v>
      </c>
      <c r="BI35" s="22">
        <v>767</v>
      </c>
      <c r="BJ35" s="22">
        <v>319</v>
      </c>
      <c r="BK35" s="22">
        <v>756</v>
      </c>
      <c r="BL35" s="22">
        <v>315</v>
      </c>
      <c r="BM35" s="22">
        <v>774</v>
      </c>
      <c r="BN35" s="22">
        <v>320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486</v>
      </c>
      <c r="CB35" s="22">
        <v>292</v>
      </c>
      <c r="CC35" s="22">
        <v>702</v>
      </c>
      <c r="CD35" s="22">
        <v>280</v>
      </c>
      <c r="CE35" s="22">
        <v>773</v>
      </c>
      <c r="CF35" s="22">
        <v>321</v>
      </c>
      <c r="CG35" s="22">
        <v>769</v>
      </c>
      <c r="CH35" s="22">
        <v>314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499169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3</v>
      </c>
      <c r="J36" s="20">
        <v>0</v>
      </c>
      <c r="K36" s="20">
        <v>1</v>
      </c>
      <c r="L36" s="22">
        <v>0</v>
      </c>
      <c r="M36" s="20" t="s">
        <v>3319</v>
      </c>
      <c r="N36" s="20">
        <v>0</v>
      </c>
      <c r="O36" s="22">
        <v>764</v>
      </c>
      <c r="P36" s="23" t="b">
        <v>0</v>
      </c>
      <c r="Q36" s="20"/>
      <c r="R36" s="20"/>
      <c r="S36" s="22">
        <v>45</v>
      </c>
      <c r="T36" s="20" t="s">
        <v>3478</v>
      </c>
      <c r="U36" s="20">
        <v>0</v>
      </c>
      <c r="V36" s="20" t="s">
        <v>3479</v>
      </c>
      <c r="W36" s="20">
        <v>0</v>
      </c>
      <c r="X36" s="23" t="b">
        <v>0</v>
      </c>
      <c r="Y36" s="20"/>
      <c r="Z36" s="20" t="s">
        <v>857</v>
      </c>
      <c r="AA36" s="22">
        <v>1</v>
      </c>
      <c r="AB36" s="22">
        <v>3</v>
      </c>
      <c r="AC36" s="22">
        <v>0</v>
      </c>
      <c r="AD36" s="22">
        <v>313</v>
      </c>
      <c r="AE36" s="22">
        <v>8</v>
      </c>
      <c r="AF36" s="22">
        <v>219</v>
      </c>
      <c r="AG36" s="22">
        <v>14</v>
      </c>
      <c r="AH36" s="20">
        <v>0</v>
      </c>
      <c r="AI36" s="20">
        <v>0</v>
      </c>
      <c r="AJ36" s="20" t="s">
        <v>3479</v>
      </c>
      <c r="AK36" s="22">
        <v>0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0</v>
      </c>
      <c r="AX36" s="20">
        <v>0</v>
      </c>
      <c r="AY36" s="20">
        <v>0</v>
      </c>
      <c r="AZ36" s="20">
        <v>0</v>
      </c>
      <c r="BA36" s="20">
        <v>0</v>
      </c>
      <c r="BB36" s="22">
        <v>0</v>
      </c>
      <c r="BC36" s="20">
        <v>0</v>
      </c>
      <c r="BD36" s="20">
        <v>0</v>
      </c>
      <c r="BE36" s="20">
        <v>0</v>
      </c>
      <c r="BF36" s="20">
        <v>0</v>
      </c>
      <c r="BG36" s="22">
        <v>750</v>
      </c>
      <c r="BH36" s="22">
        <v>303</v>
      </c>
      <c r="BI36" s="22">
        <v>744</v>
      </c>
      <c r="BJ36" s="22">
        <v>302</v>
      </c>
      <c r="BK36" s="22">
        <v>732</v>
      </c>
      <c r="BL36" s="22">
        <v>297</v>
      </c>
      <c r="BM36" s="22">
        <v>753</v>
      </c>
      <c r="BN36" s="22">
        <v>304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454</v>
      </c>
      <c r="CB36" s="22">
        <v>268</v>
      </c>
      <c r="CC36" s="22">
        <v>674</v>
      </c>
      <c r="CD36" s="22">
        <v>259</v>
      </c>
      <c r="CE36" s="22">
        <v>753</v>
      </c>
      <c r="CF36" s="22">
        <v>306</v>
      </c>
      <c r="CG36" s="22">
        <v>786</v>
      </c>
      <c r="CH36" s="22">
        <v>326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499175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3</v>
      </c>
      <c r="J37" s="20">
        <v>0</v>
      </c>
      <c r="K37" s="20">
        <v>1</v>
      </c>
      <c r="L37" s="22">
        <v>0</v>
      </c>
      <c r="M37" s="20" t="s">
        <v>917</v>
      </c>
      <c r="N37" s="20">
        <v>0</v>
      </c>
      <c r="O37" s="22">
        <v>772</v>
      </c>
      <c r="P37" s="23" t="b">
        <v>0</v>
      </c>
      <c r="Q37" s="20"/>
      <c r="R37" s="20"/>
      <c r="S37" s="22">
        <v>45</v>
      </c>
      <c r="T37" s="20" t="s">
        <v>3548</v>
      </c>
      <c r="U37" s="20">
        <v>1</v>
      </c>
      <c r="V37" s="20" t="s">
        <v>3549</v>
      </c>
      <c r="W37" s="20">
        <v>0</v>
      </c>
      <c r="X37" s="23" t="b">
        <v>0</v>
      </c>
      <c r="Y37" s="20"/>
      <c r="Z37" s="20" t="s">
        <v>857</v>
      </c>
      <c r="AA37" s="22">
        <v>1</v>
      </c>
      <c r="AB37" s="22">
        <v>3</v>
      </c>
      <c r="AC37" s="22">
        <v>1</v>
      </c>
      <c r="AD37" s="22">
        <v>204</v>
      </c>
      <c r="AE37" s="22">
        <v>4</v>
      </c>
      <c r="AF37" s="22">
        <v>128</v>
      </c>
      <c r="AG37" s="22">
        <v>11</v>
      </c>
      <c r="AH37" s="20">
        <v>0</v>
      </c>
      <c r="AI37" s="20">
        <v>0.2</v>
      </c>
      <c r="AJ37" s="20" t="s">
        <v>3549</v>
      </c>
      <c r="AK37" s="22">
        <v>13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3</v>
      </c>
      <c r="AX37" s="20">
        <v>2</v>
      </c>
      <c r="AY37" s="20">
        <v>12.3</v>
      </c>
      <c r="AZ37" s="20">
        <v>4</v>
      </c>
      <c r="BA37" s="20">
        <v>1.8</v>
      </c>
      <c r="BB37" s="22">
        <v>0</v>
      </c>
      <c r="BC37" s="20">
        <v>0</v>
      </c>
      <c r="BD37" s="20">
        <v>0.05</v>
      </c>
      <c r="BE37" s="20">
        <v>0.05</v>
      </c>
      <c r="BF37" s="20">
        <v>0.13</v>
      </c>
      <c r="BG37" s="22">
        <v>516</v>
      </c>
      <c r="BH37" s="22">
        <v>235</v>
      </c>
      <c r="BI37" s="22">
        <v>430</v>
      </c>
      <c r="BJ37" s="22">
        <v>214</v>
      </c>
      <c r="BK37" s="22">
        <v>448</v>
      </c>
      <c r="BL37" s="22">
        <v>223</v>
      </c>
      <c r="BM37" s="22">
        <v>495</v>
      </c>
      <c r="BN37" s="22">
        <v>224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0.35</v>
      </c>
      <c r="BX37" s="22">
        <v>0.35</v>
      </c>
      <c r="BY37" s="22">
        <v>0.9</v>
      </c>
      <c r="BZ37" s="22">
        <v>0</v>
      </c>
      <c r="CA37" s="22">
        <v>455</v>
      </c>
      <c r="CB37" s="22">
        <v>269</v>
      </c>
      <c r="CC37" s="22">
        <v>675</v>
      </c>
      <c r="CD37" s="22">
        <v>260</v>
      </c>
      <c r="CE37" s="22">
        <v>476</v>
      </c>
      <c r="CF37" s="22">
        <v>217</v>
      </c>
      <c r="CG37" s="22">
        <v>799</v>
      </c>
      <c r="CH37" s="22">
        <v>336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0"/>
      <c r="B38" s="20"/>
      <c r="C38" s="22">
        <v>504751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3</v>
      </c>
      <c r="J38" s="20">
        <v>0</v>
      </c>
      <c r="K38" s="20">
        <v>1</v>
      </c>
      <c r="L38" s="22">
        <v>0</v>
      </c>
      <c r="M38" s="20" t="s">
        <v>3971</v>
      </c>
      <c r="N38" s="20">
        <v>0</v>
      </c>
      <c r="O38" s="22">
        <v>815</v>
      </c>
      <c r="P38" s="23" t="b">
        <v>0</v>
      </c>
      <c r="Q38" s="20"/>
      <c r="R38" s="20"/>
      <c r="S38" s="22">
        <v>45</v>
      </c>
      <c r="T38" s="20" t="s">
        <v>3972</v>
      </c>
      <c r="U38" s="20">
        <v>0</v>
      </c>
      <c r="V38" s="20" t="s">
        <v>3973</v>
      </c>
      <c r="W38" s="20">
        <v>0</v>
      </c>
      <c r="X38" s="23" t="b">
        <v>0</v>
      </c>
      <c r="Y38" s="20"/>
      <c r="Z38" s="20" t="s">
        <v>857</v>
      </c>
      <c r="AA38" s="22">
        <v>1</v>
      </c>
      <c r="AB38" s="22">
        <v>3</v>
      </c>
      <c r="AC38" s="22">
        <v>0</v>
      </c>
      <c r="AD38" s="22">
        <v>92</v>
      </c>
      <c r="AE38" s="22">
        <v>2</v>
      </c>
      <c r="AF38" s="22">
        <v>49</v>
      </c>
      <c r="AG38" s="22">
        <v>7</v>
      </c>
      <c r="AH38" s="20">
        <v>0</v>
      </c>
      <c r="AI38" s="20">
        <v>0</v>
      </c>
      <c r="AJ38" s="20" t="s">
        <v>3973</v>
      </c>
      <c r="AK38" s="22">
        <v>0</v>
      </c>
      <c r="AL38" s="22">
        <v>0</v>
      </c>
      <c r="AM38" s="22">
        <v>0</v>
      </c>
      <c r="AN38" s="22">
        <v>0</v>
      </c>
      <c r="AO38" s="22">
        <v>0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0</v>
      </c>
      <c r="AX38" s="20">
        <v>0</v>
      </c>
      <c r="AY38" s="20">
        <v>0</v>
      </c>
      <c r="AZ38" s="20">
        <v>0</v>
      </c>
      <c r="BA38" s="20">
        <v>0</v>
      </c>
      <c r="BB38" s="22">
        <v>0</v>
      </c>
      <c r="BC38" s="20">
        <v>0</v>
      </c>
      <c r="BD38" s="20">
        <v>0</v>
      </c>
      <c r="BE38" s="20">
        <v>0</v>
      </c>
      <c r="BF38" s="20">
        <v>0</v>
      </c>
      <c r="BG38" s="22">
        <v>752</v>
      </c>
      <c r="BH38" s="22">
        <v>305</v>
      </c>
      <c r="BI38" s="22">
        <v>747</v>
      </c>
      <c r="BJ38" s="22">
        <v>305</v>
      </c>
      <c r="BK38" s="22">
        <v>735</v>
      </c>
      <c r="BL38" s="22">
        <v>300</v>
      </c>
      <c r="BM38" s="22">
        <v>755</v>
      </c>
      <c r="BN38" s="22">
        <v>306</v>
      </c>
      <c r="BO38" s="20"/>
      <c r="BP38" s="20"/>
      <c r="BQ38" s="20"/>
      <c r="BR38" s="20"/>
      <c r="BS38" s="20"/>
      <c r="BT38" s="20"/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459</v>
      </c>
      <c r="CB38" s="22">
        <v>273</v>
      </c>
      <c r="CC38" s="22">
        <v>679</v>
      </c>
      <c r="CD38" s="22">
        <v>264</v>
      </c>
      <c r="CE38" s="22">
        <v>755</v>
      </c>
      <c r="CF38" s="22">
        <v>308</v>
      </c>
      <c r="CG38" s="22">
        <v>821</v>
      </c>
      <c r="CH38" s="22">
        <v>353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0"/>
      <c r="B39" s="20"/>
      <c r="C39" s="22">
        <v>503308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2</v>
      </c>
      <c r="J39" s="20">
        <v>0</v>
      </c>
      <c r="K39" s="20">
        <v>1</v>
      </c>
      <c r="L39" s="22">
        <v>0</v>
      </c>
      <c r="M39" s="20" t="s">
        <v>478</v>
      </c>
      <c r="N39" s="20">
        <v>0</v>
      </c>
      <c r="O39" s="22">
        <v>817</v>
      </c>
      <c r="P39" s="23" t="b">
        <v>0</v>
      </c>
      <c r="Q39" s="20"/>
      <c r="R39" s="20"/>
      <c r="S39" s="22">
        <v>40</v>
      </c>
      <c r="T39" s="20" t="s">
        <v>4010</v>
      </c>
      <c r="U39" s="20">
        <v>0</v>
      </c>
      <c r="V39" s="20" t="s">
        <v>4011</v>
      </c>
      <c r="W39" s="20">
        <v>0</v>
      </c>
      <c r="X39" s="23" t="b">
        <v>0</v>
      </c>
      <c r="Y39" s="20"/>
      <c r="Z39" s="20" t="s">
        <v>857</v>
      </c>
      <c r="AA39" s="22">
        <v>1</v>
      </c>
      <c r="AB39" s="22">
        <v>3</v>
      </c>
      <c r="AC39" s="22">
        <v>0</v>
      </c>
      <c r="AD39" s="22">
        <v>200</v>
      </c>
      <c r="AE39" s="22">
        <v>27</v>
      </c>
      <c r="AF39" s="22">
        <v>88</v>
      </c>
      <c r="AG39" s="22">
        <v>20</v>
      </c>
      <c r="AH39" s="20">
        <v>0</v>
      </c>
      <c r="AI39" s="20">
        <v>0</v>
      </c>
      <c r="AJ39" s="20" t="s">
        <v>4011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0">
        <v>0</v>
      </c>
      <c r="AY39" s="20">
        <v>0</v>
      </c>
      <c r="AZ39" s="20">
        <v>0</v>
      </c>
      <c r="BA39" s="20">
        <v>0</v>
      </c>
      <c r="BB39" s="22">
        <v>0</v>
      </c>
      <c r="BC39" s="20">
        <v>0</v>
      </c>
      <c r="BD39" s="20">
        <v>0</v>
      </c>
      <c r="BE39" s="20">
        <v>0</v>
      </c>
      <c r="BF39" s="20">
        <v>0</v>
      </c>
      <c r="BG39" s="22">
        <v>622</v>
      </c>
      <c r="BH39" s="22">
        <v>232</v>
      </c>
      <c r="BI39" s="22">
        <v>608</v>
      </c>
      <c r="BJ39" s="22">
        <v>231</v>
      </c>
      <c r="BK39" s="22">
        <v>571</v>
      </c>
      <c r="BL39" s="22">
        <v>221</v>
      </c>
      <c r="BM39" s="22">
        <v>626</v>
      </c>
      <c r="BN39" s="22">
        <v>232</v>
      </c>
      <c r="BO39" s="20"/>
      <c r="BP39" s="20"/>
      <c r="BQ39" s="20"/>
      <c r="BR39" s="20"/>
      <c r="BS39" s="20"/>
      <c r="BT39" s="20"/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748</v>
      </c>
      <c r="CB39" s="22">
        <v>215</v>
      </c>
      <c r="CC39" s="22">
        <v>488</v>
      </c>
      <c r="CD39" s="22">
        <v>183</v>
      </c>
      <c r="CE39" s="22">
        <v>633</v>
      </c>
      <c r="CF39" s="22">
        <v>228</v>
      </c>
      <c r="CG39" s="22">
        <v>757</v>
      </c>
      <c r="CH39" s="22">
        <v>258</v>
      </c>
      <c r="CI39" s="22">
        <v>0</v>
      </c>
      <c r="CJ39" s="22">
        <v>0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100</v>
      </c>
      <c r="B40" s="22">
        <v>100</v>
      </c>
      <c r="C40" s="22">
        <v>106468</v>
      </c>
      <c r="D40" s="22">
        <v>0</v>
      </c>
      <c r="E40" s="22">
        <v>0</v>
      </c>
      <c r="F40" s="22">
        <v>2</v>
      </c>
      <c r="G40" s="22">
        <v>-2</v>
      </c>
      <c r="H40" s="22">
        <v>2</v>
      </c>
      <c r="I40" s="22">
        <v>2</v>
      </c>
      <c r="J40" s="20">
        <v>0.7</v>
      </c>
      <c r="K40" s="20">
        <v>0.2</v>
      </c>
      <c r="L40" s="22">
        <v>0</v>
      </c>
      <c r="M40" s="20" t="s">
        <v>974</v>
      </c>
      <c r="N40" s="20">
        <v>0.2</v>
      </c>
      <c r="O40" s="22">
        <v>32</v>
      </c>
      <c r="P40" s="23" t="b">
        <v>0</v>
      </c>
      <c r="Q40" s="20"/>
      <c r="R40" s="20" t="s">
        <v>3150</v>
      </c>
      <c r="S40" s="22">
        <v>52</v>
      </c>
      <c r="T40" s="20" t="s">
        <v>975</v>
      </c>
      <c r="U40" s="20">
        <v>2.5</v>
      </c>
      <c r="V40" s="20" t="s">
        <v>976</v>
      </c>
      <c r="W40" s="20">
        <v>3.9</v>
      </c>
      <c r="X40" s="23" t="b">
        <v>0</v>
      </c>
      <c r="Y40" s="20"/>
      <c r="Z40" s="20" t="s">
        <v>857</v>
      </c>
      <c r="AA40" s="22">
        <v>2</v>
      </c>
      <c r="AB40" s="22">
        <v>7</v>
      </c>
      <c r="AC40" s="22">
        <v>37</v>
      </c>
      <c r="AD40" s="22">
        <v>576743</v>
      </c>
      <c r="AE40" s="22">
        <v>12368</v>
      </c>
      <c r="AF40" s="22">
        <v>226304</v>
      </c>
      <c r="AG40" s="22">
        <v>8093</v>
      </c>
      <c r="AH40" s="20">
        <v>0</v>
      </c>
      <c r="AI40" s="20">
        <v>7.1</v>
      </c>
      <c r="AJ40" s="20" t="s">
        <v>1891</v>
      </c>
      <c r="AK40" s="22">
        <v>869</v>
      </c>
      <c r="AL40" s="22">
        <v>2</v>
      </c>
      <c r="AM40" s="22">
        <v>0</v>
      </c>
      <c r="AN40" s="22">
        <v>2</v>
      </c>
      <c r="AO40" s="22">
        <v>19</v>
      </c>
      <c r="AP40" s="22">
        <v>1</v>
      </c>
      <c r="AQ40" s="22">
        <v>0</v>
      </c>
      <c r="AR40" s="22">
        <v>0</v>
      </c>
      <c r="AS40" s="22">
        <v>2</v>
      </c>
      <c r="AT40" s="22">
        <v>0</v>
      </c>
      <c r="AU40" s="22">
        <v>0</v>
      </c>
      <c r="AV40" s="22">
        <v>5</v>
      </c>
      <c r="AW40" s="22">
        <v>171</v>
      </c>
      <c r="AX40" s="20">
        <v>203</v>
      </c>
      <c r="AY40" s="20">
        <v>152.1</v>
      </c>
      <c r="AZ40" s="20">
        <v>138</v>
      </c>
      <c r="BA40" s="20">
        <v>49.2</v>
      </c>
      <c r="BB40" s="22">
        <v>9</v>
      </c>
      <c r="BC40" s="20">
        <v>1.08</v>
      </c>
      <c r="BD40" s="20">
        <v>0.95</v>
      </c>
      <c r="BE40" s="20">
        <v>2.0299999999999998</v>
      </c>
      <c r="BF40" s="20">
        <v>15.16</v>
      </c>
      <c r="BG40" s="22">
        <v>264</v>
      </c>
      <c r="BH40" s="22">
        <v>99</v>
      </c>
      <c r="BI40" s="22">
        <v>193</v>
      </c>
      <c r="BJ40" s="22">
        <v>43</v>
      </c>
      <c r="BK40" s="22">
        <v>190</v>
      </c>
      <c r="BL40" s="22">
        <v>41</v>
      </c>
      <c r="BM40" s="22">
        <v>234</v>
      </c>
      <c r="BN40" s="22">
        <v>73</v>
      </c>
      <c r="BO40" s="20"/>
      <c r="BP40" s="20"/>
      <c r="BQ40" s="20"/>
      <c r="BR40" s="20"/>
      <c r="BS40" s="20"/>
      <c r="BT40" s="20"/>
      <c r="BU40" s="22">
        <v>0.11</v>
      </c>
      <c r="BV40" s="22">
        <v>0</v>
      </c>
      <c r="BW40" s="22">
        <v>0.1</v>
      </c>
      <c r="BX40" s="22">
        <v>0.21</v>
      </c>
      <c r="BY40" s="22">
        <v>1.57</v>
      </c>
      <c r="BZ40" s="22">
        <v>1.97</v>
      </c>
      <c r="CA40" s="22">
        <v>152</v>
      </c>
      <c r="CB40" s="22">
        <v>17</v>
      </c>
      <c r="CC40" s="22">
        <v>379</v>
      </c>
      <c r="CD40" s="22">
        <v>127</v>
      </c>
      <c r="CE40" s="22">
        <v>228</v>
      </c>
      <c r="CF40" s="22">
        <v>67</v>
      </c>
      <c r="CG40" s="22">
        <v>91</v>
      </c>
      <c r="CH40" s="22">
        <v>33</v>
      </c>
      <c r="CI40" s="22">
        <v>0.93</v>
      </c>
      <c r="CJ40" s="22">
        <v>0.21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100</v>
      </c>
      <c r="B41" s="22">
        <v>100</v>
      </c>
      <c r="C41" s="22">
        <v>215711</v>
      </c>
      <c r="D41" s="22">
        <v>0</v>
      </c>
      <c r="E41" s="22">
        <v>0</v>
      </c>
      <c r="F41" s="22">
        <v>2</v>
      </c>
      <c r="G41" s="22">
        <v>-2</v>
      </c>
      <c r="H41" s="22">
        <v>2</v>
      </c>
      <c r="I41" s="22">
        <v>3</v>
      </c>
      <c r="J41" s="20">
        <v>5.5</v>
      </c>
      <c r="K41" s="20">
        <v>5</v>
      </c>
      <c r="L41" s="22">
        <v>2</v>
      </c>
      <c r="M41" s="20" t="s">
        <v>952</v>
      </c>
      <c r="N41" s="20">
        <v>5</v>
      </c>
      <c r="O41" s="22">
        <v>34</v>
      </c>
      <c r="P41" s="23" t="b">
        <v>0</v>
      </c>
      <c r="Q41" s="20"/>
      <c r="R41" s="20" t="s">
        <v>3480</v>
      </c>
      <c r="S41" s="22">
        <v>57</v>
      </c>
      <c r="T41" s="20" t="s">
        <v>953</v>
      </c>
      <c r="U41" s="20">
        <v>4.3</v>
      </c>
      <c r="V41" s="20" t="s">
        <v>434</v>
      </c>
      <c r="W41" s="20">
        <v>6.3</v>
      </c>
      <c r="X41" s="23" t="b">
        <v>0</v>
      </c>
      <c r="Y41" s="20"/>
      <c r="Z41" s="20" t="s">
        <v>857</v>
      </c>
      <c r="AA41" s="22">
        <v>2</v>
      </c>
      <c r="AB41" s="22">
        <v>7</v>
      </c>
      <c r="AC41" s="22">
        <v>113</v>
      </c>
      <c r="AD41" s="22">
        <v>1038940</v>
      </c>
      <c r="AE41" s="22">
        <v>29967</v>
      </c>
      <c r="AF41" s="22">
        <v>611292</v>
      </c>
      <c r="AG41" s="22">
        <v>7845</v>
      </c>
      <c r="AH41" s="20">
        <v>0.9</v>
      </c>
      <c r="AI41" s="20">
        <v>19.8</v>
      </c>
      <c r="AJ41" s="20" t="s">
        <v>434</v>
      </c>
      <c r="AK41" s="22">
        <v>1397</v>
      </c>
      <c r="AL41" s="22">
        <v>8</v>
      </c>
      <c r="AM41" s="22">
        <v>9</v>
      </c>
      <c r="AN41" s="22">
        <v>4</v>
      </c>
      <c r="AO41" s="22">
        <v>21</v>
      </c>
      <c r="AP41" s="22">
        <v>0</v>
      </c>
      <c r="AQ41" s="22">
        <v>0</v>
      </c>
      <c r="AR41" s="22">
        <v>0</v>
      </c>
      <c r="AS41" s="22">
        <v>4</v>
      </c>
      <c r="AT41" s="22">
        <v>0</v>
      </c>
      <c r="AU41" s="22">
        <v>0</v>
      </c>
      <c r="AV41" s="22">
        <v>8</v>
      </c>
      <c r="AW41" s="22">
        <v>362</v>
      </c>
      <c r="AX41" s="20">
        <v>519.4</v>
      </c>
      <c r="AY41" s="20">
        <v>494.4</v>
      </c>
      <c r="AZ41" s="20">
        <v>469</v>
      </c>
      <c r="BA41" s="20">
        <v>148.1</v>
      </c>
      <c r="BB41" s="22">
        <v>15</v>
      </c>
      <c r="BC41" s="20">
        <v>4.47</v>
      </c>
      <c r="BD41" s="20">
        <v>5.58</v>
      </c>
      <c r="BE41" s="20">
        <v>10.050000000000001</v>
      </c>
      <c r="BF41" s="20">
        <v>23.23</v>
      </c>
      <c r="BG41" s="22">
        <v>60</v>
      </c>
      <c r="BH41" s="22">
        <v>21</v>
      </c>
      <c r="BI41" s="22">
        <v>39</v>
      </c>
      <c r="BJ41" s="22">
        <v>33</v>
      </c>
      <c r="BK41" s="22">
        <v>48</v>
      </c>
      <c r="BL41" s="22">
        <v>29</v>
      </c>
      <c r="BM41" s="22">
        <v>35</v>
      </c>
      <c r="BN41" s="22">
        <v>25</v>
      </c>
      <c r="BO41" s="22">
        <v>3</v>
      </c>
      <c r="BP41" s="20"/>
      <c r="BQ41" s="22">
        <v>4</v>
      </c>
      <c r="BR41" s="20"/>
      <c r="BS41" s="20"/>
      <c r="BT41" s="20"/>
      <c r="BU41" s="22">
        <v>0.28999999999999998</v>
      </c>
      <c r="BV41" s="22">
        <v>0</v>
      </c>
      <c r="BW41" s="22">
        <v>0.36</v>
      </c>
      <c r="BX41" s="22">
        <v>0.65</v>
      </c>
      <c r="BY41" s="22">
        <v>1.5</v>
      </c>
      <c r="BZ41" s="22">
        <v>1.35</v>
      </c>
      <c r="CA41" s="22">
        <v>84</v>
      </c>
      <c r="CB41" s="22">
        <v>51</v>
      </c>
      <c r="CC41" s="22">
        <v>32</v>
      </c>
      <c r="CD41" s="22">
        <v>21</v>
      </c>
      <c r="CE41" s="22">
        <v>31</v>
      </c>
      <c r="CF41" s="22">
        <v>21</v>
      </c>
      <c r="CG41" s="22">
        <v>56</v>
      </c>
      <c r="CH41" s="22">
        <v>20</v>
      </c>
      <c r="CI41" s="22">
        <v>0.97</v>
      </c>
      <c r="CJ41" s="22">
        <v>0.26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2">
        <v>0</v>
      </c>
      <c r="B42" s="22">
        <v>0</v>
      </c>
      <c r="C42" s="22">
        <v>195546</v>
      </c>
      <c r="D42" s="22">
        <v>0</v>
      </c>
      <c r="E42" s="22">
        <v>0</v>
      </c>
      <c r="F42" s="22">
        <v>-3</v>
      </c>
      <c r="G42" s="22">
        <v>3</v>
      </c>
      <c r="H42" s="22">
        <v>0</v>
      </c>
      <c r="I42" s="22">
        <v>3</v>
      </c>
      <c r="J42" s="20">
        <v>0</v>
      </c>
      <c r="K42" s="20">
        <v>0</v>
      </c>
      <c r="L42" s="22">
        <v>0</v>
      </c>
      <c r="M42" s="20" t="s">
        <v>923</v>
      </c>
      <c r="N42" s="20">
        <v>0</v>
      </c>
      <c r="O42" s="22">
        <v>35</v>
      </c>
      <c r="P42" s="23" t="b">
        <v>0</v>
      </c>
      <c r="Q42" s="20" t="s">
        <v>3151</v>
      </c>
      <c r="R42" s="20" t="s">
        <v>2442</v>
      </c>
      <c r="S42" s="22">
        <v>57</v>
      </c>
      <c r="T42" s="20" t="s">
        <v>945</v>
      </c>
      <c r="U42" s="20">
        <v>0</v>
      </c>
      <c r="V42" s="20" t="s">
        <v>946</v>
      </c>
      <c r="W42" s="20">
        <v>0</v>
      </c>
      <c r="X42" s="23" t="b">
        <v>0</v>
      </c>
      <c r="Y42" s="20"/>
      <c r="Z42" s="20" t="s">
        <v>898</v>
      </c>
      <c r="AA42" s="22">
        <v>2</v>
      </c>
      <c r="AB42" s="22">
        <v>7</v>
      </c>
      <c r="AC42" s="22">
        <v>0</v>
      </c>
      <c r="AD42" s="22">
        <v>926</v>
      </c>
      <c r="AE42" s="22">
        <v>24</v>
      </c>
      <c r="AF42" s="22">
        <v>17311</v>
      </c>
      <c r="AG42" s="22">
        <v>23</v>
      </c>
      <c r="AH42" s="20">
        <v>0</v>
      </c>
      <c r="AI42" s="20">
        <v>0</v>
      </c>
      <c r="AJ42" s="20" t="s">
        <v>1892</v>
      </c>
      <c r="AK42" s="22">
        <v>0</v>
      </c>
      <c r="AL42" s="22">
        <v>0</v>
      </c>
      <c r="AM42" s="22">
        <v>0</v>
      </c>
      <c r="AN42" s="22">
        <v>0</v>
      </c>
      <c r="AO42" s="22">
        <v>0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0</v>
      </c>
      <c r="AX42" s="20">
        <v>0</v>
      </c>
      <c r="AY42" s="20">
        <v>0</v>
      </c>
      <c r="AZ42" s="20">
        <v>0</v>
      </c>
      <c r="BA42" s="20">
        <v>0</v>
      </c>
      <c r="BB42" s="22">
        <v>0</v>
      </c>
      <c r="BC42" s="20">
        <v>0</v>
      </c>
      <c r="BD42" s="20">
        <v>0</v>
      </c>
      <c r="BE42" s="20">
        <v>0</v>
      </c>
      <c r="BF42" s="20">
        <v>0</v>
      </c>
      <c r="BG42" s="22">
        <v>830</v>
      </c>
      <c r="BH42" s="22">
        <v>360</v>
      </c>
      <c r="BI42" s="22">
        <v>830</v>
      </c>
      <c r="BJ42" s="22">
        <v>360</v>
      </c>
      <c r="BK42" s="22">
        <v>829</v>
      </c>
      <c r="BL42" s="22">
        <v>360</v>
      </c>
      <c r="BM42" s="22">
        <v>830</v>
      </c>
      <c r="BN42" s="22">
        <v>360</v>
      </c>
      <c r="BO42" s="20"/>
      <c r="BP42" s="20"/>
      <c r="BQ42" s="20"/>
      <c r="BR42" s="20"/>
      <c r="BS42" s="20"/>
      <c r="BT42" s="20"/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82</v>
      </c>
      <c r="CB42" s="22">
        <v>50</v>
      </c>
      <c r="CC42" s="22">
        <v>817</v>
      </c>
      <c r="CD42" s="22">
        <v>353</v>
      </c>
      <c r="CE42" s="22">
        <v>829</v>
      </c>
      <c r="CF42" s="22">
        <v>360</v>
      </c>
      <c r="CG42" s="22">
        <v>563</v>
      </c>
      <c r="CH42" s="22">
        <v>199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2">
        <v>100</v>
      </c>
      <c r="B43" s="22">
        <v>100</v>
      </c>
      <c r="C43" s="22">
        <v>199796</v>
      </c>
      <c r="D43" s="22">
        <v>0</v>
      </c>
      <c r="E43" s="22">
        <v>0</v>
      </c>
      <c r="F43" s="22">
        <v>1</v>
      </c>
      <c r="G43" s="22">
        <v>-1</v>
      </c>
      <c r="H43" s="22">
        <v>1</v>
      </c>
      <c r="I43" s="22">
        <v>2</v>
      </c>
      <c r="J43" s="20">
        <v>1.5</v>
      </c>
      <c r="K43" s="20">
        <v>1</v>
      </c>
      <c r="L43" s="22">
        <v>0</v>
      </c>
      <c r="M43" s="20" t="s">
        <v>947</v>
      </c>
      <c r="N43" s="20">
        <v>1</v>
      </c>
      <c r="O43" s="22">
        <v>36</v>
      </c>
      <c r="P43" s="23" t="b">
        <v>0</v>
      </c>
      <c r="Q43" s="20"/>
      <c r="R43" s="20" t="s">
        <v>3513</v>
      </c>
      <c r="S43" s="22">
        <v>46</v>
      </c>
      <c r="T43" s="20" t="s">
        <v>948</v>
      </c>
      <c r="U43" s="20">
        <v>2.2999999999999998</v>
      </c>
      <c r="V43" s="20" t="s">
        <v>592</v>
      </c>
      <c r="W43" s="20">
        <v>15.6</v>
      </c>
      <c r="X43" s="23" t="b">
        <v>0</v>
      </c>
      <c r="Y43" s="20"/>
      <c r="Z43" s="20" t="s">
        <v>857</v>
      </c>
      <c r="AA43" s="22">
        <v>2</v>
      </c>
      <c r="AB43" s="22">
        <v>7</v>
      </c>
      <c r="AC43" s="22">
        <v>57</v>
      </c>
      <c r="AD43" s="22">
        <v>4011832</v>
      </c>
      <c r="AE43" s="22">
        <v>18236</v>
      </c>
      <c r="AF43" s="22">
        <v>3329112</v>
      </c>
      <c r="AG43" s="22">
        <v>11035</v>
      </c>
      <c r="AH43" s="20">
        <v>0.2</v>
      </c>
      <c r="AI43" s="20">
        <v>12.4</v>
      </c>
      <c r="AJ43" s="20" t="s">
        <v>592</v>
      </c>
      <c r="AK43" s="22">
        <v>1849</v>
      </c>
      <c r="AL43" s="22">
        <v>2</v>
      </c>
      <c r="AM43" s="22">
        <v>1</v>
      </c>
      <c r="AN43" s="22">
        <v>3</v>
      </c>
      <c r="AO43" s="22">
        <v>32</v>
      </c>
      <c r="AP43" s="22">
        <v>1</v>
      </c>
      <c r="AQ43" s="22">
        <v>0</v>
      </c>
      <c r="AR43" s="22">
        <v>0</v>
      </c>
      <c r="AS43" s="22">
        <v>6</v>
      </c>
      <c r="AT43" s="22">
        <v>0</v>
      </c>
      <c r="AU43" s="22">
        <v>0</v>
      </c>
      <c r="AV43" s="22">
        <v>4</v>
      </c>
      <c r="AW43" s="22">
        <v>305</v>
      </c>
      <c r="AX43" s="20">
        <v>410.4</v>
      </c>
      <c r="AY43" s="20">
        <v>203.8</v>
      </c>
      <c r="AZ43" s="20">
        <v>364</v>
      </c>
      <c r="BA43" s="20">
        <v>98</v>
      </c>
      <c r="BB43" s="22">
        <v>21</v>
      </c>
      <c r="BC43" s="20">
        <v>4.38</v>
      </c>
      <c r="BD43" s="20">
        <v>2.29</v>
      </c>
      <c r="BE43" s="20">
        <v>6.67</v>
      </c>
      <c r="BF43" s="20">
        <v>30.41</v>
      </c>
      <c r="BG43" s="22">
        <v>111</v>
      </c>
      <c r="BH43" s="22">
        <v>39</v>
      </c>
      <c r="BI43" s="22">
        <v>149</v>
      </c>
      <c r="BJ43" s="22">
        <v>32</v>
      </c>
      <c r="BK43" s="22">
        <v>70</v>
      </c>
      <c r="BL43" s="22">
        <v>1</v>
      </c>
      <c r="BM43" s="22">
        <v>99</v>
      </c>
      <c r="BN43" s="22">
        <v>14</v>
      </c>
      <c r="BO43" s="20"/>
      <c r="BP43" s="20"/>
      <c r="BQ43" s="20"/>
      <c r="BR43" s="20"/>
      <c r="BS43" s="20"/>
      <c r="BT43" s="20"/>
      <c r="BU43" s="22">
        <v>0.21</v>
      </c>
      <c r="BV43" s="22">
        <v>0</v>
      </c>
      <c r="BW43" s="22">
        <v>0.11</v>
      </c>
      <c r="BX43" s="22">
        <v>0.32</v>
      </c>
      <c r="BY43" s="22">
        <v>1.48</v>
      </c>
      <c r="BZ43" s="22">
        <v>1.56</v>
      </c>
      <c r="CA43" s="22">
        <v>341</v>
      </c>
      <c r="CB43" s="22">
        <v>44</v>
      </c>
      <c r="CC43" s="22">
        <v>245</v>
      </c>
      <c r="CD43" s="22">
        <v>79</v>
      </c>
      <c r="CE43" s="22">
        <v>255</v>
      </c>
      <c r="CF43" s="22">
        <v>84</v>
      </c>
      <c r="CG43" s="22">
        <v>23</v>
      </c>
      <c r="CH43" s="22">
        <v>8</v>
      </c>
      <c r="CI43" s="22">
        <v>1.02</v>
      </c>
      <c r="CJ43" s="22">
        <v>0.15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0"/>
      <c r="B44" s="20"/>
      <c r="C44" s="22">
        <v>101184</v>
      </c>
      <c r="D44" s="22">
        <v>0</v>
      </c>
      <c r="E44" s="22">
        <v>0</v>
      </c>
      <c r="F44" s="22">
        <v>-2</v>
      </c>
      <c r="G44" s="22">
        <v>2</v>
      </c>
      <c r="H44" s="22">
        <v>0</v>
      </c>
      <c r="I44" s="22">
        <v>2</v>
      </c>
      <c r="J44" s="20">
        <v>0.7</v>
      </c>
      <c r="K44" s="20">
        <v>0.2</v>
      </c>
      <c r="L44" s="22">
        <v>0</v>
      </c>
      <c r="M44" s="20" t="s">
        <v>926</v>
      </c>
      <c r="N44" s="20">
        <v>0.2</v>
      </c>
      <c r="O44" s="22">
        <v>37</v>
      </c>
      <c r="P44" s="23" t="b">
        <v>0</v>
      </c>
      <c r="Q44" s="20"/>
      <c r="R44" s="20"/>
      <c r="S44" s="22">
        <v>38</v>
      </c>
      <c r="T44" s="20" t="s">
        <v>927</v>
      </c>
      <c r="U44" s="20">
        <v>1</v>
      </c>
      <c r="V44" s="20" t="s">
        <v>662</v>
      </c>
      <c r="W44" s="20">
        <v>1.6</v>
      </c>
      <c r="X44" s="23" t="b">
        <v>0</v>
      </c>
      <c r="Y44" s="20"/>
      <c r="Z44" s="20" t="s">
        <v>857</v>
      </c>
      <c r="AA44" s="22">
        <v>2</v>
      </c>
      <c r="AB44" s="22">
        <v>7</v>
      </c>
      <c r="AC44" s="22">
        <v>1</v>
      </c>
      <c r="AD44" s="22">
        <v>161031</v>
      </c>
      <c r="AE44" s="22">
        <v>2635</v>
      </c>
      <c r="AF44" s="22">
        <v>137115</v>
      </c>
      <c r="AG44" s="22">
        <v>2600</v>
      </c>
      <c r="AH44" s="20">
        <v>0.1</v>
      </c>
      <c r="AI44" s="20">
        <v>0.3</v>
      </c>
      <c r="AJ44" s="20" t="s">
        <v>662</v>
      </c>
      <c r="AK44" s="22">
        <v>45</v>
      </c>
      <c r="AL44" s="22">
        <v>0</v>
      </c>
      <c r="AM44" s="22">
        <v>0</v>
      </c>
      <c r="AN44" s="22">
        <v>0</v>
      </c>
      <c r="AO44" s="22">
        <v>1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0</v>
      </c>
      <c r="AW44" s="22">
        <v>11</v>
      </c>
      <c r="AX44" s="20">
        <v>9.4</v>
      </c>
      <c r="AY44" s="20">
        <v>0.2</v>
      </c>
      <c r="AZ44" s="20">
        <v>0</v>
      </c>
      <c r="BA44" s="20">
        <v>1</v>
      </c>
      <c r="BB44" s="22">
        <v>0</v>
      </c>
      <c r="BC44" s="20">
        <v>0</v>
      </c>
      <c r="BD44" s="20">
        <v>0</v>
      </c>
      <c r="BE44" s="20">
        <v>0</v>
      </c>
      <c r="BF44" s="20">
        <v>1.55</v>
      </c>
      <c r="BG44" s="22">
        <v>480</v>
      </c>
      <c r="BH44" s="22">
        <v>176</v>
      </c>
      <c r="BI44" s="22">
        <v>499</v>
      </c>
      <c r="BJ44" s="22">
        <v>182</v>
      </c>
      <c r="BK44" s="22">
        <v>470</v>
      </c>
      <c r="BL44" s="22">
        <v>171</v>
      </c>
      <c r="BM44" s="22">
        <v>503</v>
      </c>
      <c r="BN44" s="22">
        <v>178</v>
      </c>
      <c r="BO44" s="20"/>
      <c r="BP44" s="20"/>
      <c r="BQ44" s="20"/>
      <c r="BR44" s="20"/>
      <c r="BS44" s="20"/>
      <c r="BT44" s="20"/>
      <c r="BU44" s="22">
        <v>0</v>
      </c>
      <c r="BV44" s="22">
        <v>0</v>
      </c>
      <c r="BW44" s="22">
        <v>0</v>
      </c>
      <c r="BX44" s="22">
        <v>0</v>
      </c>
      <c r="BY44" s="22">
        <v>3.1</v>
      </c>
      <c r="BZ44" s="22">
        <v>2</v>
      </c>
      <c r="CA44" s="22">
        <v>834</v>
      </c>
      <c r="CB44" s="22">
        <v>269</v>
      </c>
      <c r="CC44" s="22">
        <v>339</v>
      </c>
      <c r="CD44" s="22">
        <v>110</v>
      </c>
      <c r="CE44" s="22">
        <v>436</v>
      </c>
      <c r="CF44" s="22">
        <v>149</v>
      </c>
      <c r="CG44" s="22">
        <v>166</v>
      </c>
      <c r="CH44" s="22">
        <v>71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27.75" thickBot="1">
      <c r="A45" s="22">
        <v>0</v>
      </c>
      <c r="B45" s="22">
        <v>0</v>
      </c>
      <c r="C45" s="22">
        <v>84583</v>
      </c>
      <c r="D45" s="22">
        <v>0</v>
      </c>
      <c r="E45" s="22">
        <v>0</v>
      </c>
      <c r="F45" s="22">
        <v>-2</v>
      </c>
      <c r="G45" s="22">
        <v>2</v>
      </c>
      <c r="H45" s="22">
        <v>0</v>
      </c>
      <c r="I45" s="22">
        <v>3</v>
      </c>
      <c r="J45" s="20">
        <v>0</v>
      </c>
      <c r="K45" s="20">
        <v>0</v>
      </c>
      <c r="L45" s="22">
        <v>0</v>
      </c>
      <c r="M45" s="20" t="s">
        <v>920</v>
      </c>
      <c r="N45" s="20">
        <v>0</v>
      </c>
      <c r="O45" s="22">
        <v>38</v>
      </c>
      <c r="P45" s="23" t="b">
        <v>0</v>
      </c>
      <c r="Q45" s="20" t="s">
        <v>3048</v>
      </c>
      <c r="R45" s="20" t="s">
        <v>2724</v>
      </c>
      <c r="S45" s="22">
        <v>58</v>
      </c>
      <c r="T45" s="20" t="s">
        <v>921</v>
      </c>
      <c r="U45" s="20">
        <v>1</v>
      </c>
      <c r="V45" s="20" t="s">
        <v>922</v>
      </c>
      <c r="W45" s="20">
        <v>0.2</v>
      </c>
      <c r="X45" s="23" t="b">
        <v>0</v>
      </c>
      <c r="Y45" s="20"/>
      <c r="Z45" s="20" t="s">
        <v>871</v>
      </c>
      <c r="AA45" s="22">
        <v>2</v>
      </c>
      <c r="AB45" s="22">
        <v>7</v>
      </c>
      <c r="AC45" s="22">
        <v>2</v>
      </c>
      <c r="AD45" s="22">
        <v>4781</v>
      </c>
      <c r="AE45" s="22">
        <v>0</v>
      </c>
      <c r="AF45" s="22">
        <v>47937</v>
      </c>
      <c r="AG45" s="22">
        <v>22</v>
      </c>
      <c r="AH45" s="20">
        <v>0</v>
      </c>
      <c r="AI45" s="20">
        <v>0.3</v>
      </c>
      <c r="AJ45" s="20" t="s">
        <v>615</v>
      </c>
      <c r="AK45" s="22">
        <v>24</v>
      </c>
      <c r="AL45" s="22">
        <v>0</v>
      </c>
      <c r="AM45" s="22">
        <v>0</v>
      </c>
      <c r="AN45" s="22">
        <v>0</v>
      </c>
      <c r="AO45" s="22">
        <v>1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0</v>
      </c>
      <c r="AW45" s="22">
        <v>7</v>
      </c>
      <c r="AX45" s="20">
        <v>4</v>
      </c>
      <c r="AY45" s="20">
        <v>2.8</v>
      </c>
      <c r="AZ45" s="20">
        <v>12</v>
      </c>
      <c r="BA45" s="20">
        <v>1.8</v>
      </c>
      <c r="BB45" s="22">
        <v>0</v>
      </c>
      <c r="BC45" s="20">
        <v>0.15</v>
      </c>
      <c r="BD45" s="20">
        <v>0.02</v>
      </c>
      <c r="BE45" s="20">
        <v>0.17</v>
      </c>
      <c r="BF45" s="20">
        <v>0.68</v>
      </c>
      <c r="BG45" s="22">
        <v>502</v>
      </c>
      <c r="BH45" s="22">
        <v>227</v>
      </c>
      <c r="BI45" s="22">
        <v>460</v>
      </c>
      <c r="BJ45" s="22">
        <v>226</v>
      </c>
      <c r="BK45" s="22">
        <v>425</v>
      </c>
      <c r="BL45" s="22">
        <v>209</v>
      </c>
      <c r="BM45" s="22">
        <v>496</v>
      </c>
      <c r="BN45" s="22">
        <v>225</v>
      </c>
      <c r="BO45" s="20"/>
      <c r="BP45" s="20"/>
      <c r="BQ45" s="20"/>
      <c r="BR45" s="20"/>
      <c r="BS45" s="20"/>
      <c r="BT45" s="20"/>
      <c r="BU45" s="22">
        <v>0.56000000000000005</v>
      </c>
      <c r="BV45" s="22">
        <v>0</v>
      </c>
      <c r="BW45" s="22">
        <v>0.08</v>
      </c>
      <c r="BX45" s="22">
        <v>0.64</v>
      </c>
      <c r="BY45" s="22">
        <v>2.5499999999999998</v>
      </c>
      <c r="BZ45" s="22">
        <v>3.75</v>
      </c>
      <c r="CA45" s="22">
        <v>70</v>
      </c>
      <c r="CB45" s="22">
        <v>45</v>
      </c>
      <c r="CC45" s="22">
        <v>818</v>
      </c>
      <c r="CD45" s="22">
        <v>354</v>
      </c>
      <c r="CE45" s="22">
        <v>503</v>
      </c>
      <c r="CF45" s="22">
        <v>236</v>
      </c>
      <c r="CG45" s="22">
        <v>356</v>
      </c>
      <c r="CH45" s="22">
        <v>112</v>
      </c>
      <c r="CI45" s="22">
        <v>0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0</v>
      </c>
      <c r="B46" s="22">
        <v>0</v>
      </c>
      <c r="C46" s="22">
        <v>221239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4</v>
      </c>
      <c r="J46" s="20">
        <v>0</v>
      </c>
      <c r="K46" s="20">
        <v>0</v>
      </c>
      <c r="L46" s="22">
        <v>0</v>
      </c>
      <c r="M46" s="20" t="s">
        <v>962</v>
      </c>
      <c r="N46" s="20">
        <v>0</v>
      </c>
      <c r="O46" s="22">
        <v>39</v>
      </c>
      <c r="P46" s="23" t="b">
        <v>0</v>
      </c>
      <c r="Q46" s="20" t="s">
        <v>2891</v>
      </c>
      <c r="R46" s="20" t="s">
        <v>2892</v>
      </c>
      <c r="S46" s="22">
        <v>49</v>
      </c>
      <c r="T46" s="20" t="s">
        <v>963</v>
      </c>
      <c r="U46" s="20">
        <v>0</v>
      </c>
      <c r="V46" s="20" t="s">
        <v>671</v>
      </c>
      <c r="W46" s="20">
        <v>0.1</v>
      </c>
      <c r="X46" s="23" t="b">
        <v>0</v>
      </c>
      <c r="Y46" s="20"/>
      <c r="Z46" s="20" t="s">
        <v>871</v>
      </c>
      <c r="AA46" s="22">
        <v>2</v>
      </c>
      <c r="AB46" s="22">
        <v>7</v>
      </c>
      <c r="AC46" s="22">
        <v>0</v>
      </c>
      <c r="AD46" s="22">
        <v>4950</v>
      </c>
      <c r="AE46" s="22">
        <v>0</v>
      </c>
      <c r="AF46" s="22">
        <v>23392</v>
      </c>
      <c r="AG46" s="22">
        <v>9</v>
      </c>
      <c r="AH46" s="20">
        <v>0</v>
      </c>
      <c r="AI46" s="20">
        <v>0</v>
      </c>
      <c r="AJ46" s="20" t="s">
        <v>671</v>
      </c>
      <c r="AK46" s="22">
        <v>0</v>
      </c>
      <c r="AL46" s="22">
        <v>0</v>
      </c>
      <c r="AM46" s="22">
        <v>0</v>
      </c>
      <c r="AN46" s="22">
        <v>0</v>
      </c>
      <c r="AO46" s="22">
        <v>0</v>
      </c>
      <c r="AP46" s="22">
        <v>0</v>
      </c>
      <c r="AQ46" s="22">
        <v>0</v>
      </c>
      <c r="AR46" s="22">
        <v>0</v>
      </c>
      <c r="AS46" s="22">
        <v>0</v>
      </c>
      <c r="AT46" s="22">
        <v>0</v>
      </c>
      <c r="AU46" s="22">
        <v>0</v>
      </c>
      <c r="AV46" s="22">
        <v>0</v>
      </c>
      <c r="AW46" s="22">
        <v>0</v>
      </c>
      <c r="AX46" s="20">
        <v>0</v>
      </c>
      <c r="AY46" s="20">
        <v>0</v>
      </c>
      <c r="AZ46" s="20">
        <v>0</v>
      </c>
      <c r="BA46" s="20">
        <v>0</v>
      </c>
      <c r="BB46" s="22">
        <v>0</v>
      </c>
      <c r="BC46" s="20">
        <v>0</v>
      </c>
      <c r="BD46" s="20">
        <v>0</v>
      </c>
      <c r="BE46" s="20">
        <v>0</v>
      </c>
      <c r="BF46" s="20">
        <v>0</v>
      </c>
      <c r="BG46" s="22">
        <v>807</v>
      </c>
      <c r="BH46" s="22">
        <v>101</v>
      </c>
      <c r="BI46" s="22">
        <v>802</v>
      </c>
      <c r="BJ46" s="22">
        <v>101</v>
      </c>
      <c r="BK46" s="22">
        <v>798</v>
      </c>
      <c r="BL46" s="22">
        <v>101</v>
      </c>
      <c r="BM46" s="22">
        <v>807</v>
      </c>
      <c r="BN46" s="22">
        <v>101</v>
      </c>
      <c r="BO46" s="20"/>
      <c r="BP46" s="20"/>
      <c r="BQ46" s="20"/>
      <c r="BR46" s="20"/>
      <c r="BS46" s="20"/>
      <c r="BT46" s="20"/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247</v>
      </c>
      <c r="CB46" s="22">
        <v>53</v>
      </c>
      <c r="CC46" s="22">
        <v>764</v>
      </c>
      <c r="CD46" s="22">
        <v>89</v>
      </c>
      <c r="CE46" s="22">
        <v>806</v>
      </c>
      <c r="CF46" s="22">
        <v>101</v>
      </c>
      <c r="CG46" s="22">
        <v>404</v>
      </c>
      <c r="CH46" s="22">
        <v>63</v>
      </c>
      <c r="CI46" s="22">
        <v>0</v>
      </c>
      <c r="CJ46" s="22">
        <v>0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27.75" thickBot="1">
      <c r="A47" s="22">
        <v>0</v>
      </c>
      <c r="B47" s="22">
        <v>0</v>
      </c>
      <c r="C47" s="22">
        <v>151589</v>
      </c>
      <c r="D47" s="22">
        <v>0</v>
      </c>
      <c r="E47" s="22">
        <v>0</v>
      </c>
      <c r="F47" s="22">
        <v>-1</v>
      </c>
      <c r="G47" s="22">
        <v>1</v>
      </c>
      <c r="H47" s="22">
        <v>1</v>
      </c>
      <c r="I47" s="22">
        <v>3</v>
      </c>
      <c r="J47" s="20">
        <v>0</v>
      </c>
      <c r="K47" s="20">
        <v>0</v>
      </c>
      <c r="L47" s="22">
        <v>0</v>
      </c>
      <c r="M47" s="20" t="s">
        <v>970</v>
      </c>
      <c r="N47" s="20">
        <v>0</v>
      </c>
      <c r="O47" s="22">
        <v>40</v>
      </c>
      <c r="P47" s="23" t="b">
        <v>0</v>
      </c>
      <c r="Q47" s="20" t="s">
        <v>3741</v>
      </c>
      <c r="R47" s="20" t="s">
        <v>3742</v>
      </c>
      <c r="S47" s="22">
        <v>49</v>
      </c>
      <c r="T47" s="20" t="s">
        <v>971</v>
      </c>
      <c r="U47" s="20">
        <v>2.5</v>
      </c>
      <c r="V47" s="20" t="s">
        <v>594</v>
      </c>
      <c r="W47" s="20">
        <v>0</v>
      </c>
      <c r="X47" s="23" t="b">
        <v>0</v>
      </c>
      <c r="Y47" s="20"/>
      <c r="Z47" s="20" t="s">
        <v>871</v>
      </c>
      <c r="AA47" s="22">
        <v>2</v>
      </c>
      <c r="AB47" s="22">
        <v>7</v>
      </c>
      <c r="AC47" s="22">
        <v>20</v>
      </c>
      <c r="AD47" s="22">
        <v>3934</v>
      </c>
      <c r="AE47" s="22">
        <v>0</v>
      </c>
      <c r="AF47" s="22">
        <v>5441</v>
      </c>
      <c r="AG47" s="22">
        <v>21</v>
      </c>
      <c r="AH47" s="20">
        <v>0</v>
      </c>
      <c r="AI47" s="20">
        <v>4.0999999999999996</v>
      </c>
      <c r="AJ47" s="20" t="s">
        <v>594</v>
      </c>
      <c r="AK47" s="22">
        <v>118</v>
      </c>
      <c r="AL47" s="22">
        <v>1</v>
      </c>
      <c r="AM47" s="22">
        <v>1</v>
      </c>
      <c r="AN47" s="22">
        <v>0</v>
      </c>
      <c r="AO47" s="22">
        <v>3</v>
      </c>
      <c r="AP47" s="22">
        <v>0</v>
      </c>
      <c r="AQ47" s="22">
        <v>0</v>
      </c>
      <c r="AR47" s="22">
        <v>0</v>
      </c>
      <c r="AS47" s="22">
        <v>0</v>
      </c>
      <c r="AT47" s="22">
        <v>0</v>
      </c>
      <c r="AU47" s="22">
        <v>0</v>
      </c>
      <c r="AV47" s="22">
        <v>3</v>
      </c>
      <c r="AW47" s="22">
        <v>64</v>
      </c>
      <c r="AX47" s="20">
        <v>59.2</v>
      </c>
      <c r="AY47" s="20">
        <v>3.9</v>
      </c>
      <c r="AZ47" s="20">
        <v>37</v>
      </c>
      <c r="BA47" s="20">
        <v>10</v>
      </c>
      <c r="BB47" s="22">
        <v>1</v>
      </c>
      <c r="BC47" s="20">
        <v>0.73</v>
      </c>
      <c r="BD47" s="20">
        <v>0.01</v>
      </c>
      <c r="BE47" s="20">
        <v>0.74</v>
      </c>
      <c r="BF47" s="20">
        <v>1.58</v>
      </c>
      <c r="BG47" s="22">
        <v>408</v>
      </c>
      <c r="BH47" s="22">
        <v>174</v>
      </c>
      <c r="BI47" s="22">
        <v>454</v>
      </c>
      <c r="BJ47" s="22">
        <v>224</v>
      </c>
      <c r="BK47" s="22">
        <v>346</v>
      </c>
      <c r="BL47" s="22">
        <v>177</v>
      </c>
      <c r="BM47" s="22">
        <v>431</v>
      </c>
      <c r="BN47" s="22">
        <v>196</v>
      </c>
      <c r="BO47" s="20"/>
      <c r="BP47" s="20"/>
      <c r="BQ47" s="20"/>
      <c r="BR47" s="20"/>
      <c r="BS47" s="20"/>
      <c r="BT47" s="20"/>
      <c r="BU47" s="22">
        <v>0.56000000000000005</v>
      </c>
      <c r="BV47" s="22">
        <v>0</v>
      </c>
      <c r="BW47" s="22">
        <v>0.01</v>
      </c>
      <c r="BX47" s="22">
        <v>0.56999999999999995</v>
      </c>
      <c r="BY47" s="22">
        <v>1.21</v>
      </c>
      <c r="BZ47" s="22">
        <v>2.29</v>
      </c>
      <c r="CA47" s="22">
        <v>230</v>
      </c>
      <c r="CB47" s="22">
        <v>148</v>
      </c>
      <c r="CC47" s="22">
        <v>757</v>
      </c>
      <c r="CD47" s="22">
        <v>314</v>
      </c>
      <c r="CE47" s="22">
        <v>224</v>
      </c>
      <c r="CF47" s="22">
        <v>93</v>
      </c>
      <c r="CG47" s="22">
        <v>637</v>
      </c>
      <c r="CH47" s="22">
        <v>242</v>
      </c>
      <c r="CI47" s="22">
        <v>0.76</v>
      </c>
      <c r="CJ47" s="22">
        <v>0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2">
        <v>100</v>
      </c>
      <c r="B48" s="22">
        <v>100</v>
      </c>
      <c r="C48" s="22">
        <v>165659</v>
      </c>
      <c r="D48" s="22">
        <v>0</v>
      </c>
      <c r="E48" s="22">
        <v>0</v>
      </c>
      <c r="F48" s="22">
        <v>-1</v>
      </c>
      <c r="G48" s="22">
        <v>1</v>
      </c>
      <c r="H48" s="22">
        <v>0</v>
      </c>
      <c r="I48" s="22">
        <v>2</v>
      </c>
      <c r="J48" s="20">
        <v>0.5</v>
      </c>
      <c r="K48" s="20">
        <v>0</v>
      </c>
      <c r="L48" s="22">
        <v>0</v>
      </c>
      <c r="M48" s="20" t="s">
        <v>138</v>
      </c>
      <c r="N48" s="20">
        <v>0</v>
      </c>
      <c r="O48" s="22">
        <v>41</v>
      </c>
      <c r="P48" s="23" t="b">
        <v>0</v>
      </c>
      <c r="Q48" s="20"/>
      <c r="R48" s="20" t="s">
        <v>4012</v>
      </c>
      <c r="S48" s="22">
        <v>44</v>
      </c>
      <c r="T48" s="20" t="s">
        <v>960</v>
      </c>
      <c r="U48" s="20">
        <v>2.1</v>
      </c>
      <c r="V48" s="20" t="s">
        <v>961</v>
      </c>
      <c r="W48" s="20">
        <v>0.4</v>
      </c>
      <c r="X48" s="23" t="b">
        <v>0</v>
      </c>
      <c r="Y48" s="20"/>
      <c r="Z48" s="20" t="s">
        <v>857</v>
      </c>
      <c r="AA48" s="22">
        <v>2</v>
      </c>
      <c r="AB48" s="22">
        <v>7</v>
      </c>
      <c r="AC48" s="22">
        <v>38</v>
      </c>
      <c r="AD48" s="22">
        <v>103512</v>
      </c>
      <c r="AE48" s="22">
        <v>552</v>
      </c>
      <c r="AF48" s="22">
        <v>116217</v>
      </c>
      <c r="AG48" s="22">
        <v>282</v>
      </c>
      <c r="AH48" s="20">
        <v>0</v>
      </c>
      <c r="AI48" s="20">
        <v>8.6</v>
      </c>
      <c r="AJ48" s="20" t="s">
        <v>138</v>
      </c>
      <c r="AK48" s="22">
        <v>1161</v>
      </c>
      <c r="AL48" s="22">
        <v>0</v>
      </c>
      <c r="AM48" s="22">
        <v>0</v>
      </c>
      <c r="AN48" s="22">
        <v>4</v>
      </c>
      <c r="AO48" s="22">
        <v>19</v>
      </c>
      <c r="AP48" s="22">
        <v>0</v>
      </c>
      <c r="AQ48" s="22">
        <v>0</v>
      </c>
      <c r="AR48" s="22">
        <v>0</v>
      </c>
      <c r="AS48" s="22">
        <v>3</v>
      </c>
      <c r="AT48" s="22">
        <v>0</v>
      </c>
      <c r="AU48" s="22">
        <v>0</v>
      </c>
      <c r="AV48" s="22">
        <v>1</v>
      </c>
      <c r="AW48" s="22">
        <v>225</v>
      </c>
      <c r="AX48" s="20">
        <v>238.6</v>
      </c>
      <c r="AY48" s="20">
        <v>43.6</v>
      </c>
      <c r="AZ48" s="20">
        <v>67</v>
      </c>
      <c r="BA48" s="20">
        <v>34.9</v>
      </c>
      <c r="BB48" s="22">
        <v>13</v>
      </c>
      <c r="BC48" s="20">
        <v>0.57999999999999996</v>
      </c>
      <c r="BD48" s="20">
        <v>0.28999999999999998</v>
      </c>
      <c r="BE48" s="20">
        <v>0.87</v>
      </c>
      <c r="BF48" s="20">
        <v>17.68</v>
      </c>
      <c r="BG48" s="22">
        <v>234</v>
      </c>
      <c r="BH48" s="22">
        <v>90</v>
      </c>
      <c r="BI48" s="22">
        <v>356</v>
      </c>
      <c r="BJ48" s="22">
        <v>124</v>
      </c>
      <c r="BK48" s="22">
        <v>281</v>
      </c>
      <c r="BL48" s="22">
        <v>87</v>
      </c>
      <c r="BM48" s="22">
        <v>299</v>
      </c>
      <c r="BN48" s="22">
        <v>103</v>
      </c>
      <c r="BO48" s="20"/>
      <c r="BP48" s="20"/>
      <c r="BQ48" s="20"/>
      <c r="BR48" s="20"/>
      <c r="BS48" s="20"/>
      <c r="BT48" s="20"/>
      <c r="BU48" s="22">
        <v>0.04</v>
      </c>
      <c r="BV48" s="22">
        <v>0</v>
      </c>
      <c r="BW48" s="22">
        <v>0.02</v>
      </c>
      <c r="BX48" s="22">
        <v>0.06</v>
      </c>
      <c r="BY48" s="22">
        <v>1.37</v>
      </c>
      <c r="BZ48" s="22">
        <v>1.47</v>
      </c>
      <c r="CA48" s="22">
        <v>530</v>
      </c>
      <c r="CB48" s="22">
        <v>93</v>
      </c>
      <c r="CC48" s="22">
        <v>573</v>
      </c>
      <c r="CD48" s="22">
        <v>236</v>
      </c>
      <c r="CE48" s="22">
        <v>287</v>
      </c>
      <c r="CF48" s="22">
        <v>95</v>
      </c>
      <c r="CG48" s="22">
        <v>261</v>
      </c>
      <c r="CH48" s="22">
        <v>105</v>
      </c>
      <c r="CI48" s="22">
        <v>1.01</v>
      </c>
      <c r="CJ48" s="22">
        <v>0.31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101188</v>
      </c>
      <c r="D49" s="22">
        <v>0</v>
      </c>
      <c r="E49" s="22">
        <v>0</v>
      </c>
      <c r="F49" s="22">
        <v>1</v>
      </c>
      <c r="G49" s="22">
        <v>-1</v>
      </c>
      <c r="H49" s="22">
        <v>1</v>
      </c>
      <c r="I49" s="22">
        <v>2</v>
      </c>
      <c r="J49" s="20">
        <v>2.7</v>
      </c>
      <c r="K49" s="20">
        <v>2.2000000000000002</v>
      </c>
      <c r="L49" s="22">
        <v>0</v>
      </c>
      <c r="M49" s="20" t="s">
        <v>895</v>
      </c>
      <c r="N49" s="20">
        <v>2.2000000000000002</v>
      </c>
      <c r="O49" s="22">
        <v>42</v>
      </c>
      <c r="P49" s="23" t="b">
        <v>0</v>
      </c>
      <c r="Q49" s="20"/>
      <c r="R49" s="20" t="s">
        <v>3550</v>
      </c>
      <c r="S49" s="22">
        <v>46</v>
      </c>
      <c r="T49" s="20" t="s">
        <v>928</v>
      </c>
      <c r="U49" s="20">
        <v>2.9</v>
      </c>
      <c r="V49" s="20" t="s">
        <v>501</v>
      </c>
      <c r="W49" s="20">
        <v>3.7</v>
      </c>
      <c r="X49" s="23" t="b">
        <v>0</v>
      </c>
      <c r="Y49" s="20"/>
      <c r="Z49" s="20" t="s">
        <v>857</v>
      </c>
      <c r="AA49" s="22">
        <v>2</v>
      </c>
      <c r="AB49" s="22">
        <v>7</v>
      </c>
      <c r="AC49" s="22">
        <v>66</v>
      </c>
      <c r="AD49" s="22">
        <v>1051787</v>
      </c>
      <c r="AE49" s="22">
        <v>19594</v>
      </c>
      <c r="AF49" s="22">
        <v>929306</v>
      </c>
      <c r="AG49" s="22">
        <v>2410</v>
      </c>
      <c r="AH49" s="20">
        <v>0.5</v>
      </c>
      <c r="AI49" s="20">
        <v>14.3</v>
      </c>
      <c r="AJ49" s="20" t="s">
        <v>501</v>
      </c>
      <c r="AK49" s="22">
        <v>1632</v>
      </c>
      <c r="AL49" s="22">
        <v>1</v>
      </c>
      <c r="AM49" s="22">
        <v>3</v>
      </c>
      <c r="AN49" s="22">
        <v>5</v>
      </c>
      <c r="AO49" s="22">
        <v>22</v>
      </c>
      <c r="AP49" s="22">
        <v>0</v>
      </c>
      <c r="AQ49" s="22">
        <v>0</v>
      </c>
      <c r="AR49" s="22">
        <v>0</v>
      </c>
      <c r="AS49" s="22">
        <v>5</v>
      </c>
      <c r="AT49" s="22">
        <v>0</v>
      </c>
      <c r="AU49" s="22">
        <v>0</v>
      </c>
      <c r="AV49" s="22">
        <v>2</v>
      </c>
      <c r="AW49" s="22">
        <v>314</v>
      </c>
      <c r="AX49" s="20">
        <v>321</v>
      </c>
      <c r="AY49" s="20">
        <v>472.1</v>
      </c>
      <c r="AZ49" s="20">
        <v>167</v>
      </c>
      <c r="BA49" s="20">
        <v>96</v>
      </c>
      <c r="BB49" s="22">
        <v>19</v>
      </c>
      <c r="BC49" s="20">
        <v>0.73</v>
      </c>
      <c r="BD49" s="20">
        <v>2.76</v>
      </c>
      <c r="BE49" s="20">
        <v>3.49</v>
      </c>
      <c r="BF49" s="20">
        <v>24.32</v>
      </c>
      <c r="BG49" s="22">
        <v>180</v>
      </c>
      <c r="BH49" s="22">
        <v>63</v>
      </c>
      <c r="BI49" s="22">
        <v>47</v>
      </c>
      <c r="BJ49" s="22">
        <v>6</v>
      </c>
      <c r="BK49" s="22">
        <v>160</v>
      </c>
      <c r="BL49" s="22">
        <v>22</v>
      </c>
      <c r="BM49" s="22">
        <v>103</v>
      </c>
      <c r="BN49" s="22">
        <v>16</v>
      </c>
      <c r="BO49" s="22">
        <v>4</v>
      </c>
      <c r="BP49" s="20"/>
      <c r="BQ49" s="22">
        <v>2</v>
      </c>
      <c r="BR49" s="20"/>
      <c r="BS49" s="20"/>
      <c r="BT49" s="20"/>
      <c r="BU49" s="22">
        <v>0.04</v>
      </c>
      <c r="BV49" s="22">
        <v>0</v>
      </c>
      <c r="BW49" s="22">
        <v>0.15</v>
      </c>
      <c r="BX49" s="22">
        <v>0.19</v>
      </c>
      <c r="BY49" s="22">
        <v>1.34</v>
      </c>
      <c r="BZ49" s="22">
        <v>1.21</v>
      </c>
      <c r="CA49" s="22">
        <v>335</v>
      </c>
      <c r="CB49" s="22">
        <v>41</v>
      </c>
      <c r="CC49" s="22">
        <v>146</v>
      </c>
      <c r="CD49" s="22">
        <v>46</v>
      </c>
      <c r="CE49" s="22">
        <v>157</v>
      </c>
      <c r="CF49" s="22">
        <v>37</v>
      </c>
      <c r="CG49" s="22">
        <v>95</v>
      </c>
      <c r="CH49" s="22">
        <v>36</v>
      </c>
      <c r="CI49" s="22">
        <v>1.05</v>
      </c>
      <c r="CJ49" s="22">
        <v>0.28000000000000003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2">
        <v>100</v>
      </c>
      <c r="B50" s="22">
        <v>100</v>
      </c>
      <c r="C50" s="22">
        <v>230046</v>
      </c>
      <c r="D50" s="22">
        <v>0</v>
      </c>
      <c r="E50" s="22">
        <v>0</v>
      </c>
      <c r="F50" s="22">
        <v>2</v>
      </c>
      <c r="G50" s="22">
        <v>-2</v>
      </c>
      <c r="H50" s="22">
        <v>3</v>
      </c>
      <c r="I50" s="22">
        <v>3</v>
      </c>
      <c r="J50" s="20">
        <v>6.3</v>
      </c>
      <c r="K50" s="20">
        <v>5.8</v>
      </c>
      <c r="L50" s="22">
        <v>2</v>
      </c>
      <c r="M50" s="20" t="s">
        <v>241</v>
      </c>
      <c r="N50" s="20">
        <v>5.8</v>
      </c>
      <c r="O50" s="22">
        <v>43</v>
      </c>
      <c r="P50" s="23" t="b">
        <v>0</v>
      </c>
      <c r="Q50" s="20"/>
      <c r="R50" s="20" t="s">
        <v>3456</v>
      </c>
      <c r="S50" s="22">
        <v>57</v>
      </c>
      <c r="T50" s="20" t="s">
        <v>954</v>
      </c>
      <c r="U50" s="20">
        <v>5</v>
      </c>
      <c r="V50" s="20" t="s">
        <v>955</v>
      </c>
      <c r="W50" s="20">
        <v>16</v>
      </c>
      <c r="X50" s="23" t="b">
        <v>0</v>
      </c>
      <c r="Y50" s="20"/>
      <c r="Z50" s="20" t="s">
        <v>857</v>
      </c>
      <c r="AA50" s="22">
        <v>2</v>
      </c>
      <c r="AB50" s="22">
        <v>7</v>
      </c>
      <c r="AC50" s="22">
        <v>136</v>
      </c>
      <c r="AD50" s="22">
        <v>2977815</v>
      </c>
      <c r="AE50" s="22">
        <v>62710</v>
      </c>
      <c r="AF50" s="22">
        <v>1774895</v>
      </c>
      <c r="AG50" s="22">
        <v>18283</v>
      </c>
      <c r="AH50" s="20">
        <v>1</v>
      </c>
      <c r="AI50" s="20">
        <v>23.9</v>
      </c>
      <c r="AJ50" s="20" t="s">
        <v>241</v>
      </c>
      <c r="AK50" s="22">
        <v>2328</v>
      </c>
      <c r="AL50" s="22">
        <v>9</v>
      </c>
      <c r="AM50" s="22">
        <v>5</v>
      </c>
      <c r="AN50" s="22">
        <v>5</v>
      </c>
      <c r="AO50" s="22">
        <v>40</v>
      </c>
      <c r="AP50" s="22">
        <v>0</v>
      </c>
      <c r="AQ50" s="22">
        <v>0</v>
      </c>
      <c r="AR50" s="22">
        <v>0</v>
      </c>
      <c r="AS50" s="22">
        <v>7</v>
      </c>
      <c r="AT50" s="22">
        <v>0</v>
      </c>
      <c r="AU50" s="22">
        <v>0</v>
      </c>
      <c r="AV50" s="22">
        <v>25</v>
      </c>
      <c r="AW50" s="22">
        <v>595</v>
      </c>
      <c r="AX50" s="20">
        <v>707.2</v>
      </c>
      <c r="AY50" s="20">
        <v>699.3</v>
      </c>
      <c r="AZ50" s="20">
        <v>352</v>
      </c>
      <c r="BA50" s="20">
        <v>175.9</v>
      </c>
      <c r="BB50" s="22">
        <v>27</v>
      </c>
      <c r="BC50" s="20">
        <v>6.35</v>
      </c>
      <c r="BD50" s="20">
        <v>3.78</v>
      </c>
      <c r="BE50" s="20">
        <v>10.130000000000001</v>
      </c>
      <c r="BF50" s="20">
        <v>37.590000000000003</v>
      </c>
      <c r="BG50" s="22">
        <v>22</v>
      </c>
      <c r="BH50" s="22">
        <v>10</v>
      </c>
      <c r="BI50" s="22">
        <v>16</v>
      </c>
      <c r="BJ50" s="22">
        <v>12</v>
      </c>
      <c r="BK50" s="22">
        <v>76</v>
      </c>
      <c r="BL50" s="22">
        <v>46</v>
      </c>
      <c r="BM50" s="22">
        <v>19</v>
      </c>
      <c r="BN50" s="22">
        <v>13</v>
      </c>
      <c r="BO50" s="22">
        <v>1</v>
      </c>
      <c r="BP50" s="20"/>
      <c r="BQ50" s="22">
        <v>1</v>
      </c>
      <c r="BR50" s="20"/>
      <c r="BS50" s="22">
        <v>1</v>
      </c>
      <c r="BT50" s="20"/>
      <c r="BU50" s="22">
        <v>0.25</v>
      </c>
      <c r="BV50" s="22">
        <v>0</v>
      </c>
      <c r="BW50" s="22">
        <v>0.15</v>
      </c>
      <c r="BX50" s="22">
        <v>0.4</v>
      </c>
      <c r="BY50" s="22">
        <v>1.45</v>
      </c>
      <c r="BZ50" s="22">
        <v>1.55</v>
      </c>
      <c r="CA50" s="22">
        <v>86</v>
      </c>
      <c r="CB50" s="22">
        <v>53</v>
      </c>
      <c r="CC50" s="22">
        <v>22</v>
      </c>
      <c r="CD50" s="22">
        <v>13</v>
      </c>
      <c r="CE50" s="22">
        <v>17</v>
      </c>
      <c r="CF50" s="22">
        <v>14</v>
      </c>
      <c r="CG50" s="22">
        <v>21</v>
      </c>
      <c r="CH50" s="22">
        <v>9</v>
      </c>
      <c r="CI50" s="22">
        <v>1.04</v>
      </c>
      <c r="CJ50" s="22">
        <v>0.19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100</v>
      </c>
      <c r="B51" s="22">
        <v>75</v>
      </c>
      <c r="C51" s="22">
        <v>476344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4</v>
      </c>
      <c r="J51" s="20">
        <v>0.5</v>
      </c>
      <c r="K51" s="20">
        <v>0</v>
      </c>
      <c r="L51" s="22">
        <v>0</v>
      </c>
      <c r="M51" s="20" t="s">
        <v>1732</v>
      </c>
      <c r="N51" s="20">
        <v>0</v>
      </c>
      <c r="O51" s="22">
        <v>44</v>
      </c>
      <c r="P51" s="23" t="b">
        <v>0</v>
      </c>
      <c r="Q51" s="20"/>
      <c r="R51" s="20" t="s">
        <v>3743</v>
      </c>
      <c r="S51" s="22">
        <v>50</v>
      </c>
      <c r="T51" s="20" t="s">
        <v>1733</v>
      </c>
      <c r="U51" s="20">
        <v>1.7</v>
      </c>
      <c r="V51" s="20" t="s">
        <v>1734</v>
      </c>
      <c r="W51" s="20">
        <v>0.1</v>
      </c>
      <c r="X51" s="23" t="b">
        <v>0</v>
      </c>
      <c r="Y51" s="20"/>
      <c r="Z51" s="20" t="s">
        <v>857</v>
      </c>
      <c r="AA51" s="22">
        <v>2</v>
      </c>
      <c r="AB51" s="22">
        <v>7</v>
      </c>
      <c r="AC51" s="22">
        <v>24</v>
      </c>
      <c r="AD51" s="22">
        <v>51223</v>
      </c>
      <c r="AE51" s="22">
        <v>131</v>
      </c>
      <c r="AF51" s="22">
        <v>51007</v>
      </c>
      <c r="AG51" s="22">
        <v>74</v>
      </c>
      <c r="AH51" s="20">
        <v>0</v>
      </c>
      <c r="AI51" s="20">
        <v>4.8</v>
      </c>
      <c r="AJ51" s="20" t="s">
        <v>1893</v>
      </c>
      <c r="AK51" s="22">
        <v>174</v>
      </c>
      <c r="AL51" s="22">
        <v>2</v>
      </c>
      <c r="AM51" s="22">
        <v>1</v>
      </c>
      <c r="AN51" s="22">
        <v>0</v>
      </c>
      <c r="AO51" s="22">
        <v>1</v>
      </c>
      <c r="AP51" s="22">
        <v>0</v>
      </c>
      <c r="AQ51" s="22">
        <v>0</v>
      </c>
      <c r="AR51" s="22">
        <v>0</v>
      </c>
      <c r="AS51" s="22">
        <v>4</v>
      </c>
      <c r="AT51" s="22">
        <v>0</v>
      </c>
      <c r="AU51" s="22">
        <v>0</v>
      </c>
      <c r="AV51" s="22">
        <v>3</v>
      </c>
      <c r="AW51" s="22">
        <v>72</v>
      </c>
      <c r="AX51" s="20">
        <v>81.2</v>
      </c>
      <c r="AY51" s="20">
        <v>30.5</v>
      </c>
      <c r="AZ51" s="20">
        <v>103</v>
      </c>
      <c r="BA51" s="20">
        <v>20.8</v>
      </c>
      <c r="BB51" s="22">
        <v>0</v>
      </c>
      <c r="BC51" s="20">
        <v>1.23</v>
      </c>
      <c r="BD51" s="20">
        <v>0.05</v>
      </c>
      <c r="BE51" s="20">
        <v>1.27</v>
      </c>
      <c r="BF51" s="20">
        <v>2.2200000000000002</v>
      </c>
      <c r="BG51" s="22">
        <v>382</v>
      </c>
      <c r="BH51" s="22">
        <v>45</v>
      </c>
      <c r="BI51" s="22">
        <v>382</v>
      </c>
      <c r="BJ51" s="22">
        <v>51</v>
      </c>
      <c r="BK51" s="22">
        <v>226</v>
      </c>
      <c r="BL51" s="22">
        <v>46</v>
      </c>
      <c r="BM51" s="22">
        <v>369</v>
      </c>
      <c r="BN51" s="22">
        <v>48</v>
      </c>
      <c r="BO51" s="20"/>
      <c r="BP51" s="20"/>
      <c r="BQ51" s="20"/>
      <c r="BR51" s="20"/>
      <c r="BS51" s="20"/>
      <c r="BT51" s="20"/>
      <c r="BU51" s="22">
        <v>0.64</v>
      </c>
      <c r="BV51" s="22">
        <v>0</v>
      </c>
      <c r="BW51" s="22">
        <v>0.03</v>
      </c>
      <c r="BX51" s="22">
        <v>0.67</v>
      </c>
      <c r="BY51" s="22">
        <v>1.1499999999999999</v>
      </c>
      <c r="BZ51" s="22">
        <v>0.52</v>
      </c>
      <c r="CA51" s="22">
        <v>209</v>
      </c>
      <c r="CB51" s="22">
        <v>47</v>
      </c>
      <c r="CC51" s="22">
        <v>788</v>
      </c>
      <c r="CD51" s="22">
        <v>94</v>
      </c>
      <c r="CE51" s="22">
        <v>356</v>
      </c>
      <c r="CF51" s="22">
        <v>48</v>
      </c>
      <c r="CG51" s="22">
        <v>372</v>
      </c>
      <c r="CH51" s="22">
        <v>57</v>
      </c>
      <c r="CI51" s="22">
        <v>0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0"/>
      <c r="B52" s="20"/>
      <c r="C52" s="22">
        <v>123354</v>
      </c>
      <c r="D52" s="22">
        <v>0</v>
      </c>
      <c r="E52" s="22">
        <v>0</v>
      </c>
      <c r="F52" s="22">
        <v>-1</v>
      </c>
      <c r="G52" s="22">
        <v>1</v>
      </c>
      <c r="H52" s="22">
        <v>0</v>
      </c>
      <c r="I52" s="22">
        <v>2</v>
      </c>
      <c r="J52" s="20">
        <v>0.5</v>
      </c>
      <c r="K52" s="20">
        <v>0</v>
      </c>
      <c r="L52" s="22">
        <v>0</v>
      </c>
      <c r="M52" s="20" t="s">
        <v>937</v>
      </c>
      <c r="N52" s="20">
        <v>0</v>
      </c>
      <c r="O52" s="22">
        <v>45</v>
      </c>
      <c r="P52" s="23" t="b">
        <v>0</v>
      </c>
      <c r="Q52" s="20"/>
      <c r="R52" s="20"/>
      <c r="S52" s="22">
        <v>39</v>
      </c>
      <c r="T52" s="20" t="s">
        <v>938</v>
      </c>
      <c r="U52" s="20">
        <v>0</v>
      </c>
      <c r="V52" s="20" t="s">
        <v>665</v>
      </c>
      <c r="W52" s="20">
        <v>0.2</v>
      </c>
      <c r="X52" s="23" t="b">
        <v>0</v>
      </c>
      <c r="Y52" s="20"/>
      <c r="Z52" s="20" t="s">
        <v>857</v>
      </c>
      <c r="AA52" s="22">
        <v>2</v>
      </c>
      <c r="AB52" s="22">
        <v>7</v>
      </c>
      <c r="AC52" s="22">
        <v>0</v>
      </c>
      <c r="AD52" s="22">
        <v>14912</v>
      </c>
      <c r="AE52" s="22">
        <v>89</v>
      </c>
      <c r="AF52" s="22">
        <v>21373</v>
      </c>
      <c r="AG52" s="22">
        <v>139</v>
      </c>
      <c r="AH52" s="20">
        <v>0</v>
      </c>
      <c r="AI52" s="20">
        <v>0</v>
      </c>
      <c r="AJ52" s="20" t="s">
        <v>665</v>
      </c>
      <c r="AK52" s="22">
        <v>0</v>
      </c>
      <c r="AL52" s="22">
        <v>0</v>
      </c>
      <c r="AM52" s="22">
        <v>0</v>
      </c>
      <c r="AN52" s="22">
        <v>0</v>
      </c>
      <c r="AO52" s="22">
        <v>0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0</v>
      </c>
      <c r="AV52" s="22">
        <v>0</v>
      </c>
      <c r="AW52" s="22">
        <v>0</v>
      </c>
      <c r="AX52" s="20">
        <v>0</v>
      </c>
      <c r="AY52" s="20">
        <v>0</v>
      </c>
      <c r="AZ52" s="20">
        <v>0</v>
      </c>
      <c r="BA52" s="20">
        <v>0</v>
      </c>
      <c r="BB52" s="22">
        <v>0</v>
      </c>
      <c r="BC52" s="20">
        <v>0</v>
      </c>
      <c r="BD52" s="20">
        <v>0</v>
      </c>
      <c r="BE52" s="20">
        <v>0</v>
      </c>
      <c r="BF52" s="20">
        <v>0</v>
      </c>
      <c r="BG52" s="22">
        <v>539</v>
      </c>
      <c r="BH52" s="22">
        <v>189</v>
      </c>
      <c r="BI52" s="22">
        <v>522</v>
      </c>
      <c r="BJ52" s="22">
        <v>188</v>
      </c>
      <c r="BK52" s="22">
        <v>481</v>
      </c>
      <c r="BL52" s="22">
        <v>174</v>
      </c>
      <c r="BM52" s="22">
        <v>542</v>
      </c>
      <c r="BN52" s="22">
        <v>188</v>
      </c>
      <c r="BO52" s="20"/>
      <c r="BP52" s="20"/>
      <c r="BQ52" s="20"/>
      <c r="BR52" s="20"/>
      <c r="BS52" s="20"/>
      <c r="BT52" s="20"/>
      <c r="BU52" s="22">
        <v>0</v>
      </c>
      <c r="BV52" s="22">
        <v>0</v>
      </c>
      <c r="BW52" s="22">
        <v>0</v>
      </c>
      <c r="BX52" s="22">
        <v>0</v>
      </c>
      <c r="BY52" s="22">
        <v>0</v>
      </c>
      <c r="BZ52" s="22">
        <v>0</v>
      </c>
      <c r="CA52" s="22">
        <v>793</v>
      </c>
      <c r="CB52" s="22">
        <v>248</v>
      </c>
      <c r="CC52" s="22">
        <v>395</v>
      </c>
      <c r="CD52" s="22">
        <v>133</v>
      </c>
      <c r="CE52" s="22">
        <v>550</v>
      </c>
      <c r="CF52" s="22">
        <v>185</v>
      </c>
      <c r="CG52" s="22">
        <v>340</v>
      </c>
      <c r="CH52" s="22">
        <v>135</v>
      </c>
      <c r="CI52" s="22">
        <v>0</v>
      </c>
      <c r="CJ52" s="22">
        <v>0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100</v>
      </c>
      <c r="B53" s="22">
        <v>100</v>
      </c>
      <c r="C53" s="22">
        <v>490094</v>
      </c>
      <c r="D53" s="22">
        <v>0</v>
      </c>
      <c r="E53" s="22">
        <v>0</v>
      </c>
      <c r="F53" s="22">
        <v>-1</v>
      </c>
      <c r="G53" s="22">
        <v>1</v>
      </c>
      <c r="H53" s="22">
        <v>0</v>
      </c>
      <c r="I53" s="22">
        <v>3</v>
      </c>
      <c r="J53" s="20">
        <v>1.3</v>
      </c>
      <c r="K53" s="20">
        <v>0.8</v>
      </c>
      <c r="L53" s="22">
        <v>1</v>
      </c>
      <c r="M53" s="20" t="s">
        <v>958</v>
      </c>
      <c r="N53" s="20">
        <v>0.8</v>
      </c>
      <c r="O53" s="22">
        <v>46</v>
      </c>
      <c r="P53" s="23" t="b">
        <v>0</v>
      </c>
      <c r="Q53" s="20"/>
      <c r="R53" s="20" t="s">
        <v>2444</v>
      </c>
      <c r="S53" s="22">
        <v>44</v>
      </c>
      <c r="T53" s="20" t="s">
        <v>959</v>
      </c>
      <c r="U53" s="20">
        <v>1</v>
      </c>
      <c r="V53" s="20" t="s">
        <v>667</v>
      </c>
      <c r="W53" s="20">
        <v>0</v>
      </c>
      <c r="X53" s="23" t="b">
        <v>0</v>
      </c>
      <c r="Y53" s="20"/>
      <c r="Z53" s="20" t="s">
        <v>857</v>
      </c>
      <c r="AA53" s="22">
        <v>2</v>
      </c>
      <c r="AB53" s="22">
        <v>7</v>
      </c>
      <c r="AC53" s="22">
        <v>5</v>
      </c>
      <c r="AD53" s="22">
        <v>1904</v>
      </c>
      <c r="AE53" s="22">
        <v>21</v>
      </c>
      <c r="AF53" s="22">
        <v>4140</v>
      </c>
      <c r="AG53" s="22">
        <v>17</v>
      </c>
      <c r="AH53" s="20">
        <v>0.2</v>
      </c>
      <c r="AI53" s="20">
        <v>1.1000000000000001</v>
      </c>
      <c r="AJ53" s="20" t="s">
        <v>667</v>
      </c>
      <c r="AK53" s="22">
        <v>56</v>
      </c>
      <c r="AL53" s="22">
        <v>0</v>
      </c>
      <c r="AM53" s="22">
        <v>0</v>
      </c>
      <c r="AN53" s="22">
        <v>0</v>
      </c>
      <c r="AO53" s="22">
        <v>2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0</v>
      </c>
      <c r="AW53" s="22">
        <v>16</v>
      </c>
      <c r="AX53" s="20">
        <v>8</v>
      </c>
      <c r="AY53" s="20">
        <v>1.5</v>
      </c>
      <c r="AZ53" s="20">
        <v>0</v>
      </c>
      <c r="BA53" s="20">
        <v>0.9</v>
      </c>
      <c r="BB53" s="22">
        <v>0</v>
      </c>
      <c r="BC53" s="20">
        <v>0</v>
      </c>
      <c r="BD53" s="20">
        <v>0</v>
      </c>
      <c r="BE53" s="20">
        <v>0</v>
      </c>
      <c r="BF53" s="20">
        <v>1.92</v>
      </c>
      <c r="BG53" s="22">
        <v>487</v>
      </c>
      <c r="BH53" s="22">
        <v>215</v>
      </c>
      <c r="BI53" s="22">
        <v>472</v>
      </c>
      <c r="BJ53" s="22">
        <v>232</v>
      </c>
      <c r="BK53" s="22">
        <v>661</v>
      </c>
      <c r="BL53" s="22">
        <v>257</v>
      </c>
      <c r="BM53" s="22">
        <v>506</v>
      </c>
      <c r="BN53" s="22">
        <v>230</v>
      </c>
      <c r="BO53" s="20"/>
      <c r="BP53" s="20"/>
      <c r="BQ53" s="20"/>
      <c r="BR53" s="20"/>
      <c r="BS53" s="20"/>
      <c r="BT53" s="20"/>
      <c r="BU53" s="22">
        <v>0</v>
      </c>
      <c r="BV53" s="22">
        <v>0</v>
      </c>
      <c r="BW53" s="22">
        <v>0</v>
      </c>
      <c r="BX53" s="22">
        <v>0</v>
      </c>
      <c r="BY53" s="22">
        <v>3.09</v>
      </c>
      <c r="BZ53" s="22">
        <v>3.21</v>
      </c>
      <c r="CA53" s="22">
        <v>579</v>
      </c>
      <c r="CB53" s="22">
        <v>332</v>
      </c>
      <c r="CC53" s="22">
        <v>267</v>
      </c>
      <c r="CD53" s="22">
        <v>127</v>
      </c>
      <c r="CE53" s="22">
        <v>459</v>
      </c>
      <c r="CF53" s="22">
        <v>204</v>
      </c>
      <c r="CG53" s="22">
        <v>618</v>
      </c>
      <c r="CH53" s="22">
        <v>229</v>
      </c>
      <c r="CI53" s="22">
        <v>0</v>
      </c>
      <c r="CJ53" s="22">
        <v>0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0</v>
      </c>
      <c r="B54" s="22">
        <v>0</v>
      </c>
      <c r="C54" s="22">
        <v>226944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3</v>
      </c>
      <c r="J54" s="20">
        <v>0</v>
      </c>
      <c r="K54" s="20">
        <v>0</v>
      </c>
      <c r="L54" s="22">
        <v>0</v>
      </c>
      <c r="M54" s="20" t="s">
        <v>964</v>
      </c>
      <c r="N54" s="20">
        <v>0</v>
      </c>
      <c r="O54" s="22">
        <v>47</v>
      </c>
      <c r="P54" s="23" t="b">
        <v>0</v>
      </c>
      <c r="Q54" s="20" t="s">
        <v>4013</v>
      </c>
      <c r="R54" s="20" t="s">
        <v>3974</v>
      </c>
      <c r="S54" s="22">
        <v>50</v>
      </c>
      <c r="T54" s="20" t="s">
        <v>965</v>
      </c>
      <c r="U54" s="20">
        <v>2</v>
      </c>
      <c r="V54" s="20" t="s">
        <v>591</v>
      </c>
      <c r="W54" s="20">
        <v>0.1</v>
      </c>
      <c r="X54" s="23" t="b">
        <v>0</v>
      </c>
      <c r="Y54" s="20"/>
      <c r="Z54" s="20" t="s">
        <v>898</v>
      </c>
      <c r="AA54" s="22">
        <v>2</v>
      </c>
      <c r="AB54" s="22">
        <v>7</v>
      </c>
      <c r="AC54" s="22">
        <v>40</v>
      </c>
      <c r="AD54" s="22">
        <v>15790</v>
      </c>
      <c r="AE54" s="22">
        <v>6</v>
      </c>
      <c r="AF54" s="22">
        <v>20594</v>
      </c>
      <c r="AG54" s="22">
        <v>69</v>
      </c>
      <c r="AH54" s="20">
        <v>0</v>
      </c>
      <c r="AI54" s="20">
        <v>8</v>
      </c>
      <c r="AJ54" s="20" t="s">
        <v>591</v>
      </c>
      <c r="AK54" s="22">
        <v>1653</v>
      </c>
      <c r="AL54" s="22">
        <v>0</v>
      </c>
      <c r="AM54" s="22">
        <v>1</v>
      </c>
      <c r="AN54" s="22">
        <v>7</v>
      </c>
      <c r="AO54" s="22">
        <v>22</v>
      </c>
      <c r="AP54" s="22">
        <v>0</v>
      </c>
      <c r="AQ54" s="22">
        <v>0</v>
      </c>
      <c r="AR54" s="22">
        <v>0</v>
      </c>
      <c r="AS54" s="22">
        <v>7</v>
      </c>
      <c r="AT54" s="22">
        <v>1</v>
      </c>
      <c r="AU54" s="22">
        <v>0</v>
      </c>
      <c r="AV54" s="22">
        <v>1</v>
      </c>
      <c r="AW54" s="22">
        <v>247</v>
      </c>
      <c r="AX54" s="20">
        <v>256.2</v>
      </c>
      <c r="AY54" s="20">
        <v>292.7</v>
      </c>
      <c r="AZ54" s="20">
        <v>44</v>
      </c>
      <c r="BA54" s="20">
        <v>59.1</v>
      </c>
      <c r="BB54" s="22">
        <v>20</v>
      </c>
      <c r="BC54" s="20">
        <v>0.13</v>
      </c>
      <c r="BD54" s="20">
        <v>1.39</v>
      </c>
      <c r="BE54" s="20">
        <v>1.52</v>
      </c>
      <c r="BF54" s="20">
        <v>24.68</v>
      </c>
      <c r="BG54" s="22">
        <v>225</v>
      </c>
      <c r="BH54" s="22">
        <v>90</v>
      </c>
      <c r="BI54" s="22">
        <v>96</v>
      </c>
      <c r="BJ54" s="22">
        <v>68</v>
      </c>
      <c r="BK54" s="22">
        <v>331</v>
      </c>
      <c r="BL54" s="22">
        <v>171</v>
      </c>
      <c r="BM54" s="22">
        <v>205</v>
      </c>
      <c r="BN54" s="22">
        <v>104</v>
      </c>
      <c r="BO54" s="20"/>
      <c r="BP54" s="20"/>
      <c r="BQ54" s="20"/>
      <c r="BR54" s="20"/>
      <c r="BS54" s="20"/>
      <c r="BT54" s="20"/>
      <c r="BU54" s="22">
        <v>0.01</v>
      </c>
      <c r="BV54" s="22">
        <v>0</v>
      </c>
      <c r="BW54" s="22">
        <v>0.08</v>
      </c>
      <c r="BX54" s="22">
        <v>0.09</v>
      </c>
      <c r="BY54" s="22">
        <v>1.34</v>
      </c>
      <c r="BZ54" s="22">
        <v>1.2</v>
      </c>
      <c r="CA54" s="22">
        <v>200</v>
      </c>
      <c r="CB54" s="22">
        <v>123</v>
      </c>
      <c r="CC54" s="22">
        <v>787</v>
      </c>
      <c r="CD54" s="22">
        <v>335</v>
      </c>
      <c r="CE54" s="22">
        <v>308</v>
      </c>
      <c r="CF54" s="22">
        <v>131</v>
      </c>
      <c r="CG54" s="22">
        <v>430</v>
      </c>
      <c r="CH54" s="22">
        <v>140</v>
      </c>
      <c r="CI54" s="22">
        <v>1.0900000000000001</v>
      </c>
      <c r="CJ54" s="22">
        <v>0.38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100</v>
      </c>
      <c r="B55" s="22">
        <v>100</v>
      </c>
      <c r="C55" s="22">
        <v>199798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2</v>
      </c>
      <c r="J55" s="20">
        <v>1</v>
      </c>
      <c r="K55" s="20">
        <v>0.5</v>
      </c>
      <c r="L55" s="22">
        <v>1</v>
      </c>
      <c r="M55" s="20" t="s">
        <v>949</v>
      </c>
      <c r="N55" s="20">
        <v>0.5</v>
      </c>
      <c r="O55" s="22">
        <v>48</v>
      </c>
      <c r="P55" s="23" t="b">
        <v>0</v>
      </c>
      <c r="Q55" s="20"/>
      <c r="R55" s="20" t="s">
        <v>3866</v>
      </c>
      <c r="S55" s="22">
        <v>45</v>
      </c>
      <c r="T55" s="20" t="s">
        <v>950</v>
      </c>
      <c r="U55" s="20">
        <v>2.4</v>
      </c>
      <c r="V55" s="20" t="s">
        <v>951</v>
      </c>
      <c r="W55" s="20">
        <v>1.6</v>
      </c>
      <c r="X55" s="23" t="b">
        <v>0</v>
      </c>
      <c r="Y55" s="20"/>
      <c r="Z55" s="20" t="s">
        <v>857</v>
      </c>
      <c r="AA55" s="22">
        <v>2</v>
      </c>
      <c r="AB55" s="22">
        <v>7</v>
      </c>
      <c r="AC55" s="22">
        <v>61</v>
      </c>
      <c r="AD55" s="22">
        <v>434583</v>
      </c>
      <c r="AE55" s="22">
        <v>4326</v>
      </c>
      <c r="AF55" s="22">
        <v>413271</v>
      </c>
      <c r="AG55" s="22">
        <v>873</v>
      </c>
      <c r="AH55" s="20">
        <v>0.1</v>
      </c>
      <c r="AI55" s="20">
        <v>13.6</v>
      </c>
      <c r="AJ55" s="20" t="s">
        <v>493</v>
      </c>
      <c r="AK55" s="22">
        <v>2170</v>
      </c>
      <c r="AL55" s="22">
        <v>0</v>
      </c>
      <c r="AM55" s="22">
        <v>1</v>
      </c>
      <c r="AN55" s="22">
        <v>5</v>
      </c>
      <c r="AO55" s="22">
        <v>34</v>
      </c>
      <c r="AP55" s="22">
        <v>0</v>
      </c>
      <c r="AQ55" s="22">
        <v>0</v>
      </c>
      <c r="AR55" s="22">
        <v>0</v>
      </c>
      <c r="AS55" s="22">
        <v>5</v>
      </c>
      <c r="AT55" s="22">
        <v>0</v>
      </c>
      <c r="AU55" s="22">
        <v>0</v>
      </c>
      <c r="AV55" s="22">
        <v>4</v>
      </c>
      <c r="AW55" s="22">
        <v>400</v>
      </c>
      <c r="AX55" s="20">
        <v>392.6</v>
      </c>
      <c r="AY55" s="20">
        <v>118.7</v>
      </c>
      <c r="AZ55" s="20">
        <v>162</v>
      </c>
      <c r="BA55" s="20">
        <v>67.599999999999994</v>
      </c>
      <c r="BB55" s="22">
        <v>25</v>
      </c>
      <c r="BC55" s="20">
        <v>2.0099999999999998</v>
      </c>
      <c r="BD55" s="20">
        <v>0.79</v>
      </c>
      <c r="BE55" s="20">
        <v>2.8</v>
      </c>
      <c r="BF55" s="20">
        <v>32.39</v>
      </c>
      <c r="BG55" s="22">
        <v>121</v>
      </c>
      <c r="BH55" s="22">
        <v>44</v>
      </c>
      <c r="BI55" s="22">
        <v>234</v>
      </c>
      <c r="BJ55" s="22">
        <v>61</v>
      </c>
      <c r="BK55" s="22">
        <v>168</v>
      </c>
      <c r="BL55" s="22">
        <v>26</v>
      </c>
      <c r="BM55" s="22">
        <v>182</v>
      </c>
      <c r="BN55" s="22">
        <v>49</v>
      </c>
      <c r="BO55" s="20"/>
      <c r="BP55" s="20"/>
      <c r="BQ55" s="20"/>
      <c r="BR55" s="20"/>
      <c r="BS55" s="20"/>
      <c r="BT55" s="20"/>
      <c r="BU55" s="22">
        <v>0.08</v>
      </c>
      <c r="BV55" s="22">
        <v>0</v>
      </c>
      <c r="BW55" s="22">
        <v>0.03</v>
      </c>
      <c r="BX55" s="22">
        <v>0.11</v>
      </c>
      <c r="BY55" s="22">
        <v>1.34</v>
      </c>
      <c r="BZ55" s="22">
        <v>1.41</v>
      </c>
      <c r="CA55" s="22">
        <v>377</v>
      </c>
      <c r="CB55" s="22">
        <v>64</v>
      </c>
      <c r="CC55" s="22">
        <v>311</v>
      </c>
      <c r="CD55" s="22">
        <v>101</v>
      </c>
      <c r="CE55" s="22">
        <v>239</v>
      </c>
      <c r="CF55" s="22">
        <v>74</v>
      </c>
      <c r="CG55" s="22">
        <v>162</v>
      </c>
      <c r="CH55" s="22">
        <v>69</v>
      </c>
      <c r="CI55" s="22">
        <v>1.04</v>
      </c>
      <c r="CJ55" s="22">
        <v>0.21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100</v>
      </c>
      <c r="B56" s="22">
        <v>100</v>
      </c>
      <c r="C56" s="22">
        <v>98980</v>
      </c>
      <c r="D56" s="22">
        <v>0</v>
      </c>
      <c r="E56" s="22">
        <v>0</v>
      </c>
      <c r="F56" s="22">
        <v>3</v>
      </c>
      <c r="G56" s="22">
        <v>-3</v>
      </c>
      <c r="H56" s="22">
        <v>0</v>
      </c>
      <c r="I56" s="22">
        <v>1</v>
      </c>
      <c r="J56" s="20">
        <v>1.7</v>
      </c>
      <c r="K56" s="20">
        <v>1.2</v>
      </c>
      <c r="L56" s="22">
        <v>0</v>
      </c>
      <c r="M56" s="20" t="s">
        <v>923</v>
      </c>
      <c r="N56" s="20">
        <v>1.2</v>
      </c>
      <c r="O56" s="22">
        <v>49</v>
      </c>
      <c r="P56" s="23" t="b">
        <v>0</v>
      </c>
      <c r="Q56" s="20"/>
      <c r="R56" s="20" t="s">
        <v>3365</v>
      </c>
      <c r="S56" s="22">
        <v>53</v>
      </c>
      <c r="T56" s="20" t="s">
        <v>924</v>
      </c>
      <c r="U56" s="20">
        <v>3.2</v>
      </c>
      <c r="V56" s="20" t="s">
        <v>925</v>
      </c>
      <c r="W56" s="20">
        <v>13.1</v>
      </c>
      <c r="X56" s="23" t="b">
        <v>0</v>
      </c>
      <c r="Y56" s="20"/>
      <c r="Z56" s="20" t="s">
        <v>857</v>
      </c>
      <c r="AA56" s="22">
        <v>2</v>
      </c>
      <c r="AB56" s="22">
        <v>7</v>
      </c>
      <c r="AC56" s="22">
        <v>86</v>
      </c>
      <c r="AD56" s="22">
        <v>1475156</v>
      </c>
      <c r="AE56" s="22">
        <v>16937</v>
      </c>
      <c r="AF56" s="22">
        <v>1012965</v>
      </c>
      <c r="AG56" s="22">
        <v>14366</v>
      </c>
      <c r="AH56" s="20">
        <v>0.2</v>
      </c>
      <c r="AI56" s="20">
        <v>16.2</v>
      </c>
      <c r="AJ56" s="20" t="s">
        <v>1894</v>
      </c>
      <c r="AK56" s="22">
        <v>2430</v>
      </c>
      <c r="AL56" s="22">
        <v>0</v>
      </c>
      <c r="AM56" s="22">
        <v>0</v>
      </c>
      <c r="AN56" s="22">
        <v>6</v>
      </c>
      <c r="AO56" s="22">
        <v>40</v>
      </c>
      <c r="AP56" s="22">
        <v>1</v>
      </c>
      <c r="AQ56" s="22">
        <v>0</v>
      </c>
      <c r="AR56" s="22">
        <v>0</v>
      </c>
      <c r="AS56" s="22">
        <v>4</v>
      </c>
      <c r="AT56" s="22">
        <v>0</v>
      </c>
      <c r="AU56" s="22">
        <v>75</v>
      </c>
      <c r="AV56" s="22">
        <v>12</v>
      </c>
      <c r="AW56" s="22">
        <v>506</v>
      </c>
      <c r="AX56" s="20">
        <v>649.4</v>
      </c>
      <c r="AY56" s="20">
        <v>20</v>
      </c>
      <c r="AZ56" s="20">
        <v>0</v>
      </c>
      <c r="BA56" s="20">
        <v>67</v>
      </c>
      <c r="BB56" s="22">
        <v>27</v>
      </c>
      <c r="BC56" s="20">
        <v>0</v>
      </c>
      <c r="BD56" s="20">
        <v>0.01</v>
      </c>
      <c r="BE56" s="20">
        <v>0.01</v>
      </c>
      <c r="BF56" s="20">
        <v>39.22</v>
      </c>
      <c r="BG56" s="22">
        <v>31</v>
      </c>
      <c r="BH56" s="22">
        <v>11</v>
      </c>
      <c r="BI56" s="22">
        <v>407</v>
      </c>
      <c r="BJ56" s="22">
        <v>3</v>
      </c>
      <c r="BK56" s="22">
        <v>818</v>
      </c>
      <c r="BL56" s="22">
        <v>92</v>
      </c>
      <c r="BM56" s="22">
        <v>186</v>
      </c>
      <c r="BN56" s="22">
        <v>11</v>
      </c>
      <c r="BO56" s="20"/>
      <c r="BP56" s="20"/>
      <c r="BQ56" s="20"/>
      <c r="BR56" s="20"/>
      <c r="BS56" s="20"/>
      <c r="BT56" s="20"/>
      <c r="BU56" s="22">
        <v>0</v>
      </c>
      <c r="BV56" s="22">
        <v>2.78</v>
      </c>
      <c r="BW56" s="22">
        <v>0</v>
      </c>
      <c r="BX56" s="22">
        <v>0</v>
      </c>
      <c r="BY56" s="22">
        <v>1.45</v>
      </c>
      <c r="BZ56" s="22">
        <v>1.48</v>
      </c>
      <c r="CA56" s="22">
        <v>134</v>
      </c>
      <c r="CB56" s="22">
        <v>4</v>
      </c>
      <c r="CC56" s="22">
        <v>231</v>
      </c>
      <c r="CD56" s="22">
        <v>19</v>
      </c>
      <c r="CE56" s="22">
        <v>123</v>
      </c>
      <c r="CF56" s="22">
        <v>14</v>
      </c>
      <c r="CG56" s="22">
        <v>31</v>
      </c>
      <c r="CH56" s="22">
        <v>4</v>
      </c>
      <c r="CI56" s="22">
        <v>1</v>
      </c>
      <c r="CJ56" s="22">
        <v>0.22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0</v>
      </c>
      <c r="B57" s="22">
        <v>100</v>
      </c>
      <c r="C57" s="22">
        <v>122806</v>
      </c>
      <c r="D57" s="22">
        <v>0</v>
      </c>
      <c r="E57" s="22">
        <v>0</v>
      </c>
      <c r="F57" s="22">
        <v>-1</v>
      </c>
      <c r="G57" s="22">
        <v>1</v>
      </c>
      <c r="H57" s="22">
        <v>0</v>
      </c>
      <c r="I57" s="22">
        <v>3</v>
      </c>
      <c r="J57" s="20">
        <v>0</v>
      </c>
      <c r="K57" s="20">
        <v>2</v>
      </c>
      <c r="L57" s="22">
        <v>-1</v>
      </c>
      <c r="M57" s="20" t="s">
        <v>934</v>
      </c>
      <c r="N57" s="20">
        <v>2</v>
      </c>
      <c r="O57" s="22">
        <v>50</v>
      </c>
      <c r="P57" s="23" t="b">
        <v>0</v>
      </c>
      <c r="Q57" s="20" t="s">
        <v>4255</v>
      </c>
      <c r="R57" s="20" t="s">
        <v>4256</v>
      </c>
      <c r="S57" s="22">
        <v>54</v>
      </c>
      <c r="T57" s="20" t="s">
        <v>935</v>
      </c>
      <c r="U57" s="20">
        <v>3.6</v>
      </c>
      <c r="V57" s="20" t="s">
        <v>595</v>
      </c>
      <c r="W57" s="20">
        <v>1.3</v>
      </c>
      <c r="X57" s="23" t="b">
        <v>0</v>
      </c>
      <c r="Y57" s="20"/>
      <c r="Z57" s="20" t="s">
        <v>1803</v>
      </c>
      <c r="AA57" s="22">
        <v>2</v>
      </c>
      <c r="AB57" s="22">
        <v>7</v>
      </c>
      <c r="AC57" s="22">
        <v>100</v>
      </c>
      <c r="AD57" s="22">
        <v>348476</v>
      </c>
      <c r="AE57" s="22">
        <v>1063</v>
      </c>
      <c r="AF57" s="22">
        <v>279629</v>
      </c>
      <c r="AG57" s="22">
        <v>14050</v>
      </c>
      <c r="AH57" s="20">
        <v>0.4</v>
      </c>
      <c r="AI57" s="20">
        <v>18.5</v>
      </c>
      <c r="AJ57" s="20" t="s">
        <v>595</v>
      </c>
      <c r="AK57" s="22">
        <v>2374</v>
      </c>
      <c r="AL57" s="22">
        <v>6</v>
      </c>
      <c r="AM57" s="22">
        <v>3</v>
      </c>
      <c r="AN57" s="22">
        <v>6</v>
      </c>
      <c r="AO57" s="22">
        <v>39</v>
      </c>
      <c r="AP57" s="22">
        <v>0</v>
      </c>
      <c r="AQ57" s="22">
        <v>0</v>
      </c>
      <c r="AR57" s="22">
        <v>0</v>
      </c>
      <c r="AS57" s="22">
        <v>7</v>
      </c>
      <c r="AT57" s="22">
        <v>1</v>
      </c>
      <c r="AU57" s="22">
        <v>0</v>
      </c>
      <c r="AV57" s="22">
        <v>9</v>
      </c>
      <c r="AW57" s="22">
        <v>412</v>
      </c>
      <c r="AX57" s="20">
        <v>550.4</v>
      </c>
      <c r="AY57" s="20">
        <v>597.4</v>
      </c>
      <c r="AZ57" s="20">
        <v>340</v>
      </c>
      <c r="BA57" s="20">
        <v>149</v>
      </c>
      <c r="BB57" s="22">
        <v>28</v>
      </c>
      <c r="BC57" s="20">
        <v>4.53</v>
      </c>
      <c r="BD57" s="20">
        <v>4.26</v>
      </c>
      <c r="BE57" s="20">
        <v>8.7899999999999991</v>
      </c>
      <c r="BF57" s="20">
        <v>36.71</v>
      </c>
      <c r="BG57" s="22">
        <v>47</v>
      </c>
      <c r="BH57" s="22">
        <v>17</v>
      </c>
      <c r="BI57" s="22">
        <v>26</v>
      </c>
      <c r="BJ57" s="22">
        <v>21</v>
      </c>
      <c r="BK57" s="22">
        <v>78</v>
      </c>
      <c r="BL57" s="22">
        <v>48</v>
      </c>
      <c r="BM57" s="22">
        <v>34</v>
      </c>
      <c r="BN57" s="22">
        <v>24</v>
      </c>
      <c r="BO57" s="22">
        <v>2</v>
      </c>
      <c r="BP57" s="20"/>
      <c r="BQ57" s="22">
        <v>3</v>
      </c>
      <c r="BR57" s="20"/>
      <c r="BS57" s="20"/>
      <c r="BT57" s="20"/>
      <c r="BU57" s="22">
        <v>0.17</v>
      </c>
      <c r="BV57" s="22">
        <v>0</v>
      </c>
      <c r="BW57" s="22">
        <v>0.16</v>
      </c>
      <c r="BX57" s="22">
        <v>0.33</v>
      </c>
      <c r="BY57" s="22">
        <v>1.39</v>
      </c>
      <c r="BZ57" s="22">
        <v>1.48</v>
      </c>
      <c r="CA57" s="22">
        <v>113</v>
      </c>
      <c r="CB57" s="22">
        <v>68</v>
      </c>
      <c r="CC57" s="22">
        <v>172</v>
      </c>
      <c r="CD57" s="22">
        <v>78</v>
      </c>
      <c r="CE57" s="22">
        <v>84</v>
      </c>
      <c r="CF57" s="22">
        <v>44</v>
      </c>
      <c r="CG57" s="22">
        <v>180</v>
      </c>
      <c r="CH57" s="22">
        <v>53</v>
      </c>
      <c r="CI57" s="22">
        <v>1.06</v>
      </c>
      <c r="CJ57" s="22">
        <v>0.23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0</v>
      </c>
      <c r="B58" s="22">
        <v>0</v>
      </c>
      <c r="C58" s="22">
        <v>149484</v>
      </c>
      <c r="D58" s="22">
        <v>0</v>
      </c>
      <c r="E58" s="22">
        <v>0</v>
      </c>
      <c r="F58" s="22">
        <v>-4</v>
      </c>
      <c r="G58" s="22">
        <v>4</v>
      </c>
      <c r="H58" s="22">
        <v>0</v>
      </c>
      <c r="I58" s="22">
        <v>2</v>
      </c>
      <c r="J58" s="20">
        <v>0</v>
      </c>
      <c r="K58" s="20">
        <v>0</v>
      </c>
      <c r="L58" s="22">
        <v>0</v>
      </c>
      <c r="M58" s="20" t="s">
        <v>939</v>
      </c>
      <c r="N58" s="20">
        <v>0</v>
      </c>
      <c r="O58" s="22">
        <v>51</v>
      </c>
      <c r="P58" s="23" t="b">
        <v>0</v>
      </c>
      <c r="Q58" s="20" t="s">
        <v>3151</v>
      </c>
      <c r="R58" s="20" t="s">
        <v>2445</v>
      </c>
      <c r="S58" s="22">
        <v>41</v>
      </c>
      <c r="T58" s="20" t="s">
        <v>940</v>
      </c>
      <c r="U58" s="20">
        <v>0</v>
      </c>
      <c r="V58" s="20" t="s">
        <v>460</v>
      </c>
      <c r="W58" s="20">
        <v>1.1000000000000001</v>
      </c>
      <c r="X58" s="23" t="b">
        <v>0</v>
      </c>
      <c r="Y58" s="20"/>
      <c r="Z58" s="20" t="s">
        <v>898</v>
      </c>
      <c r="AA58" s="22">
        <v>2</v>
      </c>
      <c r="AB58" s="22">
        <v>7</v>
      </c>
      <c r="AC58" s="22">
        <v>0</v>
      </c>
      <c r="AD58" s="22">
        <v>10729</v>
      </c>
      <c r="AE58" s="22">
        <v>24</v>
      </c>
      <c r="AF58" s="22">
        <v>1075420</v>
      </c>
      <c r="AG58" s="22">
        <v>242</v>
      </c>
      <c r="AH58" s="20">
        <v>0</v>
      </c>
      <c r="AI58" s="20">
        <v>0</v>
      </c>
      <c r="AJ58" s="20" t="s">
        <v>460</v>
      </c>
      <c r="AK58" s="22">
        <v>30</v>
      </c>
      <c r="AL58" s="22">
        <v>0</v>
      </c>
      <c r="AM58" s="22">
        <v>0</v>
      </c>
      <c r="AN58" s="22">
        <v>0</v>
      </c>
      <c r="AO58" s="22">
        <v>2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5</v>
      </c>
      <c r="AX58" s="20">
        <v>3.6</v>
      </c>
      <c r="AY58" s="20">
        <v>13</v>
      </c>
      <c r="AZ58" s="20">
        <v>5</v>
      </c>
      <c r="BA58" s="20">
        <v>2.2000000000000002</v>
      </c>
      <c r="BB58" s="22">
        <v>1</v>
      </c>
      <c r="BC58" s="20">
        <v>0.01</v>
      </c>
      <c r="BD58" s="20">
        <v>0.16</v>
      </c>
      <c r="BE58" s="20">
        <v>0.17</v>
      </c>
      <c r="BF58" s="20">
        <v>1.08</v>
      </c>
      <c r="BG58" s="22">
        <v>503</v>
      </c>
      <c r="BH58" s="22">
        <v>182</v>
      </c>
      <c r="BI58" s="22">
        <v>428</v>
      </c>
      <c r="BJ58" s="22">
        <v>155</v>
      </c>
      <c r="BK58" s="22">
        <v>438</v>
      </c>
      <c r="BL58" s="22">
        <v>159</v>
      </c>
      <c r="BM58" s="22">
        <v>487</v>
      </c>
      <c r="BN58" s="22">
        <v>173</v>
      </c>
      <c r="BO58" s="20"/>
      <c r="BP58" s="20"/>
      <c r="BQ58" s="20"/>
      <c r="BR58" s="20"/>
      <c r="BS58" s="20"/>
      <c r="BT58" s="20"/>
      <c r="BU58" s="22">
        <v>0.03</v>
      </c>
      <c r="BV58" s="22">
        <v>0</v>
      </c>
      <c r="BW58" s="22">
        <v>0.48</v>
      </c>
      <c r="BX58" s="22">
        <v>0.51</v>
      </c>
      <c r="BY58" s="22">
        <v>3.24</v>
      </c>
      <c r="BZ58" s="22">
        <v>6</v>
      </c>
      <c r="CA58" s="22">
        <v>670</v>
      </c>
      <c r="CB58" s="22">
        <v>163</v>
      </c>
      <c r="CC58" s="22">
        <v>521</v>
      </c>
      <c r="CD58" s="22">
        <v>211</v>
      </c>
      <c r="CE58" s="22">
        <v>665</v>
      </c>
      <c r="CF58" s="22">
        <v>255</v>
      </c>
      <c r="CG58" s="22">
        <v>187</v>
      </c>
      <c r="CH58" s="22">
        <v>78</v>
      </c>
      <c r="CI58" s="22">
        <v>3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100</v>
      </c>
      <c r="B59" s="22">
        <v>100</v>
      </c>
      <c r="C59" s="22">
        <v>111782</v>
      </c>
      <c r="D59" s="22">
        <v>0</v>
      </c>
      <c r="E59" s="22">
        <v>0</v>
      </c>
      <c r="F59" s="22">
        <v>-1</v>
      </c>
      <c r="G59" s="22">
        <v>1</v>
      </c>
      <c r="H59" s="22">
        <v>0</v>
      </c>
      <c r="I59" s="22">
        <v>1</v>
      </c>
      <c r="J59" s="20">
        <v>0.5</v>
      </c>
      <c r="K59" s="20">
        <v>0</v>
      </c>
      <c r="L59" s="22">
        <v>0</v>
      </c>
      <c r="M59" s="20" t="s">
        <v>930</v>
      </c>
      <c r="N59" s="20">
        <v>0</v>
      </c>
      <c r="O59" s="22">
        <v>53</v>
      </c>
      <c r="P59" s="23" t="b">
        <v>0</v>
      </c>
      <c r="Q59" s="20"/>
      <c r="R59" s="20" t="s">
        <v>3575</v>
      </c>
      <c r="S59" s="22">
        <v>39</v>
      </c>
      <c r="T59" s="20" t="s">
        <v>931</v>
      </c>
      <c r="U59" s="20">
        <v>2</v>
      </c>
      <c r="V59" s="20" t="s">
        <v>480</v>
      </c>
      <c r="W59" s="20">
        <v>0.6</v>
      </c>
      <c r="X59" s="23" t="b">
        <v>0</v>
      </c>
      <c r="Y59" s="20"/>
      <c r="Z59" s="20" t="s">
        <v>857</v>
      </c>
      <c r="AA59" s="22">
        <v>2</v>
      </c>
      <c r="AB59" s="22">
        <v>7</v>
      </c>
      <c r="AC59" s="22">
        <v>2</v>
      </c>
      <c r="AD59" s="22">
        <v>28465</v>
      </c>
      <c r="AE59" s="22">
        <v>93</v>
      </c>
      <c r="AF59" s="22">
        <v>60408</v>
      </c>
      <c r="AG59" s="22">
        <v>268</v>
      </c>
      <c r="AH59" s="20">
        <v>0</v>
      </c>
      <c r="AI59" s="20">
        <v>0.5</v>
      </c>
      <c r="AJ59" s="20" t="s">
        <v>480</v>
      </c>
      <c r="AK59" s="22">
        <v>90</v>
      </c>
      <c r="AL59" s="22">
        <v>0</v>
      </c>
      <c r="AM59" s="22">
        <v>0</v>
      </c>
      <c r="AN59" s="22">
        <v>0</v>
      </c>
      <c r="AO59" s="22">
        <v>1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1</v>
      </c>
      <c r="AV59" s="22">
        <v>0</v>
      </c>
      <c r="AW59" s="22">
        <v>12</v>
      </c>
      <c r="AX59" s="20">
        <v>12</v>
      </c>
      <c r="AY59" s="20">
        <v>0</v>
      </c>
      <c r="AZ59" s="20">
        <v>0</v>
      </c>
      <c r="BA59" s="20">
        <v>1.2</v>
      </c>
      <c r="BB59" s="22">
        <v>1</v>
      </c>
      <c r="BC59" s="20">
        <v>0</v>
      </c>
      <c r="BD59" s="20">
        <v>0</v>
      </c>
      <c r="BE59" s="20">
        <v>0</v>
      </c>
      <c r="BF59" s="20">
        <v>0.73</v>
      </c>
      <c r="BG59" s="22">
        <v>474</v>
      </c>
      <c r="BH59" s="22">
        <v>36</v>
      </c>
      <c r="BI59" s="22">
        <v>521</v>
      </c>
      <c r="BJ59" s="22">
        <v>23</v>
      </c>
      <c r="BK59" s="22">
        <v>480</v>
      </c>
      <c r="BL59" s="22">
        <v>12</v>
      </c>
      <c r="BM59" s="22">
        <v>501</v>
      </c>
      <c r="BN59" s="22">
        <v>36</v>
      </c>
      <c r="BO59" s="20"/>
      <c r="BP59" s="20"/>
      <c r="BQ59" s="20"/>
      <c r="BR59" s="20"/>
      <c r="BS59" s="20"/>
      <c r="BT59" s="20"/>
      <c r="BU59" s="22">
        <v>0</v>
      </c>
      <c r="BV59" s="22">
        <v>1</v>
      </c>
      <c r="BW59" s="22">
        <v>0</v>
      </c>
      <c r="BX59" s="22">
        <v>0</v>
      </c>
      <c r="BY59" s="22">
        <v>0.73</v>
      </c>
      <c r="BZ59" s="22">
        <v>1</v>
      </c>
      <c r="CA59" s="22">
        <v>792</v>
      </c>
      <c r="CB59" s="22">
        <v>73</v>
      </c>
      <c r="CC59" s="22">
        <v>394</v>
      </c>
      <c r="CD59" s="22">
        <v>33</v>
      </c>
      <c r="CE59" s="22">
        <v>295</v>
      </c>
      <c r="CF59" s="22">
        <v>31</v>
      </c>
      <c r="CG59" s="22">
        <v>239</v>
      </c>
      <c r="CH59" s="22">
        <v>31</v>
      </c>
      <c r="CI59" s="22">
        <v>1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481624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3</v>
      </c>
      <c r="J60" s="20">
        <v>0</v>
      </c>
      <c r="K60" s="20">
        <v>0</v>
      </c>
      <c r="L60" s="22">
        <v>0</v>
      </c>
      <c r="M60" s="20" t="s">
        <v>968</v>
      </c>
      <c r="N60" s="20">
        <v>0</v>
      </c>
      <c r="O60" s="22">
        <v>54</v>
      </c>
      <c r="P60" s="23" t="b">
        <v>0</v>
      </c>
      <c r="Q60" s="20" t="s">
        <v>2893</v>
      </c>
      <c r="R60" s="20" t="s">
        <v>2894</v>
      </c>
      <c r="S60" s="22">
        <v>45</v>
      </c>
      <c r="T60" s="20" t="s">
        <v>969</v>
      </c>
      <c r="U60" s="20">
        <v>1</v>
      </c>
      <c r="V60" s="20" t="s">
        <v>670</v>
      </c>
      <c r="W60" s="20">
        <v>0.1</v>
      </c>
      <c r="X60" s="23" t="b">
        <v>0</v>
      </c>
      <c r="Y60" s="20"/>
      <c r="Z60" s="20" t="s">
        <v>871</v>
      </c>
      <c r="AA60" s="22">
        <v>2</v>
      </c>
      <c r="AB60" s="22">
        <v>7</v>
      </c>
      <c r="AC60" s="22">
        <v>1</v>
      </c>
      <c r="AD60" s="22">
        <v>3755</v>
      </c>
      <c r="AE60" s="22">
        <v>0</v>
      </c>
      <c r="AF60" s="22">
        <v>14673</v>
      </c>
      <c r="AG60" s="22">
        <v>8</v>
      </c>
      <c r="AH60" s="20">
        <v>0</v>
      </c>
      <c r="AI60" s="20">
        <v>0.2</v>
      </c>
      <c r="AJ60" s="20" t="s">
        <v>1895</v>
      </c>
      <c r="AK60" s="22">
        <v>3</v>
      </c>
      <c r="AL60" s="22">
        <v>0</v>
      </c>
      <c r="AM60" s="22">
        <v>0</v>
      </c>
      <c r="AN60" s="22">
        <v>0</v>
      </c>
      <c r="AO60" s="22">
        <v>1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3</v>
      </c>
      <c r="AX60" s="20">
        <v>0.4</v>
      </c>
      <c r="AY60" s="20">
        <v>0.3</v>
      </c>
      <c r="AZ60" s="20">
        <v>2</v>
      </c>
      <c r="BA60" s="20">
        <v>0.3</v>
      </c>
      <c r="BB60" s="22">
        <v>0</v>
      </c>
      <c r="BC60" s="20">
        <v>0</v>
      </c>
      <c r="BD60" s="20">
        <v>0</v>
      </c>
      <c r="BE60" s="20">
        <v>0</v>
      </c>
      <c r="BF60" s="20">
        <v>0.65</v>
      </c>
      <c r="BG60" s="22">
        <v>525</v>
      </c>
      <c r="BH60" s="22">
        <v>240</v>
      </c>
      <c r="BI60" s="22">
        <v>496</v>
      </c>
      <c r="BJ60" s="22">
        <v>242</v>
      </c>
      <c r="BK60" s="22">
        <v>459</v>
      </c>
      <c r="BL60" s="22">
        <v>228</v>
      </c>
      <c r="BM60" s="22">
        <v>517</v>
      </c>
      <c r="BN60" s="22">
        <v>234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19.5</v>
      </c>
      <c r="BZ60" s="22">
        <v>30</v>
      </c>
      <c r="CA60" s="22">
        <v>437</v>
      </c>
      <c r="CB60" s="22">
        <v>254</v>
      </c>
      <c r="CC60" s="22">
        <v>659</v>
      </c>
      <c r="CD60" s="22">
        <v>246</v>
      </c>
      <c r="CE60" s="22">
        <v>473</v>
      </c>
      <c r="CF60" s="22">
        <v>215</v>
      </c>
      <c r="CG60" s="22">
        <v>510</v>
      </c>
      <c r="CH60" s="22">
        <v>171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50</v>
      </c>
      <c r="B61" s="22">
        <v>75</v>
      </c>
      <c r="C61" s="22">
        <v>232653</v>
      </c>
      <c r="D61" s="22">
        <v>0</v>
      </c>
      <c r="E61" s="22">
        <v>0</v>
      </c>
      <c r="F61" s="22">
        <v>-1</v>
      </c>
      <c r="G61" s="22">
        <v>1</v>
      </c>
      <c r="H61" s="22">
        <v>0</v>
      </c>
      <c r="I61" s="22">
        <v>3</v>
      </c>
      <c r="J61" s="20">
        <v>1.2</v>
      </c>
      <c r="K61" s="20">
        <v>1.5</v>
      </c>
      <c r="L61" s="22">
        <v>0</v>
      </c>
      <c r="M61" s="20" t="s">
        <v>956</v>
      </c>
      <c r="N61" s="20">
        <v>2</v>
      </c>
      <c r="O61" s="22">
        <v>55</v>
      </c>
      <c r="P61" s="23" t="b">
        <v>0</v>
      </c>
      <c r="Q61" s="20" t="s">
        <v>4257</v>
      </c>
      <c r="R61" s="20" t="s">
        <v>4156</v>
      </c>
      <c r="S61" s="22">
        <v>59</v>
      </c>
      <c r="T61" s="20" t="s">
        <v>957</v>
      </c>
      <c r="U61" s="20">
        <v>1.8</v>
      </c>
      <c r="V61" s="20" t="s">
        <v>544</v>
      </c>
      <c r="W61" s="20">
        <v>0.1</v>
      </c>
      <c r="X61" s="23" t="b">
        <v>0</v>
      </c>
      <c r="Y61" s="20"/>
      <c r="Z61" s="20" t="s">
        <v>936</v>
      </c>
      <c r="AA61" s="22">
        <v>2</v>
      </c>
      <c r="AB61" s="22">
        <v>7</v>
      </c>
      <c r="AC61" s="22">
        <v>29</v>
      </c>
      <c r="AD61" s="22">
        <v>22958</v>
      </c>
      <c r="AE61" s="22">
        <v>48</v>
      </c>
      <c r="AF61" s="22">
        <v>28105</v>
      </c>
      <c r="AG61" s="22">
        <v>360</v>
      </c>
      <c r="AH61" s="20">
        <v>0.3</v>
      </c>
      <c r="AI61" s="20">
        <v>4.9000000000000004</v>
      </c>
      <c r="AJ61" s="20" t="s">
        <v>1896</v>
      </c>
      <c r="AK61" s="22">
        <v>848</v>
      </c>
      <c r="AL61" s="22">
        <v>1</v>
      </c>
      <c r="AM61" s="22">
        <v>1</v>
      </c>
      <c r="AN61" s="22">
        <v>0</v>
      </c>
      <c r="AO61" s="22">
        <v>12</v>
      </c>
      <c r="AP61" s="22">
        <v>0</v>
      </c>
      <c r="AQ61" s="22">
        <v>0</v>
      </c>
      <c r="AR61" s="22">
        <v>0</v>
      </c>
      <c r="AS61" s="22">
        <v>2</v>
      </c>
      <c r="AT61" s="22">
        <v>0</v>
      </c>
      <c r="AU61" s="22">
        <v>0</v>
      </c>
      <c r="AV61" s="22">
        <v>0</v>
      </c>
      <c r="AW61" s="22">
        <v>101</v>
      </c>
      <c r="AX61" s="20">
        <v>124</v>
      </c>
      <c r="AY61" s="20">
        <v>159.30000000000001</v>
      </c>
      <c r="AZ61" s="20">
        <v>182</v>
      </c>
      <c r="BA61" s="20">
        <v>46.7</v>
      </c>
      <c r="BB61" s="22">
        <v>8</v>
      </c>
      <c r="BC61" s="20">
        <v>2.09</v>
      </c>
      <c r="BD61" s="20">
        <v>1.38</v>
      </c>
      <c r="BE61" s="20">
        <v>3.47</v>
      </c>
      <c r="BF61" s="20">
        <v>12.85</v>
      </c>
      <c r="BG61" s="22">
        <v>331</v>
      </c>
      <c r="BH61" s="22">
        <v>138</v>
      </c>
      <c r="BI61" s="22">
        <v>184</v>
      </c>
      <c r="BJ61" s="22">
        <v>119</v>
      </c>
      <c r="BK61" s="22">
        <v>149</v>
      </c>
      <c r="BL61" s="22">
        <v>95</v>
      </c>
      <c r="BM61" s="22">
        <v>246</v>
      </c>
      <c r="BN61" s="22">
        <v>119</v>
      </c>
      <c r="BO61" s="20"/>
      <c r="BP61" s="20"/>
      <c r="BQ61" s="20"/>
      <c r="BR61" s="20"/>
      <c r="BS61" s="20"/>
      <c r="BT61" s="20"/>
      <c r="BU61" s="22">
        <v>0.22</v>
      </c>
      <c r="BV61" s="22">
        <v>0</v>
      </c>
      <c r="BW61" s="22">
        <v>0.15</v>
      </c>
      <c r="BX61" s="22">
        <v>0.37</v>
      </c>
      <c r="BY61" s="22">
        <v>1.36</v>
      </c>
      <c r="BZ61" s="22">
        <v>1.27</v>
      </c>
      <c r="CA61" s="22">
        <v>68</v>
      </c>
      <c r="CB61" s="22">
        <v>43</v>
      </c>
      <c r="CC61" s="22">
        <v>175</v>
      </c>
      <c r="CD61" s="22">
        <v>80</v>
      </c>
      <c r="CE61" s="22">
        <v>346</v>
      </c>
      <c r="CF61" s="22">
        <v>150</v>
      </c>
      <c r="CG61" s="22">
        <v>391</v>
      </c>
      <c r="CH61" s="22">
        <v>122</v>
      </c>
      <c r="CI61" s="22">
        <v>0.85</v>
      </c>
      <c r="CJ61" s="22">
        <v>0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0</v>
      </c>
      <c r="B62" s="22">
        <v>0</v>
      </c>
      <c r="C62" s="22">
        <v>122775</v>
      </c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3</v>
      </c>
      <c r="J62" s="20">
        <v>0</v>
      </c>
      <c r="K62" s="20">
        <v>0</v>
      </c>
      <c r="L62" s="22">
        <v>0</v>
      </c>
      <c r="M62" s="20" t="s">
        <v>932</v>
      </c>
      <c r="N62" s="20">
        <v>0</v>
      </c>
      <c r="O62" s="22">
        <v>56</v>
      </c>
      <c r="P62" s="23" t="b">
        <v>0</v>
      </c>
      <c r="Q62" s="20" t="s">
        <v>1897</v>
      </c>
      <c r="R62" s="20" t="s">
        <v>1898</v>
      </c>
      <c r="S62" s="22">
        <v>45</v>
      </c>
      <c r="T62" s="20" t="s">
        <v>933</v>
      </c>
      <c r="U62" s="20">
        <v>0</v>
      </c>
      <c r="V62" s="20" t="s">
        <v>663</v>
      </c>
      <c r="W62" s="20">
        <v>0</v>
      </c>
      <c r="X62" s="23" t="b">
        <v>0</v>
      </c>
      <c r="Y62" s="20"/>
      <c r="Z62" s="20" t="s">
        <v>871</v>
      </c>
      <c r="AA62" s="22">
        <v>2</v>
      </c>
      <c r="AB62" s="22">
        <v>7</v>
      </c>
      <c r="AC62" s="22">
        <v>0</v>
      </c>
      <c r="AD62" s="22">
        <v>0</v>
      </c>
      <c r="AE62" s="22">
        <v>0</v>
      </c>
      <c r="AF62" s="22">
        <v>627</v>
      </c>
      <c r="AG62" s="22">
        <v>1</v>
      </c>
      <c r="AH62" s="20">
        <v>0</v>
      </c>
      <c r="AI62" s="20">
        <v>0</v>
      </c>
      <c r="AJ62" s="20" t="s">
        <v>663</v>
      </c>
      <c r="AK62" s="22">
        <v>0</v>
      </c>
      <c r="AL62" s="22">
        <v>0</v>
      </c>
      <c r="AM62" s="22">
        <v>0</v>
      </c>
      <c r="AN62" s="22">
        <v>0</v>
      </c>
      <c r="AO62" s="22">
        <v>0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0</v>
      </c>
      <c r="AW62" s="22">
        <v>0</v>
      </c>
      <c r="AX62" s="20">
        <v>0</v>
      </c>
      <c r="AY62" s="20">
        <v>0</v>
      </c>
      <c r="AZ62" s="20">
        <v>0</v>
      </c>
      <c r="BA62" s="20">
        <v>0</v>
      </c>
      <c r="BB62" s="22">
        <v>0</v>
      </c>
      <c r="BC62" s="20">
        <v>0</v>
      </c>
      <c r="BD62" s="20">
        <v>0</v>
      </c>
      <c r="BE62" s="20">
        <v>0</v>
      </c>
      <c r="BF62" s="20">
        <v>0</v>
      </c>
      <c r="BG62" s="22">
        <v>703</v>
      </c>
      <c r="BH62" s="22">
        <v>271</v>
      </c>
      <c r="BI62" s="22">
        <v>695</v>
      </c>
      <c r="BJ62" s="22">
        <v>271</v>
      </c>
      <c r="BK62" s="22">
        <v>676</v>
      </c>
      <c r="BL62" s="22">
        <v>263</v>
      </c>
      <c r="BM62" s="22">
        <v>706</v>
      </c>
      <c r="BN62" s="22">
        <v>272</v>
      </c>
      <c r="BO62" s="20"/>
      <c r="BP62" s="20"/>
      <c r="BQ62" s="20"/>
      <c r="BR62" s="20"/>
      <c r="BS62" s="20"/>
      <c r="BT62" s="20"/>
      <c r="BU62" s="22">
        <v>0</v>
      </c>
      <c r="BV62" s="22">
        <v>0</v>
      </c>
      <c r="BW62" s="22">
        <v>0</v>
      </c>
      <c r="BX62" s="22">
        <v>0</v>
      </c>
      <c r="BY62" s="22">
        <v>0</v>
      </c>
      <c r="BZ62" s="22">
        <v>0</v>
      </c>
      <c r="CA62" s="22">
        <v>363</v>
      </c>
      <c r="CB62" s="22">
        <v>225</v>
      </c>
      <c r="CC62" s="22">
        <v>615</v>
      </c>
      <c r="CD62" s="22">
        <v>221</v>
      </c>
      <c r="CE62" s="22">
        <v>710</v>
      </c>
      <c r="CF62" s="22">
        <v>276</v>
      </c>
      <c r="CG62" s="22">
        <v>767</v>
      </c>
      <c r="CH62" s="22">
        <v>312</v>
      </c>
      <c r="CI62" s="22">
        <v>0</v>
      </c>
      <c r="CJ62" s="22">
        <v>0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0</v>
      </c>
      <c r="B63" s="22">
        <v>0</v>
      </c>
      <c r="C63" s="22">
        <v>248164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1</v>
      </c>
      <c r="J63" s="20">
        <v>0</v>
      </c>
      <c r="K63" s="20">
        <v>0</v>
      </c>
      <c r="L63" s="22">
        <v>0</v>
      </c>
      <c r="M63" s="20" t="s">
        <v>977</v>
      </c>
      <c r="N63" s="20">
        <v>0</v>
      </c>
      <c r="O63" s="22">
        <v>57</v>
      </c>
      <c r="P63" s="23" t="b">
        <v>0</v>
      </c>
      <c r="Q63" s="20" t="s">
        <v>1899</v>
      </c>
      <c r="R63" s="20" t="s">
        <v>1900</v>
      </c>
      <c r="S63" s="22">
        <v>40</v>
      </c>
      <c r="T63" s="20" t="s">
        <v>978</v>
      </c>
      <c r="U63" s="20">
        <v>0</v>
      </c>
      <c r="V63" s="20" t="s">
        <v>979</v>
      </c>
      <c r="W63" s="20">
        <v>0</v>
      </c>
      <c r="X63" s="23" t="b">
        <v>0</v>
      </c>
      <c r="Y63" s="20"/>
      <c r="Z63" s="20" t="s">
        <v>871</v>
      </c>
      <c r="AA63" s="22">
        <v>2</v>
      </c>
      <c r="AB63" s="22">
        <v>7</v>
      </c>
      <c r="AC63" s="22">
        <v>0</v>
      </c>
      <c r="AD63" s="22">
        <v>0</v>
      </c>
      <c r="AE63" s="22">
        <v>0</v>
      </c>
      <c r="AF63" s="22">
        <v>389</v>
      </c>
      <c r="AG63" s="22">
        <v>1</v>
      </c>
      <c r="AH63" s="20">
        <v>0</v>
      </c>
      <c r="AI63" s="20">
        <v>0</v>
      </c>
      <c r="AJ63" s="20" t="s">
        <v>979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591</v>
      </c>
      <c r="BH63" s="22">
        <v>71</v>
      </c>
      <c r="BI63" s="22">
        <v>577</v>
      </c>
      <c r="BJ63" s="22">
        <v>54</v>
      </c>
      <c r="BK63" s="22">
        <v>539</v>
      </c>
      <c r="BL63" s="22">
        <v>43</v>
      </c>
      <c r="BM63" s="22">
        <v>595</v>
      </c>
      <c r="BN63" s="22">
        <v>71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712</v>
      </c>
      <c r="CB63" s="22">
        <v>49</v>
      </c>
      <c r="CC63" s="22">
        <v>457</v>
      </c>
      <c r="CD63" s="22">
        <v>64</v>
      </c>
      <c r="CE63" s="22">
        <v>602</v>
      </c>
      <c r="CF63" s="22">
        <v>71</v>
      </c>
      <c r="CG63" s="22">
        <v>778</v>
      </c>
      <c r="CH63" s="22">
        <v>91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2">
        <v>100</v>
      </c>
      <c r="B64" s="22">
        <v>100</v>
      </c>
      <c r="C64" s="22">
        <v>166989</v>
      </c>
      <c r="D64" s="22">
        <v>0</v>
      </c>
      <c r="E64" s="22">
        <v>0</v>
      </c>
      <c r="F64" s="22">
        <v>-4</v>
      </c>
      <c r="G64" s="22">
        <v>4</v>
      </c>
      <c r="H64" s="22">
        <v>0</v>
      </c>
      <c r="I64" s="22">
        <v>3</v>
      </c>
      <c r="J64" s="20">
        <v>3</v>
      </c>
      <c r="K64" s="20">
        <v>2.5</v>
      </c>
      <c r="L64" s="22">
        <v>1</v>
      </c>
      <c r="M64" s="20" t="s">
        <v>1327</v>
      </c>
      <c r="N64" s="20">
        <v>2.5</v>
      </c>
      <c r="O64" s="22">
        <v>58</v>
      </c>
      <c r="P64" s="23" t="b">
        <v>0</v>
      </c>
      <c r="Q64" s="20"/>
      <c r="R64" s="20" t="s">
        <v>3481</v>
      </c>
      <c r="S64" s="22">
        <v>56</v>
      </c>
      <c r="T64" s="20" t="s">
        <v>1328</v>
      </c>
      <c r="U64" s="20">
        <v>2.1</v>
      </c>
      <c r="V64" s="20" t="s">
        <v>514</v>
      </c>
      <c r="W64" s="20">
        <v>0.4</v>
      </c>
      <c r="X64" s="23" t="b">
        <v>0</v>
      </c>
      <c r="Y64" s="20"/>
      <c r="Z64" s="20" t="s">
        <v>857</v>
      </c>
      <c r="AA64" s="22">
        <v>2</v>
      </c>
      <c r="AB64" s="22">
        <v>7</v>
      </c>
      <c r="AC64" s="22">
        <v>50</v>
      </c>
      <c r="AD64" s="22">
        <v>28999</v>
      </c>
      <c r="AE64" s="22">
        <v>495</v>
      </c>
      <c r="AF64" s="22">
        <v>102294</v>
      </c>
      <c r="AG64" s="22">
        <v>223</v>
      </c>
      <c r="AH64" s="20">
        <v>0.4</v>
      </c>
      <c r="AI64" s="20">
        <v>8.9</v>
      </c>
      <c r="AJ64" s="20" t="s">
        <v>514</v>
      </c>
      <c r="AK64" s="22">
        <v>1046</v>
      </c>
      <c r="AL64" s="22">
        <v>1</v>
      </c>
      <c r="AM64" s="22">
        <v>4</v>
      </c>
      <c r="AN64" s="22">
        <v>2</v>
      </c>
      <c r="AO64" s="22">
        <v>18</v>
      </c>
      <c r="AP64" s="22">
        <v>0</v>
      </c>
      <c r="AQ64" s="22">
        <v>0</v>
      </c>
      <c r="AR64" s="22">
        <v>0</v>
      </c>
      <c r="AS64" s="22">
        <v>1</v>
      </c>
      <c r="AT64" s="22">
        <v>0</v>
      </c>
      <c r="AU64" s="22">
        <v>0</v>
      </c>
      <c r="AV64" s="22">
        <v>0</v>
      </c>
      <c r="AW64" s="22">
        <v>195</v>
      </c>
      <c r="AX64" s="20">
        <v>214.4</v>
      </c>
      <c r="AY64" s="20">
        <v>220.2</v>
      </c>
      <c r="AZ64" s="20">
        <v>104</v>
      </c>
      <c r="BA64" s="20">
        <v>54.1</v>
      </c>
      <c r="BB64" s="22">
        <v>10</v>
      </c>
      <c r="BC64" s="20">
        <v>1.01</v>
      </c>
      <c r="BD64" s="20">
        <v>1.55</v>
      </c>
      <c r="BE64" s="20">
        <v>2.56</v>
      </c>
      <c r="BF64" s="20">
        <v>20.23</v>
      </c>
      <c r="BG64" s="22">
        <v>253</v>
      </c>
      <c r="BH64" s="22">
        <v>103</v>
      </c>
      <c r="BI64" s="22">
        <v>139</v>
      </c>
      <c r="BJ64" s="22">
        <v>95</v>
      </c>
      <c r="BK64" s="22">
        <v>224</v>
      </c>
      <c r="BL64" s="22">
        <v>119</v>
      </c>
      <c r="BM64" s="22">
        <v>220</v>
      </c>
      <c r="BN64" s="22">
        <v>110</v>
      </c>
      <c r="BO64" s="20"/>
      <c r="BP64" s="20"/>
      <c r="BQ64" s="20"/>
      <c r="BR64" s="20"/>
      <c r="BS64" s="20"/>
      <c r="BT64" s="20"/>
      <c r="BU64" s="22">
        <v>0.09</v>
      </c>
      <c r="BV64" s="22">
        <v>0</v>
      </c>
      <c r="BW64" s="22">
        <v>0.13</v>
      </c>
      <c r="BX64" s="22">
        <v>0.22</v>
      </c>
      <c r="BY64" s="22">
        <v>1.74</v>
      </c>
      <c r="BZ64" s="22">
        <v>1.55</v>
      </c>
      <c r="CA64" s="22">
        <v>92</v>
      </c>
      <c r="CB64" s="22">
        <v>56</v>
      </c>
      <c r="CC64" s="22">
        <v>134</v>
      </c>
      <c r="CD64" s="22">
        <v>60</v>
      </c>
      <c r="CE64" s="22">
        <v>292</v>
      </c>
      <c r="CF64" s="22">
        <v>123</v>
      </c>
      <c r="CG64" s="22">
        <v>253</v>
      </c>
      <c r="CH64" s="22">
        <v>81</v>
      </c>
      <c r="CI64" s="22">
        <v>0.86</v>
      </c>
      <c r="CJ64" s="22">
        <v>0.17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0</v>
      </c>
      <c r="B65" s="22">
        <v>0</v>
      </c>
      <c r="C65" s="22">
        <v>110504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3</v>
      </c>
      <c r="J65" s="20">
        <v>0</v>
      </c>
      <c r="K65" s="20">
        <v>0</v>
      </c>
      <c r="L65" s="22">
        <v>0</v>
      </c>
      <c r="M65" s="20" t="s">
        <v>644</v>
      </c>
      <c r="N65" s="20">
        <v>0</v>
      </c>
      <c r="O65" s="22">
        <v>59</v>
      </c>
      <c r="P65" s="23" t="b">
        <v>0</v>
      </c>
      <c r="Q65" s="20" t="s">
        <v>3861</v>
      </c>
      <c r="R65" s="20" t="s">
        <v>3867</v>
      </c>
      <c r="S65" s="22">
        <v>50</v>
      </c>
      <c r="T65" s="20" t="s">
        <v>929</v>
      </c>
      <c r="U65" s="20">
        <v>1</v>
      </c>
      <c r="V65" s="20" t="s">
        <v>669</v>
      </c>
      <c r="W65" s="20">
        <v>0</v>
      </c>
      <c r="X65" s="23" t="b">
        <v>0</v>
      </c>
      <c r="Y65" s="20"/>
      <c r="Z65" s="20" t="s">
        <v>871</v>
      </c>
      <c r="AA65" s="22">
        <v>2</v>
      </c>
      <c r="AB65" s="22">
        <v>7</v>
      </c>
      <c r="AC65" s="22">
        <v>2</v>
      </c>
      <c r="AD65" s="22">
        <v>1492</v>
      </c>
      <c r="AE65" s="22">
        <v>0</v>
      </c>
      <c r="AF65" s="22">
        <v>3527</v>
      </c>
      <c r="AG65" s="22">
        <v>2</v>
      </c>
      <c r="AH65" s="20">
        <v>0</v>
      </c>
      <c r="AI65" s="20">
        <v>0.4</v>
      </c>
      <c r="AJ65" s="20" t="s">
        <v>668</v>
      </c>
      <c r="AK65" s="22">
        <v>10</v>
      </c>
      <c r="AL65" s="22">
        <v>0</v>
      </c>
      <c r="AM65" s="22">
        <v>0</v>
      </c>
      <c r="AN65" s="22">
        <v>0</v>
      </c>
      <c r="AO65" s="22">
        <v>0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0</v>
      </c>
      <c r="AW65" s="22">
        <v>6</v>
      </c>
      <c r="AX65" s="20">
        <v>3</v>
      </c>
      <c r="AY65" s="20">
        <v>0</v>
      </c>
      <c r="AZ65" s="20">
        <v>0</v>
      </c>
      <c r="BA65" s="20">
        <v>0.3</v>
      </c>
      <c r="BB65" s="22">
        <v>0</v>
      </c>
      <c r="BC65" s="20">
        <v>0</v>
      </c>
      <c r="BD65" s="20">
        <v>0</v>
      </c>
      <c r="BE65" s="20">
        <v>0</v>
      </c>
      <c r="BF65" s="20">
        <v>0.77</v>
      </c>
      <c r="BG65" s="22">
        <v>512</v>
      </c>
      <c r="BH65" s="22">
        <v>232</v>
      </c>
      <c r="BI65" s="22">
        <v>808</v>
      </c>
      <c r="BJ65" s="22">
        <v>346</v>
      </c>
      <c r="BK65" s="22">
        <v>806</v>
      </c>
      <c r="BL65" s="22">
        <v>346</v>
      </c>
      <c r="BM65" s="22">
        <v>523</v>
      </c>
      <c r="BN65" s="22">
        <v>238</v>
      </c>
      <c r="BO65" s="20"/>
      <c r="BP65" s="20"/>
      <c r="BQ65" s="20"/>
      <c r="BR65" s="20"/>
      <c r="BS65" s="20"/>
      <c r="BT65" s="20"/>
      <c r="BU65" s="22">
        <v>0</v>
      </c>
      <c r="BV65" s="22">
        <v>0</v>
      </c>
      <c r="BW65" s="22">
        <v>0</v>
      </c>
      <c r="BX65" s="22">
        <v>0</v>
      </c>
      <c r="BY65" s="22">
        <v>6.93</v>
      </c>
      <c r="BZ65" s="22">
        <v>0</v>
      </c>
      <c r="CA65" s="22">
        <v>178</v>
      </c>
      <c r="CB65" s="22">
        <v>108</v>
      </c>
      <c r="CC65" s="22">
        <v>779</v>
      </c>
      <c r="CD65" s="22">
        <v>328</v>
      </c>
      <c r="CE65" s="22">
        <v>500</v>
      </c>
      <c r="CF65" s="22">
        <v>234</v>
      </c>
      <c r="CG65" s="22">
        <v>659</v>
      </c>
      <c r="CH65" s="22">
        <v>255</v>
      </c>
      <c r="CI65" s="22">
        <v>0</v>
      </c>
      <c r="CJ65" s="22">
        <v>0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100</v>
      </c>
      <c r="B66" s="22">
        <v>100</v>
      </c>
      <c r="C66" s="22">
        <v>178301</v>
      </c>
      <c r="D66" s="22">
        <v>0</v>
      </c>
      <c r="E66" s="22">
        <v>0</v>
      </c>
      <c r="F66" s="22">
        <v>10</v>
      </c>
      <c r="G66" s="22">
        <v>-10</v>
      </c>
      <c r="H66" s="22">
        <v>6</v>
      </c>
      <c r="I66" s="22">
        <v>4</v>
      </c>
      <c r="J66" s="20">
        <v>9.6999999999999993</v>
      </c>
      <c r="K66" s="20">
        <v>9.1999999999999993</v>
      </c>
      <c r="L66" s="22">
        <v>2</v>
      </c>
      <c r="M66" s="20" t="s">
        <v>941</v>
      </c>
      <c r="N66" s="20">
        <v>9.1999999999999993</v>
      </c>
      <c r="O66" s="22">
        <v>60</v>
      </c>
      <c r="P66" s="23" t="b">
        <v>1</v>
      </c>
      <c r="Q66" s="20"/>
      <c r="R66" s="20" t="s">
        <v>3392</v>
      </c>
      <c r="S66" s="22">
        <v>90</v>
      </c>
      <c r="T66" s="20" t="s">
        <v>942</v>
      </c>
      <c r="U66" s="20">
        <v>6.6</v>
      </c>
      <c r="V66" s="20" t="s">
        <v>456</v>
      </c>
      <c r="W66" s="20">
        <v>57.6</v>
      </c>
      <c r="X66" s="23" t="b">
        <v>0</v>
      </c>
      <c r="Y66" s="20"/>
      <c r="Z66" s="20" t="s">
        <v>857</v>
      </c>
      <c r="AA66" s="22">
        <v>2</v>
      </c>
      <c r="AB66" s="22">
        <v>7</v>
      </c>
      <c r="AC66" s="22">
        <v>185</v>
      </c>
      <c r="AD66" s="22">
        <v>7692160</v>
      </c>
      <c r="AE66" s="22">
        <v>70116</v>
      </c>
      <c r="AF66" s="22">
        <v>4358602</v>
      </c>
      <c r="AG66" s="22">
        <v>12862</v>
      </c>
      <c r="AH66" s="20">
        <v>1</v>
      </c>
      <c r="AI66" s="20">
        <v>20.6</v>
      </c>
      <c r="AJ66" s="20" t="s">
        <v>456</v>
      </c>
      <c r="AK66" s="22">
        <v>2479</v>
      </c>
      <c r="AL66" s="22">
        <v>16</v>
      </c>
      <c r="AM66" s="22">
        <v>15</v>
      </c>
      <c r="AN66" s="22">
        <v>6</v>
      </c>
      <c r="AO66" s="22">
        <v>41</v>
      </c>
      <c r="AP66" s="22">
        <v>0</v>
      </c>
      <c r="AQ66" s="22">
        <v>0</v>
      </c>
      <c r="AR66" s="22">
        <v>0</v>
      </c>
      <c r="AS66" s="22">
        <v>4</v>
      </c>
      <c r="AT66" s="22">
        <v>0</v>
      </c>
      <c r="AU66" s="22">
        <v>0</v>
      </c>
      <c r="AV66" s="22">
        <v>24</v>
      </c>
      <c r="AW66" s="22">
        <v>621</v>
      </c>
      <c r="AX66" s="20">
        <v>851.6</v>
      </c>
      <c r="AY66" s="20">
        <v>489.7</v>
      </c>
      <c r="AZ66" s="20">
        <v>1169</v>
      </c>
      <c r="BA66" s="20">
        <v>251</v>
      </c>
      <c r="BB66" s="22">
        <v>28</v>
      </c>
      <c r="BC66" s="20">
        <v>14.32</v>
      </c>
      <c r="BD66" s="20">
        <v>3.51</v>
      </c>
      <c r="BE66" s="20">
        <v>17.829999999999998</v>
      </c>
      <c r="BF66" s="20">
        <v>39.229999999999997</v>
      </c>
      <c r="BG66" s="22">
        <v>4</v>
      </c>
      <c r="BH66" s="22">
        <v>1</v>
      </c>
      <c r="BI66" s="22">
        <v>41</v>
      </c>
      <c r="BJ66" s="22">
        <v>2</v>
      </c>
      <c r="BK66" s="22">
        <v>1</v>
      </c>
      <c r="BL66" s="22">
        <v>1</v>
      </c>
      <c r="BM66" s="22">
        <v>3</v>
      </c>
      <c r="BN66" s="22">
        <v>1</v>
      </c>
      <c r="BO66" s="20"/>
      <c r="BP66" s="20"/>
      <c r="BQ66" s="20"/>
      <c r="BR66" s="20"/>
      <c r="BS66" s="22">
        <v>2</v>
      </c>
      <c r="BT66" s="20"/>
      <c r="BU66" s="22">
        <v>0.52</v>
      </c>
      <c r="BV66" s="22">
        <v>0</v>
      </c>
      <c r="BW66" s="22">
        <v>0.13</v>
      </c>
      <c r="BX66" s="22">
        <v>0.65</v>
      </c>
      <c r="BY66" s="22">
        <v>1.42</v>
      </c>
      <c r="BZ66" s="22">
        <v>1.49</v>
      </c>
      <c r="CA66" s="22">
        <v>7</v>
      </c>
      <c r="CB66" s="22">
        <v>3</v>
      </c>
      <c r="CC66" s="22">
        <v>2</v>
      </c>
      <c r="CD66" s="22">
        <v>1</v>
      </c>
      <c r="CE66" s="22">
        <v>5</v>
      </c>
      <c r="CF66" s="22">
        <v>2</v>
      </c>
      <c r="CG66" s="22">
        <v>3</v>
      </c>
      <c r="CH66" s="22">
        <v>2</v>
      </c>
      <c r="CI66" s="22">
        <v>1.02</v>
      </c>
      <c r="CJ66" s="22">
        <v>0.22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2">
        <v>0</v>
      </c>
      <c r="B67" s="22">
        <v>0</v>
      </c>
      <c r="C67" s="22">
        <v>213345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4</v>
      </c>
      <c r="J67" s="20">
        <v>0</v>
      </c>
      <c r="K67" s="20">
        <v>0</v>
      </c>
      <c r="L67" s="22">
        <v>0</v>
      </c>
      <c r="M67" s="20" t="s">
        <v>1175</v>
      </c>
      <c r="N67" s="20">
        <v>0</v>
      </c>
      <c r="O67" s="22">
        <v>61</v>
      </c>
      <c r="P67" s="23" t="b">
        <v>0</v>
      </c>
      <c r="Q67" s="20" t="s">
        <v>2373</v>
      </c>
      <c r="R67" s="20" t="s">
        <v>2374</v>
      </c>
      <c r="S67" s="22">
        <v>50</v>
      </c>
      <c r="T67" s="20" t="s">
        <v>1901</v>
      </c>
      <c r="U67" s="20">
        <v>0</v>
      </c>
      <c r="V67" s="20" t="s">
        <v>1902</v>
      </c>
      <c r="W67" s="20">
        <v>0</v>
      </c>
      <c r="X67" s="23" t="b">
        <v>0</v>
      </c>
      <c r="Y67" s="20"/>
      <c r="Z67" s="20" t="s">
        <v>871</v>
      </c>
      <c r="AA67" s="22">
        <v>2</v>
      </c>
      <c r="AB67" s="22">
        <v>7</v>
      </c>
      <c r="AC67" s="22">
        <v>0</v>
      </c>
      <c r="AD67" s="22">
        <v>0</v>
      </c>
      <c r="AE67" s="22">
        <v>0</v>
      </c>
      <c r="AF67" s="22">
        <v>792</v>
      </c>
      <c r="AG67" s="22">
        <v>1</v>
      </c>
      <c r="AH67" s="20">
        <v>0</v>
      </c>
      <c r="AI67" s="20">
        <v>0</v>
      </c>
      <c r="AJ67" s="20" t="s">
        <v>1175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817</v>
      </c>
      <c r="BH67" s="22">
        <v>102</v>
      </c>
      <c r="BI67" s="22">
        <v>815</v>
      </c>
      <c r="BJ67" s="22">
        <v>102</v>
      </c>
      <c r="BK67" s="22">
        <v>813</v>
      </c>
      <c r="BL67" s="22">
        <v>102</v>
      </c>
      <c r="BM67" s="22">
        <v>817</v>
      </c>
      <c r="BN67" s="22">
        <v>102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196</v>
      </c>
      <c r="CB67" s="22">
        <v>46</v>
      </c>
      <c r="CC67" s="22">
        <v>785</v>
      </c>
      <c r="CD67" s="22">
        <v>93</v>
      </c>
      <c r="CE67" s="22">
        <v>816</v>
      </c>
      <c r="CF67" s="22">
        <v>102</v>
      </c>
      <c r="CG67" s="22">
        <v>756</v>
      </c>
      <c r="CH67" s="22">
        <v>107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100</v>
      </c>
      <c r="B68" s="22">
        <v>100</v>
      </c>
      <c r="C68" s="22">
        <v>244954</v>
      </c>
      <c r="D68" s="22">
        <v>0</v>
      </c>
      <c r="E68" s="22">
        <v>0</v>
      </c>
      <c r="F68" s="22">
        <v>1</v>
      </c>
      <c r="G68" s="22">
        <v>-1</v>
      </c>
      <c r="H68" s="22">
        <v>1</v>
      </c>
      <c r="I68" s="22">
        <v>2</v>
      </c>
      <c r="J68" s="20">
        <v>1.3</v>
      </c>
      <c r="K68" s="20">
        <v>0.8</v>
      </c>
      <c r="L68" s="22">
        <v>0</v>
      </c>
      <c r="M68" s="20" t="s">
        <v>1903</v>
      </c>
      <c r="N68" s="20">
        <v>0.8</v>
      </c>
      <c r="O68" s="22">
        <v>584</v>
      </c>
      <c r="P68" s="23" t="b">
        <v>0</v>
      </c>
      <c r="Q68" s="20"/>
      <c r="R68" s="20" t="s">
        <v>4082</v>
      </c>
      <c r="S68" s="22">
        <v>46</v>
      </c>
      <c r="T68" s="20" t="s">
        <v>1904</v>
      </c>
      <c r="U68" s="20">
        <v>3</v>
      </c>
      <c r="V68" s="20" t="s">
        <v>1905</v>
      </c>
      <c r="W68" s="20">
        <v>3.8</v>
      </c>
      <c r="X68" s="23" t="b">
        <v>0</v>
      </c>
      <c r="Y68" s="20"/>
      <c r="Z68" s="20" t="s">
        <v>857</v>
      </c>
      <c r="AA68" s="22">
        <v>2</v>
      </c>
      <c r="AB68" s="22">
        <v>7</v>
      </c>
      <c r="AC68" s="22">
        <v>64</v>
      </c>
      <c r="AD68" s="22">
        <v>999996</v>
      </c>
      <c r="AE68" s="22">
        <v>5209</v>
      </c>
      <c r="AF68" s="22">
        <v>888930</v>
      </c>
      <c r="AG68" s="22">
        <v>3303</v>
      </c>
      <c r="AH68" s="20">
        <v>0.2</v>
      </c>
      <c r="AI68" s="20">
        <v>13.9</v>
      </c>
      <c r="AJ68" s="20" t="s">
        <v>1903</v>
      </c>
      <c r="AK68" s="22">
        <v>1742</v>
      </c>
      <c r="AL68" s="22">
        <v>2</v>
      </c>
      <c r="AM68" s="22">
        <v>0</v>
      </c>
      <c r="AN68" s="22">
        <v>4</v>
      </c>
      <c r="AO68" s="22">
        <v>26</v>
      </c>
      <c r="AP68" s="22">
        <v>0</v>
      </c>
      <c r="AQ68" s="22">
        <v>0</v>
      </c>
      <c r="AR68" s="22">
        <v>0</v>
      </c>
      <c r="AS68" s="22">
        <v>1</v>
      </c>
      <c r="AT68" s="22">
        <v>0</v>
      </c>
      <c r="AU68" s="22">
        <v>0</v>
      </c>
      <c r="AV68" s="22">
        <v>4</v>
      </c>
      <c r="AW68" s="22">
        <v>334</v>
      </c>
      <c r="AX68" s="20">
        <v>350.6</v>
      </c>
      <c r="AY68" s="20">
        <v>124.2</v>
      </c>
      <c r="AZ68" s="20">
        <v>103</v>
      </c>
      <c r="BA68" s="20">
        <v>57.8</v>
      </c>
      <c r="BB68" s="22">
        <v>19</v>
      </c>
      <c r="BC68" s="20">
        <v>0.88</v>
      </c>
      <c r="BD68" s="20">
        <v>0.56000000000000005</v>
      </c>
      <c r="BE68" s="20">
        <v>1.44</v>
      </c>
      <c r="BF68" s="20">
        <v>25.81</v>
      </c>
      <c r="BG68" s="22">
        <v>154</v>
      </c>
      <c r="BH68" s="22">
        <v>53</v>
      </c>
      <c r="BI68" s="22">
        <v>226</v>
      </c>
      <c r="BJ68" s="22">
        <v>56</v>
      </c>
      <c r="BK68" s="22">
        <v>225</v>
      </c>
      <c r="BL68" s="22">
        <v>61</v>
      </c>
      <c r="BM68" s="22">
        <v>207</v>
      </c>
      <c r="BN68" s="22">
        <v>57</v>
      </c>
      <c r="BO68" s="20"/>
      <c r="BP68" s="20"/>
      <c r="BQ68" s="20"/>
      <c r="BR68" s="20"/>
      <c r="BS68" s="20"/>
      <c r="BT68" s="20"/>
      <c r="BU68" s="22">
        <v>0.05</v>
      </c>
      <c r="BV68" s="22">
        <v>0</v>
      </c>
      <c r="BW68" s="22">
        <v>0.03</v>
      </c>
      <c r="BX68" s="22">
        <v>0.08</v>
      </c>
      <c r="BY68" s="22">
        <v>1.33</v>
      </c>
      <c r="BZ68" s="22">
        <v>1.34</v>
      </c>
      <c r="CA68" s="22">
        <v>347</v>
      </c>
      <c r="CB68" s="22">
        <v>47</v>
      </c>
      <c r="CC68" s="22">
        <v>272</v>
      </c>
      <c r="CD68" s="22">
        <v>91</v>
      </c>
      <c r="CE68" s="22">
        <v>147</v>
      </c>
      <c r="CF68" s="22">
        <v>33</v>
      </c>
      <c r="CG68" s="22">
        <v>93</v>
      </c>
      <c r="CH68" s="22">
        <v>35</v>
      </c>
      <c r="CI68" s="22">
        <v>0.98</v>
      </c>
      <c r="CJ68" s="22">
        <v>0.21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2">
        <v>100</v>
      </c>
      <c r="B69" s="22">
        <v>100</v>
      </c>
      <c r="C69" s="22">
        <v>243557</v>
      </c>
      <c r="D69" s="22">
        <v>0</v>
      </c>
      <c r="E69" s="22">
        <v>0</v>
      </c>
      <c r="F69" s="22">
        <v>-2</v>
      </c>
      <c r="G69" s="22">
        <v>2</v>
      </c>
      <c r="H69" s="22">
        <v>2</v>
      </c>
      <c r="I69" s="22">
        <v>3</v>
      </c>
      <c r="J69" s="20">
        <v>2.2999999999999998</v>
      </c>
      <c r="K69" s="20">
        <v>1.8</v>
      </c>
      <c r="L69" s="22">
        <v>1</v>
      </c>
      <c r="M69" s="20" t="s">
        <v>1560</v>
      </c>
      <c r="N69" s="20">
        <v>1.8</v>
      </c>
      <c r="O69" s="22">
        <v>599</v>
      </c>
      <c r="P69" s="23" t="b">
        <v>0</v>
      </c>
      <c r="Q69" s="20"/>
      <c r="R69" s="20" t="s">
        <v>3172</v>
      </c>
      <c r="S69" s="22">
        <v>63</v>
      </c>
      <c r="T69" s="20" t="s">
        <v>1906</v>
      </c>
      <c r="U69" s="20">
        <v>3.5</v>
      </c>
      <c r="V69" s="20" t="s">
        <v>1907</v>
      </c>
      <c r="W69" s="20">
        <v>6.3</v>
      </c>
      <c r="X69" s="23" t="b">
        <v>0</v>
      </c>
      <c r="Y69" s="20"/>
      <c r="Z69" s="20" t="s">
        <v>857</v>
      </c>
      <c r="AA69" s="22">
        <v>2</v>
      </c>
      <c r="AB69" s="22">
        <v>7</v>
      </c>
      <c r="AC69" s="22">
        <v>98</v>
      </c>
      <c r="AD69" s="22">
        <v>2404352</v>
      </c>
      <c r="AE69" s="22">
        <v>7839</v>
      </c>
      <c r="AF69" s="22">
        <v>2502018</v>
      </c>
      <c r="AG69" s="22">
        <v>6703</v>
      </c>
      <c r="AH69" s="20">
        <v>0.3</v>
      </c>
      <c r="AI69" s="20">
        <v>15.6</v>
      </c>
      <c r="AJ69" s="20" t="s">
        <v>1907</v>
      </c>
      <c r="AK69" s="22">
        <v>1519</v>
      </c>
      <c r="AL69" s="22">
        <v>4</v>
      </c>
      <c r="AM69" s="22">
        <v>8</v>
      </c>
      <c r="AN69" s="22">
        <v>5</v>
      </c>
      <c r="AO69" s="22">
        <v>26</v>
      </c>
      <c r="AP69" s="22">
        <v>0</v>
      </c>
      <c r="AQ69" s="22">
        <v>0</v>
      </c>
      <c r="AR69" s="22">
        <v>0</v>
      </c>
      <c r="AS69" s="22">
        <v>1</v>
      </c>
      <c r="AT69" s="22">
        <v>0</v>
      </c>
      <c r="AU69" s="22">
        <v>0</v>
      </c>
      <c r="AV69" s="22">
        <v>5</v>
      </c>
      <c r="AW69" s="22">
        <v>287</v>
      </c>
      <c r="AX69" s="20">
        <v>341.6</v>
      </c>
      <c r="AY69" s="20">
        <v>448.3</v>
      </c>
      <c r="AZ69" s="20">
        <v>515</v>
      </c>
      <c r="BA69" s="20">
        <v>130.19999999999999</v>
      </c>
      <c r="BB69" s="22">
        <v>18</v>
      </c>
      <c r="BC69" s="20">
        <v>5.0999999999999996</v>
      </c>
      <c r="BD69" s="20">
        <v>3.08</v>
      </c>
      <c r="BE69" s="20">
        <v>8.18</v>
      </c>
      <c r="BF69" s="20">
        <v>21.88</v>
      </c>
      <c r="BG69" s="22">
        <v>161</v>
      </c>
      <c r="BH69" s="22">
        <v>71</v>
      </c>
      <c r="BI69" s="22">
        <v>53</v>
      </c>
      <c r="BJ69" s="22">
        <v>44</v>
      </c>
      <c r="BK69" s="22">
        <v>38</v>
      </c>
      <c r="BL69" s="22">
        <v>22</v>
      </c>
      <c r="BM69" s="22">
        <v>54</v>
      </c>
      <c r="BN69" s="22">
        <v>41</v>
      </c>
      <c r="BO69" s="20"/>
      <c r="BP69" s="20"/>
      <c r="BQ69" s="20"/>
      <c r="BR69" s="20"/>
      <c r="BS69" s="20"/>
      <c r="BT69" s="20"/>
      <c r="BU69" s="22">
        <v>0.3</v>
      </c>
      <c r="BV69" s="22">
        <v>0</v>
      </c>
      <c r="BW69" s="22">
        <v>0.18</v>
      </c>
      <c r="BX69" s="22">
        <v>0.48</v>
      </c>
      <c r="BY69" s="22">
        <v>1.3</v>
      </c>
      <c r="BZ69" s="22">
        <v>1.54</v>
      </c>
      <c r="CA69" s="22">
        <v>55</v>
      </c>
      <c r="CB69" s="22">
        <v>31</v>
      </c>
      <c r="CC69" s="22">
        <v>194</v>
      </c>
      <c r="CD69" s="22">
        <v>95</v>
      </c>
      <c r="CE69" s="22">
        <v>104</v>
      </c>
      <c r="CF69" s="22">
        <v>54</v>
      </c>
      <c r="CG69" s="22">
        <v>55</v>
      </c>
      <c r="CH69" s="22">
        <v>19</v>
      </c>
      <c r="CI69" s="22">
        <v>1.07</v>
      </c>
      <c r="CJ69" s="22">
        <v>0.3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549068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3</v>
      </c>
      <c r="J70" s="20">
        <v>0.5</v>
      </c>
      <c r="K70" s="20">
        <v>0</v>
      </c>
      <c r="L70" s="22">
        <v>0</v>
      </c>
      <c r="M70" s="20" t="s">
        <v>2446</v>
      </c>
      <c r="N70" s="20">
        <v>0</v>
      </c>
      <c r="O70" s="22">
        <v>618</v>
      </c>
      <c r="P70" s="23" t="b">
        <v>0</v>
      </c>
      <c r="Q70" s="20"/>
      <c r="R70" s="20"/>
      <c r="S70" s="22">
        <v>45</v>
      </c>
      <c r="T70" s="20" t="s">
        <v>2447</v>
      </c>
      <c r="U70" s="20">
        <v>0</v>
      </c>
      <c r="V70" s="20" t="s">
        <v>2448</v>
      </c>
      <c r="W70" s="20">
        <v>0.1</v>
      </c>
      <c r="X70" s="23" t="b">
        <v>0</v>
      </c>
      <c r="Y70" s="20"/>
      <c r="Z70" s="20" t="s">
        <v>857</v>
      </c>
      <c r="AA70" s="22">
        <v>2</v>
      </c>
      <c r="AB70" s="22">
        <v>7</v>
      </c>
      <c r="AC70" s="22">
        <v>0</v>
      </c>
      <c r="AD70" s="22">
        <v>7549</v>
      </c>
      <c r="AE70" s="22">
        <v>28</v>
      </c>
      <c r="AF70" s="22">
        <v>8347</v>
      </c>
      <c r="AG70" s="22">
        <v>41</v>
      </c>
      <c r="AH70" s="20">
        <v>0</v>
      </c>
      <c r="AI70" s="20">
        <v>0</v>
      </c>
      <c r="AJ70" s="20" t="s">
        <v>2448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0</v>
      </c>
      <c r="AW70" s="22">
        <v>0</v>
      </c>
      <c r="AX70" s="20">
        <v>0</v>
      </c>
      <c r="AY70" s="20">
        <v>0</v>
      </c>
      <c r="AZ70" s="20">
        <v>0</v>
      </c>
      <c r="BA70" s="20">
        <v>0</v>
      </c>
      <c r="BB70" s="22">
        <v>0</v>
      </c>
      <c r="BC70" s="20">
        <v>0</v>
      </c>
      <c r="BD70" s="20">
        <v>0</v>
      </c>
      <c r="BE70" s="20">
        <v>0</v>
      </c>
      <c r="BF70" s="20">
        <v>0</v>
      </c>
      <c r="BG70" s="22">
        <v>775</v>
      </c>
      <c r="BH70" s="22">
        <v>321</v>
      </c>
      <c r="BI70" s="22">
        <v>772</v>
      </c>
      <c r="BJ70" s="22">
        <v>321</v>
      </c>
      <c r="BK70" s="22">
        <v>761</v>
      </c>
      <c r="BL70" s="22">
        <v>317</v>
      </c>
      <c r="BM70" s="22">
        <v>778</v>
      </c>
      <c r="BN70" s="22">
        <v>322</v>
      </c>
      <c r="BO70" s="20"/>
      <c r="BP70" s="20"/>
      <c r="BQ70" s="20"/>
      <c r="BR70" s="20"/>
      <c r="BS70" s="20"/>
      <c r="BT70" s="20"/>
      <c r="BU70" s="22">
        <v>0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493</v>
      </c>
      <c r="CB70" s="22">
        <v>296</v>
      </c>
      <c r="CC70" s="22">
        <v>707</v>
      </c>
      <c r="CD70" s="22">
        <v>282</v>
      </c>
      <c r="CE70" s="22">
        <v>777</v>
      </c>
      <c r="CF70" s="22">
        <v>323</v>
      </c>
      <c r="CG70" s="22">
        <v>517</v>
      </c>
      <c r="CH70" s="22">
        <v>176</v>
      </c>
      <c r="CI70" s="22">
        <v>0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27.75" thickBot="1">
      <c r="A71" s="22">
        <v>0</v>
      </c>
      <c r="B71" s="22">
        <v>0</v>
      </c>
      <c r="C71" s="22">
        <v>462381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1</v>
      </c>
      <c r="J71" s="20">
        <v>0</v>
      </c>
      <c r="K71" s="20">
        <v>0</v>
      </c>
      <c r="L71" s="22">
        <v>0</v>
      </c>
      <c r="M71" s="20" t="s">
        <v>2725</v>
      </c>
      <c r="N71" s="20">
        <v>0</v>
      </c>
      <c r="O71" s="22">
        <v>670</v>
      </c>
      <c r="P71" s="23" t="b">
        <v>0</v>
      </c>
      <c r="Q71" s="20" t="s">
        <v>3653</v>
      </c>
      <c r="R71" s="20" t="s">
        <v>3654</v>
      </c>
      <c r="S71" s="22">
        <v>40</v>
      </c>
      <c r="T71" s="20" t="s">
        <v>2726</v>
      </c>
      <c r="U71" s="20">
        <v>0</v>
      </c>
      <c r="V71" s="20" t="s">
        <v>2727</v>
      </c>
      <c r="W71" s="20">
        <v>0</v>
      </c>
      <c r="X71" s="23" t="b">
        <v>0</v>
      </c>
      <c r="Y71" s="20"/>
      <c r="Z71" s="20" t="s">
        <v>871</v>
      </c>
      <c r="AA71" s="22">
        <v>2</v>
      </c>
      <c r="AB71" s="22">
        <v>7</v>
      </c>
      <c r="AC71" s="22">
        <v>0</v>
      </c>
      <c r="AD71" s="22">
        <v>3154</v>
      </c>
      <c r="AE71" s="22">
        <v>0</v>
      </c>
      <c r="AF71" s="22">
        <v>2816</v>
      </c>
      <c r="AG71" s="22">
        <v>21</v>
      </c>
      <c r="AH71" s="20">
        <v>0</v>
      </c>
      <c r="AI71" s="20">
        <v>0</v>
      </c>
      <c r="AJ71" s="20" t="s">
        <v>2727</v>
      </c>
      <c r="AK71" s="22">
        <v>0</v>
      </c>
      <c r="AL71" s="22">
        <v>0</v>
      </c>
      <c r="AM71" s="22">
        <v>0</v>
      </c>
      <c r="AN71" s="22">
        <v>0</v>
      </c>
      <c r="AO71" s="22">
        <v>0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0</v>
      </c>
      <c r="AX71" s="20">
        <v>0</v>
      </c>
      <c r="AY71" s="20">
        <v>0</v>
      </c>
      <c r="AZ71" s="20">
        <v>0</v>
      </c>
      <c r="BA71" s="20">
        <v>0</v>
      </c>
      <c r="BB71" s="22">
        <v>0</v>
      </c>
      <c r="BC71" s="20">
        <v>0</v>
      </c>
      <c r="BD71" s="20">
        <v>0</v>
      </c>
      <c r="BE71" s="20">
        <v>0</v>
      </c>
      <c r="BF71" s="20">
        <v>0</v>
      </c>
      <c r="BG71" s="22">
        <v>606</v>
      </c>
      <c r="BH71" s="22">
        <v>77</v>
      </c>
      <c r="BI71" s="22">
        <v>592</v>
      </c>
      <c r="BJ71" s="22">
        <v>60</v>
      </c>
      <c r="BK71" s="22">
        <v>554</v>
      </c>
      <c r="BL71" s="22">
        <v>49</v>
      </c>
      <c r="BM71" s="22">
        <v>610</v>
      </c>
      <c r="BN71" s="22">
        <v>77</v>
      </c>
      <c r="BO71" s="20"/>
      <c r="BP71" s="20"/>
      <c r="BQ71" s="20"/>
      <c r="BR71" s="20"/>
      <c r="BS71" s="20"/>
      <c r="BT71" s="20"/>
      <c r="BU71" s="22">
        <v>0</v>
      </c>
      <c r="BV71" s="22">
        <v>0</v>
      </c>
      <c r="BW71" s="22">
        <v>0</v>
      </c>
      <c r="BX71" s="22">
        <v>0</v>
      </c>
      <c r="BY71" s="22">
        <v>0</v>
      </c>
      <c r="BZ71" s="22">
        <v>0</v>
      </c>
      <c r="CA71" s="22">
        <v>729</v>
      </c>
      <c r="CB71" s="22">
        <v>55</v>
      </c>
      <c r="CC71" s="22">
        <v>472</v>
      </c>
      <c r="CD71" s="22">
        <v>70</v>
      </c>
      <c r="CE71" s="22">
        <v>617</v>
      </c>
      <c r="CF71" s="22">
        <v>77</v>
      </c>
      <c r="CG71" s="22">
        <v>599</v>
      </c>
      <c r="CH71" s="22">
        <v>77</v>
      </c>
      <c r="CI71" s="22">
        <v>0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100</v>
      </c>
      <c r="C72" s="22">
        <v>245414</v>
      </c>
      <c r="D72" s="22">
        <v>0</v>
      </c>
      <c r="E72" s="22">
        <v>0</v>
      </c>
      <c r="F72" s="22">
        <v>-1</v>
      </c>
      <c r="G72" s="22">
        <v>1</v>
      </c>
      <c r="H72" s="22">
        <v>0</v>
      </c>
      <c r="I72" s="22">
        <v>3</v>
      </c>
      <c r="J72" s="20">
        <v>1</v>
      </c>
      <c r="K72" s="20">
        <v>0.5</v>
      </c>
      <c r="L72" s="22">
        <v>1</v>
      </c>
      <c r="M72" s="20" t="s">
        <v>2795</v>
      </c>
      <c r="N72" s="20">
        <v>0.5</v>
      </c>
      <c r="O72" s="22">
        <v>672</v>
      </c>
      <c r="P72" s="23" t="b">
        <v>0</v>
      </c>
      <c r="Q72" s="20"/>
      <c r="R72" s="20" t="s">
        <v>3869</v>
      </c>
      <c r="S72" s="22">
        <v>54</v>
      </c>
      <c r="T72" s="20" t="s">
        <v>2796</v>
      </c>
      <c r="U72" s="20">
        <v>1.1000000000000001</v>
      </c>
      <c r="V72" s="20" t="s">
        <v>2797</v>
      </c>
      <c r="W72" s="20">
        <v>0.1</v>
      </c>
      <c r="X72" s="23" t="b">
        <v>0</v>
      </c>
      <c r="Y72" s="20"/>
      <c r="Z72" s="20" t="s">
        <v>857</v>
      </c>
      <c r="AA72" s="22">
        <v>2</v>
      </c>
      <c r="AB72" s="22">
        <v>7</v>
      </c>
      <c r="AC72" s="22">
        <v>21</v>
      </c>
      <c r="AD72" s="22">
        <v>13662</v>
      </c>
      <c r="AE72" s="22">
        <v>74</v>
      </c>
      <c r="AF72" s="22">
        <v>12974</v>
      </c>
      <c r="AG72" s="22">
        <v>39</v>
      </c>
      <c r="AH72" s="20">
        <v>0.1</v>
      </c>
      <c r="AI72" s="20">
        <v>3.9</v>
      </c>
      <c r="AJ72" s="20" t="s">
        <v>2797</v>
      </c>
      <c r="AK72" s="22">
        <v>580</v>
      </c>
      <c r="AL72" s="22">
        <v>1</v>
      </c>
      <c r="AM72" s="22">
        <v>0</v>
      </c>
      <c r="AN72" s="22">
        <v>1</v>
      </c>
      <c r="AO72" s="22">
        <v>9</v>
      </c>
      <c r="AP72" s="22">
        <v>0</v>
      </c>
      <c r="AQ72" s="22">
        <v>0</v>
      </c>
      <c r="AR72" s="22">
        <v>0</v>
      </c>
      <c r="AS72" s="22">
        <v>6</v>
      </c>
      <c r="AT72" s="22">
        <v>0</v>
      </c>
      <c r="AU72" s="22">
        <v>0</v>
      </c>
      <c r="AV72" s="22">
        <v>0</v>
      </c>
      <c r="AW72" s="22">
        <v>5</v>
      </c>
      <c r="AX72" s="20">
        <v>81.400000000000006</v>
      </c>
      <c r="AY72" s="20">
        <v>93.8</v>
      </c>
      <c r="AZ72" s="20">
        <v>265</v>
      </c>
      <c r="BA72" s="20">
        <v>43.5</v>
      </c>
      <c r="BB72" s="22">
        <v>7</v>
      </c>
      <c r="BC72" s="20">
        <v>1.88</v>
      </c>
      <c r="BD72" s="20">
        <v>0.57999999999999996</v>
      </c>
      <c r="BE72" s="20">
        <v>2.46</v>
      </c>
      <c r="BF72" s="20">
        <v>8.77</v>
      </c>
      <c r="BG72" s="22">
        <v>381</v>
      </c>
      <c r="BH72" s="22">
        <v>160</v>
      </c>
      <c r="BI72" s="22">
        <v>269</v>
      </c>
      <c r="BJ72" s="22">
        <v>153</v>
      </c>
      <c r="BK72" s="22">
        <v>105</v>
      </c>
      <c r="BL72" s="22">
        <v>67</v>
      </c>
      <c r="BM72" s="22">
        <v>263</v>
      </c>
      <c r="BN72" s="22">
        <v>127</v>
      </c>
      <c r="BO72" s="20"/>
      <c r="BP72" s="20"/>
      <c r="BQ72" s="20"/>
      <c r="BR72" s="20"/>
      <c r="BS72" s="20"/>
      <c r="BT72" s="20"/>
      <c r="BU72" s="22">
        <v>0.28999999999999998</v>
      </c>
      <c r="BV72" s="22">
        <v>0</v>
      </c>
      <c r="BW72" s="22">
        <v>0.09</v>
      </c>
      <c r="BX72" s="22">
        <v>0.38</v>
      </c>
      <c r="BY72" s="22">
        <v>1.36</v>
      </c>
      <c r="BZ72" s="22">
        <v>1.4</v>
      </c>
      <c r="CA72" s="22">
        <v>123</v>
      </c>
      <c r="CB72" s="22">
        <v>75</v>
      </c>
      <c r="CC72" s="22">
        <v>324</v>
      </c>
      <c r="CD72" s="22">
        <v>160</v>
      </c>
      <c r="CE72" s="22">
        <v>434</v>
      </c>
      <c r="CF72" s="22">
        <v>199</v>
      </c>
      <c r="CG72" s="22">
        <v>512</v>
      </c>
      <c r="CH72" s="22">
        <v>172</v>
      </c>
      <c r="CI72" s="22">
        <v>1.0900000000000001</v>
      </c>
      <c r="CJ72" s="22">
        <v>0.16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2">
        <v>0</v>
      </c>
      <c r="B73" s="22">
        <v>0</v>
      </c>
      <c r="C73" s="22">
        <v>516159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1</v>
      </c>
      <c r="J73" s="20">
        <v>0</v>
      </c>
      <c r="K73" s="20">
        <v>0</v>
      </c>
      <c r="L73" s="22">
        <v>0</v>
      </c>
      <c r="M73" s="20" t="s">
        <v>2798</v>
      </c>
      <c r="N73" s="20">
        <v>0</v>
      </c>
      <c r="O73" s="22">
        <v>686</v>
      </c>
      <c r="P73" s="23" t="b">
        <v>0</v>
      </c>
      <c r="Q73" s="20" t="s">
        <v>3049</v>
      </c>
      <c r="R73" s="20" t="s">
        <v>3050</v>
      </c>
      <c r="S73" s="22">
        <v>40</v>
      </c>
      <c r="T73" s="20" t="s">
        <v>2799</v>
      </c>
      <c r="U73" s="20">
        <v>0</v>
      </c>
      <c r="V73" s="20" t="s">
        <v>2800</v>
      </c>
      <c r="W73" s="20">
        <v>0</v>
      </c>
      <c r="X73" s="23" t="b">
        <v>0</v>
      </c>
      <c r="Y73" s="20"/>
      <c r="Z73" s="20" t="s">
        <v>871</v>
      </c>
      <c r="AA73" s="22">
        <v>2</v>
      </c>
      <c r="AB73" s="22">
        <v>7</v>
      </c>
      <c r="AC73" s="22">
        <v>0</v>
      </c>
      <c r="AD73" s="22">
        <v>6697</v>
      </c>
      <c r="AE73" s="22">
        <v>0</v>
      </c>
      <c r="AF73" s="22">
        <v>6077</v>
      </c>
      <c r="AG73" s="22">
        <v>19</v>
      </c>
      <c r="AH73" s="20">
        <v>0</v>
      </c>
      <c r="AI73" s="20">
        <v>0</v>
      </c>
      <c r="AJ73" s="20" t="s">
        <v>2800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630</v>
      </c>
      <c r="BH73" s="22">
        <v>85</v>
      </c>
      <c r="BI73" s="22">
        <v>616</v>
      </c>
      <c r="BJ73" s="22">
        <v>68</v>
      </c>
      <c r="BK73" s="22">
        <v>580</v>
      </c>
      <c r="BL73" s="22">
        <v>57</v>
      </c>
      <c r="BM73" s="22">
        <v>634</v>
      </c>
      <c r="BN73" s="22">
        <v>85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758</v>
      </c>
      <c r="CB73" s="22">
        <v>63</v>
      </c>
      <c r="CC73" s="22">
        <v>497</v>
      </c>
      <c r="CD73" s="22">
        <v>78</v>
      </c>
      <c r="CE73" s="22">
        <v>641</v>
      </c>
      <c r="CF73" s="22">
        <v>85</v>
      </c>
      <c r="CG73" s="22">
        <v>525</v>
      </c>
      <c r="CH73" s="22">
        <v>72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0"/>
      <c r="B74" s="20"/>
      <c r="C74" s="22">
        <v>171101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2</v>
      </c>
      <c r="J74" s="20">
        <v>1.5</v>
      </c>
      <c r="K74" s="20">
        <v>1</v>
      </c>
      <c r="L74" s="22">
        <v>0</v>
      </c>
      <c r="M74" s="20" t="s">
        <v>2895</v>
      </c>
      <c r="N74" s="20">
        <v>1</v>
      </c>
      <c r="O74" s="22">
        <v>699</v>
      </c>
      <c r="P74" s="23" t="b">
        <v>0</v>
      </c>
      <c r="Q74" s="20"/>
      <c r="R74" s="20"/>
      <c r="S74" s="22">
        <v>45</v>
      </c>
      <c r="T74" s="20" t="s">
        <v>2896</v>
      </c>
      <c r="U74" s="20">
        <v>2.2000000000000002</v>
      </c>
      <c r="V74" s="20" t="s">
        <v>2897</v>
      </c>
      <c r="W74" s="20">
        <v>0.3</v>
      </c>
      <c r="X74" s="23" t="b">
        <v>0</v>
      </c>
      <c r="Y74" s="20"/>
      <c r="Z74" s="20" t="s">
        <v>857</v>
      </c>
      <c r="AA74" s="22">
        <v>2</v>
      </c>
      <c r="AB74" s="22">
        <v>7</v>
      </c>
      <c r="AC74" s="22">
        <v>24</v>
      </c>
      <c r="AD74" s="22">
        <v>44716</v>
      </c>
      <c r="AE74" s="22">
        <v>667</v>
      </c>
      <c r="AF74" s="22">
        <v>20154</v>
      </c>
      <c r="AG74" s="22">
        <v>586</v>
      </c>
      <c r="AH74" s="20">
        <v>0.2</v>
      </c>
      <c r="AI74" s="20">
        <v>5.3</v>
      </c>
      <c r="AJ74" s="20" t="s">
        <v>2897</v>
      </c>
      <c r="AK74" s="22">
        <v>928</v>
      </c>
      <c r="AL74" s="22">
        <v>0</v>
      </c>
      <c r="AM74" s="22">
        <v>1</v>
      </c>
      <c r="AN74" s="22">
        <v>2</v>
      </c>
      <c r="AO74" s="22">
        <v>17</v>
      </c>
      <c r="AP74" s="22">
        <v>0</v>
      </c>
      <c r="AQ74" s="22">
        <v>0</v>
      </c>
      <c r="AR74" s="22">
        <v>0</v>
      </c>
      <c r="AS74" s="22">
        <v>2</v>
      </c>
      <c r="AT74" s="22">
        <v>0</v>
      </c>
      <c r="AU74" s="22">
        <v>0</v>
      </c>
      <c r="AV74" s="22">
        <v>0</v>
      </c>
      <c r="AW74" s="22">
        <v>175</v>
      </c>
      <c r="AX74" s="20">
        <v>194.4</v>
      </c>
      <c r="AY74" s="20">
        <v>40.200000000000003</v>
      </c>
      <c r="AZ74" s="20">
        <v>64</v>
      </c>
      <c r="BA74" s="20">
        <v>29.8</v>
      </c>
      <c r="BB74" s="22">
        <v>11</v>
      </c>
      <c r="BC74" s="20">
        <v>0.71</v>
      </c>
      <c r="BD74" s="20">
        <v>0.51</v>
      </c>
      <c r="BE74" s="20">
        <v>1.22</v>
      </c>
      <c r="BF74" s="20">
        <v>16.440000000000001</v>
      </c>
      <c r="BG74" s="22">
        <v>276</v>
      </c>
      <c r="BH74" s="22">
        <v>102</v>
      </c>
      <c r="BI74" s="22">
        <v>363</v>
      </c>
      <c r="BJ74" s="22">
        <v>126</v>
      </c>
      <c r="BK74" s="22">
        <v>287</v>
      </c>
      <c r="BL74" s="22">
        <v>89</v>
      </c>
      <c r="BM74" s="22">
        <v>325</v>
      </c>
      <c r="BN74" s="22">
        <v>116</v>
      </c>
      <c r="BO74" s="20"/>
      <c r="BP74" s="20"/>
      <c r="BQ74" s="20"/>
      <c r="BR74" s="20"/>
      <c r="BS74" s="20"/>
      <c r="BT74" s="20"/>
      <c r="BU74" s="22">
        <v>7.0000000000000007E-2</v>
      </c>
      <c r="BV74" s="22">
        <v>0</v>
      </c>
      <c r="BW74" s="22">
        <v>0.05</v>
      </c>
      <c r="BX74" s="22">
        <v>0.12</v>
      </c>
      <c r="BY74" s="22">
        <v>1.59</v>
      </c>
      <c r="BZ74" s="22">
        <v>1.65</v>
      </c>
      <c r="CA74" s="22">
        <v>370</v>
      </c>
      <c r="CB74" s="22">
        <v>61</v>
      </c>
      <c r="CC74" s="22">
        <v>242</v>
      </c>
      <c r="CD74" s="22">
        <v>78</v>
      </c>
      <c r="CE74" s="22">
        <v>271</v>
      </c>
      <c r="CF74" s="22">
        <v>89</v>
      </c>
      <c r="CG74" s="22">
        <v>299</v>
      </c>
      <c r="CH74" s="22">
        <v>119</v>
      </c>
      <c r="CI74" s="22">
        <v>1.07</v>
      </c>
      <c r="CJ74" s="22">
        <v>0.19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0"/>
      <c r="B75" s="20"/>
      <c r="C75" s="22">
        <v>564505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1</v>
      </c>
      <c r="J75" s="20">
        <v>0.5</v>
      </c>
      <c r="K75" s="20">
        <v>0</v>
      </c>
      <c r="L75" s="22">
        <v>0</v>
      </c>
      <c r="M75" s="20" t="s">
        <v>1230</v>
      </c>
      <c r="N75" s="20">
        <v>0</v>
      </c>
      <c r="O75" s="22">
        <v>765</v>
      </c>
      <c r="P75" s="23" t="b">
        <v>0</v>
      </c>
      <c r="Q75" s="20"/>
      <c r="R75" s="20"/>
      <c r="S75" s="22">
        <v>40</v>
      </c>
      <c r="T75" s="20" t="s">
        <v>3482</v>
      </c>
      <c r="U75" s="20">
        <v>0</v>
      </c>
      <c r="V75" s="20" t="s">
        <v>3483</v>
      </c>
      <c r="W75" s="20">
        <v>0</v>
      </c>
      <c r="X75" s="23" t="b">
        <v>0</v>
      </c>
      <c r="Y75" s="20"/>
      <c r="Z75" s="20" t="s">
        <v>857</v>
      </c>
      <c r="AA75" s="22">
        <v>2</v>
      </c>
      <c r="AB75" s="22">
        <v>7</v>
      </c>
      <c r="AC75" s="22">
        <v>0</v>
      </c>
      <c r="AD75" s="22">
        <v>818</v>
      </c>
      <c r="AE75" s="22">
        <v>22</v>
      </c>
      <c r="AF75" s="22">
        <v>443</v>
      </c>
      <c r="AG75" s="22">
        <v>29</v>
      </c>
      <c r="AH75" s="20">
        <v>0</v>
      </c>
      <c r="AI75" s="20">
        <v>0</v>
      </c>
      <c r="AJ75" s="20" t="s">
        <v>3483</v>
      </c>
      <c r="AK75" s="22">
        <v>0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0</v>
      </c>
      <c r="AX75" s="20">
        <v>0</v>
      </c>
      <c r="AY75" s="20">
        <v>0</v>
      </c>
      <c r="AZ75" s="20">
        <v>0</v>
      </c>
      <c r="BA75" s="20">
        <v>0</v>
      </c>
      <c r="BB75" s="22">
        <v>0</v>
      </c>
      <c r="BC75" s="20">
        <v>0</v>
      </c>
      <c r="BD75" s="20">
        <v>0</v>
      </c>
      <c r="BE75" s="20">
        <v>0</v>
      </c>
      <c r="BF75" s="20">
        <v>0</v>
      </c>
      <c r="BG75" s="22">
        <v>644</v>
      </c>
      <c r="BH75" s="22">
        <v>88</v>
      </c>
      <c r="BI75" s="22">
        <v>630</v>
      </c>
      <c r="BJ75" s="22">
        <v>71</v>
      </c>
      <c r="BK75" s="22">
        <v>594</v>
      </c>
      <c r="BL75" s="22">
        <v>60</v>
      </c>
      <c r="BM75" s="22">
        <v>648</v>
      </c>
      <c r="BN75" s="22">
        <v>88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</v>
      </c>
      <c r="BX75" s="22">
        <v>0</v>
      </c>
      <c r="BY75" s="22">
        <v>0</v>
      </c>
      <c r="BZ75" s="22">
        <v>0</v>
      </c>
      <c r="CA75" s="22">
        <v>772</v>
      </c>
      <c r="CB75" s="22">
        <v>66</v>
      </c>
      <c r="CC75" s="22">
        <v>511</v>
      </c>
      <c r="CD75" s="22">
        <v>81</v>
      </c>
      <c r="CE75" s="22">
        <v>655</v>
      </c>
      <c r="CF75" s="22">
        <v>88</v>
      </c>
      <c r="CG75" s="22">
        <v>704</v>
      </c>
      <c r="CH75" s="22">
        <v>82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27.75" thickBot="1">
      <c r="A76" s="22">
        <v>0</v>
      </c>
      <c r="B76" s="22">
        <v>0</v>
      </c>
      <c r="C76" s="22">
        <v>515599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3</v>
      </c>
      <c r="J76" s="20">
        <v>0</v>
      </c>
      <c r="K76" s="20">
        <v>0</v>
      </c>
      <c r="L76" s="22">
        <v>0</v>
      </c>
      <c r="M76" s="20" t="s">
        <v>3514</v>
      </c>
      <c r="N76" s="20">
        <v>0</v>
      </c>
      <c r="O76" s="22">
        <v>767</v>
      </c>
      <c r="P76" s="23" t="b">
        <v>0</v>
      </c>
      <c r="Q76" s="20" t="s">
        <v>4014</v>
      </c>
      <c r="R76" s="20" t="s">
        <v>4015</v>
      </c>
      <c r="S76" s="22">
        <v>45</v>
      </c>
      <c r="T76" s="20" t="s">
        <v>3515</v>
      </c>
      <c r="U76" s="20">
        <v>0</v>
      </c>
      <c r="V76" s="20" t="s">
        <v>3516</v>
      </c>
      <c r="W76" s="20">
        <v>0</v>
      </c>
      <c r="X76" s="23" t="b">
        <v>0</v>
      </c>
      <c r="Y76" s="20"/>
      <c r="Z76" s="20" t="s">
        <v>871</v>
      </c>
      <c r="AA76" s="22">
        <v>2</v>
      </c>
      <c r="AB76" s="22">
        <v>7</v>
      </c>
      <c r="AC76" s="22">
        <v>0</v>
      </c>
      <c r="AD76" s="22">
        <v>308</v>
      </c>
      <c r="AE76" s="22">
        <v>0</v>
      </c>
      <c r="AF76" s="22">
        <v>248</v>
      </c>
      <c r="AG76" s="22">
        <v>7</v>
      </c>
      <c r="AH76" s="20">
        <v>0</v>
      </c>
      <c r="AI76" s="20">
        <v>0</v>
      </c>
      <c r="AJ76" s="20" t="s">
        <v>3516</v>
      </c>
      <c r="AK76" s="22">
        <v>0</v>
      </c>
      <c r="AL76" s="22">
        <v>0</v>
      </c>
      <c r="AM76" s="22">
        <v>0</v>
      </c>
      <c r="AN76" s="22">
        <v>0</v>
      </c>
      <c r="AO76" s="22">
        <v>0</v>
      </c>
      <c r="AP76" s="22">
        <v>0</v>
      </c>
      <c r="AQ76" s="22">
        <v>0</v>
      </c>
      <c r="AR76" s="22">
        <v>0</v>
      </c>
      <c r="AS76" s="22">
        <v>0</v>
      </c>
      <c r="AT76" s="22">
        <v>0</v>
      </c>
      <c r="AU76" s="22">
        <v>0</v>
      </c>
      <c r="AV76" s="22">
        <v>0</v>
      </c>
      <c r="AW76" s="22">
        <v>0</v>
      </c>
      <c r="AX76" s="20">
        <v>0</v>
      </c>
      <c r="AY76" s="20">
        <v>0</v>
      </c>
      <c r="AZ76" s="20">
        <v>0</v>
      </c>
      <c r="BA76" s="20">
        <v>0</v>
      </c>
      <c r="BB76" s="22">
        <v>0</v>
      </c>
      <c r="BC76" s="20">
        <v>0</v>
      </c>
      <c r="BD76" s="20">
        <v>0</v>
      </c>
      <c r="BE76" s="20">
        <v>0</v>
      </c>
      <c r="BF76" s="20">
        <v>0</v>
      </c>
      <c r="BG76" s="22">
        <v>759</v>
      </c>
      <c r="BH76" s="22">
        <v>310</v>
      </c>
      <c r="BI76" s="22">
        <v>755</v>
      </c>
      <c r="BJ76" s="22">
        <v>310</v>
      </c>
      <c r="BK76" s="22">
        <v>743</v>
      </c>
      <c r="BL76" s="22">
        <v>305</v>
      </c>
      <c r="BM76" s="22">
        <v>762</v>
      </c>
      <c r="BN76" s="22">
        <v>311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469</v>
      </c>
      <c r="CB76" s="22">
        <v>280</v>
      </c>
      <c r="CC76" s="22">
        <v>688</v>
      </c>
      <c r="CD76" s="22">
        <v>270</v>
      </c>
      <c r="CE76" s="22">
        <v>762</v>
      </c>
      <c r="CF76" s="22">
        <v>313</v>
      </c>
      <c r="CG76" s="22">
        <v>800</v>
      </c>
      <c r="CH76" s="22">
        <v>337</v>
      </c>
      <c r="CI76" s="22">
        <v>0</v>
      </c>
      <c r="CJ76" s="22">
        <v>0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481283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1</v>
      </c>
      <c r="J77" s="20">
        <v>0.5</v>
      </c>
      <c r="K77" s="20">
        <v>0</v>
      </c>
      <c r="L77" s="22">
        <v>0</v>
      </c>
      <c r="M77" s="20" t="s">
        <v>478</v>
      </c>
      <c r="N77" s="20">
        <v>0</v>
      </c>
      <c r="O77" s="22">
        <v>778</v>
      </c>
      <c r="P77" s="23" t="b">
        <v>0</v>
      </c>
      <c r="Q77" s="20"/>
      <c r="R77" s="20"/>
      <c r="S77" s="22">
        <v>40</v>
      </c>
      <c r="T77" s="20" t="s">
        <v>3655</v>
      </c>
      <c r="U77" s="20">
        <v>0</v>
      </c>
      <c r="V77" s="20" t="s">
        <v>3656</v>
      </c>
      <c r="W77" s="20">
        <v>0</v>
      </c>
      <c r="X77" s="23" t="b">
        <v>0</v>
      </c>
      <c r="Y77" s="20"/>
      <c r="Z77" s="20" t="s">
        <v>857</v>
      </c>
      <c r="AA77" s="22">
        <v>2</v>
      </c>
      <c r="AB77" s="22">
        <v>7</v>
      </c>
      <c r="AC77" s="22">
        <v>0</v>
      </c>
      <c r="AD77" s="22">
        <v>498</v>
      </c>
      <c r="AE77" s="22">
        <v>25</v>
      </c>
      <c r="AF77" s="22">
        <v>229</v>
      </c>
      <c r="AG77" s="22">
        <v>22</v>
      </c>
      <c r="AH77" s="20">
        <v>0</v>
      </c>
      <c r="AI77" s="20">
        <v>0</v>
      </c>
      <c r="AJ77" s="20" t="s">
        <v>3656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614</v>
      </c>
      <c r="BH77" s="22">
        <v>82</v>
      </c>
      <c r="BI77" s="22">
        <v>600</v>
      </c>
      <c r="BJ77" s="22">
        <v>65</v>
      </c>
      <c r="BK77" s="22">
        <v>563</v>
      </c>
      <c r="BL77" s="22">
        <v>54</v>
      </c>
      <c r="BM77" s="22">
        <v>618</v>
      </c>
      <c r="BN77" s="22">
        <v>82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740</v>
      </c>
      <c r="CB77" s="22">
        <v>60</v>
      </c>
      <c r="CC77" s="22">
        <v>480</v>
      </c>
      <c r="CD77" s="22">
        <v>75</v>
      </c>
      <c r="CE77" s="22">
        <v>625</v>
      </c>
      <c r="CF77" s="22">
        <v>82</v>
      </c>
      <c r="CG77" s="22">
        <v>737</v>
      </c>
      <c r="CH77" s="22">
        <v>87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0"/>
      <c r="B78" s="20"/>
      <c r="C78" s="22">
        <v>465390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2</v>
      </c>
      <c r="J78" s="20">
        <v>0.5</v>
      </c>
      <c r="K78" s="20">
        <v>0</v>
      </c>
      <c r="L78" s="22">
        <v>0</v>
      </c>
      <c r="M78" s="20" t="s">
        <v>3744</v>
      </c>
      <c r="N78" s="20">
        <v>0</v>
      </c>
      <c r="O78" s="22">
        <v>793</v>
      </c>
      <c r="P78" s="23" t="b">
        <v>0</v>
      </c>
      <c r="Q78" s="20"/>
      <c r="R78" s="20"/>
      <c r="S78" s="22">
        <v>40</v>
      </c>
      <c r="T78" s="20" t="s">
        <v>3745</v>
      </c>
      <c r="U78" s="20">
        <v>0</v>
      </c>
      <c r="V78" s="20" t="s">
        <v>3746</v>
      </c>
      <c r="W78" s="20">
        <v>0</v>
      </c>
      <c r="X78" s="23" t="b">
        <v>0</v>
      </c>
      <c r="Y78" s="20"/>
      <c r="Z78" s="20" t="s">
        <v>857</v>
      </c>
      <c r="AA78" s="22">
        <v>2</v>
      </c>
      <c r="AB78" s="22">
        <v>7</v>
      </c>
      <c r="AC78" s="22">
        <v>0</v>
      </c>
      <c r="AD78" s="22">
        <v>1041</v>
      </c>
      <c r="AE78" s="22">
        <v>53</v>
      </c>
      <c r="AF78" s="22">
        <v>487</v>
      </c>
      <c r="AG78" s="22">
        <v>41</v>
      </c>
      <c r="AH78" s="20">
        <v>0</v>
      </c>
      <c r="AI78" s="20">
        <v>0</v>
      </c>
      <c r="AJ78" s="20" t="s">
        <v>3746</v>
      </c>
      <c r="AK78" s="22">
        <v>0</v>
      </c>
      <c r="AL78" s="22">
        <v>0</v>
      </c>
      <c r="AM78" s="22">
        <v>0</v>
      </c>
      <c r="AN78" s="22">
        <v>0</v>
      </c>
      <c r="AO78" s="22">
        <v>0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0</v>
      </c>
      <c r="AX78" s="20">
        <v>0</v>
      </c>
      <c r="AY78" s="20">
        <v>0</v>
      </c>
      <c r="AZ78" s="20">
        <v>0</v>
      </c>
      <c r="BA78" s="20">
        <v>0</v>
      </c>
      <c r="BB78" s="22">
        <v>0</v>
      </c>
      <c r="BC78" s="20">
        <v>0</v>
      </c>
      <c r="BD78" s="20">
        <v>0</v>
      </c>
      <c r="BE78" s="20">
        <v>0</v>
      </c>
      <c r="BF78" s="20">
        <v>0</v>
      </c>
      <c r="BG78" s="22">
        <v>609</v>
      </c>
      <c r="BH78" s="22">
        <v>224</v>
      </c>
      <c r="BI78" s="22">
        <v>595</v>
      </c>
      <c r="BJ78" s="22">
        <v>223</v>
      </c>
      <c r="BK78" s="22">
        <v>558</v>
      </c>
      <c r="BL78" s="22">
        <v>213</v>
      </c>
      <c r="BM78" s="22">
        <v>613</v>
      </c>
      <c r="BN78" s="22">
        <v>224</v>
      </c>
      <c r="BO78" s="20"/>
      <c r="BP78" s="20"/>
      <c r="BQ78" s="20"/>
      <c r="BR78" s="20"/>
      <c r="BS78" s="20"/>
      <c r="BT78" s="20"/>
      <c r="BU78" s="22">
        <v>0</v>
      </c>
      <c r="BV78" s="22">
        <v>0</v>
      </c>
      <c r="BW78" s="22">
        <v>0</v>
      </c>
      <c r="BX78" s="22">
        <v>0</v>
      </c>
      <c r="BY78" s="22">
        <v>0</v>
      </c>
      <c r="BZ78" s="22">
        <v>0</v>
      </c>
      <c r="CA78" s="22">
        <v>733</v>
      </c>
      <c r="CB78" s="22">
        <v>205</v>
      </c>
      <c r="CC78" s="22">
        <v>475</v>
      </c>
      <c r="CD78" s="22">
        <v>175</v>
      </c>
      <c r="CE78" s="22">
        <v>620</v>
      </c>
      <c r="CF78" s="22">
        <v>220</v>
      </c>
      <c r="CG78" s="22">
        <v>688</v>
      </c>
      <c r="CH78" s="22">
        <v>242</v>
      </c>
      <c r="CI78" s="22">
        <v>0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0"/>
      <c r="B79" s="20"/>
      <c r="C79" s="22">
        <v>244850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3</v>
      </c>
      <c r="J79" s="20">
        <v>0.7</v>
      </c>
      <c r="K79" s="20">
        <v>0.2</v>
      </c>
      <c r="L79" s="22">
        <v>0</v>
      </c>
      <c r="M79" s="20" t="s">
        <v>932</v>
      </c>
      <c r="N79" s="20">
        <v>0.2</v>
      </c>
      <c r="O79" s="22">
        <v>803</v>
      </c>
      <c r="P79" s="23" t="b">
        <v>0</v>
      </c>
      <c r="Q79" s="20"/>
      <c r="R79" s="20"/>
      <c r="S79" s="22">
        <v>50</v>
      </c>
      <c r="T79" s="20" t="s">
        <v>3870</v>
      </c>
      <c r="U79" s="20">
        <v>0.7</v>
      </c>
      <c r="V79" s="20" t="s">
        <v>3871</v>
      </c>
      <c r="W79" s="20">
        <v>0</v>
      </c>
      <c r="X79" s="23" t="b">
        <v>0</v>
      </c>
      <c r="Y79" s="20"/>
      <c r="Z79" s="20" t="s">
        <v>857</v>
      </c>
      <c r="AA79" s="22">
        <v>2</v>
      </c>
      <c r="AB79" s="22">
        <v>7</v>
      </c>
      <c r="AC79" s="22">
        <v>2</v>
      </c>
      <c r="AD79" s="22">
        <v>795</v>
      </c>
      <c r="AE79" s="22">
        <v>26</v>
      </c>
      <c r="AF79" s="22">
        <v>462</v>
      </c>
      <c r="AG79" s="22">
        <v>26</v>
      </c>
      <c r="AH79" s="20">
        <v>0</v>
      </c>
      <c r="AI79" s="20">
        <v>0.4</v>
      </c>
      <c r="AJ79" s="20" t="s">
        <v>3871</v>
      </c>
      <c r="AK79" s="22">
        <v>59</v>
      </c>
      <c r="AL79" s="22">
        <v>0</v>
      </c>
      <c r="AM79" s="22">
        <v>0</v>
      </c>
      <c r="AN79" s="22">
        <v>0</v>
      </c>
      <c r="AO79" s="22">
        <v>2</v>
      </c>
      <c r="AP79" s="22">
        <v>0</v>
      </c>
      <c r="AQ79" s="22">
        <v>0</v>
      </c>
      <c r="AR79" s="22">
        <v>0</v>
      </c>
      <c r="AS79" s="22">
        <v>1</v>
      </c>
      <c r="AT79" s="22">
        <v>0</v>
      </c>
      <c r="AU79" s="22">
        <v>0</v>
      </c>
      <c r="AV79" s="22">
        <v>0</v>
      </c>
      <c r="AW79" s="22">
        <v>9</v>
      </c>
      <c r="AX79" s="20">
        <v>9.4</v>
      </c>
      <c r="AY79" s="20">
        <v>22.3</v>
      </c>
      <c r="AZ79" s="20">
        <v>26</v>
      </c>
      <c r="BA79" s="20">
        <v>5.6</v>
      </c>
      <c r="BB79" s="22">
        <v>0</v>
      </c>
      <c r="BC79" s="20">
        <v>0.31</v>
      </c>
      <c r="BD79" s="20">
        <v>7.0000000000000007E-2</v>
      </c>
      <c r="BE79" s="20">
        <v>0.38</v>
      </c>
      <c r="BF79" s="20">
        <v>2.2999999999999998</v>
      </c>
      <c r="BG79" s="22">
        <v>482</v>
      </c>
      <c r="BH79" s="22">
        <v>213</v>
      </c>
      <c r="BI79" s="22">
        <v>402</v>
      </c>
      <c r="BJ79" s="22">
        <v>200</v>
      </c>
      <c r="BK79" s="22">
        <v>383</v>
      </c>
      <c r="BL79" s="22">
        <v>193</v>
      </c>
      <c r="BM79" s="22">
        <v>460</v>
      </c>
      <c r="BN79" s="22">
        <v>208</v>
      </c>
      <c r="BO79" s="20"/>
      <c r="BP79" s="20"/>
      <c r="BQ79" s="20"/>
      <c r="BR79" s="20"/>
      <c r="BS79" s="20"/>
      <c r="BT79" s="20"/>
      <c r="BU79" s="22">
        <v>0.47</v>
      </c>
      <c r="BV79" s="22">
        <v>0</v>
      </c>
      <c r="BW79" s="22">
        <v>0.11</v>
      </c>
      <c r="BX79" s="22">
        <v>0.57999999999999996</v>
      </c>
      <c r="BY79" s="22">
        <v>3.51</v>
      </c>
      <c r="BZ79" s="22">
        <v>3.05</v>
      </c>
      <c r="CA79" s="22">
        <v>202</v>
      </c>
      <c r="CB79" s="22">
        <v>125</v>
      </c>
      <c r="CC79" s="22">
        <v>376</v>
      </c>
      <c r="CD79" s="22">
        <v>180</v>
      </c>
      <c r="CE79" s="22">
        <v>532</v>
      </c>
      <c r="CF79" s="22">
        <v>249</v>
      </c>
      <c r="CG79" s="22">
        <v>746</v>
      </c>
      <c r="CH79" s="22">
        <v>299</v>
      </c>
      <c r="CI79" s="22">
        <v>0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0"/>
      <c r="B80" s="20"/>
      <c r="C80" s="22">
        <v>462492</v>
      </c>
      <c r="D80" s="22">
        <v>0</v>
      </c>
      <c r="E80" s="22">
        <v>0</v>
      </c>
      <c r="F80" s="22">
        <v>-1</v>
      </c>
      <c r="G80" s="22">
        <v>1</v>
      </c>
      <c r="H80" s="22">
        <v>0</v>
      </c>
      <c r="I80" s="22">
        <v>1</v>
      </c>
      <c r="J80" s="20">
        <v>0.5</v>
      </c>
      <c r="K80" s="20">
        <v>0</v>
      </c>
      <c r="L80" s="22">
        <v>0</v>
      </c>
      <c r="M80" s="20" t="s">
        <v>1015</v>
      </c>
      <c r="N80" s="20">
        <v>0</v>
      </c>
      <c r="O80" s="22">
        <v>818</v>
      </c>
      <c r="P80" s="23" t="b">
        <v>0</v>
      </c>
      <c r="Q80" s="20"/>
      <c r="R80" s="20"/>
      <c r="S80" s="22">
        <v>39</v>
      </c>
      <c r="T80" s="20" t="s">
        <v>4016</v>
      </c>
      <c r="U80" s="20">
        <v>0</v>
      </c>
      <c r="V80" s="20" t="s">
        <v>4017</v>
      </c>
      <c r="W80" s="20">
        <v>0</v>
      </c>
      <c r="X80" s="23" t="b">
        <v>0</v>
      </c>
      <c r="Y80" s="20"/>
      <c r="Z80" s="20" t="s">
        <v>857</v>
      </c>
      <c r="AA80" s="22">
        <v>2</v>
      </c>
      <c r="AB80" s="22">
        <v>7</v>
      </c>
      <c r="AC80" s="22">
        <v>0</v>
      </c>
      <c r="AD80" s="22">
        <v>192</v>
      </c>
      <c r="AE80" s="22">
        <v>27</v>
      </c>
      <c r="AF80" s="22">
        <v>81</v>
      </c>
      <c r="AG80" s="22">
        <v>11</v>
      </c>
      <c r="AH80" s="20">
        <v>0</v>
      </c>
      <c r="AI80" s="20">
        <v>0</v>
      </c>
      <c r="AJ80" s="20" t="s">
        <v>4017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553</v>
      </c>
      <c r="BH80" s="22">
        <v>54</v>
      </c>
      <c r="BI80" s="22">
        <v>539</v>
      </c>
      <c r="BJ80" s="22">
        <v>37</v>
      </c>
      <c r="BK80" s="22">
        <v>498</v>
      </c>
      <c r="BL80" s="22">
        <v>26</v>
      </c>
      <c r="BM80" s="22">
        <v>556</v>
      </c>
      <c r="BN80" s="22">
        <v>54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818</v>
      </c>
      <c r="CB80" s="22">
        <v>87</v>
      </c>
      <c r="CC80" s="22">
        <v>415</v>
      </c>
      <c r="CD80" s="22">
        <v>47</v>
      </c>
      <c r="CE80" s="22">
        <v>564</v>
      </c>
      <c r="CF80" s="22">
        <v>54</v>
      </c>
      <c r="CG80" s="22">
        <v>792</v>
      </c>
      <c r="CH80" s="22">
        <v>92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0</v>
      </c>
      <c r="B81" s="22">
        <v>0</v>
      </c>
      <c r="C81" s="22">
        <v>444180</v>
      </c>
      <c r="D81" s="22">
        <v>0</v>
      </c>
      <c r="E81" s="22">
        <v>0</v>
      </c>
      <c r="F81" s="22">
        <v>-1</v>
      </c>
      <c r="G81" s="22">
        <v>1</v>
      </c>
      <c r="H81" s="22">
        <v>0</v>
      </c>
      <c r="I81" s="22">
        <v>3</v>
      </c>
      <c r="J81" s="20">
        <v>0</v>
      </c>
      <c r="K81" s="20">
        <v>0</v>
      </c>
      <c r="L81" s="22">
        <v>0</v>
      </c>
      <c r="M81" s="20" t="s">
        <v>1011</v>
      </c>
      <c r="N81" s="20">
        <v>0</v>
      </c>
      <c r="O81" s="22">
        <v>62</v>
      </c>
      <c r="P81" s="23" t="b">
        <v>0</v>
      </c>
      <c r="Q81" s="20" t="s">
        <v>2898</v>
      </c>
      <c r="R81" s="20" t="s">
        <v>2899</v>
      </c>
      <c r="S81" s="22">
        <v>49</v>
      </c>
      <c r="T81" s="20" t="s">
        <v>1012</v>
      </c>
      <c r="U81" s="20">
        <v>1</v>
      </c>
      <c r="V81" s="20" t="s">
        <v>443</v>
      </c>
      <c r="W81" s="20">
        <v>0</v>
      </c>
      <c r="X81" s="23" t="b">
        <v>0</v>
      </c>
      <c r="Y81" s="20"/>
      <c r="Z81" s="20" t="s">
        <v>871</v>
      </c>
      <c r="AA81" s="22">
        <v>3</v>
      </c>
      <c r="AB81" s="22">
        <v>91</v>
      </c>
      <c r="AC81" s="22">
        <v>3</v>
      </c>
      <c r="AD81" s="22">
        <v>1618</v>
      </c>
      <c r="AE81" s="22">
        <v>0</v>
      </c>
      <c r="AF81" s="22">
        <v>12888</v>
      </c>
      <c r="AG81" s="22">
        <v>8</v>
      </c>
      <c r="AH81" s="20">
        <v>0</v>
      </c>
      <c r="AI81" s="20">
        <v>0.6</v>
      </c>
      <c r="AJ81" s="20" t="s">
        <v>443</v>
      </c>
      <c r="AK81" s="22">
        <v>151</v>
      </c>
      <c r="AL81" s="22">
        <v>0</v>
      </c>
      <c r="AM81" s="22">
        <v>0</v>
      </c>
      <c r="AN81" s="22">
        <v>0</v>
      </c>
      <c r="AO81" s="22">
        <v>5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0</v>
      </c>
      <c r="AW81" s="22">
        <v>4</v>
      </c>
      <c r="AX81" s="20">
        <v>9</v>
      </c>
      <c r="AY81" s="20">
        <v>4.5999999999999996</v>
      </c>
      <c r="AZ81" s="20">
        <v>16</v>
      </c>
      <c r="BA81" s="20">
        <v>3</v>
      </c>
      <c r="BB81" s="22">
        <v>2</v>
      </c>
      <c r="BC81" s="20">
        <v>7.0000000000000007E-2</v>
      </c>
      <c r="BD81" s="20">
        <v>0.02</v>
      </c>
      <c r="BE81" s="20">
        <v>0.09</v>
      </c>
      <c r="BF81" s="20">
        <v>4.4400000000000004</v>
      </c>
      <c r="BG81" s="22">
        <v>484</v>
      </c>
      <c r="BH81" s="22">
        <v>214</v>
      </c>
      <c r="BI81" s="22">
        <v>449</v>
      </c>
      <c r="BJ81" s="22">
        <v>222</v>
      </c>
      <c r="BK81" s="22">
        <v>413</v>
      </c>
      <c r="BL81" s="22">
        <v>205</v>
      </c>
      <c r="BM81" s="22">
        <v>480</v>
      </c>
      <c r="BN81" s="22">
        <v>219</v>
      </c>
      <c r="BO81" s="20"/>
      <c r="BP81" s="20"/>
      <c r="BQ81" s="20"/>
      <c r="BR81" s="20"/>
      <c r="BS81" s="20"/>
      <c r="BT81" s="20"/>
      <c r="BU81" s="22">
        <v>0.04</v>
      </c>
      <c r="BV81" s="22">
        <v>0</v>
      </c>
      <c r="BW81" s="22">
        <v>0.01</v>
      </c>
      <c r="BX81" s="22">
        <v>0.05</v>
      </c>
      <c r="BY81" s="22">
        <v>2.65</v>
      </c>
      <c r="BZ81" s="22">
        <v>2.98</v>
      </c>
      <c r="CA81" s="22">
        <v>262</v>
      </c>
      <c r="CB81" s="22">
        <v>167</v>
      </c>
      <c r="CC81" s="22">
        <v>772</v>
      </c>
      <c r="CD81" s="22">
        <v>324</v>
      </c>
      <c r="CE81" s="22">
        <v>498</v>
      </c>
      <c r="CF81" s="22">
        <v>232</v>
      </c>
      <c r="CG81" s="22">
        <v>550</v>
      </c>
      <c r="CH81" s="22">
        <v>193</v>
      </c>
      <c r="CI81" s="22">
        <v>1.19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100</v>
      </c>
      <c r="B82" s="22">
        <v>100</v>
      </c>
      <c r="C82" s="22">
        <v>168991</v>
      </c>
      <c r="D82" s="22">
        <v>0</v>
      </c>
      <c r="E82" s="22">
        <v>0</v>
      </c>
      <c r="F82" s="22">
        <v>-4</v>
      </c>
      <c r="G82" s="22">
        <v>4</v>
      </c>
      <c r="H82" s="22">
        <v>0</v>
      </c>
      <c r="I82" s="22">
        <v>3</v>
      </c>
      <c r="J82" s="20">
        <v>0</v>
      </c>
      <c r="K82" s="20">
        <v>2.2000000000000002</v>
      </c>
      <c r="L82" s="22">
        <v>2</v>
      </c>
      <c r="M82" s="20" t="s">
        <v>1001</v>
      </c>
      <c r="N82" s="20">
        <v>0.6</v>
      </c>
      <c r="O82" s="22">
        <v>63</v>
      </c>
      <c r="P82" s="23" t="b">
        <v>0</v>
      </c>
      <c r="Q82" s="20"/>
      <c r="R82" s="20" t="s">
        <v>3872</v>
      </c>
      <c r="S82" s="22">
        <v>51</v>
      </c>
      <c r="T82" s="20" t="s">
        <v>1002</v>
      </c>
      <c r="U82" s="20">
        <v>2.2999999999999998</v>
      </c>
      <c r="V82" s="20" t="s">
        <v>545</v>
      </c>
      <c r="W82" s="20">
        <v>0.3</v>
      </c>
      <c r="X82" s="23" t="b">
        <v>0</v>
      </c>
      <c r="Y82" s="20"/>
      <c r="Z82" s="20" t="s">
        <v>857</v>
      </c>
      <c r="AA82" s="22">
        <v>3</v>
      </c>
      <c r="AB82" s="22">
        <v>91</v>
      </c>
      <c r="AC82" s="22">
        <v>52</v>
      </c>
      <c r="AD82" s="22">
        <v>69006</v>
      </c>
      <c r="AE82" s="22">
        <v>133</v>
      </c>
      <c r="AF82" s="22">
        <v>117784</v>
      </c>
      <c r="AG82" s="22">
        <v>615</v>
      </c>
      <c r="AH82" s="20">
        <v>0.1</v>
      </c>
      <c r="AI82" s="20">
        <v>10.199999999999999</v>
      </c>
      <c r="AJ82" s="20" t="s">
        <v>545</v>
      </c>
      <c r="AK82" s="22">
        <v>1229</v>
      </c>
      <c r="AL82" s="22">
        <v>2</v>
      </c>
      <c r="AM82" s="22">
        <v>3</v>
      </c>
      <c r="AN82" s="22">
        <v>1</v>
      </c>
      <c r="AO82" s="22">
        <v>31</v>
      </c>
      <c r="AP82" s="22">
        <v>0</v>
      </c>
      <c r="AQ82" s="22">
        <v>0</v>
      </c>
      <c r="AR82" s="22">
        <v>0</v>
      </c>
      <c r="AS82" s="22">
        <v>3</v>
      </c>
      <c r="AT82" s="22">
        <v>1</v>
      </c>
      <c r="AU82" s="22">
        <v>0</v>
      </c>
      <c r="AV82" s="22">
        <v>3</v>
      </c>
      <c r="AW82" s="22">
        <v>202</v>
      </c>
      <c r="AX82" s="20">
        <v>279.2</v>
      </c>
      <c r="AY82" s="20">
        <v>273.10000000000002</v>
      </c>
      <c r="AZ82" s="20">
        <v>232</v>
      </c>
      <c r="BA82" s="20">
        <v>78.2</v>
      </c>
      <c r="BB82" s="22">
        <v>12</v>
      </c>
      <c r="BC82" s="20">
        <v>2.17</v>
      </c>
      <c r="BD82" s="20">
        <v>1.99</v>
      </c>
      <c r="BE82" s="20">
        <v>4.16</v>
      </c>
      <c r="BF82" s="20">
        <v>25.61</v>
      </c>
      <c r="BG82" s="22">
        <v>213</v>
      </c>
      <c r="BH82" s="22">
        <v>86</v>
      </c>
      <c r="BI82" s="22">
        <v>108</v>
      </c>
      <c r="BJ82" s="22">
        <v>77</v>
      </c>
      <c r="BK82" s="22">
        <v>121</v>
      </c>
      <c r="BL82" s="22">
        <v>78</v>
      </c>
      <c r="BM82" s="22">
        <v>141</v>
      </c>
      <c r="BN82" s="22">
        <v>77</v>
      </c>
      <c r="BO82" s="20"/>
      <c r="BP82" s="20"/>
      <c r="BQ82" s="22">
        <v>1</v>
      </c>
      <c r="BR82" s="20"/>
      <c r="BS82" s="20"/>
      <c r="BT82" s="20"/>
      <c r="BU82" s="22">
        <v>0.16</v>
      </c>
      <c r="BV82" s="22">
        <v>0</v>
      </c>
      <c r="BW82" s="22">
        <v>0.15</v>
      </c>
      <c r="BX82" s="22">
        <v>0.31</v>
      </c>
      <c r="BY82" s="22">
        <v>1.88</v>
      </c>
      <c r="BZ82" s="22">
        <v>2.27</v>
      </c>
      <c r="CA82" s="22">
        <v>165</v>
      </c>
      <c r="CB82" s="22">
        <v>100</v>
      </c>
      <c r="CC82" s="22">
        <v>294</v>
      </c>
      <c r="CD82" s="22">
        <v>144</v>
      </c>
      <c r="CE82" s="22">
        <v>261</v>
      </c>
      <c r="CF82" s="22">
        <v>109</v>
      </c>
      <c r="CG82" s="22">
        <v>308</v>
      </c>
      <c r="CH82" s="22">
        <v>99</v>
      </c>
      <c r="CI82" s="22">
        <v>0.88</v>
      </c>
      <c r="CJ82" s="22">
        <v>7.0000000000000007E-2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27.75" thickBot="1">
      <c r="A83" s="22">
        <v>0</v>
      </c>
      <c r="B83" s="22">
        <v>0</v>
      </c>
      <c r="C83" s="22">
        <v>111317</v>
      </c>
      <c r="D83" s="22">
        <v>0</v>
      </c>
      <c r="E83" s="22">
        <v>0</v>
      </c>
      <c r="F83" s="22">
        <v>-3</v>
      </c>
      <c r="G83" s="22">
        <v>3</v>
      </c>
      <c r="H83" s="22">
        <v>0</v>
      </c>
      <c r="I83" s="22">
        <v>3</v>
      </c>
      <c r="J83" s="20">
        <v>0</v>
      </c>
      <c r="K83" s="20">
        <v>0</v>
      </c>
      <c r="L83" s="22">
        <v>0</v>
      </c>
      <c r="M83" s="20" t="s">
        <v>984</v>
      </c>
      <c r="N83" s="20">
        <v>0</v>
      </c>
      <c r="O83" s="22">
        <v>64</v>
      </c>
      <c r="P83" s="23" t="b">
        <v>0</v>
      </c>
      <c r="Q83" s="20" t="s">
        <v>3747</v>
      </c>
      <c r="R83" s="20" t="s">
        <v>3748</v>
      </c>
      <c r="S83" s="22">
        <v>47</v>
      </c>
      <c r="T83" s="20" t="s">
        <v>985</v>
      </c>
      <c r="U83" s="20">
        <v>1.8</v>
      </c>
      <c r="V83" s="20" t="s">
        <v>661</v>
      </c>
      <c r="W83" s="20">
        <v>0</v>
      </c>
      <c r="X83" s="23" t="b">
        <v>0</v>
      </c>
      <c r="Y83" s="20"/>
      <c r="Z83" s="20" t="s">
        <v>871</v>
      </c>
      <c r="AA83" s="22">
        <v>3</v>
      </c>
      <c r="AB83" s="22">
        <v>91</v>
      </c>
      <c r="AC83" s="22">
        <v>23</v>
      </c>
      <c r="AD83" s="22">
        <v>9628</v>
      </c>
      <c r="AE83" s="22">
        <v>0</v>
      </c>
      <c r="AF83" s="22">
        <v>16003</v>
      </c>
      <c r="AG83" s="22">
        <v>38</v>
      </c>
      <c r="AH83" s="20">
        <v>0</v>
      </c>
      <c r="AI83" s="20">
        <v>4.9000000000000004</v>
      </c>
      <c r="AJ83" s="20" t="s">
        <v>661</v>
      </c>
      <c r="AK83" s="22">
        <v>271</v>
      </c>
      <c r="AL83" s="22">
        <v>1</v>
      </c>
      <c r="AM83" s="22">
        <v>1</v>
      </c>
      <c r="AN83" s="22">
        <v>0</v>
      </c>
      <c r="AO83" s="22">
        <v>7</v>
      </c>
      <c r="AP83" s="22">
        <v>0</v>
      </c>
      <c r="AQ83" s="22">
        <v>0</v>
      </c>
      <c r="AR83" s="22">
        <v>0</v>
      </c>
      <c r="AS83" s="22">
        <v>1</v>
      </c>
      <c r="AT83" s="22">
        <v>0</v>
      </c>
      <c r="AU83" s="22">
        <v>0</v>
      </c>
      <c r="AV83" s="22">
        <v>2</v>
      </c>
      <c r="AW83" s="22">
        <v>71</v>
      </c>
      <c r="AX83" s="20">
        <v>88.2</v>
      </c>
      <c r="AY83" s="20">
        <v>112.4</v>
      </c>
      <c r="AZ83" s="20">
        <v>113</v>
      </c>
      <c r="BA83" s="20">
        <v>31.4</v>
      </c>
      <c r="BB83" s="22">
        <v>2</v>
      </c>
      <c r="BC83" s="20">
        <v>2.4500000000000002</v>
      </c>
      <c r="BD83" s="20">
        <v>0.47</v>
      </c>
      <c r="BE83" s="20">
        <v>2.92</v>
      </c>
      <c r="BF83" s="20">
        <v>6.08</v>
      </c>
      <c r="BG83" s="22">
        <v>365</v>
      </c>
      <c r="BH83" s="22">
        <v>152</v>
      </c>
      <c r="BI83" s="22">
        <v>241</v>
      </c>
      <c r="BJ83" s="22">
        <v>143</v>
      </c>
      <c r="BK83" s="22">
        <v>216</v>
      </c>
      <c r="BL83" s="22">
        <v>116</v>
      </c>
      <c r="BM83" s="22">
        <v>317</v>
      </c>
      <c r="BN83" s="22">
        <v>145</v>
      </c>
      <c r="BO83" s="20"/>
      <c r="BP83" s="20"/>
      <c r="BQ83" s="20"/>
      <c r="BR83" s="20"/>
      <c r="BS83" s="20"/>
      <c r="BT83" s="20"/>
      <c r="BU83" s="22">
        <v>0.81</v>
      </c>
      <c r="BV83" s="22">
        <v>0</v>
      </c>
      <c r="BW83" s="22">
        <v>0.16</v>
      </c>
      <c r="BX83" s="22">
        <v>0.97</v>
      </c>
      <c r="BY83" s="22">
        <v>2.02</v>
      </c>
      <c r="BZ83" s="22">
        <v>2.3199999999999998</v>
      </c>
      <c r="CA83" s="22">
        <v>311</v>
      </c>
      <c r="CB83" s="22">
        <v>202</v>
      </c>
      <c r="CC83" s="22">
        <v>732</v>
      </c>
      <c r="CD83" s="22">
        <v>296</v>
      </c>
      <c r="CE83" s="22">
        <v>340</v>
      </c>
      <c r="CF83" s="22">
        <v>145</v>
      </c>
      <c r="CG83" s="22">
        <v>521</v>
      </c>
      <c r="CH83" s="22">
        <v>177</v>
      </c>
      <c r="CI83" s="22">
        <v>0.66</v>
      </c>
      <c r="CJ83" s="22">
        <v>0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158499</v>
      </c>
      <c r="D84" s="22">
        <v>0</v>
      </c>
      <c r="E84" s="22">
        <v>0</v>
      </c>
      <c r="F84" s="22">
        <v>0</v>
      </c>
      <c r="G84" s="22">
        <v>0</v>
      </c>
      <c r="H84" s="22">
        <v>1</v>
      </c>
      <c r="I84" s="22">
        <v>3</v>
      </c>
      <c r="J84" s="20">
        <v>0</v>
      </c>
      <c r="K84" s="20">
        <v>7.4</v>
      </c>
      <c r="L84" s="22">
        <v>12</v>
      </c>
      <c r="M84" s="20" t="s">
        <v>982</v>
      </c>
      <c r="N84" s="20">
        <v>3.2</v>
      </c>
      <c r="O84" s="22">
        <v>65</v>
      </c>
      <c r="P84" s="23" t="b">
        <v>0</v>
      </c>
      <c r="Q84" s="20"/>
      <c r="R84" s="20" t="s">
        <v>3873</v>
      </c>
      <c r="S84" s="22">
        <v>50</v>
      </c>
      <c r="T84" s="20" t="s">
        <v>1000</v>
      </c>
      <c r="U84" s="20">
        <v>2.5</v>
      </c>
      <c r="V84" s="20" t="s">
        <v>571</v>
      </c>
      <c r="W84" s="20">
        <v>0.1</v>
      </c>
      <c r="X84" s="23" t="b">
        <v>0</v>
      </c>
      <c r="Y84" s="20"/>
      <c r="Z84" s="20" t="s">
        <v>857</v>
      </c>
      <c r="AA84" s="22">
        <v>3</v>
      </c>
      <c r="AB84" s="22">
        <v>91</v>
      </c>
      <c r="AC84" s="22">
        <v>69</v>
      </c>
      <c r="AD84" s="22">
        <v>23862</v>
      </c>
      <c r="AE84" s="22">
        <v>235</v>
      </c>
      <c r="AF84" s="22">
        <v>20546</v>
      </c>
      <c r="AG84" s="22">
        <v>379</v>
      </c>
      <c r="AH84" s="20">
        <v>0.6</v>
      </c>
      <c r="AI84" s="20">
        <v>13.8</v>
      </c>
      <c r="AJ84" s="20" t="s">
        <v>571</v>
      </c>
      <c r="AK84" s="22">
        <v>2190</v>
      </c>
      <c r="AL84" s="22">
        <v>0</v>
      </c>
      <c r="AM84" s="22">
        <v>4</v>
      </c>
      <c r="AN84" s="22">
        <v>5</v>
      </c>
      <c r="AO84" s="22">
        <v>45</v>
      </c>
      <c r="AP84" s="22">
        <v>0</v>
      </c>
      <c r="AQ84" s="22">
        <v>0</v>
      </c>
      <c r="AR84" s="22">
        <v>0</v>
      </c>
      <c r="AS84" s="22">
        <v>4</v>
      </c>
      <c r="AT84" s="22">
        <v>0</v>
      </c>
      <c r="AU84" s="22">
        <v>0</v>
      </c>
      <c r="AV84" s="22">
        <v>5</v>
      </c>
      <c r="AW84" s="22">
        <v>324</v>
      </c>
      <c r="AX84" s="20">
        <v>437.4</v>
      </c>
      <c r="AY84" s="20">
        <v>546.6</v>
      </c>
      <c r="AZ84" s="20">
        <v>295</v>
      </c>
      <c r="BA84" s="20">
        <v>128.19999999999999</v>
      </c>
      <c r="BB84" s="22">
        <v>27</v>
      </c>
      <c r="BC84" s="20">
        <v>1.75</v>
      </c>
      <c r="BD84" s="20">
        <v>3.97</v>
      </c>
      <c r="BE84" s="20">
        <v>5.72</v>
      </c>
      <c r="BF84" s="20">
        <v>38.020000000000003</v>
      </c>
      <c r="BG84" s="22">
        <v>101</v>
      </c>
      <c r="BH84" s="22">
        <v>41</v>
      </c>
      <c r="BI84" s="22">
        <v>33</v>
      </c>
      <c r="BJ84" s="22">
        <v>28</v>
      </c>
      <c r="BK84" s="22">
        <v>92</v>
      </c>
      <c r="BL84" s="22">
        <v>56</v>
      </c>
      <c r="BM84" s="22">
        <v>55</v>
      </c>
      <c r="BN84" s="22">
        <v>42</v>
      </c>
      <c r="BO84" s="22">
        <v>4</v>
      </c>
      <c r="BP84" s="20"/>
      <c r="BQ84" s="20"/>
      <c r="BR84" s="20"/>
      <c r="BS84" s="20"/>
      <c r="BT84" s="20"/>
      <c r="BU84" s="22">
        <v>7.0000000000000007E-2</v>
      </c>
      <c r="BV84" s="22">
        <v>0</v>
      </c>
      <c r="BW84" s="22">
        <v>0.16</v>
      </c>
      <c r="BX84" s="22">
        <v>0.23</v>
      </c>
      <c r="BY84" s="22">
        <v>1.56</v>
      </c>
      <c r="BZ84" s="22">
        <v>1.85</v>
      </c>
      <c r="CA84" s="22">
        <v>185</v>
      </c>
      <c r="CB84" s="22">
        <v>112</v>
      </c>
      <c r="CC84" s="22">
        <v>88</v>
      </c>
      <c r="CD84" s="22">
        <v>39</v>
      </c>
      <c r="CE84" s="22">
        <v>226</v>
      </c>
      <c r="CF84" s="22">
        <v>95</v>
      </c>
      <c r="CG84" s="22">
        <v>460</v>
      </c>
      <c r="CH84" s="22">
        <v>152</v>
      </c>
      <c r="CI84" s="22">
        <v>1.1100000000000001</v>
      </c>
      <c r="CJ84" s="22">
        <v>0.21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100</v>
      </c>
      <c r="B85" s="22">
        <v>100</v>
      </c>
      <c r="C85" s="22">
        <v>155408</v>
      </c>
      <c r="D85" s="22">
        <v>0</v>
      </c>
      <c r="E85" s="22">
        <v>0</v>
      </c>
      <c r="F85" s="22">
        <v>0</v>
      </c>
      <c r="G85" s="22">
        <v>0</v>
      </c>
      <c r="H85" s="22">
        <v>1</v>
      </c>
      <c r="I85" s="22">
        <v>3</v>
      </c>
      <c r="J85" s="20">
        <v>0</v>
      </c>
      <c r="K85" s="20">
        <v>8.6</v>
      </c>
      <c r="L85" s="22">
        <v>4</v>
      </c>
      <c r="M85" s="20" t="s">
        <v>504</v>
      </c>
      <c r="N85" s="20">
        <v>3.8</v>
      </c>
      <c r="O85" s="22">
        <v>66</v>
      </c>
      <c r="P85" s="23" t="b">
        <v>0</v>
      </c>
      <c r="Q85" s="20"/>
      <c r="R85" s="20" t="s">
        <v>3517</v>
      </c>
      <c r="S85" s="22">
        <v>50</v>
      </c>
      <c r="T85" s="20" t="s">
        <v>997</v>
      </c>
      <c r="U85" s="20">
        <v>2.4</v>
      </c>
      <c r="V85" s="20" t="s">
        <v>599</v>
      </c>
      <c r="W85" s="20">
        <v>0.2</v>
      </c>
      <c r="X85" s="23" t="b">
        <v>0</v>
      </c>
      <c r="Y85" s="20"/>
      <c r="Z85" s="20" t="s">
        <v>857</v>
      </c>
      <c r="AA85" s="22">
        <v>3</v>
      </c>
      <c r="AB85" s="22">
        <v>91</v>
      </c>
      <c r="AC85" s="22">
        <v>55</v>
      </c>
      <c r="AD85" s="22">
        <v>28476</v>
      </c>
      <c r="AE85" s="22">
        <v>171</v>
      </c>
      <c r="AF85" s="22">
        <v>8573</v>
      </c>
      <c r="AG85" s="22">
        <v>3367</v>
      </c>
      <c r="AH85" s="20">
        <v>0.8</v>
      </c>
      <c r="AI85" s="20">
        <v>11</v>
      </c>
      <c r="AJ85" s="20" t="s">
        <v>1908</v>
      </c>
      <c r="AK85" s="22">
        <v>1891</v>
      </c>
      <c r="AL85" s="22">
        <v>0</v>
      </c>
      <c r="AM85" s="22">
        <v>3</v>
      </c>
      <c r="AN85" s="22">
        <v>5</v>
      </c>
      <c r="AO85" s="22">
        <v>37</v>
      </c>
      <c r="AP85" s="22">
        <v>0</v>
      </c>
      <c r="AQ85" s="22">
        <v>0</v>
      </c>
      <c r="AR85" s="22">
        <v>0</v>
      </c>
      <c r="AS85" s="22">
        <v>4</v>
      </c>
      <c r="AT85" s="22">
        <v>1</v>
      </c>
      <c r="AU85" s="22">
        <v>0</v>
      </c>
      <c r="AV85" s="22">
        <v>5</v>
      </c>
      <c r="AW85" s="22">
        <v>319</v>
      </c>
      <c r="AX85" s="20">
        <v>371.8</v>
      </c>
      <c r="AY85" s="20">
        <v>488.6</v>
      </c>
      <c r="AZ85" s="20">
        <v>44</v>
      </c>
      <c r="BA85" s="20">
        <v>90.6</v>
      </c>
      <c r="BB85" s="22">
        <v>22</v>
      </c>
      <c r="BC85" s="20">
        <v>0.17</v>
      </c>
      <c r="BD85" s="20">
        <v>2.17</v>
      </c>
      <c r="BE85" s="20">
        <v>2.34</v>
      </c>
      <c r="BF85" s="20">
        <v>36.700000000000003</v>
      </c>
      <c r="BG85" s="22">
        <v>137</v>
      </c>
      <c r="BH85" s="22">
        <v>59</v>
      </c>
      <c r="BI85" s="22">
        <v>42</v>
      </c>
      <c r="BJ85" s="22">
        <v>35</v>
      </c>
      <c r="BK85" s="22">
        <v>329</v>
      </c>
      <c r="BL85" s="22">
        <v>169</v>
      </c>
      <c r="BM85" s="22">
        <v>117</v>
      </c>
      <c r="BN85" s="22">
        <v>71</v>
      </c>
      <c r="BO85" s="22">
        <v>2</v>
      </c>
      <c r="BP85" s="20"/>
      <c r="BQ85" s="20"/>
      <c r="BR85" s="20"/>
      <c r="BS85" s="20"/>
      <c r="BT85" s="20"/>
      <c r="BU85" s="22">
        <v>0.01</v>
      </c>
      <c r="BV85" s="22">
        <v>0</v>
      </c>
      <c r="BW85" s="22">
        <v>0.1</v>
      </c>
      <c r="BX85" s="22">
        <v>0.11</v>
      </c>
      <c r="BY85" s="22">
        <v>1.75</v>
      </c>
      <c r="BZ85" s="22">
        <v>1.76</v>
      </c>
      <c r="CA85" s="22">
        <v>184</v>
      </c>
      <c r="CB85" s="22">
        <v>111</v>
      </c>
      <c r="CC85" s="22">
        <v>63</v>
      </c>
      <c r="CD85" s="22">
        <v>32</v>
      </c>
      <c r="CE85" s="22">
        <v>245</v>
      </c>
      <c r="CF85" s="22">
        <v>101</v>
      </c>
      <c r="CG85" s="22">
        <v>333</v>
      </c>
      <c r="CH85" s="22">
        <v>104</v>
      </c>
      <c r="CI85" s="22">
        <v>1.05</v>
      </c>
      <c r="CJ85" s="22">
        <v>0.24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0</v>
      </c>
      <c r="B86" s="22">
        <v>0</v>
      </c>
      <c r="C86" s="22">
        <v>244085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3</v>
      </c>
      <c r="J86" s="20">
        <v>0</v>
      </c>
      <c r="K86" s="20">
        <v>0</v>
      </c>
      <c r="L86" s="22">
        <v>0</v>
      </c>
      <c r="M86" s="20" t="s">
        <v>1009</v>
      </c>
      <c r="N86" s="20">
        <v>0</v>
      </c>
      <c r="O86" s="22">
        <v>67</v>
      </c>
      <c r="P86" s="23" t="b">
        <v>0</v>
      </c>
      <c r="Q86" s="20" t="s">
        <v>1909</v>
      </c>
      <c r="R86" s="20" t="s">
        <v>1910</v>
      </c>
      <c r="S86" s="22">
        <v>45</v>
      </c>
      <c r="T86" s="20" t="s">
        <v>1010</v>
      </c>
      <c r="U86" s="20">
        <v>0</v>
      </c>
      <c r="V86" s="20" t="s">
        <v>656</v>
      </c>
      <c r="W86" s="20">
        <v>0</v>
      </c>
      <c r="X86" s="23" t="b">
        <v>0</v>
      </c>
      <c r="Y86" s="20"/>
      <c r="Z86" s="20" t="s">
        <v>871</v>
      </c>
      <c r="AA86" s="22">
        <v>3</v>
      </c>
      <c r="AB86" s="22">
        <v>91</v>
      </c>
      <c r="AC86" s="22">
        <v>0</v>
      </c>
      <c r="AD86" s="22">
        <v>0</v>
      </c>
      <c r="AE86" s="22">
        <v>0</v>
      </c>
      <c r="AF86" s="22">
        <v>394</v>
      </c>
      <c r="AG86" s="22">
        <v>1</v>
      </c>
      <c r="AH86" s="20">
        <v>0</v>
      </c>
      <c r="AI86" s="20">
        <v>0</v>
      </c>
      <c r="AJ86" s="20" t="s">
        <v>1009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715</v>
      </c>
      <c r="BH86" s="22">
        <v>276</v>
      </c>
      <c r="BI86" s="22">
        <v>709</v>
      </c>
      <c r="BJ86" s="22">
        <v>276</v>
      </c>
      <c r="BK86" s="22">
        <v>692</v>
      </c>
      <c r="BL86" s="22">
        <v>268</v>
      </c>
      <c r="BM86" s="22">
        <v>718</v>
      </c>
      <c r="BN86" s="22">
        <v>277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400</v>
      </c>
      <c r="CB86" s="22">
        <v>233</v>
      </c>
      <c r="CC86" s="22">
        <v>633</v>
      </c>
      <c r="CD86" s="22">
        <v>227</v>
      </c>
      <c r="CE86" s="22">
        <v>722</v>
      </c>
      <c r="CF86" s="22">
        <v>281</v>
      </c>
      <c r="CG86" s="22">
        <v>791</v>
      </c>
      <c r="CH86" s="22">
        <v>329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2">
        <v>0</v>
      </c>
      <c r="B87" s="22">
        <v>0</v>
      </c>
      <c r="C87" s="22">
        <v>81012</v>
      </c>
      <c r="D87" s="22">
        <v>0</v>
      </c>
      <c r="E87" s="22">
        <v>0</v>
      </c>
      <c r="F87" s="22">
        <v>-2</v>
      </c>
      <c r="G87" s="22">
        <v>2</v>
      </c>
      <c r="H87" s="22">
        <v>0</v>
      </c>
      <c r="I87" s="22">
        <v>2</v>
      </c>
      <c r="J87" s="20">
        <v>0</v>
      </c>
      <c r="K87" s="20">
        <v>0</v>
      </c>
      <c r="L87" s="22">
        <v>0</v>
      </c>
      <c r="M87" s="20" t="s">
        <v>982</v>
      </c>
      <c r="N87" s="20">
        <v>0</v>
      </c>
      <c r="O87" s="22">
        <v>68</v>
      </c>
      <c r="P87" s="23" t="b">
        <v>0</v>
      </c>
      <c r="Q87" s="20" t="s">
        <v>2449</v>
      </c>
      <c r="R87" s="20" t="s">
        <v>2375</v>
      </c>
      <c r="S87" s="22">
        <v>43</v>
      </c>
      <c r="T87" s="20" t="s">
        <v>983</v>
      </c>
      <c r="U87" s="20">
        <v>0</v>
      </c>
      <c r="V87" s="20" t="s">
        <v>625</v>
      </c>
      <c r="W87" s="20">
        <v>0</v>
      </c>
      <c r="X87" s="23" t="b">
        <v>0</v>
      </c>
      <c r="Y87" s="20"/>
      <c r="Z87" s="20" t="s">
        <v>898</v>
      </c>
      <c r="AA87" s="22">
        <v>3</v>
      </c>
      <c r="AB87" s="22">
        <v>91</v>
      </c>
      <c r="AC87" s="22">
        <v>0</v>
      </c>
      <c r="AD87" s="22">
        <v>862</v>
      </c>
      <c r="AE87" s="22">
        <v>5</v>
      </c>
      <c r="AF87" s="22">
        <v>2479</v>
      </c>
      <c r="AG87" s="22">
        <v>3</v>
      </c>
      <c r="AH87" s="20">
        <v>0</v>
      </c>
      <c r="AI87" s="20">
        <v>0</v>
      </c>
      <c r="AJ87" s="20" t="s">
        <v>625</v>
      </c>
      <c r="AK87" s="22">
        <v>0</v>
      </c>
      <c r="AL87" s="22">
        <v>0</v>
      </c>
      <c r="AM87" s="22">
        <v>0</v>
      </c>
      <c r="AN87" s="22">
        <v>0</v>
      </c>
      <c r="AO87" s="22">
        <v>0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0</v>
      </c>
      <c r="AX87" s="20">
        <v>0</v>
      </c>
      <c r="AY87" s="20">
        <v>0</v>
      </c>
      <c r="AZ87" s="20">
        <v>0</v>
      </c>
      <c r="BA87" s="20">
        <v>0</v>
      </c>
      <c r="BB87" s="22">
        <v>0</v>
      </c>
      <c r="BC87" s="20">
        <v>0</v>
      </c>
      <c r="BD87" s="20">
        <v>0</v>
      </c>
      <c r="BE87" s="20">
        <v>0</v>
      </c>
      <c r="BF87" s="20">
        <v>0</v>
      </c>
      <c r="BG87" s="22">
        <v>658</v>
      </c>
      <c r="BH87" s="22">
        <v>259</v>
      </c>
      <c r="BI87" s="22">
        <v>644</v>
      </c>
      <c r="BJ87" s="22">
        <v>258</v>
      </c>
      <c r="BK87" s="22">
        <v>615</v>
      </c>
      <c r="BL87" s="22">
        <v>254</v>
      </c>
      <c r="BM87" s="22">
        <v>661</v>
      </c>
      <c r="BN87" s="22">
        <v>259</v>
      </c>
      <c r="BO87" s="20"/>
      <c r="BP87" s="20"/>
      <c r="BQ87" s="20"/>
      <c r="BR87" s="20"/>
      <c r="BS87" s="20"/>
      <c r="BT87" s="20"/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603</v>
      </c>
      <c r="CB87" s="22">
        <v>124</v>
      </c>
      <c r="CC87" s="22">
        <v>540</v>
      </c>
      <c r="CD87" s="22">
        <v>222</v>
      </c>
      <c r="CE87" s="22">
        <v>669</v>
      </c>
      <c r="CF87" s="22">
        <v>256</v>
      </c>
      <c r="CG87" s="22">
        <v>686</v>
      </c>
      <c r="CH87" s="22">
        <v>241</v>
      </c>
      <c r="CI87" s="22">
        <v>0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0</v>
      </c>
      <c r="B88" s="22">
        <v>0</v>
      </c>
      <c r="C88" s="22">
        <v>463981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2</v>
      </c>
      <c r="J88" s="20">
        <v>0</v>
      </c>
      <c r="K88" s="20">
        <v>0</v>
      </c>
      <c r="L88" s="22">
        <v>1</v>
      </c>
      <c r="M88" s="20" t="s">
        <v>478</v>
      </c>
      <c r="N88" s="20">
        <v>0.2</v>
      </c>
      <c r="O88" s="22">
        <v>69</v>
      </c>
      <c r="P88" s="23" t="b">
        <v>0</v>
      </c>
      <c r="Q88" s="20" t="s">
        <v>4019</v>
      </c>
      <c r="R88" s="20" t="s">
        <v>3749</v>
      </c>
      <c r="S88" s="22">
        <v>40</v>
      </c>
      <c r="T88" s="20" t="s">
        <v>1018</v>
      </c>
      <c r="U88" s="20">
        <v>1</v>
      </c>
      <c r="V88" s="20" t="s">
        <v>659</v>
      </c>
      <c r="W88" s="20">
        <v>0.1</v>
      </c>
      <c r="X88" s="23" t="b">
        <v>0</v>
      </c>
      <c r="Y88" s="20"/>
      <c r="Z88" s="20" t="s">
        <v>898</v>
      </c>
      <c r="AA88" s="22">
        <v>3</v>
      </c>
      <c r="AB88" s="22">
        <v>91</v>
      </c>
      <c r="AC88" s="22">
        <v>3</v>
      </c>
      <c r="AD88" s="22">
        <v>6870</v>
      </c>
      <c r="AE88" s="22">
        <v>5</v>
      </c>
      <c r="AF88" s="22">
        <v>22752</v>
      </c>
      <c r="AG88" s="22">
        <v>32</v>
      </c>
      <c r="AH88" s="20">
        <v>0</v>
      </c>
      <c r="AI88" s="20">
        <v>0.8</v>
      </c>
      <c r="AJ88" s="20" t="s">
        <v>659</v>
      </c>
      <c r="AK88" s="22">
        <v>70</v>
      </c>
      <c r="AL88" s="22">
        <v>0</v>
      </c>
      <c r="AM88" s="22">
        <v>0</v>
      </c>
      <c r="AN88" s="22">
        <v>0</v>
      </c>
      <c r="AO88" s="22">
        <v>1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0</v>
      </c>
      <c r="AW88" s="22">
        <v>14</v>
      </c>
      <c r="AX88" s="20">
        <v>22.4</v>
      </c>
      <c r="AY88" s="20">
        <v>2.2000000000000002</v>
      </c>
      <c r="AZ88" s="20">
        <v>0</v>
      </c>
      <c r="BA88" s="20">
        <v>2.5</v>
      </c>
      <c r="BB88" s="22">
        <v>1</v>
      </c>
      <c r="BC88" s="20">
        <v>0</v>
      </c>
      <c r="BD88" s="20">
        <v>0.01</v>
      </c>
      <c r="BE88" s="20">
        <v>0.01</v>
      </c>
      <c r="BF88" s="20">
        <v>1.1499999999999999</v>
      </c>
      <c r="BG88" s="22">
        <v>462</v>
      </c>
      <c r="BH88" s="22">
        <v>167</v>
      </c>
      <c r="BI88" s="22">
        <v>463</v>
      </c>
      <c r="BJ88" s="22">
        <v>169</v>
      </c>
      <c r="BK88" s="22">
        <v>557</v>
      </c>
      <c r="BL88" s="22">
        <v>212</v>
      </c>
      <c r="BM88" s="22">
        <v>486</v>
      </c>
      <c r="BN88" s="22">
        <v>172</v>
      </c>
      <c r="BO88" s="20"/>
      <c r="BP88" s="20"/>
      <c r="BQ88" s="20"/>
      <c r="BR88" s="20"/>
      <c r="BS88" s="20"/>
      <c r="BT88" s="20"/>
      <c r="BU88" s="22">
        <v>0</v>
      </c>
      <c r="BV88" s="22">
        <v>0</v>
      </c>
      <c r="BW88" s="22">
        <v>0.01</v>
      </c>
      <c r="BX88" s="22">
        <v>0.01</v>
      </c>
      <c r="BY88" s="22">
        <v>1.48</v>
      </c>
      <c r="BZ88" s="22">
        <v>1.29</v>
      </c>
      <c r="CA88" s="22">
        <v>732</v>
      </c>
      <c r="CB88" s="22">
        <v>204</v>
      </c>
      <c r="CC88" s="22">
        <v>345</v>
      </c>
      <c r="CD88" s="22">
        <v>114</v>
      </c>
      <c r="CE88" s="22">
        <v>444</v>
      </c>
      <c r="CF88" s="22">
        <v>155</v>
      </c>
      <c r="CG88" s="22">
        <v>416</v>
      </c>
      <c r="CH88" s="22">
        <v>164</v>
      </c>
      <c r="CI88" s="22">
        <v>1.29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2">
        <v>0</v>
      </c>
      <c r="B89" s="22">
        <v>0</v>
      </c>
      <c r="C89" s="22">
        <v>235530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2</v>
      </c>
      <c r="J89" s="20">
        <v>0</v>
      </c>
      <c r="K89" s="20">
        <v>0</v>
      </c>
      <c r="L89" s="22">
        <v>0</v>
      </c>
      <c r="M89" s="20" t="s">
        <v>1007</v>
      </c>
      <c r="N89" s="20">
        <v>0.2</v>
      </c>
      <c r="O89" s="22">
        <v>70</v>
      </c>
      <c r="P89" s="23" t="b">
        <v>0</v>
      </c>
      <c r="Q89" s="20" t="s">
        <v>4157</v>
      </c>
      <c r="R89" s="20" t="s">
        <v>4083</v>
      </c>
      <c r="S89" s="22">
        <v>45</v>
      </c>
      <c r="T89" s="20" t="s">
        <v>1008</v>
      </c>
      <c r="U89" s="20">
        <v>1.8</v>
      </c>
      <c r="V89" s="20" t="s">
        <v>561</v>
      </c>
      <c r="W89" s="20">
        <v>0</v>
      </c>
      <c r="X89" s="23" t="b">
        <v>0</v>
      </c>
      <c r="Y89" s="20"/>
      <c r="Z89" s="20" t="s">
        <v>898</v>
      </c>
      <c r="AA89" s="22">
        <v>3</v>
      </c>
      <c r="AB89" s="22">
        <v>91</v>
      </c>
      <c r="AC89" s="22">
        <v>25</v>
      </c>
      <c r="AD89" s="22">
        <v>13636</v>
      </c>
      <c r="AE89" s="22">
        <v>8</v>
      </c>
      <c r="AF89" s="22">
        <v>14109</v>
      </c>
      <c r="AG89" s="22">
        <v>96</v>
      </c>
      <c r="AH89" s="20">
        <v>0</v>
      </c>
      <c r="AI89" s="20">
        <v>5.6</v>
      </c>
      <c r="AJ89" s="20" t="s">
        <v>561</v>
      </c>
      <c r="AK89" s="22">
        <v>1010</v>
      </c>
      <c r="AL89" s="22">
        <v>0</v>
      </c>
      <c r="AM89" s="22">
        <v>0</v>
      </c>
      <c r="AN89" s="22">
        <v>2</v>
      </c>
      <c r="AO89" s="22">
        <v>23</v>
      </c>
      <c r="AP89" s="22">
        <v>0</v>
      </c>
      <c r="AQ89" s="22">
        <v>0</v>
      </c>
      <c r="AR89" s="22">
        <v>0</v>
      </c>
      <c r="AS89" s="22">
        <v>1</v>
      </c>
      <c r="AT89" s="22">
        <v>0</v>
      </c>
      <c r="AU89" s="22">
        <v>0</v>
      </c>
      <c r="AV89" s="22">
        <v>3</v>
      </c>
      <c r="AW89" s="22">
        <v>172</v>
      </c>
      <c r="AX89" s="20">
        <v>159.6</v>
      </c>
      <c r="AY89" s="20">
        <v>78.3</v>
      </c>
      <c r="AZ89" s="20">
        <v>29</v>
      </c>
      <c r="BA89" s="20">
        <v>26.6</v>
      </c>
      <c r="BB89" s="22">
        <v>12</v>
      </c>
      <c r="BC89" s="20">
        <v>0.19</v>
      </c>
      <c r="BD89" s="20">
        <v>0.18</v>
      </c>
      <c r="BE89" s="20">
        <v>0.37</v>
      </c>
      <c r="BF89" s="20">
        <v>16.63</v>
      </c>
      <c r="BG89" s="22">
        <v>306</v>
      </c>
      <c r="BH89" s="22">
        <v>119</v>
      </c>
      <c r="BI89" s="22">
        <v>299</v>
      </c>
      <c r="BJ89" s="22">
        <v>96</v>
      </c>
      <c r="BK89" s="22">
        <v>371</v>
      </c>
      <c r="BL89" s="22">
        <v>126</v>
      </c>
      <c r="BM89" s="22">
        <v>339</v>
      </c>
      <c r="BN89" s="22">
        <v>122</v>
      </c>
      <c r="BO89" s="20"/>
      <c r="BP89" s="20"/>
      <c r="BQ89" s="20"/>
      <c r="BR89" s="20"/>
      <c r="BS89" s="20"/>
      <c r="BT89" s="20"/>
      <c r="BU89" s="22">
        <v>0.02</v>
      </c>
      <c r="BV89" s="22">
        <v>0</v>
      </c>
      <c r="BW89" s="22">
        <v>0.02</v>
      </c>
      <c r="BX89" s="22">
        <v>0.04</v>
      </c>
      <c r="BY89" s="22">
        <v>1.48</v>
      </c>
      <c r="BZ89" s="22">
        <v>2.0499999999999998</v>
      </c>
      <c r="CA89" s="22">
        <v>397</v>
      </c>
      <c r="CB89" s="22">
        <v>76</v>
      </c>
      <c r="CC89" s="22">
        <v>361</v>
      </c>
      <c r="CD89" s="22">
        <v>124</v>
      </c>
      <c r="CE89" s="22">
        <v>338</v>
      </c>
      <c r="CF89" s="22">
        <v>118</v>
      </c>
      <c r="CG89" s="22">
        <v>544</v>
      </c>
      <c r="CH89" s="22">
        <v>207</v>
      </c>
      <c r="CI89" s="22">
        <v>1.07</v>
      </c>
      <c r="CJ89" s="22">
        <v>0.18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0</v>
      </c>
      <c r="B90" s="22">
        <v>0</v>
      </c>
      <c r="C90" s="22">
        <v>444183</v>
      </c>
      <c r="D90" s="22">
        <v>0</v>
      </c>
      <c r="E90" s="22">
        <v>0</v>
      </c>
      <c r="F90" s="22">
        <v>-2</v>
      </c>
      <c r="G90" s="22">
        <v>2</v>
      </c>
      <c r="H90" s="22">
        <v>0</v>
      </c>
      <c r="I90" s="22">
        <v>3</v>
      </c>
      <c r="J90" s="20">
        <v>0</v>
      </c>
      <c r="K90" s="20">
        <v>0</v>
      </c>
      <c r="L90" s="22">
        <v>0</v>
      </c>
      <c r="M90" s="20" t="s">
        <v>1586</v>
      </c>
      <c r="N90" s="20">
        <v>0</v>
      </c>
      <c r="O90" s="22">
        <v>71</v>
      </c>
      <c r="P90" s="23" t="b">
        <v>0</v>
      </c>
      <c r="Q90" s="20" t="s">
        <v>3874</v>
      </c>
      <c r="R90" s="20" t="s">
        <v>3875</v>
      </c>
      <c r="S90" s="22">
        <v>43</v>
      </c>
      <c r="T90" s="20" t="s">
        <v>1911</v>
      </c>
      <c r="U90" s="20">
        <v>0</v>
      </c>
      <c r="V90" s="20" t="s">
        <v>1912</v>
      </c>
      <c r="W90" s="20">
        <v>0.1</v>
      </c>
      <c r="X90" s="23" t="b">
        <v>0</v>
      </c>
      <c r="Y90" s="20"/>
      <c r="Z90" s="20" t="s">
        <v>871</v>
      </c>
      <c r="AA90" s="22">
        <v>3</v>
      </c>
      <c r="AB90" s="22">
        <v>91</v>
      </c>
      <c r="AC90" s="22">
        <v>0</v>
      </c>
      <c r="AD90" s="22">
        <v>8269</v>
      </c>
      <c r="AE90" s="22">
        <v>0</v>
      </c>
      <c r="AF90" s="22">
        <v>11755</v>
      </c>
      <c r="AG90" s="22">
        <v>35</v>
      </c>
      <c r="AH90" s="20">
        <v>0</v>
      </c>
      <c r="AI90" s="20">
        <v>0</v>
      </c>
      <c r="AJ90" s="20" t="s">
        <v>1912</v>
      </c>
      <c r="AK90" s="22">
        <v>0</v>
      </c>
      <c r="AL90" s="22">
        <v>0</v>
      </c>
      <c r="AM90" s="22">
        <v>0</v>
      </c>
      <c r="AN90" s="22">
        <v>0</v>
      </c>
      <c r="AO90" s="22">
        <v>0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0</v>
      </c>
      <c r="AX90" s="20">
        <v>0</v>
      </c>
      <c r="AY90" s="20">
        <v>0</v>
      </c>
      <c r="AZ90" s="20">
        <v>0</v>
      </c>
      <c r="BA90" s="20">
        <v>0</v>
      </c>
      <c r="BB90" s="22">
        <v>0</v>
      </c>
      <c r="BC90" s="20">
        <v>0</v>
      </c>
      <c r="BD90" s="20">
        <v>0</v>
      </c>
      <c r="BE90" s="20">
        <v>0</v>
      </c>
      <c r="BF90" s="20">
        <v>0</v>
      </c>
      <c r="BG90" s="22">
        <v>667</v>
      </c>
      <c r="BH90" s="22">
        <v>249</v>
      </c>
      <c r="BI90" s="22">
        <v>656</v>
      </c>
      <c r="BJ90" s="22">
        <v>251</v>
      </c>
      <c r="BK90" s="22">
        <v>628</v>
      </c>
      <c r="BL90" s="22">
        <v>238</v>
      </c>
      <c r="BM90" s="22">
        <v>670</v>
      </c>
      <c r="BN90" s="22">
        <v>250</v>
      </c>
      <c r="BO90" s="20"/>
      <c r="BP90" s="20"/>
      <c r="BQ90" s="20"/>
      <c r="BR90" s="20"/>
      <c r="BS90" s="20"/>
      <c r="BT90" s="20"/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640</v>
      </c>
      <c r="CB90" s="22">
        <v>353</v>
      </c>
      <c r="CC90" s="22">
        <v>562</v>
      </c>
      <c r="CD90" s="22">
        <v>196</v>
      </c>
      <c r="CE90" s="22">
        <v>678</v>
      </c>
      <c r="CF90" s="22">
        <v>257</v>
      </c>
      <c r="CG90" s="22">
        <v>498</v>
      </c>
      <c r="CH90" s="22">
        <v>169</v>
      </c>
      <c r="CI90" s="22">
        <v>0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0"/>
      <c r="B91" s="20"/>
      <c r="C91" s="22">
        <v>222683</v>
      </c>
      <c r="D91" s="22">
        <v>0</v>
      </c>
      <c r="E91" s="22">
        <v>0</v>
      </c>
      <c r="F91" s="22">
        <v>-4</v>
      </c>
      <c r="G91" s="22">
        <v>4</v>
      </c>
      <c r="H91" s="22">
        <v>1</v>
      </c>
      <c r="I91" s="22">
        <v>3</v>
      </c>
      <c r="J91" s="20">
        <v>0</v>
      </c>
      <c r="K91" s="20">
        <v>6.2</v>
      </c>
      <c r="L91" s="22">
        <v>2</v>
      </c>
      <c r="M91" s="20" t="s">
        <v>555</v>
      </c>
      <c r="N91" s="20">
        <v>2.6</v>
      </c>
      <c r="O91" s="22">
        <v>72</v>
      </c>
      <c r="P91" s="23" t="b">
        <v>0</v>
      </c>
      <c r="Q91" s="20"/>
      <c r="R91" s="20"/>
      <c r="S91" s="22">
        <v>46</v>
      </c>
      <c r="T91" s="20" t="s">
        <v>1913</v>
      </c>
      <c r="U91" s="20">
        <v>2.7</v>
      </c>
      <c r="V91" s="20" t="s">
        <v>1914</v>
      </c>
      <c r="W91" s="20">
        <v>0.8</v>
      </c>
      <c r="X91" s="23" t="b">
        <v>0</v>
      </c>
      <c r="Y91" s="20"/>
      <c r="Z91" s="20" t="s">
        <v>857</v>
      </c>
      <c r="AA91" s="22">
        <v>3</v>
      </c>
      <c r="AB91" s="22">
        <v>91</v>
      </c>
      <c r="AC91" s="22">
        <v>60</v>
      </c>
      <c r="AD91" s="22">
        <v>150124</v>
      </c>
      <c r="AE91" s="22">
        <v>455</v>
      </c>
      <c r="AF91" s="22">
        <v>98133</v>
      </c>
      <c r="AG91" s="22">
        <v>9188</v>
      </c>
      <c r="AH91" s="20">
        <v>0.6</v>
      </c>
      <c r="AI91" s="20">
        <v>13</v>
      </c>
      <c r="AJ91" s="20" t="s">
        <v>1914</v>
      </c>
      <c r="AK91" s="22">
        <v>1220</v>
      </c>
      <c r="AL91" s="22">
        <v>4</v>
      </c>
      <c r="AM91" s="22">
        <v>0</v>
      </c>
      <c r="AN91" s="22">
        <v>6</v>
      </c>
      <c r="AO91" s="22">
        <v>15</v>
      </c>
      <c r="AP91" s="22">
        <v>0</v>
      </c>
      <c r="AQ91" s="22">
        <v>0</v>
      </c>
      <c r="AR91" s="22">
        <v>0</v>
      </c>
      <c r="AS91" s="22">
        <v>4</v>
      </c>
      <c r="AT91" s="22">
        <v>0</v>
      </c>
      <c r="AU91" s="22">
        <v>0</v>
      </c>
      <c r="AV91" s="22">
        <v>2</v>
      </c>
      <c r="AW91" s="22">
        <v>143</v>
      </c>
      <c r="AX91" s="20">
        <v>217.4</v>
      </c>
      <c r="AY91" s="20">
        <v>215.1</v>
      </c>
      <c r="AZ91" s="20">
        <v>344</v>
      </c>
      <c r="BA91" s="20">
        <v>77.900000000000006</v>
      </c>
      <c r="BB91" s="22">
        <v>17</v>
      </c>
      <c r="BC91" s="20">
        <v>2.89</v>
      </c>
      <c r="BD91" s="20">
        <v>1.1299999999999999</v>
      </c>
      <c r="BE91" s="20">
        <v>4.0199999999999996</v>
      </c>
      <c r="BF91" s="20">
        <v>20.149999999999999</v>
      </c>
      <c r="BG91" s="22">
        <v>248</v>
      </c>
      <c r="BH91" s="22">
        <v>98</v>
      </c>
      <c r="BI91" s="22">
        <v>142</v>
      </c>
      <c r="BJ91" s="22">
        <v>96</v>
      </c>
      <c r="BK91" s="22">
        <v>77</v>
      </c>
      <c r="BL91" s="22">
        <v>47</v>
      </c>
      <c r="BM91" s="22">
        <v>143</v>
      </c>
      <c r="BN91" s="22">
        <v>78</v>
      </c>
      <c r="BO91" s="20"/>
      <c r="BP91" s="20"/>
      <c r="BQ91" s="22">
        <v>4</v>
      </c>
      <c r="BR91" s="20"/>
      <c r="BS91" s="20"/>
      <c r="BT91" s="20"/>
      <c r="BU91" s="22">
        <v>0.21</v>
      </c>
      <c r="BV91" s="22">
        <v>0</v>
      </c>
      <c r="BW91" s="22">
        <v>0.08</v>
      </c>
      <c r="BX91" s="22">
        <v>0.28999999999999998</v>
      </c>
      <c r="BY91" s="22">
        <v>1.49</v>
      </c>
      <c r="BZ91" s="22">
        <v>1.1100000000000001</v>
      </c>
      <c r="CA91" s="22">
        <v>345</v>
      </c>
      <c r="CB91" s="22">
        <v>223</v>
      </c>
      <c r="CC91" s="22">
        <v>126</v>
      </c>
      <c r="CD91" s="22">
        <v>59</v>
      </c>
      <c r="CE91" s="22">
        <v>181</v>
      </c>
      <c r="CF91" s="22">
        <v>80</v>
      </c>
      <c r="CG91" s="22">
        <v>212</v>
      </c>
      <c r="CH91" s="22">
        <v>65</v>
      </c>
      <c r="CI91" s="22">
        <v>1.25</v>
      </c>
      <c r="CJ91" s="22">
        <v>0.44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0</v>
      </c>
      <c r="B92" s="22">
        <v>0</v>
      </c>
      <c r="C92" s="22">
        <v>128309</v>
      </c>
      <c r="D92" s="22">
        <v>0</v>
      </c>
      <c r="E92" s="22">
        <v>0</v>
      </c>
      <c r="F92" s="22">
        <v>-1</v>
      </c>
      <c r="G92" s="22">
        <v>1</v>
      </c>
      <c r="H92" s="22">
        <v>0</v>
      </c>
      <c r="I92" s="22">
        <v>3</v>
      </c>
      <c r="J92" s="20">
        <v>0</v>
      </c>
      <c r="K92" s="20">
        <v>0</v>
      </c>
      <c r="L92" s="22">
        <v>0</v>
      </c>
      <c r="M92" s="20" t="s">
        <v>986</v>
      </c>
      <c r="N92" s="20">
        <v>0</v>
      </c>
      <c r="O92" s="22">
        <v>73</v>
      </c>
      <c r="P92" s="23" t="b">
        <v>0</v>
      </c>
      <c r="Q92" s="20" t="s">
        <v>2900</v>
      </c>
      <c r="R92" s="20" t="s">
        <v>2901</v>
      </c>
      <c r="S92" s="22">
        <v>49</v>
      </c>
      <c r="T92" s="20" t="s">
        <v>987</v>
      </c>
      <c r="U92" s="20">
        <v>0</v>
      </c>
      <c r="V92" s="20" t="s">
        <v>655</v>
      </c>
      <c r="W92" s="20">
        <v>0</v>
      </c>
      <c r="X92" s="23" t="b">
        <v>0</v>
      </c>
      <c r="Y92" s="20"/>
      <c r="Z92" s="20" t="s">
        <v>871</v>
      </c>
      <c r="AA92" s="22">
        <v>3</v>
      </c>
      <c r="AB92" s="22">
        <v>91</v>
      </c>
      <c r="AC92" s="22">
        <v>0</v>
      </c>
      <c r="AD92" s="22">
        <v>81</v>
      </c>
      <c r="AE92" s="22">
        <v>0</v>
      </c>
      <c r="AF92" s="22">
        <v>1282</v>
      </c>
      <c r="AG92" s="22">
        <v>1</v>
      </c>
      <c r="AH92" s="20">
        <v>0</v>
      </c>
      <c r="AI92" s="20">
        <v>0</v>
      </c>
      <c r="AJ92" s="20" t="s">
        <v>655</v>
      </c>
      <c r="AK92" s="22">
        <v>0</v>
      </c>
      <c r="AL92" s="22">
        <v>0</v>
      </c>
      <c r="AM92" s="22">
        <v>0</v>
      </c>
      <c r="AN92" s="22">
        <v>0</v>
      </c>
      <c r="AO92" s="22">
        <v>0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0</v>
      </c>
      <c r="AX92" s="20">
        <v>0</v>
      </c>
      <c r="AY92" s="20">
        <v>0</v>
      </c>
      <c r="AZ92" s="20">
        <v>0</v>
      </c>
      <c r="BA92" s="20">
        <v>0</v>
      </c>
      <c r="BB92" s="22">
        <v>0</v>
      </c>
      <c r="BC92" s="20">
        <v>0</v>
      </c>
      <c r="BD92" s="20">
        <v>0</v>
      </c>
      <c r="BE92" s="20">
        <v>0</v>
      </c>
      <c r="BF92" s="20">
        <v>0</v>
      </c>
      <c r="BG92" s="22">
        <v>802</v>
      </c>
      <c r="BH92" s="22">
        <v>339</v>
      </c>
      <c r="BI92" s="22">
        <v>798</v>
      </c>
      <c r="BJ92" s="22">
        <v>338</v>
      </c>
      <c r="BK92" s="22">
        <v>793</v>
      </c>
      <c r="BL92" s="22">
        <v>335</v>
      </c>
      <c r="BM92" s="22">
        <v>803</v>
      </c>
      <c r="BN92" s="22">
        <v>339</v>
      </c>
      <c r="BO92" s="20"/>
      <c r="BP92" s="20"/>
      <c r="BQ92" s="20"/>
      <c r="BR92" s="20"/>
      <c r="BS92" s="20"/>
      <c r="BT92" s="20"/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227</v>
      </c>
      <c r="CB92" s="22">
        <v>146</v>
      </c>
      <c r="CC92" s="22">
        <v>755</v>
      </c>
      <c r="CD92" s="22">
        <v>313</v>
      </c>
      <c r="CE92" s="22">
        <v>802</v>
      </c>
      <c r="CF92" s="22">
        <v>339</v>
      </c>
      <c r="CG92" s="22">
        <v>710</v>
      </c>
      <c r="CH92" s="22">
        <v>279</v>
      </c>
      <c r="CI92" s="22">
        <v>0</v>
      </c>
      <c r="CJ92" s="22">
        <v>0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27.75" thickBot="1">
      <c r="A93" s="22">
        <v>0</v>
      </c>
      <c r="B93" s="22">
        <v>0</v>
      </c>
      <c r="C93" s="22">
        <v>133845</v>
      </c>
      <c r="D93" s="22">
        <v>0</v>
      </c>
      <c r="E93" s="22">
        <v>0</v>
      </c>
      <c r="F93" s="22">
        <v>-2</v>
      </c>
      <c r="G93" s="22">
        <v>2</v>
      </c>
      <c r="H93" s="22">
        <v>0</v>
      </c>
      <c r="I93" s="22">
        <v>3</v>
      </c>
      <c r="J93" s="20">
        <v>0</v>
      </c>
      <c r="K93" s="20">
        <v>0</v>
      </c>
      <c r="L93" s="22">
        <v>0</v>
      </c>
      <c r="M93" s="20" t="s">
        <v>923</v>
      </c>
      <c r="N93" s="20">
        <v>0</v>
      </c>
      <c r="O93" s="22">
        <v>74</v>
      </c>
      <c r="P93" s="23" t="b">
        <v>0</v>
      </c>
      <c r="Q93" s="20" t="s">
        <v>3750</v>
      </c>
      <c r="R93" s="20" t="s">
        <v>3751</v>
      </c>
      <c r="S93" s="22">
        <v>43</v>
      </c>
      <c r="T93" s="20" t="s">
        <v>990</v>
      </c>
      <c r="U93" s="20">
        <v>0</v>
      </c>
      <c r="V93" s="20" t="s">
        <v>658</v>
      </c>
      <c r="W93" s="20">
        <v>0</v>
      </c>
      <c r="X93" s="23" t="b">
        <v>0</v>
      </c>
      <c r="Y93" s="20"/>
      <c r="Z93" s="20" t="s">
        <v>871</v>
      </c>
      <c r="AA93" s="22">
        <v>3</v>
      </c>
      <c r="AB93" s="22">
        <v>91</v>
      </c>
      <c r="AC93" s="22">
        <v>0</v>
      </c>
      <c r="AD93" s="22">
        <v>9461</v>
      </c>
      <c r="AE93" s="22">
        <v>0</v>
      </c>
      <c r="AF93" s="22">
        <v>10566</v>
      </c>
      <c r="AG93" s="22">
        <v>33</v>
      </c>
      <c r="AH93" s="20">
        <v>0</v>
      </c>
      <c r="AI93" s="20">
        <v>0</v>
      </c>
      <c r="AJ93" s="20" t="s">
        <v>658</v>
      </c>
      <c r="AK93" s="22">
        <v>0</v>
      </c>
      <c r="AL93" s="22">
        <v>0</v>
      </c>
      <c r="AM93" s="22">
        <v>0</v>
      </c>
      <c r="AN93" s="22">
        <v>0</v>
      </c>
      <c r="AO93" s="22">
        <v>0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0</v>
      </c>
      <c r="AX93" s="20">
        <v>0</v>
      </c>
      <c r="AY93" s="20">
        <v>0</v>
      </c>
      <c r="AZ93" s="20">
        <v>0</v>
      </c>
      <c r="BA93" s="20">
        <v>0</v>
      </c>
      <c r="BB93" s="22">
        <v>0</v>
      </c>
      <c r="BC93" s="20">
        <v>0</v>
      </c>
      <c r="BD93" s="20">
        <v>0</v>
      </c>
      <c r="BE93" s="20">
        <v>0</v>
      </c>
      <c r="BF93" s="20">
        <v>0</v>
      </c>
      <c r="BG93" s="22">
        <v>659</v>
      </c>
      <c r="BH93" s="22">
        <v>246</v>
      </c>
      <c r="BI93" s="22">
        <v>647</v>
      </c>
      <c r="BJ93" s="22">
        <v>248</v>
      </c>
      <c r="BK93" s="22">
        <v>618</v>
      </c>
      <c r="BL93" s="22">
        <v>235</v>
      </c>
      <c r="BM93" s="22">
        <v>662</v>
      </c>
      <c r="BN93" s="22">
        <v>247</v>
      </c>
      <c r="BO93" s="20"/>
      <c r="BP93" s="20"/>
      <c r="BQ93" s="20"/>
      <c r="BR93" s="20"/>
      <c r="BS93" s="20"/>
      <c r="BT93" s="20"/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614</v>
      </c>
      <c r="CB93" s="22">
        <v>346</v>
      </c>
      <c r="CC93" s="22">
        <v>544</v>
      </c>
      <c r="CD93" s="22">
        <v>190</v>
      </c>
      <c r="CE93" s="22">
        <v>670</v>
      </c>
      <c r="CF93" s="22">
        <v>254</v>
      </c>
      <c r="CG93" s="22">
        <v>580</v>
      </c>
      <c r="CH93" s="22">
        <v>210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100</v>
      </c>
      <c r="B94" s="22">
        <v>100</v>
      </c>
      <c r="C94" s="22">
        <v>223911</v>
      </c>
      <c r="D94" s="22">
        <v>0</v>
      </c>
      <c r="E94" s="22">
        <v>0</v>
      </c>
      <c r="F94" s="22">
        <v>-2</v>
      </c>
      <c r="G94" s="22">
        <v>2</v>
      </c>
      <c r="H94" s="22">
        <v>0</v>
      </c>
      <c r="I94" s="22">
        <v>2</v>
      </c>
      <c r="J94" s="20">
        <v>0</v>
      </c>
      <c r="K94" s="20">
        <v>5</v>
      </c>
      <c r="L94" s="22">
        <v>4</v>
      </c>
      <c r="M94" s="20" t="s">
        <v>1003</v>
      </c>
      <c r="N94" s="20">
        <v>2</v>
      </c>
      <c r="O94" s="22">
        <v>75</v>
      </c>
      <c r="P94" s="23" t="b">
        <v>0</v>
      </c>
      <c r="Q94" s="20"/>
      <c r="R94" s="20" t="s">
        <v>3173</v>
      </c>
      <c r="S94" s="22">
        <v>43</v>
      </c>
      <c r="T94" s="20" t="s">
        <v>1004</v>
      </c>
      <c r="U94" s="20">
        <v>1.6</v>
      </c>
      <c r="V94" s="20" t="s">
        <v>608</v>
      </c>
      <c r="W94" s="20">
        <v>0.1</v>
      </c>
      <c r="X94" s="23" t="b">
        <v>0</v>
      </c>
      <c r="Y94" s="20"/>
      <c r="Z94" s="20" t="s">
        <v>857</v>
      </c>
      <c r="AA94" s="22">
        <v>3</v>
      </c>
      <c r="AB94" s="22">
        <v>91</v>
      </c>
      <c r="AC94" s="22">
        <v>14</v>
      </c>
      <c r="AD94" s="22">
        <v>6825</v>
      </c>
      <c r="AE94" s="22">
        <v>108</v>
      </c>
      <c r="AF94" s="22">
        <v>7848</v>
      </c>
      <c r="AG94" s="22">
        <v>296</v>
      </c>
      <c r="AH94" s="20">
        <v>0.5</v>
      </c>
      <c r="AI94" s="20">
        <v>3.3</v>
      </c>
      <c r="AJ94" s="20" t="s">
        <v>608</v>
      </c>
      <c r="AK94" s="22">
        <v>523</v>
      </c>
      <c r="AL94" s="22">
        <v>0</v>
      </c>
      <c r="AM94" s="22">
        <v>1</v>
      </c>
      <c r="AN94" s="22">
        <v>1</v>
      </c>
      <c r="AO94" s="22">
        <v>15</v>
      </c>
      <c r="AP94" s="22">
        <v>0</v>
      </c>
      <c r="AQ94" s="22">
        <v>0</v>
      </c>
      <c r="AR94" s="22">
        <v>0</v>
      </c>
      <c r="AS94" s="22">
        <v>2</v>
      </c>
      <c r="AT94" s="22">
        <v>0</v>
      </c>
      <c r="AU94" s="22">
        <v>0</v>
      </c>
      <c r="AV94" s="22">
        <v>0</v>
      </c>
      <c r="AW94" s="22">
        <v>98</v>
      </c>
      <c r="AX94" s="20">
        <v>117</v>
      </c>
      <c r="AY94" s="20">
        <v>39.299999999999997</v>
      </c>
      <c r="AZ94" s="20">
        <v>25</v>
      </c>
      <c r="BA94" s="20">
        <v>18.2</v>
      </c>
      <c r="BB94" s="22">
        <v>5</v>
      </c>
      <c r="BC94" s="20">
        <v>0.09</v>
      </c>
      <c r="BD94" s="20">
        <v>0.17</v>
      </c>
      <c r="BE94" s="20">
        <v>0.26</v>
      </c>
      <c r="BF94" s="20">
        <v>9.2200000000000006</v>
      </c>
      <c r="BG94" s="22">
        <v>335</v>
      </c>
      <c r="BH94" s="22">
        <v>130</v>
      </c>
      <c r="BI94" s="22">
        <v>369</v>
      </c>
      <c r="BJ94" s="22">
        <v>130</v>
      </c>
      <c r="BK94" s="22">
        <v>385</v>
      </c>
      <c r="BL94" s="22">
        <v>133</v>
      </c>
      <c r="BM94" s="22">
        <v>379</v>
      </c>
      <c r="BN94" s="22">
        <v>137</v>
      </c>
      <c r="BO94" s="20"/>
      <c r="BP94" s="20"/>
      <c r="BQ94" s="20"/>
      <c r="BR94" s="20"/>
      <c r="BS94" s="20"/>
      <c r="BT94" s="20"/>
      <c r="BU94" s="22">
        <v>0.02</v>
      </c>
      <c r="BV94" s="22">
        <v>0</v>
      </c>
      <c r="BW94" s="22">
        <v>0.03</v>
      </c>
      <c r="BX94" s="22">
        <v>0.05</v>
      </c>
      <c r="BY94" s="22">
        <v>1.59</v>
      </c>
      <c r="BZ94" s="22">
        <v>2.58</v>
      </c>
      <c r="CA94" s="22">
        <v>632</v>
      </c>
      <c r="CB94" s="22">
        <v>144</v>
      </c>
      <c r="CC94" s="22">
        <v>162</v>
      </c>
      <c r="CD94" s="22">
        <v>52</v>
      </c>
      <c r="CE94" s="22">
        <v>365</v>
      </c>
      <c r="CF94" s="22">
        <v>126</v>
      </c>
      <c r="CG94" s="22">
        <v>448</v>
      </c>
      <c r="CH94" s="22">
        <v>173</v>
      </c>
      <c r="CI94" s="22">
        <v>0.86</v>
      </c>
      <c r="CJ94" s="22">
        <v>0.17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2">
        <v>0</v>
      </c>
      <c r="B95" s="22">
        <v>0</v>
      </c>
      <c r="C95" s="22">
        <v>128340</v>
      </c>
      <c r="D95" s="22">
        <v>0</v>
      </c>
      <c r="E95" s="22">
        <v>0</v>
      </c>
      <c r="F95" s="22">
        <v>-4</v>
      </c>
      <c r="G95" s="22">
        <v>4</v>
      </c>
      <c r="H95" s="22">
        <v>0</v>
      </c>
      <c r="I95" s="22">
        <v>4</v>
      </c>
      <c r="J95" s="20">
        <v>0</v>
      </c>
      <c r="K95" s="20">
        <v>0</v>
      </c>
      <c r="L95" s="22">
        <v>0</v>
      </c>
      <c r="M95" s="20" t="s">
        <v>988</v>
      </c>
      <c r="N95" s="20">
        <v>0</v>
      </c>
      <c r="O95" s="22">
        <v>76</v>
      </c>
      <c r="P95" s="23" t="b">
        <v>0</v>
      </c>
      <c r="Q95" s="20" t="s">
        <v>2844</v>
      </c>
      <c r="R95" s="20" t="s">
        <v>3876</v>
      </c>
      <c r="S95" s="22">
        <v>46</v>
      </c>
      <c r="T95" s="20" t="s">
        <v>989</v>
      </c>
      <c r="U95" s="20">
        <v>1.8</v>
      </c>
      <c r="V95" s="20" t="s">
        <v>523</v>
      </c>
      <c r="W95" s="20">
        <v>0.2</v>
      </c>
      <c r="X95" s="23" t="b">
        <v>0</v>
      </c>
      <c r="Y95" s="20"/>
      <c r="Z95" s="20" t="s">
        <v>871</v>
      </c>
      <c r="AA95" s="22">
        <v>3</v>
      </c>
      <c r="AB95" s="22">
        <v>91</v>
      </c>
      <c r="AC95" s="22">
        <v>14</v>
      </c>
      <c r="AD95" s="22">
        <v>20322</v>
      </c>
      <c r="AE95" s="22">
        <v>0</v>
      </c>
      <c r="AF95" s="22">
        <v>52767</v>
      </c>
      <c r="AG95" s="22">
        <v>95</v>
      </c>
      <c r="AH95" s="20">
        <v>0</v>
      </c>
      <c r="AI95" s="20">
        <v>3</v>
      </c>
      <c r="AJ95" s="20" t="s">
        <v>523</v>
      </c>
      <c r="AK95" s="22">
        <v>100</v>
      </c>
      <c r="AL95" s="22">
        <v>1</v>
      </c>
      <c r="AM95" s="22">
        <v>0</v>
      </c>
      <c r="AN95" s="22">
        <v>0</v>
      </c>
      <c r="AO95" s="22">
        <v>2</v>
      </c>
      <c r="AP95" s="22">
        <v>0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2</v>
      </c>
      <c r="AW95" s="22">
        <v>38</v>
      </c>
      <c r="AX95" s="20">
        <v>37.4</v>
      </c>
      <c r="AY95" s="20">
        <v>27.9</v>
      </c>
      <c r="AZ95" s="20">
        <v>81</v>
      </c>
      <c r="BA95" s="20">
        <v>14.1</v>
      </c>
      <c r="BB95" s="22">
        <v>0</v>
      </c>
      <c r="BC95" s="20">
        <v>1.44</v>
      </c>
      <c r="BD95" s="20">
        <v>0.33</v>
      </c>
      <c r="BE95" s="20">
        <v>1.77</v>
      </c>
      <c r="BF95" s="20">
        <v>2.2599999999999998</v>
      </c>
      <c r="BG95" s="22">
        <v>438</v>
      </c>
      <c r="BH95" s="22">
        <v>51</v>
      </c>
      <c r="BI95" s="22">
        <v>389</v>
      </c>
      <c r="BJ95" s="22">
        <v>52</v>
      </c>
      <c r="BK95" s="22">
        <v>259</v>
      </c>
      <c r="BL95" s="22">
        <v>51</v>
      </c>
      <c r="BM95" s="22">
        <v>402</v>
      </c>
      <c r="BN95" s="22">
        <v>53</v>
      </c>
      <c r="BO95" s="20"/>
      <c r="BP95" s="20"/>
      <c r="BQ95" s="20"/>
      <c r="BR95" s="20"/>
      <c r="BS95" s="20"/>
      <c r="BT95" s="20"/>
      <c r="BU95" s="22">
        <v>1.3</v>
      </c>
      <c r="BV95" s="22">
        <v>0</v>
      </c>
      <c r="BW95" s="22">
        <v>0.3</v>
      </c>
      <c r="BX95" s="22">
        <v>1.6</v>
      </c>
      <c r="BY95" s="22">
        <v>2.0299999999999998</v>
      </c>
      <c r="BZ95" s="22">
        <v>1.8</v>
      </c>
      <c r="CA95" s="22">
        <v>337</v>
      </c>
      <c r="CB95" s="22">
        <v>64</v>
      </c>
      <c r="CC95" s="22">
        <v>724</v>
      </c>
      <c r="CD95" s="22">
        <v>83</v>
      </c>
      <c r="CE95" s="22">
        <v>339</v>
      </c>
      <c r="CF95" s="22">
        <v>45</v>
      </c>
      <c r="CG95" s="22">
        <v>354</v>
      </c>
      <c r="CH95" s="22">
        <v>54</v>
      </c>
      <c r="CI95" s="22">
        <v>0</v>
      </c>
      <c r="CJ95" s="22">
        <v>0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2">
        <v>100</v>
      </c>
      <c r="B96" s="22">
        <v>100</v>
      </c>
      <c r="C96" s="22">
        <v>69752</v>
      </c>
      <c r="D96" s="22">
        <v>0</v>
      </c>
      <c r="E96" s="22">
        <v>0</v>
      </c>
      <c r="F96" s="22">
        <v>2</v>
      </c>
      <c r="G96" s="22">
        <v>-2</v>
      </c>
      <c r="H96" s="22">
        <v>2</v>
      </c>
      <c r="I96" s="22">
        <v>1</v>
      </c>
      <c r="J96" s="20">
        <v>0</v>
      </c>
      <c r="K96" s="20">
        <v>7.8</v>
      </c>
      <c r="L96" s="22">
        <v>4</v>
      </c>
      <c r="M96" s="20" t="s">
        <v>1019</v>
      </c>
      <c r="N96" s="20">
        <v>3.4</v>
      </c>
      <c r="O96" s="22">
        <v>77</v>
      </c>
      <c r="P96" s="23" t="b">
        <v>0</v>
      </c>
      <c r="Q96" s="20"/>
      <c r="R96" s="20" t="s">
        <v>3265</v>
      </c>
      <c r="S96" s="22">
        <v>47</v>
      </c>
      <c r="T96" s="20" t="s">
        <v>1020</v>
      </c>
      <c r="U96" s="20">
        <v>3.6</v>
      </c>
      <c r="V96" s="20" t="s">
        <v>1021</v>
      </c>
      <c r="W96" s="20">
        <v>5.9</v>
      </c>
      <c r="X96" s="23" t="b">
        <v>0</v>
      </c>
      <c r="Y96" s="20"/>
      <c r="Z96" s="20" t="s">
        <v>857</v>
      </c>
      <c r="AA96" s="22">
        <v>3</v>
      </c>
      <c r="AB96" s="22">
        <v>91</v>
      </c>
      <c r="AC96" s="22">
        <v>94</v>
      </c>
      <c r="AD96" s="22">
        <v>943088</v>
      </c>
      <c r="AE96" s="22">
        <v>2950</v>
      </c>
      <c r="AF96" s="22">
        <v>360041</v>
      </c>
      <c r="AG96" s="22">
        <v>15411</v>
      </c>
      <c r="AH96" s="20">
        <v>0.7</v>
      </c>
      <c r="AI96" s="20">
        <v>20</v>
      </c>
      <c r="AJ96" s="20" t="s">
        <v>273</v>
      </c>
      <c r="AK96" s="22">
        <v>2340</v>
      </c>
      <c r="AL96" s="22">
        <v>0</v>
      </c>
      <c r="AM96" s="22">
        <v>0</v>
      </c>
      <c r="AN96" s="22">
        <v>6</v>
      </c>
      <c r="AO96" s="22">
        <v>45</v>
      </c>
      <c r="AP96" s="22">
        <v>0</v>
      </c>
      <c r="AQ96" s="22">
        <v>1</v>
      </c>
      <c r="AR96" s="22">
        <v>0</v>
      </c>
      <c r="AS96" s="22">
        <v>4</v>
      </c>
      <c r="AT96" s="22">
        <v>0</v>
      </c>
      <c r="AU96" s="22">
        <v>97</v>
      </c>
      <c r="AV96" s="22">
        <v>12</v>
      </c>
      <c r="AW96" s="22">
        <v>500</v>
      </c>
      <c r="AX96" s="20">
        <v>741.2</v>
      </c>
      <c r="AY96" s="20">
        <v>0</v>
      </c>
      <c r="AZ96" s="20">
        <v>0</v>
      </c>
      <c r="BA96" s="20">
        <v>74.2</v>
      </c>
      <c r="BB96" s="22">
        <v>26</v>
      </c>
      <c r="BC96" s="20">
        <v>0</v>
      </c>
      <c r="BD96" s="20">
        <v>0.01</v>
      </c>
      <c r="BE96" s="20">
        <v>0.01</v>
      </c>
      <c r="BF96" s="20">
        <v>42.51</v>
      </c>
      <c r="BG96" s="22">
        <v>15</v>
      </c>
      <c r="BH96" s="22">
        <v>7</v>
      </c>
      <c r="BI96" s="22">
        <v>789</v>
      </c>
      <c r="BJ96" s="22">
        <v>90</v>
      </c>
      <c r="BK96" s="22">
        <v>782</v>
      </c>
      <c r="BL96" s="22">
        <v>86</v>
      </c>
      <c r="BM96" s="22">
        <v>161</v>
      </c>
      <c r="BN96" s="22">
        <v>7</v>
      </c>
      <c r="BO96" s="20"/>
      <c r="BP96" s="20"/>
      <c r="BQ96" s="20"/>
      <c r="BR96" s="20"/>
      <c r="BS96" s="20"/>
      <c r="BT96" s="20"/>
      <c r="BU96" s="22">
        <v>0</v>
      </c>
      <c r="BV96" s="22">
        <v>3.73</v>
      </c>
      <c r="BW96" s="22">
        <v>0</v>
      </c>
      <c r="BX96" s="22">
        <v>0</v>
      </c>
      <c r="BY96" s="22">
        <v>1.64</v>
      </c>
      <c r="BZ96" s="22">
        <v>1.73</v>
      </c>
      <c r="CA96" s="22">
        <v>306</v>
      </c>
      <c r="CB96" s="22">
        <v>12</v>
      </c>
      <c r="CC96" s="22">
        <v>79</v>
      </c>
      <c r="CD96" s="22">
        <v>8</v>
      </c>
      <c r="CE96" s="22">
        <v>78</v>
      </c>
      <c r="CF96" s="22">
        <v>10</v>
      </c>
      <c r="CG96" s="22">
        <v>59</v>
      </c>
      <c r="CH96" s="22">
        <v>13</v>
      </c>
      <c r="CI96" s="22">
        <v>1</v>
      </c>
      <c r="CJ96" s="22">
        <v>0.23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100</v>
      </c>
      <c r="B97" s="22">
        <v>100</v>
      </c>
      <c r="C97" s="22">
        <v>533463</v>
      </c>
      <c r="D97" s="22">
        <v>0</v>
      </c>
      <c r="E97" s="22">
        <v>0</v>
      </c>
      <c r="F97" s="22">
        <v>-3</v>
      </c>
      <c r="G97" s="22">
        <v>3</v>
      </c>
      <c r="H97" s="22">
        <v>1</v>
      </c>
      <c r="I97" s="22">
        <v>3</v>
      </c>
      <c r="J97" s="20">
        <v>0</v>
      </c>
      <c r="K97" s="20">
        <v>7.8</v>
      </c>
      <c r="L97" s="22">
        <v>14</v>
      </c>
      <c r="M97" s="20" t="s">
        <v>1027</v>
      </c>
      <c r="N97" s="20">
        <v>3.4</v>
      </c>
      <c r="O97" s="22">
        <v>78</v>
      </c>
      <c r="P97" s="23" t="b">
        <v>0</v>
      </c>
      <c r="Q97" s="20"/>
      <c r="R97" s="20" t="s">
        <v>3576</v>
      </c>
      <c r="S97" s="22">
        <v>47</v>
      </c>
      <c r="T97" s="20" t="s">
        <v>1028</v>
      </c>
      <c r="U97" s="20">
        <v>1.8</v>
      </c>
      <c r="V97" s="20" t="s">
        <v>1029</v>
      </c>
      <c r="W97" s="20">
        <v>0</v>
      </c>
      <c r="X97" s="23" t="b">
        <v>0</v>
      </c>
      <c r="Y97" s="20"/>
      <c r="Z97" s="20" t="s">
        <v>857</v>
      </c>
      <c r="AA97" s="22">
        <v>3</v>
      </c>
      <c r="AB97" s="22">
        <v>91</v>
      </c>
      <c r="AC97" s="22">
        <v>35</v>
      </c>
      <c r="AD97" s="22">
        <v>1753</v>
      </c>
      <c r="AE97" s="22">
        <v>277</v>
      </c>
      <c r="AF97" s="22">
        <v>5557</v>
      </c>
      <c r="AG97" s="22">
        <v>76</v>
      </c>
      <c r="AH97" s="20">
        <v>0.7</v>
      </c>
      <c r="AI97" s="20">
        <v>7.4</v>
      </c>
      <c r="AJ97" s="20" t="s">
        <v>1915</v>
      </c>
      <c r="AK97" s="22">
        <v>661</v>
      </c>
      <c r="AL97" s="22">
        <v>1</v>
      </c>
      <c r="AM97" s="22">
        <v>1</v>
      </c>
      <c r="AN97" s="22">
        <v>2</v>
      </c>
      <c r="AO97" s="22">
        <v>13</v>
      </c>
      <c r="AP97" s="22">
        <v>0</v>
      </c>
      <c r="AQ97" s="22">
        <v>0</v>
      </c>
      <c r="AR97" s="22">
        <v>0</v>
      </c>
      <c r="AS97" s="22">
        <v>2</v>
      </c>
      <c r="AT97" s="22">
        <v>0</v>
      </c>
      <c r="AU97" s="22">
        <v>0</v>
      </c>
      <c r="AV97" s="22">
        <v>3</v>
      </c>
      <c r="AW97" s="22">
        <v>139</v>
      </c>
      <c r="AX97" s="20">
        <v>193.4</v>
      </c>
      <c r="AY97" s="20">
        <v>160.80000000000001</v>
      </c>
      <c r="AZ97" s="20">
        <v>215</v>
      </c>
      <c r="BA97" s="20">
        <v>57.2</v>
      </c>
      <c r="BB97" s="22">
        <v>6</v>
      </c>
      <c r="BC97" s="20">
        <v>2.02</v>
      </c>
      <c r="BD97" s="20">
        <v>0.71</v>
      </c>
      <c r="BE97" s="20">
        <v>2.73</v>
      </c>
      <c r="BF97" s="20">
        <v>9.4700000000000006</v>
      </c>
      <c r="BG97" s="22">
        <v>277</v>
      </c>
      <c r="BH97" s="22">
        <v>118</v>
      </c>
      <c r="BI97" s="22">
        <v>182</v>
      </c>
      <c r="BJ97" s="22">
        <v>117</v>
      </c>
      <c r="BK97" s="22">
        <v>130</v>
      </c>
      <c r="BL97" s="22">
        <v>84</v>
      </c>
      <c r="BM97" s="22">
        <v>208</v>
      </c>
      <c r="BN97" s="22">
        <v>105</v>
      </c>
      <c r="BO97" s="20"/>
      <c r="BP97" s="20"/>
      <c r="BQ97" s="20"/>
      <c r="BR97" s="20"/>
      <c r="BS97" s="20"/>
      <c r="BT97" s="20"/>
      <c r="BU97" s="22">
        <v>0.28000000000000003</v>
      </c>
      <c r="BV97" s="22">
        <v>0</v>
      </c>
      <c r="BW97" s="22">
        <v>0.1</v>
      </c>
      <c r="BX97" s="22">
        <v>0.38</v>
      </c>
      <c r="BY97" s="22">
        <v>1.29</v>
      </c>
      <c r="BZ97" s="22">
        <v>1.77</v>
      </c>
      <c r="CA97" s="22">
        <v>330</v>
      </c>
      <c r="CB97" s="22">
        <v>216</v>
      </c>
      <c r="CC97" s="22">
        <v>80</v>
      </c>
      <c r="CD97" s="22">
        <v>36</v>
      </c>
      <c r="CE97" s="22">
        <v>341</v>
      </c>
      <c r="CF97" s="22">
        <v>146</v>
      </c>
      <c r="CG97" s="22">
        <v>643</v>
      </c>
      <c r="CH97" s="22">
        <v>246</v>
      </c>
      <c r="CI97" s="22">
        <v>0.82</v>
      </c>
      <c r="CJ97" s="22">
        <v>0.27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2">
        <v>0</v>
      </c>
      <c r="B98" s="22">
        <v>0</v>
      </c>
      <c r="C98" s="22">
        <v>156687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3</v>
      </c>
      <c r="J98" s="20">
        <v>0</v>
      </c>
      <c r="K98" s="20">
        <v>0</v>
      </c>
      <c r="L98" s="22">
        <v>0</v>
      </c>
      <c r="M98" s="20" t="s">
        <v>998</v>
      </c>
      <c r="N98" s="20">
        <v>0</v>
      </c>
      <c r="O98" s="22">
        <v>79</v>
      </c>
      <c r="P98" s="23" t="b">
        <v>0</v>
      </c>
      <c r="Q98" s="20" t="s">
        <v>1916</v>
      </c>
      <c r="R98" s="20" t="s">
        <v>1917</v>
      </c>
      <c r="S98" s="22">
        <v>45</v>
      </c>
      <c r="T98" s="20" t="s">
        <v>999</v>
      </c>
      <c r="U98" s="20">
        <v>0</v>
      </c>
      <c r="V98" s="20" t="s">
        <v>632</v>
      </c>
      <c r="W98" s="20">
        <v>0</v>
      </c>
      <c r="X98" s="23" t="b">
        <v>0</v>
      </c>
      <c r="Y98" s="20"/>
      <c r="Z98" s="20" t="s">
        <v>871</v>
      </c>
      <c r="AA98" s="22">
        <v>3</v>
      </c>
      <c r="AB98" s="22">
        <v>91</v>
      </c>
      <c r="AC98" s="22">
        <v>0</v>
      </c>
      <c r="AD98" s="22">
        <v>0</v>
      </c>
      <c r="AE98" s="22">
        <v>0</v>
      </c>
      <c r="AF98" s="22">
        <v>111</v>
      </c>
      <c r="AG98" s="22">
        <v>0</v>
      </c>
      <c r="AH98" s="20">
        <v>0</v>
      </c>
      <c r="AI98" s="20">
        <v>0</v>
      </c>
      <c r="AJ98" s="20" t="s">
        <v>632</v>
      </c>
      <c r="AK98" s="22">
        <v>0</v>
      </c>
      <c r="AL98" s="22">
        <v>0</v>
      </c>
      <c r="AM98" s="22">
        <v>0</v>
      </c>
      <c r="AN98" s="22">
        <v>0</v>
      </c>
      <c r="AO98" s="22">
        <v>0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0</v>
      </c>
      <c r="AX98" s="20">
        <v>0</v>
      </c>
      <c r="AY98" s="20">
        <v>0</v>
      </c>
      <c r="AZ98" s="20">
        <v>0</v>
      </c>
      <c r="BA98" s="20">
        <v>0</v>
      </c>
      <c r="BB98" s="22">
        <v>0</v>
      </c>
      <c r="BC98" s="20">
        <v>0</v>
      </c>
      <c r="BD98" s="20">
        <v>0</v>
      </c>
      <c r="BE98" s="20">
        <v>0</v>
      </c>
      <c r="BF98" s="20">
        <v>0</v>
      </c>
      <c r="BG98" s="22">
        <v>705</v>
      </c>
      <c r="BH98" s="22">
        <v>272</v>
      </c>
      <c r="BI98" s="22">
        <v>697</v>
      </c>
      <c r="BJ98" s="22">
        <v>272</v>
      </c>
      <c r="BK98" s="22">
        <v>678</v>
      </c>
      <c r="BL98" s="22">
        <v>264</v>
      </c>
      <c r="BM98" s="22">
        <v>708</v>
      </c>
      <c r="BN98" s="22">
        <v>273</v>
      </c>
      <c r="BO98" s="20"/>
      <c r="BP98" s="20"/>
      <c r="BQ98" s="20"/>
      <c r="BR98" s="20"/>
      <c r="BS98" s="20"/>
      <c r="BT98" s="20"/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366</v>
      </c>
      <c r="CB98" s="22">
        <v>227</v>
      </c>
      <c r="CC98" s="22">
        <v>617</v>
      </c>
      <c r="CD98" s="22">
        <v>222</v>
      </c>
      <c r="CE98" s="22">
        <v>712</v>
      </c>
      <c r="CF98" s="22">
        <v>277</v>
      </c>
      <c r="CG98" s="22">
        <v>824</v>
      </c>
      <c r="CH98" s="22">
        <v>355</v>
      </c>
      <c r="CI98" s="22">
        <v>0</v>
      </c>
      <c r="CJ98" s="22">
        <v>0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2">
        <v>100</v>
      </c>
      <c r="B99" s="22">
        <v>100</v>
      </c>
      <c r="C99" s="22">
        <v>32259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1</v>
      </c>
      <c r="J99" s="20">
        <v>0</v>
      </c>
      <c r="K99" s="20">
        <v>1</v>
      </c>
      <c r="L99" s="22">
        <v>0</v>
      </c>
      <c r="M99" s="20" t="s">
        <v>1662</v>
      </c>
      <c r="N99" s="20">
        <v>0</v>
      </c>
      <c r="O99" s="22">
        <v>80</v>
      </c>
      <c r="P99" s="23" t="b">
        <v>0</v>
      </c>
      <c r="Q99" s="20"/>
      <c r="R99" s="20" t="s">
        <v>3266</v>
      </c>
      <c r="S99" s="22">
        <v>40</v>
      </c>
      <c r="T99" s="20" t="s">
        <v>1663</v>
      </c>
      <c r="U99" s="20">
        <v>0</v>
      </c>
      <c r="V99" s="20" t="s">
        <v>678</v>
      </c>
      <c r="W99" s="20">
        <v>0.4</v>
      </c>
      <c r="X99" s="23" t="b">
        <v>0</v>
      </c>
      <c r="Y99" s="20"/>
      <c r="Z99" s="20" t="s">
        <v>857</v>
      </c>
      <c r="AA99" s="22">
        <v>3</v>
      </c>
      <c r="AB99" s="22">
        <v>91</v>
      </c>
      <c r="AC99" s="22">
        <v>0</v>
      </c>
      <c r="AD99" s="22">
        <v>9727</v>
      </c>
      <c r="AE99" s="22">
        <v>49</v>
      </c>
      <c r="AF99" s="22">
        <v>30944</v>
      </c>
      <c r="AG99" s="22">
        <v>148</v>
      </c>
      <c r="AH99" s="20">
        <v>0</v>
      </c>
      <c r="AI99" s="20">
        <v>0</v>
      </c>
      <c r="AJ99" s="20" t="s">
        <v>678</v>
      </c>
      <c r="AK99" s="22">
        <v>0</v>
      </c>
      <c r="AL99" s="22">
        <v>0</v>
      </c>
      <c r="AM99" s="22">
        <v>0</v>
      </c>
      <c r="AN99" s="22">
        <v>0</v>
      </c>
      <c r="AO99" s="22">
        <v>0</v>
      </c>
      <c r="AP99" s="22">
        <v>0</v>
      </c>
      <c r="AQ99" s="22">
        <v>0</v>
      </c>
      <c r="AR99" s="22">
        <v>0</v>
      </c>
      <c r="AS99" s="22">
        <v>0</v>
      </c>
      <c r="AT99" s="22">
        <v>0</v>
      </c>
      <c r="AU99" s="22">
        <v>0</v>
      </c>
      <c r="AV99" s="22">
        <v>0</v>
      </c>
      <c r="AW99" s="22">
        <v>0</v>
      </c>
      <c r="AX99" s="20">
        <v>0</v>
      </c>
      <c r="AY99" s="20">
        <v>0</v>
      </c>
      <c r="AZ99" s="20">
        <v>0</v>
      </c>
      <c r="BA99" s="20">
        <v>0</v>
      </c>
      <c r="BB99" s="22">
        <v>0</v>
      </c>
      <c r="BC99" s="20">
        <v>0</v>
      </c>
      <c r="BD99" s="20">
        <v>0</v>
      </c>
      <c r="BE99" s="20">
        <v>0</v>
      </c>
      <c r="BF99" s="20">
        <v>0</v>
      </c>
      <c r="BG99" s="22">
        <v>563</v>
      </c>
      <c r="BH99" s="22">
        <v>60</v>
      </c>
      <c r="BI99" s="22">
        <v>549</v>
      </c>
      <c r="BJ99" s="22">
        <v>43</v>
      </c>
      <c r="BK99" s="22">
        <v>510</v>
      </c>
      <c r="BL99" s="22">
        <v>32</v>
      </c>
      <c r="BM99" s="22">
        <v>567</v>
      </c>
      <c r="BN99" s="22">
        <v>60</v>
      </c>
      <c r="BO99" s="20"/>
      <c r="BP99" s="20"/>
      <c r="BQ99" s="20"/>
      <c r="BR99" s="20"/>
      <c r="BS99" s="20"/>
      <c r="BT99" s="20"/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676</v>
      </c>
      <c r="CB99" s="22">
        <v>38</v>
      </c>
      <c r="CC99" s="22">
        <v>427</v>
      </c>
      <c r="CD99" s="22">
        <v>53</v>
      </c>
      <c r="CE99" s="22">
        <v>574</v>
      </c>
      <c r="CF99" s="22">
        <v>60</v>
      </c>
      <c r="CG99" s="22">
        <v>275</v>
      </c>
      <c r="CH99" s="22">
        <v>36</v>
      </c>
      <c r="CI99" s="22">
        <v>0</v>
      </c>
      <c r="CJ99" s="22">
        <v>0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27.75" thickBot="1">
      <c r="A100" s="22">
        <v>0</v>
      </c>
      <c r="B100" s="22">
        <v>0</v>
      </c>
      <c r="C100" s="22">
        <v>156685</v>
      </c>
      <c r="D100" s="22">
        <v>0</v>
      </c>
      <c r="E100" s="22">
        <v>0</v>
      </c>
      <c r="F100" s="22">
        <v>-2</v>
      </c>
      <c r="G100" s="22">
        <v>2</v>
      </c>
      <c r="H100" s="22">
        <v>0</v>
      </c>
      <c r="I100" s="22">
        <v>3</v>
      </c>
      <c r="J100" s="20">
        <v>0</v>
      </c>
      <c r="K100" s="20">
        <v>0</v>
      </c>
      <c r="L100" s="22">
        <v>0</v>
      </c>
      <c r="M100" s="20" t="s">
        <v>1015</v>
      </c>
      <c r="N100" s="20">
        <v>0</v>
      </c>
      <c r="O100" s="22">
        <v>81</v>
      </c>
      <c r="P100" s="23" t="b">
        <v>0</v>
      </c>
      <c r="Q100" s="20" t="s">
        <v>3657</v>
      </c>
      <c r="R100" s="20" t="s">
        <v>3658</v>
      </c>
      <c r="S100" s="22">
        <v>48</v>
      </c>
      <c r="T100" s="20" t="s">
        <v>1016</v>
      </c>
      <c r="U100" s="20">
        <v>1.2</v>
      </c>
      <c r="V100" s="20" t="s">
        <v>657</v>
      </c>
      <c r="W100" s="20">
        <v>0</v>
      </c>
      <c r="X100" s="23" t="b">
        <v>0</v>
      </c>
      <c r="Y100" s="20"/>
      <c r="Z100" s="20" t="s">
        <v>871</v>
      </c>
      <c r="AA100" s="22">
        <v>3</v>
      </c>
      <c r="AB100" s="22">
        <v>91</v>
      </c>
      <c r="AC100" s="22">
        <v>13</v>
      </c>
      <c r="AD100" s="22">
        <v>836</v>
      </c>
      <c r="AE100" s="22">
        <v>0</v>
      </c>
      <c r="AF100" s="22">
        <v>2014</v>
      </c>
      <c r="AG100" s="22">
        <v>5</v>
      </c>
      <c r="AH100" s="20">
        <v>0</v>
      </c>
      <c r="AI100" s="20">
        <v>2.7</v>
      </c>
      <c r="AJ100" s="20" t="s">
        <v>657</v>
      </c>
      <c r="AK100" s="22">
        <v>380</v>
      </c>
      <c r="AL100" s="22">
        <v>0</v>
      </c>
      <c r="AM100" s="22">
        <v>0</v>
      </c>
      <c r="AN100" s="22">
        <v>0</v>
      </c>
      <c r="AO100" s="22">
        <v>12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0</v>
      </c>
      <c r="AV100" s="22">
        <v>0</v>
      </c>
      <c r="AW100" s="22">
        <v>54</v>
      </c>
      <c r="AX100" s="20">
        <v>45.8</v>
      </c>
      <c r="AY100" s="20">
        <v>63.9</v>
      </c>
      <c r="AZ100" s="20">
        <v>5</v>
      </c>
      <c r="BA100" s="20">
        <v>11.6</v>
      </c>
      <c r="BB100" s="22">
        <v>3</v>
      </c>
      <c r="BC100" s="20">
        <v>0.06</v>
      </c>
      <c r="BD100" s="20">
        <v>0.22</v>
      </c>
      <c r="BE100" s="20">
        <v>0.28000000000000003</v>
      </c>
      <c r="BF100" s="20">
        <v>11.24</v>
      </c>
      <c r="BG100" s="22">
        <v>428</v>
      </c>
      <c r="BH100" s="22">
        <v>188</v>
      </c>
      <c r="BI100" s="22">
        <v>322</v>
      </c>
      <c r="BJ100" s="22">
        <v>172</v>
      </c>
      <c r="BK100" s="22">
        <v>441</v>
      </c>
      <c r="BL100" s="22">
        <v>220</v>
      </c>
      <c r="BM100" s="22">
        <v>423</v>
      </c>
      <c r="BN100" s="22">
        <v>192</v>
      </c>
      <c r="BO100" s="20"/>
      <c r="BP100" s="20"/>
      <c r="BQ100" s="20"/>
      <c r="BR100" s="20"/>
      <c r="BS100" s="20"/>
      <c r="BT100" s="20"/>
      <c r="BU100" s="22">
        <v>0.01</v>
      </c>
      <c r="BV100" s="22">
        <v>0</v>
      </c>
      <c r="BW100" s="22">
        <v>0.05</v>
      </c>
      <c r="BX100" s="22">
        <v>0.06</v>
      </c>
      <c r="BY100" s="22">
        <v>2.66</v>
      </c>
      <c r="BZ100" s="22">
        <v>2.84</v>
      </c>
      <c r="CA100" s="22">
        <v>282</v>
      </c>
      <c r="CB100" s="22">
        <v>182</v>
      </c>
      <c r="CC100" s="22">
        <v>745</v>
      </c>
      <c r="CD100" s="22">
        <v>306</v>
      </c>
      <c r="CE100" s="22">
        <v>422</v>
      </c>
      <c r="CF100" s="22">
        <v>190</v>
      </c>
      <c r="CG100" s="22">
        <v>655</v>
      </c>
      <c r="CH100" s="22">
        <v>252</v>
      </c>
      <c r="CI100" s="22">
        <v>0.71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100</v>
      </c>
      <c r="B101" s="22">
        <v>100</v>
      </c>
      <c r="C101" s="22">
        <v>437730</v>
      </c>
      <c r="D101" s="22">
        <v>0</v>
      </c>
      <c r="E101" s="22">
        <v>0</v>
      </c>
      <c r="F101" s="22">
        <v>0</v>
      </c>
      <c r="G101" s="22">
        <v>0</v>
      </c>
      <c r="H101" s="22">
        <v>1</v>
      </c>
      <c r="I101" s="22">
        <v>4</v>
      </c>
      <c r="J101" s="20">
        <v>0</v>
      </c>
      <c r="K101" s="20">
        <v>13.8</v>
      </c>
      <c r="L101" s="22">
        <v>15</v>
      </c>
      <c r="M101" s="20" t="s">
        <v>1735</v>
      </c>
      <c r="N101" s="20">
        <v>6.4</v>
      </c>
      <c r="O101" s="22">
        <v>82</v>
      </c>
      <c r="P101" s="23" t="b">
        <v>0</v>
      </c>
      <c r="Q101" s="20"/>
      <c r="R101" s="20" t="s">
        <v>3577</v>
      </c>
      <c r="S101" s="22">
        <v>45</v>
      </c>
      <c r="T101" s="20" t="s">
        <v>1736</v>
      </c>
      <c r="U101" s="20">
        <v>3.5</v>
      </c>
      <c r="V101" s="20" t="s">
        <v>1737</v>
      </c>
      <c r="W101" s="20">
        <v>2.6</v>
      </c>
      <c r="X101" s="23" t="b">
        <v>0</v>
      </c>
      <c r="Y101" s="20"/>
      <c r="Z101" s="20" t="s">
        <v>857</v>
      </c>
      <c r="AA101" s="22">
        <v>3</v>
      </c>
      <c r="AB101" s="22">
        <v>91</v>
      </c>
      <c r="AC101" s="22">
        <v>83</v>
      </c>
      <c r="AD101" s="22">
        <v>864529</v>
      </c>
      <c r="AE101" s="22">
        <v>5581</v>
      </c>
      <c r="AF101" s="22">
        <v>712305</v>
      </c>
      <c r="AG101" s="22">
        <v>12727</v>
      </c>
      <c r="AH101" s="20">
        <v>1.4</v>
      </c>
      <c r="AI101" s="20">
        <v>18.399999999999999</v>
      </c>
      <c r="AJ101" s="20" t="s">
        <v>1737</v>
      </c>
      <c r="AK101" s="22">
        <v>1419</v>
      </c>
      <c r="AL101" s="22">
        <v>7</v>
      </c>
      <c r="AM101" s="22">
        <v>3</v>
      </c>
      <c r="AN101" s="22">
        <v>5</v>
      </c>
      <c r="AO101" s="22">
        <v>24</v>
      </c>
      <c r="AP101" s="22">
        <v>0</v>
      </c>
      <c r="AQ101" s="22">
        <v>0</v>
      </c>
      <c r="AR101" s="22">
        <v>0</v>
      </c>
      <c r="AS101" s="22">
        <v>4</v>
      </c>
      <c r="AT101" s="22">
        <v>0</v>
      </c>
      <c r="AU101" s="22">
        <v>0</v>
      </c>
      <c r="AV101" s="22">
        <v>11</v>
      </c>
      <c r="AW101" s="22">
        <v>292</v>
      </c>
      <c r="AX101" s="20">
        <v>383.2</v>
      </c>
      <c r="AY101" s="20">
        <v>281</v>
      </c>
      <c r="AZ101" s="20">
        <v>538</v>
      </c>
      <c r="BA101" s="20">
        <v>120.2</v>
      </c>
      <c r="BB101" s="22">
        <v>18</v>
      </c>
      <c r="BC101" s="20">
        <v>3.64</v>
      </c>
      <c r="BD101" s="20">
        <v>1.35</v>
      </c>
      <c r="BE101" s="20">
        <v>4.9800000000000004</v>
      </c>
      <c r="BF101" s="20">
        <v>23.59</v>
      </c>
      <c r="BG101" s="22">
        <v>127</v>
      </c>
      <c r="BH101" s="22">
        <v>12</v>
      </c>
      <c r="BI101" s="22">
        <v>104</v>
      </c>
      <c r="BJ101" s="22">
        <v>12</v>
      </c>
      <c r="BK101" s="22">
        <v>34</v>
      </c>
      <c r="BL101" s="22">
        <v>16</v>
      </c>
      <c r="BM101" s="22">
        <v>66</v>
      </c>
      <c r="BN101" s="22">
        <v>12</v>
      </c>
      <c r="BO101" s="20"/>
      <c r="BP101" s="20"/>
      <c r="BQ101" s="20"/>
      <c r="BR101" s="20"/>
      <c r="BS101" s="20"/>
      <c r="BT101" s="20"/>
      <c r="BU101" s="22">
        <v>0.23</v>
      </c>
      <c r="BV101" s="22">
        <v>0</v>
      </c>
      <c r="BW101" s="22">
        <v>0.09</v>
      </c>
      <c r="BX101" s="22">
        <v>0.32</v>
      </c>
      <c r="BY101" s="22">
        <v>1.5</v>
      </c>
      <c r="BZ101" s="22">
        <v>1.52</v>
      </c>
      <c r="CA101" s="22">
        <v>414</v>
      </c>
      <c r="CB101" s="22">
        <v>74</v>
      </c>
      <c r="CC101" s="22">
        <v>14</v>
      </c>
      <c r="CD101" s="22">
        <v>2</v>
      </c>
      <c r="CE101" s="22">
        <v>91</v>
      </c>
      <c r="CF101" s="22">
        <v>20</v>
      </c>
      <c r="CG101" s="22">
        <v>127</v>
      </c>
      <c r="CH101" s="22">
        <v>19</v>
      </c>
      <c r="CI101" s="22">
        <v>1.1399999999999999</v>
      </c>
      <c r="CJ101" s="22">
        <v>0.32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2">
        <v>0</v>
      </c>
      <c r="B102" s="22">
        <v>0</v>
      </c>
      <c r="C102" s="22">
        <v>221466</v>
      </c>
      <c r="D102" s="22">
        <v>0</v>
      </c>
      <c r="E102" s="22">
        <v>0</v>
      </c>
      <c r="F102" s="22">
        <v>1</v>
      </c>
      <c r="G102" s="22">
        <v>-1</v>
      </c>
      <c r="H102" s="22">
        <v>2</v>
      </c>
      <c r="I102" s="22">
        <v>2</v>
      </c>
      <c r="J102" s="20">
        <v>0</v>
      </c>
      <c r="K102" s="20">
        <v>0</v>
      </c>
      <c r="L102" s="22">
        <v>0</v>
      </c>
      <c r="M102" s="20" t="s">
        <v>1022</v>
      </c>
      <c r="N102" s="20">
        <v>0.4</v>
      </c>
      <c r="O102" s="22">
        <v>83</v>
      </c>
      <c r="P102" s="23" t="b">
        <v>0</v>
      </c>
      <c r="Q102" s="20" t="s">
        <v>3983</v>
      </c>
      <c r="R102" s="20" t="s">
        <v>4158</v>
      </c>
      <c r="S102" s="22">
        <v>46</v>
      </c>
      <c r="T102" s="20" t="s">
        <v>1023</v>
      </c>
      <c r="U102" s="20">
        <v>3</v>
      </c>
      <c r="V102" s="20" t="s">
        <v>597</v>
      </c>
      <c r="W102" s="20">
        <v>2.8</v>
      </c>
      <c r="X102" s="23" t="b">
        <v>0</v>
      </c>
      <c r="Y102" s="20"/>
      <c r="Z102" s="20" t="s">
        <v>898</v>
      </c>
      <c r="AA102" s="22">
        <v>3</v>
      </c>
      <c r="AB102" s="22">
        <v>91</v>
      </c>
      <c r="AC102" s="22">
        <v>69</v>
      </c>
      <c r="AD102" s="22">
        <v>1046656</v>
      </c>
      <c r="AE102" s="22">
        <v>61</v>
      </c>
      <c r="AF102" s="22">
        <v>735193</v>
      </c>
      <c r="AG102" s="22">
        <v>35816</v>
      </c>
      <c r="AH102" s="20">
        <v>0.1</v>
      </c>
      <c r="AI102" s="20">
        <v>15</v>
      </c>
      <c r="AJ102" s="20" t="s">
        <v>597</v>
      </c>
      <c r="AK102" s="22">
        <v>1655</v>
      </c>
      <c r="AL102" s="22">
        <v>3</v>
      </c>
      <c r="AM102" s="22">
        <v>2</v>
      </c>
      <c r="AN102" s="22">
        <v>4</v>
      </c>
      <c r="AO102" s="22">
        <v>33</v>
      </c>
      <c r="AP102" s="22">
        <v>0</v>
      </c>
      <c r="AQ102" s="22">
        <v>0</v>
      </c>
      <c r="AR102" s="22">
        <v>0</v>
      </c>
      <c r="AS102" s="22">
        <v>8</v>
      </c>
      <c r="AT102" s="22">
        <v>0</v>
      </c>
      <c r="AU102" s="22">
        <v>0</v>
      </c>
      <c r="AV102" s="22">
        <v>8</v>
      </c>
      <c r="AW102" s="22">
        <v>329</v>
      </c>
      <c r="AX102" s="20">
        <v>519</v>
      </c>
      <c r="AY102" s="20">
        <v>194.6</v>
      </c>
      <c r="AZ102" s="20">
        <v>93</v>
      </c>
      <c r="BA102" s="20">
        <v>81</v>
      </c>
      <c r="BB102" s="22">
        <v>19</v>
      </c>
      <c r="BC102" s="20">
        <v>0.93</v>
      </c>
      <c r="BD102" s="20">
        <v>1.86</v>
      </c>
      <c r="BE102" s="20">
        <v>2.79</v>
      </c>
      <c r="BF102" s="20">
        <v>30.54</v>
      </c>
      <c r="BG102" s="22">
        <v>61</v>
      </c>
      <c r="BH102" s="22">
        <v>22</v>
      </c>
      <c r="BI102" s="22">
        <v>156</v>
      </c>
      <c r="BJ102" s="22">
        <v>35</v>
      </c>
      <c r="BK102" s="22">
        <v>240</v>
      </c>
      <c r="BL102" s="22">
        <v>68</v>
      </c>
      <c r="BM102" s="22">
        <v>131</v>
      </c>
      <c r="BN102" s="22">
        <v>29</v>
      </c>
      <c r="BO102" s="20"/>
      <c r="BP102" s="20"/>
      <c r="BQ102" s="20"/>
      <c r="BR102" s="20"/>
      <c r="BS102" s="20"/>
      <c r="BT102" s="20"/>
      <c r="BU102" s="22">
        <v>0.05</v>
      </c>
      <c r="BV102" s="22">
        <v>0</v>
      </c>
      <c r="BW102" s="22">
        <v>0.1</v>
      </c>
      <c r="BX102" s="22">
        <v>0.15</v>
      </c>
      <c r="BY102" s="22">
        <v>1.66</v>
      </c>
      <c r="BZ102" s="22">
        <v>1.79</v>
      </c>
      <c r="CA102" s="22">
        <v>344</v>
      </c>
      <c r="CB102" s="22">
        <v>45</v>
      </c>
      <c r="CC102" s="22">
        <v>332</v>
      </c>
      <c r="CD102" s="22">
        <v>106</v>
      </c>
      <c r="CE102" s="22">
        <v>146</v>
      </c>
      <c r="CF102" s="22">
        <v>32</v>
      </c>
      <c r="CG102" s="22">
        <v>119</v>
      </c>
      <c r="CH102" s="22">
        <v>50</v>
      </c>
      <c r="CI102" s="22">
        <v>1.03</v>
      </c>
      <c r="CJ102" s="22">
        <v>0.22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100</v>
      </c>
      <c r="B103" s="22">
        <v>100</v>
      </c>
      <c r="C103" s="22">
        <v>54469</v>
      </c>
      <c r="D103" s="22">
        <v>0</v>
      </c>
      <c r="E103" s="22">
        <v>0</v>
      </c>
      <c r="F103" s="22">
        <v>-1</v>
      </c>
      <c r="G103" s="22">
        <v>1</v>
      </c>
      <c r="H103" s="22">
        <v>0</v>
      </c>
      <c r="I103" s="22">
        <v>2</v>
      </c>
      <c r="J103" s="20">
        <v>0</v>
      </c>
      <c r="K103" s="20">
        <v>4.2</v>
      </c>
      <c r="L103" s="22">
        <v>0</v>
      </c>
      <c r="M103" s="20" t="s">
        <v>980</v>
      </c>
      <c r="N103" s="20">
        <v>1.6</v>
      </c>
      <c r="O103" s="22">
        <v>84</v>
      </c>
      <c r="P103" s="23" t="b">
        <v>0</v>
      </c>
      <c r="Q103" s="20"/>
      <c r="R103" s="20" t="s">
        <v>3659</v>
      </c>
      <c r="S103" s="22">
        <v>44</v>
      </c>
      <c r="T103" s="20" t="s">
        <v>981</v>
      </c>
      <c r="U103" s="20">
        <v>2.4</v>
      </c>
      <c r="V103" s="20" t="s">
        <v>578</v>
      </c>
      <c r="W103" s="20">
        <v>0.6</v>
      </c>
      <c r="X103" s="23" t="b">
        <v>0</v>
      </c>
      <c r="Y103" s="20"/>
      <c r="Z103" s="20" t="s">
        <v>857</v>
      </c>
      <c r="AA103" s="22">
        <v>3</v>
      </c>
      <c r="AB103" s="22">
        <v>91</v>
      </c>
      <c r="AC103" s="22">
        <v>45</v>
      </c>
      <c r="AD103" s="22">
        <v>96059</v>
      </c>
      <c r="AE103" s="22">
        <v>351</v>
      </c>
      <c r="AF103" s="22">
        <v>25503</v>
      </c>
      <c r="AG103" s="22">
        <v>4889</v>
      </c>
      <c r="AH103" s="20">
        <v>0.4</v>
      </c>
      <c r="AI103" s="20">
        <v>10.199999999999999</v>
      </c>
      <c r="AJ103" s="20" t="s">
        <v>578</v>
      </c>
      <c r="AK103" s="22">
        <v>1417</v>
      </c>
      <c r="AL103" s="22">
        <v>0</v>
      </c>
      <c r="AM103" s="22">
        <v>2</v>
      </c>
      <c r="AN103" s="22">
        <v>4</v>
      </c>
      <c r="AO103" s="22">
        <v>25</v>
      </c>
      <c r="AP103" s="22">
        <v>0</v>
      </c>
      <c r="AQ103" s="22">
        <v>0</v>
      </c>
      <c r="AR103" s="22">
        <v>0</v>
      </c>
      <c r="AS103" s="22">
        <v>4</v>
      </c>
      <c r="AT103" s="22">
        <v>0</v>
      </c>
      <c r="AU103" s="22">
        <v>0</v>
      </c>
      <c r="AV103" s="22">
        <v>0</v>
      </c>
      <c r="AW103" s="22">
        <v>234</v>
      </c>
      <c r="AX103" s="20">
        <v>238.4</v>
      </c>
      <c r="AY103" s="20">
        <v>187.6</v>
      </c>
      <c r="AZ103" s="20">
        <v>18</v>
      </c>
      <c r="BA103" s="20">
        <v>44.5</v>
      </c>
      <c r="BB103" s="22">
        <v>16</v>
      </c>
      <c r="BC103" s="20">
        <v>0.02</v>
      </c>
      <c r="BD103" s="20">
        <v>1.05</v>
      </c>
      <c r="BE103" s="20">
        <v>1.07</v>
      </c>
      <c r="BF103" s="20">
        <v>22.42</v>
      </c>
      <c r="BG103" s="22">
        <v>235</v>
      </c>
      <c r="BH103" s="22">
        <v>91</v>
      </c>
      <c r="BI103" s="22">
        <v>163</v>
      </c>
      <c r="BJ103" s="22">
        <v>37</v>
      </c>
      <c r="BK103" s="22">
        <v>400</v>
      </c>
      <c r="BL103" s="22">
        <v>142</v>
      </c>
      <c r="BM103" s="22">
        <v>258</v>
      </c>
      <c r="BN103" s="22">
        <v>83</v>
      </c>
      <c r="BO103" s="20"/>
      <c r="BP103" s="20"/>
      <c r="BQ103" s="20"/>
      <c r="BR103" s="20"/>
      <c r="BS103" s="20"/>
      <c r="BT103" s="20"/>
      <c r="BU103" s="22">
        <v>0</v>
      </c>
      <c r="BV103" s="22">
        <v>0</v>
      </c>
      <c r="BW103" s="22">
        <v>7.0000000000000007E-2</v>
      </c>
      <c r="BX103" s="22">
        <v>7.0000000000000007E-2</v>
      </c>
      <c r="BY103" s="22">
        <v>1.42</v>
      </c>
      <c r="BZ103" s="22">
        <v>1.59</v>
      </c>
      <c r="CA103" s="22">
        <v>515</v>
      </c>
      <c r="CB103" s="22">
        <v>86</v>
      </c>
      <c r="CC103" s="22">
        <v>196</v>
      </c>
      <c r="CD103" s="22">
        <v>59</v>
      </c>
      <c r="CE103" s="22">
        <v>232</v>
      </c>
      <c r="CF103" s="22">
        <v>69</v>
      </c>
      <c r="CG103" s="22">
        <v>236</v>
      </c>
      <c r="CH103" s="22">
        <v>97</v>
      </c>
      <c r="CI103" s="22">
        <v>1.02</v>
      </c>
      <c r="CJ103" s="22">
        <v>0.25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2">
        <v>100</v>
      </c>
      <c r="B104" s="22">
        <v>100</v>
      </c>
      <c r="C104" s="22">
        <v>154566</v>
      </c>
      <c r="D104" s="22">
        <v>0</v>
      </c>
      <c r="E104" s="22">
        <v>0</v>
      </c>
      <c r="F104" s="22">
        <v>7</v>
      </c>
      <c r="G104" s="22">
        <v>-7</v>
      </c>
      <c r="H104" s="22">
        <v>2</v>
      </c>
      <c r="I104" s="22">
        <v>4</v>
      </c>
      <c r="J104" s="20">
        <v>0</v>
      </c>
      <c r="K104" s="20">
        <v>10.6</v>
      </c>
      <c r="L104" s="22">
        <v>8</v>
      </c>
      <c r="M104" s="20" t="s">
        <v>995</v>
      </c>
      <c r="N104" s="20">
        <v>4.8</v>
      </c>
      <c r="O104" s="22">
        <v>85</v>
      </c>
      <c r="P104" s="23" t="b">
        <v>0</v>
      </c>
      <c r="Q104" s="20"/>
      <c r="R104" s="20" t="s">
        <v>4084</v>
      </c>
      <c r="S104" s="22">
        <v>72</v>
      </c>
      <c r="T104" s="20" t="s">
        <v>996</v>
      </c>
      <c r="U104" s="20">
        <v>4.9000000000000004</v>
      </c>
      <c r="V104" s="20" t="s">
        <v>537</v>
      </c>
      <c r="W104" s="20">
        <v>27.4</v>
      </c>
      <c r="X104" s="23" t="b">
        <v>0</v>
      </c>
      <c r="Y104" s="20"/>
      <c r="Z104" s="20" t="s">
        <v>857</v>
      </c>
      <c r="AA104" s="22">
        <v>3</v>
      </c>
      <c r="AB104" s="22">
        <v>91</v>
      </c>
      <c r="AC104" s="22">
        <v>138</v>
      </c>
      <c r="AD104" s="22">
        <v>5814637</v>
      </c>
      <c r="AE104" s="22">
        <v>20896</v>
      </c>
      <c r="AF104" s="22">
        <v>2891591</v>
      </c>
      <c r="AG104" s="22">
        <v>177626</v>
      </c>
      <c r="AH104" s="20">
        <v>0.7</v>
      </c>
      <c r="AI104" s="20">
        <v>19.2</v>
      </c>
      <c r="AJ104" s="20" t="s">
        <v>537</v>
      </c>
      <c r="AK104" s="22">
        <v>2495</v>
      </c>
      <c r="AL104" s="22">
        <v>15</v>
      </c>
      <c r="AM104" s="22">
        <v>3</v>
      </c>
      <c r="AN104" s="22">
        <v>6</v>
      </c>
      <c r="AO104" s="22">
        <v>49</v>
      </c>
      <c r="AP104" s="22">
        <v>0</v>
      </c>
      <c r="AQ104" s="22">
        <v>0</v>
      </c>
      <c r="AR104" s="22">
        <v>1</v>
      </c>
      <c r="AS104" s="22">
        <v>2</v>
      </c>
      <c r="AT104" s="22">
        <v>0</v>
      </c>
      <c r="AU104" s="22">
        <v>0</v>
      </c>
      <c r="AV104" s="22">
        <v>17</v>
      </c>
      <c r="AW104" s="22">
        <v>430</v>
      </c>
      <c r="AX104" s="20">
        <v>715.2</v>
      </c>
      <c r="AY104" s="20">
        <v>378.1</v>
      </c>
      <c r="AZ104" s="20">
        <v>1093</v>
      </c>
      <c r="BA104" s="20">
        <v>218.7</v>
      </c>
      <c r="BB104" s="22">
        <v>28</v>
      </c>
      <c r="BC104" s="20">
        <v>16.149999999999999</v>
      </c>
      <c r="BD104" s="20">
        <v>1.66</v>
      </c>
      <c r="BE104" s="20">
        <v>17.809999999999999</v>
      </c>
      <c r="BF104" s="20">
        <v>43.7</v>
      </c>
      <c r="BG104" s="22">
        <v>17</v>
      </c>
      <c r="BH104" s="22">
        <v>3</v>
      </c>
      <c r="BI104" s="22">
        <v>68</v>
      </c>
      <c r="BJ104" s="22">
        <v>3</v>
      </c>
      <c r="BK104" s="22">
        <v>3</v>
      </c>
      <c r="BL104" s="22">
        <v>3</v>
      </c>
      <c r="BM104" s="22">
        <v>10</v>
      </c>
      <c r="BN104" s="22">
        <v>4</v>
      </c>
      <c r="BO104" s="20"/>
      <c r="BP104" s="20"/>
      <c r="BQ104" s="20"/>
      <c r="BR104" s="20"/>
      <c r="BS104" s="22">
        <v>1</v>
      </c>
      <c r="BT104" s="20"/>
      <c r="BU104" s="22">
        <v>0.57999999999999996</v>
      </c>
      <c r="BV104" s="22">
        <v>0</v>
      </c>
      <c r="BW104" s="22">
        <v>0.06</v>
      </c>
      <c r="BX104" s="22">
        <v>0.64</v>
      </c>
      <c r="BY104" s="22">
        <v>1.58</v>
      </c>
      <c r="BZ104" s="22">
        <v>1.77</v>
      </c>
      <c r="CA104" s="22">
        <v>26</v>
      </c>
      <c r="CB104" s="22">
        <v>10</v>
      </c>
      <c r="CC104" s="22">
        <v>41</v>
      </c>
      <c r="CD104" s="22">
        <v>8</v>
      </c>
      <c r="CE104" s="22">
        <v>19</v>
      </c>
      <c r="CF104" s="22">
        <v>3</v>
      </c>
      <c r="CG104" s="22">
        <v>11</v>
      </c>
      <c r="CH104" s="22">
        <v>3</v>
      </c>
      <c r="CI104" s="22">
        <v>1.01</v>
      </c>
      <c r="CJ104" s="22">
        <v>0.22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2">
        <v>100</v>
      </c>
      <c r="B105" s="22">
        <v>100</v>
      </c>
      <c r="C105" s="22">
        <v>201658</v>
      </c>
      <c r="D105" s="22">
        <v>1</v>
      </c>
      <c r="E105" s="22">
        <v>-1</v>
      </c>
      <c r="F105" s="22">
        <v>0</v>
      </c>
      <c r="G105" s="22">
        <v>0</v>
      </c>
      <c r="H105" s="22">
        <v>1</v>
      </c>
      <c r="I105" s="22">
        <v>3</v>
      </c>
      <c r="J105" s="20">
        <v>0</v>
      </c>
      <c r="K105" s="20">
        <v>4.5999999999999996</v>
      </c>
      <c r="L105" s="22">
        <v>3</v>
      </c>
      <c r="M105" s="20" t="s">
        <v>906</v>
      </c>
      <c r="N105" s="20">
        <v>1.8</v>
      </c>
      <c r="O105" s="22">
        <v>86</v>
      </c>
      <c r="P105" s="23" t="b">
        <v>0</v>
      </c>
      <c r="Q105" s="20"/>
      <c r="R105" s="20" t="s">
        <v>1918</v>
      </c>
      <c r="S105" s="22">
        <v>55</v>
      </c>
      <c r="T105" s="20" t="s">
        <v>1017</v>
      </c>
      <c r="U105" s="20">
        <v>3</v>
      </c>
      <c r="V105" s="20" t="s">
        <v>540</v>
      </c>
      <c r="W105" s="20">
        <v>1.4</v>
      </c>
      <c r="X105" s="23" t="b">
        <v>0</v>
      </c>
      <c r="Y105" s="20"/>
      <c r="Z105" s="20" t="s">
        <v>857</v>
      </c>
      <c r="AA105" s="22">
        <v>3</v>
      </c>
      <c r="AB105" s="22">
        <v>91</v>
      </c>
      <c r="AC105" s="22">
        <v>76</v>
      </c>
      <c r="AD105" s="22">
        <v>356718</v>
      </c>
      <c r="AE105" s="22">
        <v>780</v>
      </c>
      <c r="AF105" s="22">
        <v>194031</v>
      </c>
      <c r="AG105" s="22">
        <v>19740</v>
      </c>
      <c r="AH105" s="20">
        <v>0.3</v>
      </c>
      <c r="AI105" s="20">
        <v>13.8</v>
      </c>
      <c r="AJ105" s="20" t="s">
        <v>540</v>
      </c>
      <c r="AK105" s="22">
        <v>1816</v>
      </c>
      <c r="AL105" s="22">
        <v>2</v>
      </c>
      <c r="AM105" s="22">
        <v>4</v>
      </c>
      <c r="AN105" s="22">
        <v>6</v>
      </c>
      <c r="AO105" s="22">
        <v>34</v>
      </c>
      <c r="AP105" s="22">
        <v>0</v>
      </c>
      <c r="AQ105" s="22">
        <v>0</v>
      </c>
      <c r="AR105" s="22">
        <v>0</v>
      </c>
      <c r="AS105" s="22">
        <v>2</v>
      </c>
      <c r="AT105" s="22">
        <v>0</v>
      </c>
      <c r="AU105" s="22">
        <v>0</v>
      </c>
      <c r="AV105" s="22">
        <v>5</v>
      </c>
      <c r="AW105" s="22">
        <v>290</v>
      </c>
      <c r="AX105" s="20">
        <v>407.4</v>
      </c>
      <c r="AY105" s="20">
        <v>586.20000000000005</v>
      </c>
      <c r="AZ105" s="20">
        <v>398</v>
      </c>
      <c r="BA105" s="20">
        <v>139.1</v>
      </c>
      <c r="BB105" s="22">
        <v>21</v>
      </c>
      <c r="BC105" s="20">
        <v>3.53</v>
      </c>
      <c r="BD105" s="20">
        <v>3.7</v>
      </c>
      <c r="BE105" s="20">
        <v>7.23</v>
      </c>
      <c r="BF105" s="20">
        <v>30.2</v>
      </c>
      <c r="BG105" s="22">
        <v>112</v>
      </c>
      <c r="BH105" s="22">
        <v>47</v>
      </c>
      <c r="BI105" s="22">
        <v>29</v>
      </c>
      <c r="BJ105" s="22">
        <v>24</v>
      </c>
      <c r="BK105" s="22">
        <v>62</v>
      </c>
      <c r="BL105" s="22">
        <v>38</v>
      </c>
      <c r="BM105" s="22">
        <v>42</v>
      </c>
      <c r="BN105" s="22">
        <v>30</v>
      </c>
      <c r="BO105" s="22">
        <v>1</v>
      </c>
      <c r="BP105" s="20"/>
      <c r="BQ105" s="22">
        <v>2</v>
      </c>
      <c r="BR105" s="20"/>
      <c r="BS105" s="20"/>
      <c r="BT105" s="20"/>
      <c r="BU105" s="22">
        <v>0.17</v>
      </c>
      <c r="BV105" s="22">
        <v>0</v>
      </c>
      <c r="BW105" s="22">
        <v>0.18</v>
      </c>
      <c r="BX105" s="22">
        <v>0.35</v>
      </c>
      <c r="BY105" s="22">
        <v>1.5</v>
      </c>
      <c r="BZ105" s="22">
        <v>1.69</v>
      </c>
      <c r="CA105" s="22">
        <v>103</v>
      </c>
      <c r="CB105" s="22">
        <v>63</v>
      </c>
      <c r="CC105" s="22">
        <v>189</v>
      </c>
      <c r="CD105" s="22">
        <v>91</v>
      </c>
      <c r="CE105" s="22">
        <v>152</v>
      </c>
      <c r="CF105" s="22">
        <v>73</v>
      </c>
      <c r="CG105" s="22">
        <v>174</v>
      </c>
      <c r="CH105" s="22">
        <v>51</v>
      </c>
      <c r="CI105" s="22">
        <v>1.04</v>
      </c>
      <c r="CJ105" s="22">
        <v>0.3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27.75" thickBot="1">
      <c r="A106" s="22">
        <v>0</v>
      </c>
      <c r="B106" s="22">
        <v>0</v>
      </c>
      <c r="C106" s="22">
        <v>424044</v>
      </c>
      <c r="D106" s="22">
        <v>0</v>
      </c>
      <c r="E106" s="22">
        <v>0</v>
      </c>
      <c r="F106" s="22">
        <v>-3</v>
      </c>
      <c r="G106" s="22">
        <v>3</v>
      </c>
      <c r="H106" s="22">
        <v>0</v>
      </c>
      <c r="I106" s="22">
        <v>3</v>
      </c>
      <c r="J106" s="20">
        <v>0</v>
      </c>
      <c r="K106" s="20">
        <v>0</v>
      </c>
      <c r="L106" s="22">
        <v>0</v>
      </c>
      <c r="M106" s="20" t="s">
        <v>1741</v>
      </c>
      <c r="N106" s="20">
        <v>0</v>
      </c>
      <c r="O106" s="22">
        <v>87</v>
      </c>
      <c r="P106" s="23" t="b">
        <v>0</v>
      </c>
      <c r="Q106" s="20" t="s">
        <v>3660</v>
      </c>
      <c r="R106" s="20" t="s">
        <v>3425</v>
      </c>
      <c r="S106" s="22">
        <v>47</v>
      </c>
      <c r="T106" s="20" t="s">
        <v>1742</v>
      </c>
      <c r="U106" s="20">
        <v>1</v>
      </c>
      <c r="V106" s="20" t="s">
        <v>1743</v>
      </c>
      <c r="W106" s="20">
        <v>0</v>
      </c>
      <c r="X106" s="23" t="b">
        <v>0</v>
      </c>
      <c r="Y106" s="20"/>
      <c r="Z106" s="20" t="s">
        <v>871</v>
      </c>
      <c r="AA106" s="22">
        <v>3</v>
      </c>
      <c r="AB106" s="22">
        <v>91</v>
      </c>
      <c r="AC106" s="22">
        <v>3</v>
      </c>
      <c r="AD106" s="22">
        <v>619</v>
      </c>
      <c r="AE106" s="22">
        <v>0</v>
      </c>
      <c r="AF106" s="22">
        <v>2200</v>
      </c>
      <c r="AG106" s="22">
        <v>2</v>
      </c>
      <c r="AH106" s="20">
        <v>0</v>
      </c>
      <c r="AI106" s="20">
        <v>0.6</v>
      </c>
      <c r="AJ106" s="20" t="s">
        <v>1919</v>
      </c>
      <c r="AK106" s="22">
        <v>44</v>
      </c>
      <c r="AL106" s="22">
        <v>0</v>
      </c>
      <c r="AM106" s="22">
        <v>0</v>
      </c>
      <c r="AN106" s="22">
        <v>0</v>
      </c>
      <c r="AO106" s="22">
        <v>1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10</v>
      </c>
      <c r="AX106" s="20">
        <v>12.8</v>
      </c>
      <c r="AY106" s="20">
        <v>14.8</v>
      </c>
      <c r="AZ106" s="20">
        <v>30</v>
      </c>
      <c r="BA106" s="20">
        <v>5.7</v>
      </c>
      <c r="BB106" s="22">
        <v>0</v>
      </c>
      <c r="BC106" s="20">
        <v>0.17</v>
      </c>
      <c r="BD106" s="20">
        <v>0.01</v>
      </c>
      <c r="BE106" s="20">
        <v>0.18</v>
      </c>
      <c r="BF106" s="20">
        <v>0.84</v>
      </c>
      <c r="BG106" s="22">
        <v>472</v>
      </c>
      <c r="BH106" s="22">
        <v>207</v>
      </c>
      <c r="BI106" s="22">
        <v>421</v>
      </c>
      <c r="BJ106" s="22">
        <v>210</v>
      </c>
      <c r="BK106" s="22">
        <v>369</v>
      </c>
      <c r="BL106" s="22">
        <v>188</v>
      </c>
      <c r="BM106" s="22">
        <v>458</v>
      </c>
      <c r="BN106" s="22">
        <v>206</v>
      </c>
      <c r="BO106" s="20"/>
      <c r="BP106" s="20"/>
      <c r="BQ106" s="20"/>
      <c r="BR106" s="20"/>
      <c r="BS106" s="20"/>
      <c r="BT106" s="20"/>
      <c r="BU106" s="22">
        <v>0.35</v>
      </c>
      <c r="BV106" s="22">
        <v>0</v>
      </c>
      <c r="BW106" s="22">
        <v>0.02</v>
      </c>
      <c r="BX106" s="22">
        <v>0.37</v>
      </c>
      <c r="BY106" s="22">
        <v>1.72</v>
      </c>
      <c r="BZ106" s="22">
        <v>2.0499999999999998</v>
      </c>
      <c r="CA106" s="22">
        <v>323</v>
      </c>
      <c r="CB106" s="22">
        <v>211</v>
      </c>
      <c r="CC106" s="22">
        <v>736</v>
      </c>
      <c r="CD106" s="22">
        <v>299</v>
      </c>
      <c r="CE106" s="22">
        <v>490</v>
      </c>
      <c r="CF106" s="22">
        <v>226</v>
      </c>
      <c r="CG106" s="22">
        <v>667</v>
      </c>
      <c r="CH106" s="22">
        <v>260</v>
      </c>
      <c r="CI106" s="22">
        <v>0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2">
        <v>100</v>
      </c>
      <c r="B107" s="22">
        <v>100</v>
      </c>
      <c r="C107" s="22">
        <v>229600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1</v>
      </c>
      <c r="J107" s="20">
        <v>0</v>
      </c>
      <c r="K107" s="20">
        <v>1</v>
      </c>
      <c r="L107" s="22">
        <v>0</v>
      </c>
      <c r="M107" s="20" t="s">
        <v>1005</v>
      </c>
      <c r="N107" s="20">
        <v>0</v>
      </c>
      <c r="O107" s="22">
        <v>88</v>
      </c>
      <c r="P107" s="23" t="b">
        <v>0</v>
      </c>
      <c r="Q107" s="20"/>
      <c r="R107" s="20" t="s">
        <v>1920</v>
      </c>
      <c r="S107" s="22">
        <v>40</v>
      </c>
      <c r="T107" s="20" t="s">
        <v>1006</v>
      </c>
      <c r="U107" s="20">
        <v>0</v>
      </c>
      <c r="V107" s="20" t="s">
        <v>563</v>
      </c>
      <c r="W107" s="20">
        <v>0.1</v>
      </c>
      <c r="X107" s="23" t="b">
        <v>0</v>
      </c>
      <c r="Y107" s="20"/>
      <c r="Z107" s="20" t="s">
        <v>857</v>
      </c>
      <c r="AA107" s="22">
        <v>3</v>
      </c>
      <c r="AB107" s="22">
        <v>91</v>
      </c>
      <c r="AC107" s="22">
        <v>0</v>
      </c>
      <c r="AD107" s="22">
        <v>1529</v>
      </c>
      <c r="AE107" s="22">
        <v>39</v>
      </c>
      <c r="AF107" s="22">
        <v>10247</v>
      </c>
      <c r="AG107" s="22">
        <v>56</v>
      </c>
      <c r="AH107" s="20">
        <v>0</v>
      </c>
      <c r="AI107" s="20">
        <v>0</v>
      </c>
      <c r="AJ107" s="20" t="s">
        <v>563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585</v>
      </c>
      <c r="BH107" s="22">
        <v>69</v>
      </c>
      <c r="BI107" s="22">
        <v>571</v>
      </c>
      <c r="BJ107" s="22">
        <v>52</v>
      </c>
      <c r="BK107" s="22">
        <v>533</v>
      </c>
      <c r="BL107" s="22">
        <v>41</v>
      </c>
      <c r="BM107" s="22">
        <v>589</v>
      </c>
      <c r="BN107" s="22">
        <v>69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704</v>
      </c>
      <c r="CB107" s="22">
        <v>47</v>
      </c>
      <c r="CC107" s="22">
        <v>449</v>
      </c>
      <c r="CD107" s="22">
        <v>62</v>
      </c>
      <c r="CE107" s="22">
        <v>596</v>
      </c>
      <c r="CF107" s="22">
        <v>69</v>
      </c>
      <c r="CG107" s="22">
        <v>435</v>
      </c>
      <c r="CH107" s="22">
        <v>60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0"/>
      <c r="B108" s="20"/>
      <c r="C108" s="22">
        <v>477580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2</v>
      </c>
      <c r="J108" s="20">
        <v>0</v>
      </c>
      <c r="K108" s="20">
        <v>7.4</v>
      </c>
      <c r="L108" s="22">
        <v>8</v>
      </c>
      <c r="M108" s="20" t="s">
        <v>1738</v>
      </c>
      <c r="N108" s="20">
        <v>3.2</v>
      </c>
      <c r="O108" s="22">
        <v>89</v>
      </c>
      <c r="P108" s="23" t="b">
        <v>0</v>
      </c>
      <c r="Q108" s="20"/>
      <c r="R108" s="20"/>
      <c r="S108" s="22">
        <v>45</v>
      </c>
      <c r="T108" s="20" t="s">
        <v>1739</v>
      </c>
      <c r="U108" s="20">
        <v>2.2000000000000002</v>
      </c>
      <c r="V108" s="20" t="s">
        <v>1740</v>
      </c>
      <c r="W108" s="20">
        <v>3.1</v>
      </c>
      <c r="X108" s="23" t="b">
        <v>0</v>
      </c>
      <c r="Y108" s="20"/>
      <c r="Z108" s="20" t="s">
        <v>857</v>
      </c>
      <c r="AA108" s="22">
        <v>3</v>
      </c>
      <c r="AB108" s="22">
        <v>91</v>
      </c>
      <c r="AC108" s="22">
        <v>63</v>
      </c>
      <c r="AD108" s="22">
        <v>459344</v>
      </c>
      <c r="AE108" s="22">
        <v>2180</v>
      </c>
      <c r="AF108" s="22">
        <v>57212</v>
      </c>
      <c r="AG108" s="22">
        <v>14860</v>
      </c>
      <c r="AH108" s="20">
        <v>0.7</v>
      </c>
      <c r="AI108" s="20">
        <v>14</v>
      </c>
      <c r="AJ108" s="20" t="s">
        <v>1740</v>
      </c>
      <c r="AK108" s="22">
        <v>2520</v>
      </c>
      <c r="AL108" s="22">
        <v>1</v>
      </c>
      <c r="AM108" s="22">
        <v>0</v>
      </c>
      <c r="AN108" s="22">
        <v>6</v>
      </c>
      <c r="AO108" s="22">
        <v>52</v>
      </c>
      <c r="AP108" s="22">
        <v>0</v>
      </c>
      <c r="AQ108" s="22">
        <v>0</v>
      </c>
      <c r="AR108" s="22">
        <v>0</v>
      </c>
      <c r="AS108" s="22">
        <v>4</v>
      </c>
      <c r="AT108" s="22">
        <v>0</v>
      </c>
      <c r="AU108" s="22">
        <v>0</v>
      </c>
      <c r="AV108" s="22">
        <v>1</v>
      </c>
      <c r="AW108" s="22">
        <v>437</v>
      </c>
      <c r="AX108" s="20">
        <v>516.4</v>
      </c>
      <c r="AY108" s="20">
        <v>93.3</v>
      </c>
      <c r="AZ108" s="20">
        <v>115</v>
      </c>
      <c r="BA108" s="20">
        <v>72.599999999999994</v>
      </c>
      <c r="BB108" s="22">
        <v>28</v>
      </c>
      <c r="BC108" s="20">
        <v>1.1299999999999999</v>
      </c>
      <c r="BD108" s="20">
        <v>0.5</v>
      </c>
      <c r="BE108" s="20">
        <v>1.63</v>
      </c>
      <c r="BF108" s="20">
        <v>45.27</v>
      </c>
      <c r="BG108" s="22">
        <v>63</v>
      </c>
      <c r="BH108" s="22">
        <v>24</v>
      </c>
      <c r="BI108" s="22">
        <v>271</v>
      </c>
      <c r="BJ108" s="22">
        <v>79</v>
      </c>
      <c r="BK108" s="22">
        <v>215</v>
      </c>
      <c r="BL108" s="22">
        <v>55</v>
      </c>
      <c r="BM108" s="22">
        <v>168</v>
      </c>
      <c r="BN108" s="22">
        <v>43</v>
      </c>
      <c r="BO108" s="20"/>
      <c r="BP108" s="20"/>
      <c r="BQ108" s="20"/>
      <c r="BR108" s="20"/>
      <c r="BS108" s="20"/>
      <c r="BT108" s="20"/>
      <c r="BU108" s="22">
        <v>0.04</v>
      </c>
      <c r="BV108" s="22">
        <v>0</v>
      </c>
      <c r="BW108" s="22">
        <v>0.02</v>
      </c>
      <c r="BX108" s="22">
        <v>0.06</v>
      </c>
      <c r="BY108" s="22">
        <v>1.62</v>
      </c>
      <c r="BZ108" s="22">
        <v>1.86</v>
      </c>
      <c r="CA108" s="22">
        <v>434</v>
      </c>
      <c r="CB108" s="22">
        <v>83</v>
      </c>
      <c r="CC108" s="22">
        <v>84</v>
      </c>
      <c r="CD108" s="22">
        <v>23</v>
      </c>
      <c r="CE108" s="22">
        <v>274</v>
      </c>
      <c r="CF108" s="22">
        <v>92</v>
      </c>
      <c r="CG108" s="22">
        <v>107</v>
      </c>
      <c r="CH108" s="22">
        <v>42</v>
      </c>
      <c r="CI108" s="22">
        <v>1</v>
      </c>
      <c r="CJ108" s="22">
        <v>0.21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2">
        <v>100</v>
      </c>
      <c r="B109" s="22">
        <v>100</v>
      </c>
      <c r="C109" s="22">
        <v>544877</v>
      </c>
      <c r="D109" s="22">
        <v>0</v>
      </c>
      <c r="E109" s="22">
        <v>0</v>
      </c>
      <c r="F109" s="22">
        <v>-1</v>
      </c>
      <c r="G109" s="22">
        <v>1</v>
      </c>
      <c r="H109" s="22">
        <v>0</v>
      </c>
      <c r="I109" s="22">
        <v>2</v>
      </c>
      <c r="J109" s="20">
        <v>0</v>
      </c>
      <c r="K109" s="20">
        <v>4.2</v>
      </c>
      <c r="L109" s="22">
        <v>0</v>
      </c>
      <c r="M109" s="20" t="s">
        <v>1921</v>
      </c>
      <c r="N109" s="20">
        <v>1.6</v>
      </c>
      <c r="O109" s="22">
        <v>595</v>
      </c>
      <c r="P109" s="23" t="b">
        <v>0</v>
      </c>
      <c r="Q109" s="20"/>
      <c r="R109" s="20" t="s">
        <v>3518</v>
      </c>
      <c r="S109" s="22">
        <v>44</v>
      </c>
      <c r="T109" s="20" t="s">
        <v>1922</v>
      </c>
      <c r="U109" s="20">
        <v>2</v>
      </c>
      <c r="V109" s="20" t="s">
        <v>1923</v>
      </c>
      <c r="W109" s="20">
        <v>1</v>
      </c>
      <c r="X109" s="23" t="b">
        <v>0</v>
      </c>
      <c r="Y109" s="20"/>
      <c r="Z109" s="20" t="s">
        <v>857</v>
      </c>
      <c r="AA109" s="22">
        <v>3</v>
      </c>
      <c r="AB109" s="22">
        <v>91</v>
      </c>
      <c r="AC109" s="22">
        <v>42</v>
      </c>
      <c r="AD109" s="22">
        <v>159537</v>
      </c>
      <c r="AE109" s="22">
        <v>410</v>
      </c>
      <c r="AF109" s="22">
        <v>57122</v>
      </c>
      <c r="AG109" s="22">
        <v>6746</v>
      </c>
      <c r="AH109" s="20">
        <v>0.4</v>
      </c>
      <c r="AI109" s="20">
        <v>9.5</v>
      </c>
      <c r="AJ109" s="20" t="s">
        <v>1923</v>
      </c>
      <c r="AK109" s="22">
        <v>1444</v>
      </c>
      <c r="AL109" s="22">
        <v>0</v>
      </c>
      <c r="AM109" s="22">
        <v>1</v>
      </c>
      <c r="AN109" s="22">
        <v>4</v>
      </c>
      <c r="AO109" s="22">
        <v>29</v>
      </c>
      <c r="AP109" s="22">
        <v>1</v>
      </c>
      <c r="AQ109" s="22">
        <v>0</v>
      </c>
      <c r="AR109" s="22">
        <v>0</v>
      </c>
      <c r="AS109" s="22">
        <v>3</v>
      </c>
      <c r="AT109" s="22">
        <v>0</v>
      </c>
      <c r="AU109" s="22">
        <v>0</v>
      </c>
      <c r="AV109" s="22">
        <v>1</v>
      </c>
      <c r="AW109" s="22">
        <v>214</v>
      </c>
      <c r="AX109" s="20">
        <v>249.4</v>
      </c>
      <c r="AY109" s="20">
        <v>134.30000000000001</v>
      </c>
      <c r="AZ109" s="20">
        <v>72</v>
      </c>
      <c r="BA109" s="20">
        <v>45.6</v>
      </c>
      <c r="BB109" s="22">
        <v>16</v>
      </c>
      <c r="BC109" s="20">
        <v>0.37</v>
      </c>
      <c r="BD109" s="20">
        <v>0.63</v>
      </c>
      <c r="BE109" s="20">
        <v>1</v>
      </c>
      <c r="BF109" s="20">
        <v>30.22</v>
      </c>
      <c r="BG109" s="22">
        <v>227</v>
      </c>
      <c r="BH109" s="22">
        <v>86</v>
      </c>
      <c r="BI109" s="22">
        <v>211</v>
      </c>
      <c r="BJ109" s="22">
        <v>48</v>
      </c>
      <c r="BK109" s="22">
        <v>273</v>
      </c>
      <c r="BL109" s="22">
        <v>83</v>
      </c>
      <c r="BM109" s="22">
        <v>253</v>
      </c>
      <c r="BN109" s="22">
        <v>82</v>
      </c>
      <c r="BO109" s="20"/>
      <c r="BP109" s="20"/>
      <c r="BQ109" s="20"/>
      <c r="BR109" s="20"/>
      <c r="BS109" s="20"/>
      <c r="BT109" s="20"/>
      <c r="BU109" s="22">
        <v>0.02</v>
      </c>
      <c r="BV109" s="22">
        <v>0</v>
      </c>
      <c r="BW109" s="22">
        <v>0.04</v>
      </c>
      <c r="BX109" s="22">
        <v>0.06</v>
      </c>
      <c r="BY109" s="22">
        <v>1.88</v>
      </c>
      <c r="BZ109" s="22">
        <v>1.81</v>
      </c>
      <c r="CA109" s="22">
        <v>594</v>
      </c>
      <c r="CB109" s="22">
        <v>120</v>
      </c>
      <c r="CC109" s="22">
        <v>198</v>
      </c>
      <c r="CD109" s="22">
        <v>61</v>
      </c>
      <c r="CE109" s="22">
        <v>301</v>
      </c>
      <c r="CF109" s="22">
        <v>101</v>
      </c>
      <c r="CG109" s="22">
        <v>192</v>
      </c>
      <c r="CH109" s="22">
        <v>79</v>
      </c>
      <c r="CI109" s="22">
        <v>1</v>
      </c>
      <c r="CJ109" s="22">
        <v>0.25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0"/>
      <c r="B110" s="20"/>
      <c r="C110" s="22">
        <v>215531</v>
      </c>
      <c r="D110" s="22">
        <v>0</v>
      </c>
      <c r="E110" s="22">
        <v>0</v>
      </c>
      <c r="F110" s="22">
        <v>-2</v>
      </c>
      <c r="G110" s="22">
        <v>2</v>
      </c>
      <c r="H110" s="22">
        <v>0</v>
      </c>
      <c r="I110" s="22">
        <v>1</v>
      </c>
      <c r="J110" s="20">
        <v>0</v>
      </c>
      <c r="K110" s="20">
        <v>1</v>
      </c>
      <c r="L110" s="22">
        <v>0</v>
      </c>
      <c r="M110" s="20" t="s">
        <v>1924</v>
      </c>
      <c r="N110" s="20">
        <v>0</v>
      </c>
      <c r="O110" s="22">
        <v>607</v>
      </c>
      <c r="P110" s="23" t="b">
        <v>0</v>
      </c>
      <c r="Q110" s="20"/>
      <c r="R110" s="20"/>
      <c r="S110" s="22">
        <v>43</v>
      </c>
      <c r="T110" s="20" t="s">
        <v>1925</v>
      </c>
      <c r="U110" s="20">
        <v>1</v>
      </c>
      <c r="V110" s="20" t="s">
        <v>1926</v>
      </c>
      <c r="W110" s="20">
        <v>0.1</v>
      </c>
      <c r="X110" s="23" t="b">
        <v>0</v>
      </c>
      <c r="Y110" s="20"/>
      <c r="Z110" s="20" t="s">
        <v>857</v>
      </c>
      <c r="AA110" s="22">
        <v>3</v>
      </c>
      <c r="AB110" s="22">
        <v>91</v>
      </c>
      <c r="AC110" s="22">
        <v>2</v>
      </c>
      <c r="AD110" s="22">
        <v>6118</v>
      </c>
      <c r="AE110" s="22">
        <v>29</v>
      </c>
      <c r="AF110" s="22">
        <v>10240</v>
      </c>
      <c r="AG110" s="22">
        <v>59</v>
      </c>
      <c r="AH110" s="20">
        <v>0</v>
      </c>
      <c r="AI110" s="20">
        <v>0.5</v>
      </c>
      <c r="AJ110" s="20" t="s">
        <v>1926</v>
      </c>
      <c r="AK110" s="22">
        <v>180</v>
      </c>
      <c r="AL110" s="22">
        <v>0</v>
      </c>
      <c r="AM110" s="22">
        <v>0</v>
      </c>
      <c r="AN110" s="22">
        <v>0</v>
      </c>
      <c r="AO110" s="22">
        <v>7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5</v>
      </c>
      <c r="AV110" s="22">
        <v>0</v>
      </c>
      <c r="AW110" s="22">
        <v>31</v>
      </c>
      <c r="AX110" s="20">
        <v>33</v>
      </c>
      <c r="AY110" s="20">
        <v>0</v>
      </c>
      <c r="AZ110" s="20">
        <v>0</v>
      </c>
      <c r="BA110" s="20">
        <v>3.3</v>
      </c>
      <c r="BB110" s="22">
        <v>2</v>
      </c>
      <c r="BC110" s="20">
        <v>0</v>
      </c>
      <c r="BD110" s="20">
        <v>0</v>
      </c>
      <c r="BE110" s="20">
        <v>0</v>
      </c>
      <c r="BF110" s="20">
        <v>2.76</v>
      </c>
      <c r="BG110" s="22">
        <v>443</v>
      </c>
      <c r="BH110" s="22">
        <v>34</v>
      </c>
      <c r="BI110" s="22">
        <v>651</v>
      </c>
      <c r="BJ110" s="22">
        <v>76</v>
      </c>
      <c r="BK110" s="22">
        <v>623</v>
      </c>
      <c r="BL110" s="22">
        <v>67</v>
      </c>
      <c r="BM110" s="22">
        <v>474</v>
      </c>
      <c r="BN110" s="22">
        <v>34</v>
      </c>
      <c r="BO110" s="20"/>
      <c r="BP110" s="20"/>
      <c r="BQ110" s="20"/>
      <c r="BR110" s="20"/>
      <c r="BS110" s="20"/>
      <c r="BT110" s="20"/>
      <c r="BU110" s="22">
        <v>0</v>
      </c>
      <c r="BV110" s="22">
        <v>2.5</v>
      </c>
      <c r="BW110" s="22">
        <v>0</v>
      </c>
      <c r="BX110" s="22">
        <v>0</v>
      </c>
      <c r="BY110" s="22">
        <v>1.38</v>
      </c>
      <c r="BZ110" s="22">
        <v>3.5</v>
      </c>
      <c r="CA110" s="22">
        <v>628</v>
      </c>
      <c r="CB110" s="22">
        <v>32</v>
      </c>
      <c r="CC110" s="22">
        <v>554</v>
      </c>
      <c r="CD110" s="22">
        <v>85</v>
      </c>
      <c r="CE110" s="22">
        <v>453</v>
      </c>
      <c r="CF110" s="22">
        <v>37</v>
      </c>
      <c r="CG110" s="22">
        <v>425</v>
      </c>
      <c r="CH110" s="22">
        <v>59</v>
      </c>
      <c r="CI110" s="22">
        <v>1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474772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2</v>
      </c>
      <c r="J111" s="20">
        <v>0</v>
      </c>
      <c r="K111" s="20">
        <v>0</v>
      </c>
      <c r="L111" s="22">
        <v>0</v>
      </c>
      <c r="M111" s="20" t="s">
        <v>998</v>
      </c>
      <c r="N111" s="20">
        <v>0</v>
      </c>
      <c r="O111" s="22">
        <v>619</v>
      </c>
      <c r="P111" s="23" t="b">
        <v>0</v>
      </c>
      <c r="Q111" s="20" t="s">
        <v>3877</v>
      </c>
      <c r="R111" s="20" t="s">
        <v>3878</v>
      </c>
      <c r="S111" s="22">
        <v>40</v>
      </c>
      <c r="T111" s="20" t="s">
        <v>2450</v>
      </c>
      <c r="U111" s="20">
        <v>0</v>
      </c>
      <c r="V111" s="20" t="s">
        <v>2451</v>
      </c>
      <c r="W111" s="20">
        <v>0.1</v>
      </c>
      <c r="X111" s="23" t="b">
        <v>0</v>
      </c>
      <c r="Y111" s="20"/>
      <c r="Z111" s="20" t="s">
        <v>871</v>
      </c>
      <c r="AA111" s="22">
        <v>3</v>
      </c>
      <c r="AB111" s="22">
        <v>91</v>
      </c>
      <c r="AC111" s="22">
        <v>0</v>
      </c>
      <c r="AD111" s="22">
        <v>14881</v>
      </c>
      <c r="AE111" s="22">
        <v>0</v>
      </c>
      <c r="AF111" s="22">
        <v>19522</v>
      </c>
      <c r="AG111" s="22">
        <v>103</v>
      </c>
      <c r="AH111" s="20">
        <v>0</v>
      </c>
      <c r="AI111" s="20">
        <v>0</v>
      </c>
      <c r="AJ111" s="20" t="s">
        <v>2451</v>
      </c>
      <c r="AK111" s="22">
        <v>0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0</v>
      </c>
      <c r="AX111" s="20">
        <v>0</v>
      </c>
      <c r="AY111" s="20">
        <v>0</v>
      </c>
      <c r="AZ111" s="20">
        <v>0</v>
      </c>
      <c r="BA111" s="20">
        <v>0</v>
      </c>
      <c r="BB111" s="22">
        <v>0</v>
      </c>
      <c r="BC111" s="20">
        <v>0</v>
      </c>
      <c r="BD111" s="20">
        <v>0</v>
      </c>
      <c r="BE111" s="20">
        <v>0</v>
      </c>
      <c r="BF111" s="20">
        <v>0</v>
      </c>
      <c r="BG111" s="22">
        <v>611</v>
      </c>
      <c r="BH111" s="22">
        <v>225</v>
      </c>
      <c r="BI111" s="22">
        <v>597</v>
      </c>
      <c r="BJ111" s="22">
        <v>224</v>
      </c>
      <c r="BK111" s="22">
        <v>560</v>
      </c>
      <c r="BL111" s="22">
        <v>214</v>
      </c>
      <c r="BM111" s="22">
        <v>615</v>
      </c>
      <c r="BN111" s="22">
        <v>225</v>
      </c>
      <c r="BO111" s="20"/>
      <c r="BP111" s="20"/>
      <c r="BQ111" s="20"/>
      <c r="BR111" s="20"/>
      <c r="BS111" s="20"/>
      <c r="BT111" s="20"/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735</v>
      </c>
      <c r="CB111" s="22">
        <v>206</v>
      </c>
      <c r="CC111" s="22">
        <v>477</v>
      </c>
      <c r="CD111" s="22">
        <v>176</v>
      </c>
      <c r="CE111" s="22">
        <v>622</v>
      </c>
      <c r="CF111" s="22">
        <v>221</v>
      </c>
      <c r="CG111" s="22">
        <v>374</v>
      </c>
      <c r="CH111" s="22">
        <v>147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232980</v>
      </c>
      <c r="D112" s="22">
        <v>0</v>
      </c>
      <c r="E112" s="22">
        <v>0</v>
      </c>
      <c r="F112" s="22">
        <v>-1</v>
      </c>
      <c r="G112" s="22">
        <v>1</v>
      </c>
      <c r="H112" s="22">
        <v>0</v>
      </c>
      <c r="I112" s="22">
        <v>2</v>
      </c>
      <c r="J112" s="20">
        <v>0</v>
      </c>
      <c r="K112" s="20">
        <v>0</v>
      </c>
      <c r="L112" s="22">
        <v>0</v>
      </c>
      <c r="M112" s="20" t="s">
        <v>1689</v>
      </c>
      <c r="N112" s="20">
        <v>0</v>
      </c>
      <c r="O112" s="22">
        <v>643</v>
      </c>
      <c r="P112" s="23" t="b">
        <v>0</v>
      </c>
      <c r="Q112" s="20" t="s">
        <v>2382</v>
      </c>
      <c r="R112" s="20" t="s">
        <v>3661</v>
      </c>
      <c r="S112" s="22">
        <v>44</v>
      </c>
      <c r="T112" s="20" t="s">
        <v>2452</v>
      </c>
      <c r="U112" s="20">
        <v>1.6</v>
      </c>
      <c r="V112" s="20" t="s">
        <v>2453</v>
      </c>
      <c r="W112" s="20">
        <v>0.1</v>
      </c>
      <c r="X112" s="23" t="b">
        <v>0</v>
      </c>
      <c r="Y112" s="20"/>
      <c r="Z112" s="20" t="s">
        <v>898</v>
      </c>
      <c r="AA112" s="22">
        <v>3</v>
      </c>
      <c r="AB112" s="22">
        <v>91</v>
      </c>
      <c r="AC112" s="22">
        <v>23</v>
      </c>
      <c r="AD112" s="22">
        <v>29301</v>
      </c>
      <c r="AE112" s="22">
        <v>10</v>
      </c>
      <c r="AF112" s="22">
        <v>32626</v>
      </c>
      <c r="AG112" s="22">
        <v>48</v>
      </c>
      <c r="AH112" s="20">
        <v>0</v>
      </c>
      <c r="AI112" s="20">
        <v>5.2</v>
      </c>
      <c r="AJ112" s="20" t="s">
        <v>2453</v>
      </c>
      <c r="AK112" s="22">
        <v>1084</v>
      </c>
      <c r="AL112" s="22">
        <v>0</v>
      </c>
      <c r="AM112" s="22">
        <v>1</v>
      </c>
      <c r="AN112" s="22">
        <v>2</v>
      </c>
      <c r="AO112" s="22">
        <v>30</v>
      </c>
      <c r="AP112" s="22">
        <v>0</v>
      </c>
      <c r="AQ112" s="22">
        <v>0</v>
      </c>
      <c r="AR112" s="22">
        <v>0</v>
      </c>
      <c r="AS112" s="22">
        <v>1</v>
      </c>
      <c r="AT112" s="22">
        <v>0</v>
      </c>
      <c r="AU112" s="22">
        <v>0</v>
      </c>
      <c r="AV112" s="22">
        <v>0</v>
      </c>
      <c r="AW112" s="22">
        <v>174</v>
      </c>
      <c r="AX112" s="20">
        <v>168.2</v>
      </c>
      <c r="AY112" s="20">
        <v>108.4</v>
      </c>
      <c r="AZ112" s="20">
        <v>26</v>
      </c>
      <c r="BA112" s="20">
        <v>30.3</v>
      </c>
      <c r="BB112" s="22">
        <v>12</v>
      </c>
      <c r="BC112" s="20">
        <v>0.02</v>
      </c>
      <c r="BD112" s="20">
        <v>0.87</v>
      </c>
      <c r="BE112" s="20">
        <v>0.89</v>
      </c>
      <c r="BF112" s="20">
        <v>24.26</v>
      </c>
      <c r="BG112" s="22">
        <v>299</v>
      </c>
      <c r="BH112" s="22">
        <v>115</v>
      </c>
      <c r="BI112" s="22">
        <v>249</v>
      </c>
      <c r="BJ112" s="22">
        <v>68</v>
      </c>
      <c r="BK112" s="22">
        <v>380</v>
      </c>
      <c r="BL112" s="22">
        <v>131</v>
      </c>
      <c r="BM112" s="22">
        <v>322</v>
      </c>
      <c r="BN112" s="22">
        <v>114</v>
      </c>
      <c r="BO112" s="20"/>
      <c r="BP112" s="20"/>
      <c r="BQ112" s="20"/>
      <c r="BR112" s="20"/>
      <c r="BS112" s="20"/>
      <c r="BT112" s="20"/>
      <c r="BU112" s="22">
        <v>0</v>
      </c>
      <c r="BV112" s="22">
        <v>0</v>
      </c>
      <c r="BW112" s="22">
        <v>7.0000000000000007E-2</v>
      </c>
      <c r="BX112" s="22">
        <v>7.0000000000000007E-2</v>
      </c>
      <c r="BY112" s="22">
        <v>2.0099999999999998</v>
      </c>
      <c r="BZ112" s="22">
        <v>2.4900000000000002</v>
      </c>
      <c r="CA112" s="22">
        <v>555</v>
      </c>
      <c r="CB112" s="22">
        <v>111</v>
      </c>
      <c r="CC112" s="22">
        <v>588</v>
      </c>
      <c r="CD112" s="22">
        <v>245</v>
      </c>
      <c r="CE112" s="22">
        <v>366</v>
      </c>
      <c r="CF112" s="22">
        <v>127</v>
      </c>
      <c r="CG112" s="22">
        <v>392</v>
      </c>
      <c r="CH112" s="22">
        <v>155</v>
      </c>
      <c r="CI112" s="22">
        <v>1</v>
      </c>
      <c r="CJ112" s="22">
        <v>0.17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2">
        <v>100</v>
      </c>
      <c r="B113" s="22">
        <v>100</v>
      </c>
      <c r="C113" s="22">
        <v>503139</v>
      </c>
      <c r="D113" s="22">
        <v>0</v>
      </c>
      <c r="E113" s="22">
        <v>0</v>
      </c>
      <c r="F113" s="22">
        <v>-1</v>
      </c>
      <c r="G113" s="22">
        <v>1</v>
      </c>
      <c r="H113" s="22">
        <v>0</v>
      </c>
      <c r="I113" s="22">
        <v>3</v>
      </c>
      <c r="J113" s="20">
        <v>0</v>
      </c>
      <c r="K113" s="20">
        <v>3</v>
      </c>
      <c r="L113" s="22">
        <v>2</v>
      </c>
      <c r="M113" s="20" t="s">
        <v>1254</v>
      </c>
      <c r="N113" s="20">
        <v>1</v>
      </c>
      <c r="O113" s="22">
        <v>644</v>
      </c>
      <c r="P113" s="23" t="b">
        <v>0</v>
      </c>
      <c r="Q113" s="20"/>
      <c r="R113" s="20" t="s">
        <v>3286</v>
      </c>
      <c r="S113" s="22">
        <v>49</v>
      </c>
      <c r="T113" s="20" t="s">
        <v>2454</v>
      </c>
      <c r="U113" s="20">
        <v>1.9</v>
      </c>
      <c r="V113" s="20" t="s">
        <v>1412</v>
      </c>
      <c r="W113" s="20">
        <v>0</v>
      </c>
      <c r="X113" s="23" t="b">
        <v>0</v>
      </c>
      <c r="Y113" s="20"/>
      <c r="Z113" s="20" t="s">
        <v>857</v>
      </c>
      <c r="AA113" s="22">
        <v>3</v>
      </c>
      <c r="AB113" s="22">
        <v>91</v>
      </c>
      <c r="AC113" s="22">
        <v>29</v>
      </c>
      <c r="AD113" s="22">
        <v>6196</v>
      </c>
      <c r="AE113" s="22">
        <v>36</v>
      </c>
      <c r="AF113" s="22">
        <v>5106</v>
      </c>
      <c r="AG113" s="22">
        <v>144</v>
      </c>
      <c r="AH113" s="20">
        <v>0.2</v>
      </c>
      <c r="AI113" s="20">
        <v>5.9</v>
      </c>
      <c r="AJ113" s="20" t="s">
        <v>1412</v>
      </c>
      <c r="AK113" s="22">
        <v>685</v>
      </c>
      <c r="AL113" s="22">
        <v>1</v>
      </c>
      <c r="AM113" s="22">
        <v>1</v>
      </c>
      <c r="AN113" s="22">
        <v>1</v>
      </c>
      <c r="AO113" s="22">
        <v>19</v>
      </c>
      <c r="AP113" s="22">
        <v>0</v>
      </c>
      <c r="AQ113" s="22">
        <v>0</v>
      </c>
      <c r="AR113" s="22">
        <v>0</v>
      </c>
      <c r="AS113" s="22">
        <v>2</v>
      </c>
      <c r="AT113" s="22">
        <v>0</v>
      </c>
      <c r="AU113" s="22">
        <v>0</v>
      </c>
      <c r="AV113" s="22">
        <v>3</v>
      </c>
      <c r="AW113" s="22">
        <v>112</v>
      </c>
      <c r="AX113" s="20">
        <v>154</v>
      </c>
      <c r="AY113" s="20">
        <v>174.7</v>
      </c>
      <c r="AZ113" s="20">
        <v>64</v>
      </c>
      <c r="BA113" s="20">
        <v>39.200000000000003</v>
      </c>
      <c r="BB113" s="22">
        <v>7</v>
      </c>
      <c r="BC113" s="20">
        <v>0.59</v>
      </c>
      <c r="BD113" s="20">
        <v>0.7</v>
      </c>
      <c r="BE113" s="20">
        <v>1.29</v>
      </c>
      <c r="BF113" s="20">
        <v>10.46</v>
      </c>
      <c r="BG113" s="22">
        <v>309</v>
      </c>
      <c r="BH113" s="22">
        <v>128</v>
      </c>
      <c r="BI113" s="22">
        <v>170</v>
      </c>
      <c r="BJ113" s="22">
        <v>109</v>
      </c>
      <c r="BK113" s="22">
        <v>289</v>
      </c>
      <c r="BL113" s="22">
        <v>147</v>
      </c>
      <c r="BM113" s="22">
        <v>284</v>
      </c>
      <c r="BN113" s="22">
        <v>135</v>
      </c>
      <c r="BO113" s="22">
        <v>3</v>
      </c>
      <c r="BP113" s="20"/>
      <c r="BQ113" s="22">
        <v>3</v>
      </c>
      <c r="BR113" s="20"/>
      <c r="BS113" s="20"/>
      <c r="BT113" s="20"/>
      <c r="BU113" s="22">
        <v>0.08</v>
      </c>
      <c r="BV113" s="22">
        <v>0</v>
      </c>
      <c r="BW113" s="22">
        <v>0.09</v>
      </c>
      <c r="BX113" s="22">
        <v>0.17</v>
      </c>
      <c r="BY113" s="22">
        <v>1.37</v>
      </c>
      <c r="BZ113" s="22">
        <v>2.5</v>
      </c>
      <c r="CA113" s="22">
        <v>265</v>
      </c>
      <c r="CB113" s="22">
        <v>169</v>
      </c>
      <c r="CC113" s="22">
        <v>251</v>
      </c>
      <c r="CD113" s="22">
        <v>120</v>
      </c>
      <c r="CE113" s="22">
        <v>324</v>
      </c>
      <c r="CF113" s="22">
        <v>139</v>
      </c>
      <c r="CG113" s="22">
        <v>604</v>
      </c>
      <c r="CH113" s="22">
        <v>219</v>
      </c>
      <c r="CI113" s="22">
        <v>0.92</v>
      </c>
      <c r="CJ113" s="22">
        <v>0.13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2">
        <v>100</v>
      </c>
      <c r="B114" s="22">
        <v>75</v>
      </c>
      <c r="C114" s="22">
        <v>200785</v>
      </c>
      <c r="D114" s="22">
        <v>0</v>
      </c>
      <c r="E114" s="22">
        <v>0</v>
      </c>
      <c r="F114" s="22">
        <v>-1</v>
      </c>
      <c r="G114" s="22">
        <v>1</v>
      </c>
      <c r="H114" s="22">
        <v>0</v>
      </c>
      <c r="I114" s="22">
        <v>3</v>
      </c>
      <c r="J114" s="20">
        <v>0</v>
      </c>
      <c r="K114" s="20">
        <v>1</v>
      </c>
      <c r="L114" s="22">
        <v>1</v>
      </c>
      <c r="M114" s="20" t="s">
        <v>2494</v>
      </c>
      <c r="N114" s="20">
        <v>0.2</v>
      </c>
      <c r="O114" s="22">
        <v>673</v>
      </c>
      <c r="P114" s="23" t="b">
        <v>0</v>
      </c>
      <c r="Q114" s="20"/>
      <c r="R114" s="20" t="s">
        <v>3202</v>
      </c>
      <c r="S114" s="22">
        <v>49</v>
      </c>
      <c r="T114" s="20" t="s">
        <v>2801</v>
      </c>
      <c r="U114" s="20">
        <v>1</v>
      </c>
      <c r="V114" s="20" t="s">
        <v>2802</v>
      </c>
      <c r="W114" s="20">
        <v>0</v>
      </c>
      <c r="X114" s="23" t="b">
        <v>0</v>
      </c>
      <c r="Y114" s="20"/>
      <c r="Z114" s="20" t="s">
        <v>857</v>
      </c>
      <c r="AA114" s="22">
        <v>3</v>
      </c>
      <c r="AB114" s="22">
        <v>91</v>
      </c>
      <c r="AC114" s="22">
        <v>1</v>
      </c>
      <c r="AD114" s="22">
        <v>783</v>
      </c>
      <c r="AE114" s="22">
        <v>18</v>
      </c>
      <c r="AF114" s="22">
        <v>727</v>
      </c>
      <c r="AG114" s="22">
        <v>7</v>
      </c>
      <c r="AH114" s="20">
        <v>0</v>
      </c>
      <c r="AI114" s="20">
        <v>0.2</v>
      </c>
      <c r="AJ114" s="20" t="s">
        <v>2802</v>
      </c>
      <c r="AK114" s="22">
        <v>19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3</v>
      </c>
      <c r="AX114" s="20">
        <v>0.8</v>
      </c>
      <c r="AY114" s="20">
        <v>0.8</v>
      </c>
      <c r="AZ114" s="20">
        <v>0</v>
      </c>
      <c r="BA114" s="20">
        <v>0.2</v>
      </c>
      <c r="BB114" s="22">
        <v>0</v>
      </c>
      <c r="BC114" s="20">
        <v>0</v>
      </c>
      <c r="BD114" s="20">
        <v>0</v>
      </c>
      <c r="BE114" s="20">
        <v>0</v>
      </c>
      <c r="BF114" s="20">
        <v>0.04</v>
      </c>
      <c r="BG114" s="22">
        <v>522</v>
      </c>
      <c r="BH114" s="22">
        <v>237</v>
      </c>
      <c r="BI114" s="22">
        <v>482</v>
      </c>
      <c r="BJ114" s="22">
        <v>236</v>
      </c>
      <c r="BK114" s="22">
        <v>797</v>
      </c>
      <c r="BL114" s="22">
        <v>339</v>
      </c>
      <c r="BM114" s="22">
        <v>529</v>
      </c>
      <c r="BN114" s="22">
        <v>240</v>
      </c>
      <c r="BO114" s="20"/>
      <c r="BP114" s="20"/>
      <c r="BQ114" s="20"/>
      <c r="BR114" s="20"/>
      <c r="BS114" s="20"/>
      <c r="BT114" s="20"/>
      <c r="BU114" s="22">
        <v>0</v>
      </c>
      <c r="BV114" s="22">
        <v>0</v>
      </c>
      <c r="BW114" s="22">
        <v>0</v>
      </c>
      <c r="BX114" s="22">
        <v>0</v>
      </c>
      <c r="BY114" s="22">
        <v>0.19</v>
      </c>
      <c r="BZ114" s="22">
        <v>0</v>
      </c>
      <c r="CA114" s="22">
        <v>238</v>
      </c>
      <c r="CB114" s="22">
        <v>154</v>
      </c>
      <c r="CC114" s="22">
        <v>371</v>
      </c>
      <c r="CD114" s="22">
        <v>176</v>
      </c>
      <c r="CE114" s="22">
        <v>495</v>
      </c>
      <c r="CF114" s="22">
        <v>230</v>
      </c>
      <c r="CG114" s="22">
        <v>775</v>
      </c>
      <c r="CH114" s="22">
        <v>318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0"/>
      <c r="B115" s="20"/>
      <c r="C115" s="22">
        <v>224995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3</v>
      </c>
      <c r="J115" s="20">
        <v>0</v>
      </c>
      <c r="K115" s="20">
        <v>2.2000000000000002</v>
      </c>
      <c r="L115" s="22">
        <v>2</v>
      </c>
      <c r="M115" s="20" t="s">
        <v>1334</v>
      </c>
      <c r="N115" s="20">
        <v>0.6</v>
      </c>
      <c r="O115" s="22">
        <v>705</v>
      </c>
      <c r="P115" s="23" t="b">
        <v>0</v>
      </c>
      <c r="Q115" s="20"/>
      <c r="R115" s="20"/>
      <c r="S115" s="22">
        <v>55</v>
      </c>
      <c r="T115" s="20" t="s">
        <v>3051</v>
      </c>
      <c r="U115" s="20">
        <v>2.2000000000000002</v>
      </c>
      <c r="V115" s="20" t="s">
        <v>3052</v>
      </c>
      <c r="W115" s="20">
        <v>0.1</v>
      </c>
      <c r="X115" s="23" t="b">
        <v>0</v>
      </c>
      <c r="Y115" s="20"/>
      <c r="Z115" s="20" t="s">
        <v>857</v>
      </c>
      <c r="AA115" s="22">
        <v>3</v>
      </c>
      <c r="AB115" s="22">
        <v>91</v>
      </c>
      <c r="AC115" s="22">
        <v>42</v>
      </c>
      <c r="AD115" s="22">
        <v>18857</v>
      </c>
      <c r="AE115" s="22">
        <v>185</v>
      </c>
      <c r="AF115" s="22">
        <v>11511</v>
      </c>
      <c r="AG115" s="22">
        <v>1269</v>
      </c>
      <c r="AH115" s="20">
        <v>0.1</v>
      </c>
      <c r="AI115" s="20">
        <v>7.6</v>
      </c>
      <c r="AJ115" s="20" t="s">
        <v>3052</v>
      </c>
      <c r="AK115" s="22">
        <v>647</v>
      </c>
      <c r="AL115" s="22">
        <v>2</v>
      </c>
      <c r="AM115" s="22">
        <v>2</v>
      </c>
      <c r="AN115" s="22">
        <v>1</v>
      </c>
      <c r="AO115" s="22">
        <v>17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2</v>
      </c>
      <c r="AW115" s="22">
        <v>146</v>
      </c>
      <c r="AX115" s="20">
        <v>219.4</v>
      </c>
      <c r="AY115" s="20">
        <v>230.1</v>
      </c>
      <c r="AZ115" s="20">
        <v>335</v>
      </c>
      <c r="BA115" s="20">
        <v>78.599999999999994</v>
      </c>
      <c r="BB115" s="22">
        <v>6</v>
      </c>
      <c r="BC115" s="20">
        <v>2.59</v>
      </c>
      <c r="BD115" s="20">
        <v>0.96</v>
      </c>
      <c r="BE115" s="20">
        <v>3.55</v>
      </c>
      <c r="BF115" s="20">
        <v>11.08</v>
      </c>
      <c r="BG115" s="22">
        <v>246</v>
      </c>
      <c r="BH115" s="22">
        <v>97</v>
      </c>
      <c r="BI115" s="22">
        <v>131</v>
      </c>
      <c r="BJ115" s="22">
        <v>91</v>
      </c>
      <c r="BK115" s="22">
        <v>80</v>
      </c>
      <c r="BL115" s="22">
        <v>49</v>
      </c>
      <c r="BM115" s="22">
        <v>140</v>
      </c>
      <c r="BN115" s="22">
        <v>76</v>
      </c>
      <c r="BO115" s="20"/>
      <c r="BP115" s="20"/>
      <c r="BQ115" s="20"/>
      <c r="BR115" s="20"/>
      <c r="BS115" s="20"/>
      <c r="BT115" s="20"/>
      <c r="BU115" s="22">
        <v>0.36</v>
      </c>
      <c r="BV115" s="22">
        <v>0</v>
      </c>
      <c r="BW115" s="22">
        <v>0.13</v>
      </c>
      <c r="BX115" s="22">
        <v>0.49</v>
      </c>
      <c r="BY115" s="22">
        <v>1.54</v>
      </c>
      <c r="BZ115" s="22">
        <v>2.36</v>
      </c>
      <c r="CA115" s="22">
        <v>106</v>
      </c>
      <c r="CB115" s="22">
        <v>66</v>
      </c>
      <c r="CC115" s="22">
        <v>295</v>
      </c>
      <c r="CD115" s="22">
        <v>145</v>
      </c>
      <c r="CE115" s="22">
        <v>284</v>
      </c>
      <c r="CF115" s="22">
        <v>121</v>
      </c>
      <c r="CG115" s="22">
        <v>419</v>
      </c>
      <c r="CH115" s="22">
        <v>133</v>
      </c>
      <c r="CI115" s="22">
        <v>0.83</v>
      </c>
      <c r="CJ115" s="22">
        <v>0.14000000000000001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100</v>
      </c>
      <c r="B116" s="22">
        <v>100</v>
      </c>
      <c r="C116" s="22">
        <v>441240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3</v>
      </c>
      <c r="J116" s="20">
        <v>0</v>
      </c>
      <c r="K116" s="20">
        <v>1.4</v>
      </c>
      <c r="L116" s="22">
        <v>0</v>
      </c>
      <c r="M116" s="20" t="s">
        <v>3752</v>
      </c>
      <c r="N116" s="20">
        <v>0.2</v>
      </c>
      <c r="O116" s="22">
        <v>799</v>
      </c>
      <c r="P116" s="23" t="b">
        <v>0</v>
      </c>
      <c r="Q116" s="20"/>
      <c r="R116" s="20" t="s">
        <v>4018</v>
      </c>
      <c r="S116" s="22">
        <v>50</v>
      </c>
      <c r="T116" s="20" t="s">
        <v>3753</v>
      </c>
      <c r="U116" s="20">
        <v>0.7</v>
      </c>
      <c r="V116" s="20" t="s">
        <v>3754</v>
      </c>
      <c r="W116" s="20">
        <v>0</v>
      </c>
      <c r="X116" s="23" t="b">
        <v>0</v>
      </c>
      <c r="Y116" s="20"/>
      <c r="Z116" s="20" t="s">
        <v>857</v>
      </c>
      <c r="AA116" s="22">
        <v>3</v>
      </c>
      <c r="AB116" s="22">
        <v>91</v>
      </c>
      <c r="AC116" s="22">
        <v>2</v>
      </c>
      <c r="AD116" s="22">
        <v>168</v>
      </c>
      <c r="AE116" s="22">
        <v>7</v>
      </c>
      <c r="AF116" s="22">
        <v>132</v>
      </c>
      <c r="AG116" s="22">
        <v>15</v>
      </c>
      <c r="AH116" s="20">
        <v>0</v>
      </c>
      <c r="AI116" s="20">
        <v>0.4</v>
      </c>
      <c r="AJ116" s="20" t="s">
        <v>3754</v>
      </c>
      <c r="AK116" s="22">
        <v>16</v>
      </c>
      <c r="AL116" s="22">
        <v>0</v>
      </c>
      <c r="AM116" s="22">
        <v>0</v>
      </c>
      <c r="AN116" s="22">
        <v>0</v>
      </c>
      <c r="AO116" s="22">
        <v>0</v>
      </c>
      <c r="AP116" s="22">
        <v>0</v>
      </c>
      <c r="AQ116" s="22">
        <v>0</v>
      </c>
      <c r="AR116" s="22">
        <v>0</v>
      </c>
      <c r="AS116" s="22">
        <v>1</v>
      </c>
      <c r="AT116" s="22">
        <v>0</v>
      </c>
      <c r="AU116" s="22">
        <v>0</v>
      </c>
      <c r="AV116" s="22">
        <v>0</v>
      </c>
      <c r="AW116" s="22">
        <v>5</v>
      </c>
      <c r="AX116" s="20">
        <v>3.6</v>
      </c>
      <c r="AY116" s="20">
        <v>1.5</v>
      </c>
      <c r="AZ116" s="20">
        <v>7</v>
      </c>
      <c r="BA116" s="20">
        <v>1.2</v>
      </c>
      <c r="BB116" s="22">
        <v>0</v>
      </c>
      <c r="BC116" s="20">
        <v>0.14000000000000001</v>
      </c>
      <c r="BD116" s="20">
        <v>0.02</v>
      </c>
      <c r="BE116" s="20">
        <v>0.16</v>
      </c>
      <c r="BF116" s="20">
        <v>0.02</v>
      </c>
      <c r="BG116" s="22">
        <v>507</v>
      </c>
      <c r="BH116" s="22">
        <v>229</v>
      </c>
      <c r="BI116" s="22">
        <v>473</v>
      </c>
      <c r="BJ116" s="22">
        <v>233</v>
      </c>
      <c r="BK116" s="22">
        <v>435</v>
      </c>
      <c r="BL116" s="22">
        <v>218</v>
      </c>
      <c r="BM116" s="22">
        <v>502</v>
      </c>
      <c r="BN116" s="22">
        <v>229</v>
      </c>
      <c r="BO116" s="20"/>
      <c r="BP116" s="20"/>
      <c r="BQ116" s="20"/>
      <c r="BR116" s="20"/>
      <c r="BS116" s="20"/>
      <c r="BT116" s="20"/>
      <c r="BU116" s="22">
        <v>0.79</v>
      </c>
      <c r="BV116" s="22">
        <v>0</v>
      </c>
      <c r="BW116" s="22">
        <v>0.11</v>
      </c>
      <c r="BX116" s="22">
        <v>0.9</v>
      </c>
      <c r="BY116" s="22">
        <v>0.11</v>
      </c>
      <c r="BZ116" s="22">
        <v>0</v>
      </c>
      <c r="CA116" s="22">
        <v>205</v>
      </c>
      <c r="CB116" s="22">
        <v>128</v>
      </c>
      <c r="CC116" s="22">
        <v>377</v>
      </c>
      <c r="CD116" s="22">
        <v>181</v>
      </c>
      <c r="CE116" s="22">
        <v>533</v>
      </c>
      <c r="CF116" s="22">
        <v>250</v>
      </c>
      <c r="CG116" s="22">
        <v>802</v>
      </c>
      <c r="CH116" s="22">
        <v>339</v>
      </c>
      <c r="CI116" s="22">
        <v>0</v>
      </c>
      <c r="CJ116" s="22">
        <v>0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0"/>
      <c r="B117" s="20"/>
      <c r="C117" s="22">
        <v>496683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2</v>
      </c>
      <c r="J117" s="20">
        <v>0</v>
      </c>
      <c r="K117" s="20">
        <v>1</v>
      </c>
      <c r="L117" s="22">
        <v>0</v>
      </c>
      <c r="M117" s="20" t="s">
        <v>1689</v>
      </c>
      <c r="N117" s="20">
        <v>0</v>
      </c>
      <c r="O117" s="22">
        <v>802</v>
      </c>
      <c r="P117" s="23" t="b">
        <v>0</v>
      </c>
      <c r="Q117" s="20"/>
      <c r="R117" s="20"/>
      <c r="S117" s="22">
        <v>40</v>
      </c>
      <c r="T117" s="20" t="s">
        <v>3755</v>
      </c>
      <c r="U117" s="20">
        <v>0</v>
      </c>
      <c r="V117" s="20" t="s">
        <v>4258</v>
      </c>
      <c r="W117" s="20">
        <v>0</v>
      </c>
      <c r="X117" s="23" t="b">
        <v>0</v>
      </c>
      <c r="Y117" s="20"/>
      <c r="Z117" s="20" t="s">
        <v>857</v>
      </c>
      <c r="AA117" s="22">
        <v>3</v>
      </c>
      <c r="AB117" s="22">
        <v>91</v>
      </c>
      <c r="AC117" s="22">
        <v>0</v>
      </c>
      <c r="AD117" s="22">
        <v>1020</v>
      </c>
      <c r="AE117" s="22">
        <v>66</v>
      </c>
      <c r="AF117" s="22">
        <v>462</v>
      </c>
      <c r="AG117" s="22">
        <v>54</v>
      </c>
      <c r="AH117" s="20">
        <v>0</v>
      </c>
      <c r="AI117" s="20">
        <v>0</v>
      </c>
      <c r="AJ117" s="20" t="s">
        <v>4258</v>
      </c>
      <c r="AK117" s="22">
        <v>0</v>
      </c>
      <c r="AL117" s="22">
        <v>0</v>
      </c>
      <c r="AM117" s="22">
        <v>0</v>
      </c>
      <c r="AN117" s="22">
        <v>0</v>
      </c>
      <c r="AO117" s="22">
        <v>0</v>
      </c>
      <c r="AP117" s="22">
        <v>0</v>
      </c>
      <c r="AQ117" s="22">
        <v>0</v>
      </c>
      <c r="AR117" s="22">
        <v>0</v>
      </c>
      <c r="AS117" s="22">
        <v>0</v>
      </c>
      <c r="AT117" s="22">
        <v>0</v>
      </c>
      <c r="AU117" s="22">
        <v>0</v>
      </c>
      <c r="AV117" s="22">
        <v>0</v>
      </c>
      <c r="AW117" s="22">
        <v>0</v>
      </c>
      <c r="AX117" s="20">
        <v>0</v>
      </c>
      <c r="AY117" s="20">
        <v>0</v>
      </c>
      <c r="AZ117" s="20">
        <v>0</v>
      </c>
      <c r="BA117" s="20">
        <v>0</v>
      </c>
      <c r="BB117" s="22">
        <v>0</v>
      </c>
      <c r="BC117" s="20">
        <v>0</v>
      </c>
      <c r="BD117" s="20">
        <v>0</v>
      </c>
      <c r="BE117" s="20">
        <v>0</v>
      </c>
      <c r="BF117" s="20">
        <v>0</v>
      </c>
      <c r="BG117" s="22">
        <v>618</v>
      </c>
      <c r="BH117" s="22">
        <v>229</v>
      </c>
      <c r="BI117" s="22">
        <v>604</v>
      </c>
      <c r="BJ117" s="22">
        <v>228</v>
      </c>
      <c r="BK117" s="22">
        <v>567</v>
      </c>
      <c r="BL117" s="22">
        <v>218</v>
      </c>
      <c r="BM117" s="22">
        <v>622</v>
      </c>
      <c r="BN117" s="22">
        <v>229</v>
      </c>
      <c r="BO117" s="20"/>
      <c r="BP117" s="20"/>
      <c r="BQ117" s="20"/>
      <c r="BR117" s="20"/>
      <c r="BS117" s="20"/>
      <c r="BT117" s="20"/>
      <c r="BU117" s="22">
        <v>0</v>
      </c>
      <c r="BV117" s="22">
        <v>0</v>
      </c>
      <c r="BW117" s="22">
        <v>0</v>
      </c>
      <c r="BX117" s="22">
        <v>0</v>
      </c>
      <c r="BY117" s="22">
        <v>0</v>
      </c>
      <c r="BZ117" s="22">
        <v>0</v>
      </c>
      <c r="CA117" s="22">
        <v>744</v>
      </c>
      <c r="CB117" s="22">
        <v>212</v>
      </c>
      <c r="CC117" s="22">
        <v>484</v>
      </c>
      <c r="CD117" s="22">
        <v>180</v>
      </c>
      <c r="CE117" s="22">
        <v>629</v>
      </c>
      <c r="CF117" s="22">
        <v>225</v>
      </c>
      <c r="CG117" s="22">
        <v>693</v>
      </c>
      <c r="CH117" s="22">
        <v>245</v>
      </c>
      <c r="CI117" s="22">
        <v>0</v>
      </c>
      <c r="CJ117" s="22">
        <v>0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2">
        <v>100</v>
      </c>
      <c r="B118" s="22">
        <v>100</v>
      </c>
      <c r="C118" s="22">
        <v>168636</v>
      </c>
      <c r="D118" s="22">
        <v>0</v>
      </c>
      <c r="E118" s="22">
        <v>0</v>
      </c>
      <c r="F118" s="22">
        <v>0</v>
      </c>
      <c r="G118" s="22">
        <v>0</v>
      </c>
      <c r="H118" s="22">
        <v>1</v>
      </c>
      <c r="I118" s="22">
        <v>4</v>
      </c>
      <c r="J118" s="20">
        <v>0</v>
      </c>
      <c r="K118" s="20">
        <v>7</v>
      </c>
      <c r="L118" s="22">
        <v>12</v>
      </c>
      <c r="M118" s="20" t="s">
        <v>3879</v>
      </c>
      <c r="N118" s="20">
        <v>3</v>
      </c>
      <c r="O118" s="22">
        <v>804</v>
      </c>
      <c r="P118" s="23" t="b">
        <v>0</v>
      </c>
      <c r="Q118" s="20"/>
      <c r="R118" s="20" t="s">
        <v>4085</v>
      </c>
      <c r="S118" s="22">
        <v>50</v>
      </c>
      <c r="T118" s="20" t="s">
        <v>3880</v>
      </c>
      <c r="U118" s="20">
        <v>2.7</v>
      </c>
      <c r="V118" s="20" t="s">
        <v>3881</v>
      </c>
      <c r="W118" s="20">
        <v>0</v>
      </c>
      <c r="X118" s="23" t="b">
        <v>0</v>
      </c>
      <c r="Y118" s="20"/>
      <c r="Z118" s="20" t="s">
        <v>857</v>
      </c>
      <c r="AA118" s="22">
        <v>3</v>
      </c>
      <c r="AB118" s="22">
        <v>91</v>
      </c>
      <c r="AC118" s="22">
        <v>16</v>
      </c>
      <c r="AD118" s="22">
        <v>2693</v>
      </c>
      <c r="AE118" s="22">
        <v>253</v>
      </c>
      <c r="AF118" s="22">
        <v>1430</v>
      </c>
      <c r="AG118" s="22">
        <v>132</v>
      </c>
      <c r="AH118" s="20">
        <v>0.6</v>
      </c>
      <c r="AI118" s="20">
        <v>3.2</v>
      </c>
      <c r="AJ118" s="20" t="s">
        <v>3882</v>
      </c>
      <c r="AK118" s="22">
        <v>98</v>
      </c>
      <c r="AL118" s="22">
        <v>1</v>
      </c>
      <c r="AM118" s="22">
        <v>2</v>
      </c>
      <c r="AN118" s="22">
        <v>0</v>
      </c>
      <c r="AO118" s="22">
        <v>1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46</v>
      </c>
      <c r="AX118" s="20">
        <v>56.8</v>
      </c>
      <c r="AY118" s="20">
        <v>13.2</v>
      </c>
      <c r="AZ118" s="20">
        <v>116</v>
      </c>
      <c r="BA118" s="20">
        <v>18.600000000000001</v>
      </c>
      <c r="BB118" s="22">
        <v>0</v>
      </c>
      <c r="BC118" s="20">
        <v>0.96</v>
      </c>
      <c r="BD118" s="20">
        <v>0.05</v>
      </c>
      <c r="BE118" s="20">
        <v>1.01</v>
      </c>
      <c r="BF118" s="20">
        <v>0.9</v>
      </c>
      <c r="BG118" s="22">
        <v>411</v>
      </c>
      <c r="BH118" s="22">
        <v>49</v>
      </c>
      <c r="BI118" s="22">
        <v>427</v>
      </c>
      <c r="BJ118" s="22">
        <v>57</v>
      </c>
      <c r="BK118" s="22">
        <v>213</v>
      </c>
      <c r="BL118" s="22">
        <v>45</v>
      </c>
      <c r="BM118" s="22">
        <v>378</v>
      </c>
      <c r="BN118" s="22">
        <v>50</v>
      </c>
      <c r="BO118" s="20"/>
      <c r="BP118" s="20"/>
      <c r="BQ118" s="20"/>
      <c r="BR118" s="20"/>
      <c r="BS118" s="20"/>
      <c r="BT118" s="20"/>
      <c r="BU118" s="22">
        <v>0.88</v>
      </c>
      <c r="BV118" s="22">
        <v>0</v>
      </c>
      <c r="BW118" s="22">
        <v>0.05</v>
      </c>
      <c r="BX118" s="22">
        <v>0.93</v>
      </c>
      <c r="BY118" s="22">
        <v>0.83</v>
      </c>
      <c r="BZ118" s="22">
        <v>0.92</v>
      </c>
      <c r="CA118" s="22">
        <v>188</v>
      </c>
      <c r="CB118" s="22">
        <v>45</v>
      </c>
      <c r="CC118" s="22">
        <v>100</v>
      </c>
      <c r="CD118" s="22">
        <v>18</v>
      </c>
      <c r="CE118" s="22">
        <v>187</v>
      </c>
      <c r="CF118" s="22">
        <v>31</v>
      </c>
      <c r="CG118" s="22">
        <v>656</v>
      </c>
      <c r="CH118" s="22">
        <v>91</v>
      </c>
      <c r="CI118" s="22">
        <v>0</v>
      </c>
      <c r="CJ118" s="22">
        <v>0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0"/>
      <c r="B119" s="20"/>
      <c r="C119" s="22">
        <v>550596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3</v>
      </c>
      <c r="J119" s="20">
        <v>0</v>
      </c>
      <c r="K119" s="20">
        <v>1</v>
      </c>
      <c r="L119" s="22">
        <v>0</v>
      </c>
      <c r="M119" s="20" t="s">
        <v>995</v>
      </c>
      <c r="N119" s="20">
        <v>0</v>
      </c>
      <c r="O119" s="22">
        <v>811</v>
      </c>
      <c r="P119" s="23" t="b">
        <v>0</v>
      </c>
      <c r="Q119" s="20"/>
      <c r="R119" s="20"/>
      <c r="S119" s="22">
        <v>45</v>
      </c>
      <c r="T119" s="20" t="s">
        <v>3975</v>
      </c>
      <c r="U119" s="20">
        <v>0</v>
      </c>
      <c r="V119" s="20" t="s">
        <v>3976</v>
      </c>
      <c r="W119" s="20">
        <v>0</v>
      </c>
      <c r="X119" s="23" t="b">
        <v>0</v>
      </c>
      <c r="Y119" s="20"/>
      <c r="Z119" s="20" t="s">
        <v>857</v>
      </c>
      <c r="AA119" s="22">
        <v>3</v>
      </c>
      <c r="AB119" s="22">
        <v>91</v>
      </c>
      <c r="AC119" s="22">
        <v>0</v>
      </c>
      <c r="AD119" s="22">
        <v>289</v>
      </c>
      <c r="AE119" s="22">
        <v>17</v>
      </c>
      <c r="AF119" s="22">
        <v>126</v>
      </c>
      <c r="AG119" s="22">
        <v>10</v>
      </c>
      <c r="AH119" s="20">
        <v>0</v>
      </c>
      <c r="AI119" s="20">
        <v>0</v>
      </c>
      <c r="AJ119" s="20" t="s">
        <v>3976</v>
      </c>
      <c r="AK119" s="22">
        <v>0</v>
      </c>
      <c r="AL119" s="22">
        <v>0</v>
      </c>
      <c r="AM119" s="22">
        <v>0</v>
      </c>
      <c r="AN119" s="22">
        <v>0</v>
      </c>
      <c r="AO119" s="22">
        <v>0</v>
      </c>
      <c r="AP119" s="22">
        <v>0</v>
      </c>
      <c r="AQ119" s="22">
        <v>0</v>
      </c>
      <c r="AR119" s="22">
        <v>0</v>
      </c>
      <c r="AS119" s="22">
        <v>0</v>
      </c>
      <c r="AT119" s="22">
        <v>0</v>
      </c>
      <c r="AU119" s="22">
        <v>0</v>
      </c>
      <c r="AV119" s="22">
        <v>0</v>
      </c>
      <c r="AW119" s="22">
        <v>0</v>
      </c>
      <c r="AX119" s="20">
        <v>0</v>
      </c>
      <c r="AY119" s="20">
        <v>0</v>
      </c>
      <c r="AZ119" s="20">
        <v>0</v>
      </c>
      <c r="BA119" s="20">
        <v>0</v>
      </c>
      <c r="BB119" s="22">
        <v>0</v>
      </c>
      <c r="BC119" s="20">
        <v>0</v>
      </c>
      <c r="BD119" s="20">
        <v>0</v>
      </c>
      <c r="BE119" s="20">
        <v>0</v>
      </c>
      <c r="BF119" s="20">
        <v>0</v>
      </c>
      <c r="BG119" s="22">
        <v>776</v>
      </c>
      <c r="BH119" s="22">
        <v>322</v>
      </c>
      <c r="BI119" s="22">
        <v>773</v>
      </c>
      <c r="BJ119" s="22">
        <v>322</v>
      </c>
      <c r="BK119" s="22">
        <v>762</v>
      </c>
      <c r="BL119" s="22">
        <v>318</v>
      </c>
      <c r="BM119" s="22">
        <v>779</v>
      </c>
      <c r="BN119" s="22">
        <v>323</v>
      </c>
      <c r="BO119" s="20"/>
      <c r="BP119" s="20"/>
      <c r="BQ119" s="20"/>
      <c r="BR119" s="20"/>
      <c r="BS119" s="20"/>
      <c r="BT119" s="20"/>
      <c r="BU119" s="22">
        <v>0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494</v>
      </c>
      <c r="CB119" s="22">
        <v>297</v>
      </c>
      <c r="CC119" s="22">
        <v>708</v>
      </c>
      <c r="CD119" s="22">
        <v>283</v>
      </c>
      <c r="CE119" s="22">
        <v>778</v>
      </c>
      <c r="CF119" s="22">
        <v>324</v>
      </c>
      <c r="CG119" s="22">
        <v>797</v>
      </c>
      <c r="CH119" s="22">
        <v>334</v>
      </c>
      <c r="CI119" s="22">
        <v>0</v>
      </c>
      <c r="CJ119" s="22">
        <v>0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100</v>
      </c>
      <c r="B120" s="22">
        <v>100</v>
      </c>
      <c r="C120" s="22">
        <v>191866</v>
      </c>
      <c r="D120" s="22">
        <v>0</v>
      </c>
      <c r="E120" s="22">
        <v>0</v>
      </c>
      <c r="F120" s="22">
        <v>-1</v>
      </c>
      <c r="G120" s="22">
        <v>1</v>
      </c>
      <c r="H120" s="22">
        <v>0</v>
      </c>
      <c r="I120" s="22">
        <v>2</v>
      </c>
      <c r="J120" s="20">
        <v>1.3</v>
      </c>
      <c r="K120" s="20">
        <v>-0.2</v>
      </c>
      <c r="L120" s="22">
        <v>1</v>
      </c>
      <c r="M120" s="20" t="s">
        <v>1040</v>
      </c>
      <c r="N120" s="20">
        <v>0.8</v>
      </c>
      <c r="O120" s="22">
        <v>90</v>
      </c>
      <c r="P120" s="23" t="b">
        <v>0</v>
      </c>
      <c r="Q120" s="20"/>
      <c r="R120" s="20" t="s">
        <v>3393</v>
      </c>
      <c r="S120" s="22">
        <v>44</v>
      </c>
      <c r="T120" s="20" t="s">
        <v>1041</v>
      </c>
      <c r="U120" s="20">
        <v>1.5</v>
      </c>
      <c r="V120" s="20" t="s">
        <v>494</v>
      </c>
      <c r="W120" s="20">
        <v>0.5</v>
      </c>
      <c r="X120" s="23" t="b">
        <v>0</v>
      </c>
      <c r="Y120" s="20"/>
      <c r="Z120" s="20" t="s">
        <v>857</v>
      </c>
      <c r="AA120" s="22">
        <v>4</v>
      </c>
      <c r="AB120" s="22">
        <v>94</v>
      </c>
      <c r="AC120" s="22">
        <v>30</v>
      </c>
      <c r="AD120" s="22">
        <v>51380</v>
      </c>
      <c r="AE120" s="22">
        <v>5725</v>
      </c>
      <c r="AF120" s="22">
        <v>57640</v>
      </c>
      <c r="AG120" s="22">
        <v>369</v>
      </c>
      <c r="AH120" s="20">
        <v>0.2</v>
      </c>
      <c r="AI120" s="20">
        <v>6.8</v>
      </c>
      <c r="AJ120" s="20" t="s">
        <v>494</v>
      </c>
      <c r="AK120" s="22">
        <v>1202</v>
      </c>
      <c r="AL120" s="22">
        <v>0</v>
      </c>
      <c r="AM120" s="22">
        <v>1</v>
      </c>
      <c r="AN120" s="22">
        <v>2</v>
      </c>
      <c r="AO120" s="22">
        <v>26</v>
      </c>
      <c r="AP120" s="22">
        <v>0</v>
      </c>
      <c r="AQ120" s="22">
        <v>0</v>
      </c>
      <c r="AR120" s="22">
        <v>0</v>
      </c>
      <c r="AS120" s="22">
        <v>4</v>
      </c>
      <c r="AT120" s="22">
        <v>0</v>
      </c>
      <c r="AU120" s="22">
        <v>0</v>
      </c>
      <c r="AV120" s="22">
        <v>1</v>
      </c>
      <c r="AW120" s="22">
        <v>184</v>
      </c>
      <c r="AX120" s="20">
        <v>234</v>
      </c>
      <c r="AY120" s="20">
        <v>131.4</v>
      </c>
      <c r="AZ120" s="20">
        <v>119</v>
      </c>
      <c r="BA120" s="20">
        <v>48.3</v>
      </c>
      <c r="BB120" s="22">
        <v>13</v>
      </c>
      <c r="BC120" s="20">
        <v>0.74</v>
      </c>
      <c r="BD120" s="20">
        <v>2.39</v>
      </c>
      <c r="BE120" s="20">
        <v>3.13</v>
      </c>
      <c r="BF120" s="20">
        <v>22.01</v>
      </c>
      <c r="BG120" s="22">
        <v>237</v>
      </c>
      <c r="BH120" s="22">
        <v>92</v>
      </c>
      <c r="BI120" s="22">
        <v>217</v>
      </c>
      <c r="BJ120" s="22">
        <v>52</v>
      </c>
      <c r="BK120" s="22">
        <v>209</v>
      </c>
      <c r="BL120" s="22">
        <v>52</v>
      </c>
      <c r="BM120" s="22">
        <v>238</v>
      </c>
      <c r="BN120" s="22">
        <v>75</v>
      </c>
      <c r="BO120" s="20"/>
      <c r="BP120" s="20"/>
      <c r="BQ120" s="20"/>
      <c r="BR120" s="20"/>
      <c r="BS120" s="20"/>
      <c r="BT120" s="20"/>
      <c r="BU120" s="22">
        <v>0.06</v>
      </c>
      <c r="BV120" s="22">
        <v>0</v>
      </c>
      <c r="BW120" s="22">
        <v>0.18</v>
      </c>
      <c r="BX120" s="22">
        <v>0.24</v>
      </c>
      <c r="BY120" s="22">
        <v>1.65</v>
      </c>
      <c r="BZ120" s="22">
        <v>1.95</v>
      </c>
      <c r="CA120" s="22">
        <v>536</v>
      </c>
      <c r="CB120" s="22">
        <v>98</v>
      </c>
      <c r="CC120" s="22">
        <v>264</v>
      </c>
      <c r="CD120" s="22">
        <v>88</v>
      </c>
      <c r="CE120" s="22">
        <v>379</v>
      </c>
      <c r="CF120" s="22">
        <v>133</v>
      </c>
      <c r="CG120" s="22">
        <v>247</v>
      </c>
      <c r="CH120" s="22">
        <v>100</v>
      </c>
      <c r="CI120" s="22">
        <v>0.97</v>
      </c>
      <c r="CJ120" s="22">
        <v>0.15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0"/>
      <c r="B121" s="20"/>
      <c r="C121" s="22">
        <v>235448</v>
      </c>
      <c r="D121" s="22">
        <v>0</v>
      </c>
      <c r="E121" s="22">
        <v>0</v>
      </c>
      <c r="F121" s="22">
        <v>-1</v>
      </c>
      <c r="G121" s="22">
        <v>1</v>
      </c>
      <c r="H121" s="22">
        <v>0</v>
      </c>
      <c r="I121" s="22">
        <v>1</v>
      </c>
      <c r="J121" s="20">
        <v>0.5</v>
      </c>
      <c r="K121" s="20">
        <v>-1</v>
      </c>
      <c r="L121" s="22">
        <v>0</v>
      </c>
      <c r="M121" s="20" t="s">
        <v>1064</v>
      </c>
      <c r="N121" s="20">
        <v>0</v>
      </c>
      <c r="O121" s="22">
        <v>91</v>
      </c>
      <c r="P121" s="23" t="b">
        <v>0</v>
      </c>
      <c r="Q121" s="20"/>
      <c r="R121" s="20"/>
      <c r="S121" s="22">
        <v>39</v>
      </c>
      <c r="T121" s="20" t="s">
        <v>1065</v>
      </c>
      <c r="U121" s="20">
        <v>0</v>
      </c>
      <c r="V121" s="20" t="s">
        <v>726</v>
      </c>
      <c r="W121" s="20">
        <v>0.2</v>
      </c>
      <c r="X121" s="23" t="b">
        <v>0</v>
      </c>
      <c r="Y121" s="20"/>
      <c r="Z121" s="20" t="s">
        <v>857</v>
      </c>
      <c r="AA121" s="22">
        <v>4</v>
      </c>
      <c r="AB121" s="22">
        <v>94</v>
      </c>
      <c r="AC121" s="22">
        <v>0</v>
      </c>
      <c r="AD121" s="22">
        <v>10463</v>
      </c>
      <c r="AE121" s="22">
        <v>48</v>
      </c>
      <c r="AF121" s="22">
        <v>17573</v>
      </c>
      <c r="AG121" s="22">
        <v>81</v>
      </c>
      <c r="AH121" s="20">
        <v>0</v>
      </c>
      <c r="AI121" s="20">
        <v>0</v>
      </c>
      <c r="AJ121" s="20" t="s">
        <v>726</v>
      </c>
      <c r="AK121" s="22">
        <v>0</v>
      </c>
      <c r="AL121" s="22">
        <v>0</v>
      </c>
      <c r="AM121" s="22">
        <v>0</v>
      </c>
      <c r="AN121" s="22">
        <v>0</v>
      </c>
      <c r="AO121" s="22">
        <v>0</v>
      </c>
      <c r="AP121" s="22">
        <v>0</v>
      </c>
      <c r="AQ121" s="22">
        <v>0</v>
      </c>
      <c r="AR121" s="22">
        <v>0</v>
      </c>
      <c r="AS121" s="22">
        <v>0</v>
      </c>
      <c r="AT121" s="22">
        <v>0</v>
      </c>
      <c r="AU121" s="22">
        <v>0</v>
      </c>
      <c r="AV121" s="22">
        <v>0</v>
      </c>
      <c r="AW121" s="22">
        <v>0</v>
      </c>
      <c r="AX121" s="20">
        <v>0</v>
      </c>
      <c r="AY121" s="20">
        <v>0</v>
      </c>
      <c r="AZ121" s="20">
        <v>0</v>
      </c>
      <c r="BA121" s="20">
        <v>0</v>
      </c>
      <c r="BB121" s="22">
        <v>0</v>
      </c>
      <c r="BC121" s="20">
        <v>0</v>
      </c>
      <c r="BD121" s="20">
        <v>0</v>
      </c>
      <c r="BE121" s="20">
        <v>0</v>
      </c>
      <c r="BF121" s="20">
        <v>0</v>
      </c>
      <c r="BG121" s="22">
        <v>549</v>
      </c>
      <c r="BH121" s="22">
        <v>52</v>
      </c>
      <c r="BI121" s="22">
        <v>535</v>
      </c>
      <c r="BJ121" s="22">
        <v>35</v>
      </c>
      <c r="BK121" s="22">
        <v>494</v>
      </c>
      <c r="BL121" s="22">
        <v>24</v>
      </c>
      <c r="BM121" s="22">
        <v>552</v>
      </c>
      <c r="BN121" s="22">
        <v>52</v>
      </c>
      <c r="BO121" s="20"/>
      <c r="BP121" s="20"/>
      <c r="BQ121" s="20"/>
      <c r="BR121" s="20"/>
      <c r="BS121" s="20"/>
      <c r="BT121" s="20"/>
      <c r="BU121" s="22">
        <v>0</v>
      </c>
      <c r="BV121" s="22">
        <v>0</v>
      </c>
      <c r="BW121" s="22">
        <v>0</v>
      </c>
      <c r="BX121" s="22">
        <v>0</v>
      </c>
      <c r="BY121" s="22">
        <v>0</v>
      </c>
      <c r="BZ121" s="22">
        <v>0</v>
      </c>
      <c r="CA121" s="22">
        <v>810</v>
      </c>
      <c r="CB121" s="22">
        <v>85</v>
      </c>
      <c r="CC121" s="22">
        <v>409</v>
      </c>
      <c r="CD121" s="22">
        <v>45</v>
      </c>
      <c r="CE121" s="22">
        <v>560</v>
      </c>
      <c r="CF121" s="22">
        <v>52</v>
      </c>
      <c r="CG121" s="22">
        <v>338</v>
      </c>
      <c r="CH121" s="22">
        <v>48</v>
      </c>
      <c r="CI121" s="22">
        <v>0</v>
      </c>
      <c r="CJ121" s="22">
        <v>0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100</v>
      </c>
      <c r="B122" s="22">
        <v>100</v>
      </c>
      <c r="C122" s="22">
        <v>432160</v>
      </c>
      <c r="D122" s="22">
        <v>0</v>
      </c>
      <c r="E122" s="22">
        <v>0</v>
      </c>
      <c r="F122" s="22">
        <v>-2</v>
      </c>
      <c r="G122" s="22">
        <v>2</v>
      </c>
      <c r="H122" s="22">
        <v>0</v>
      </c>
      <c r="I122" s="22">
        <v>3</v>
      </c>
      <c r="J122" s="20">
        <v>0.5</v>
      </c>
      <c r="K122" s="20">
        <v>-1</v>
      </c>
      <c r="L122" s="22">
        <v>0</v>
      </c>
      <c r="M122" s="20" t="s">
        <v>1058</v>
      </c>
      <c r="N122" s="20">
        <v>0</v>
      </c>
      <c r="O122" s="22">
        <v>92</v>
      </c>
      <c r="P122" s="23" t="b">
        <v>0</v>
      </c>
      <c r="Q122" s="20"/>
      <c r="R122" s="20" t="s">
        <v>3578</v>
      </c>
      <c r="S122" s="22">
        <v>43</v>
      </c>
      <c r="T122" s="20" t="s">
        <v>1059</v>
      </c>
      <c r="U122" s="20">
        <v>1.8</v>
      </c>
      <c r="V122" s="20" t="s">
        <v>614</v>
      </c>
      <c r="W122" s="20">
        <v>0.8</v>
      </c>
      <c r="X122" s="23" t="b">
        <v>0</v>
      </c>
      <c r="Y122" s="20"/>
      <c r="Z122" s="20" t="s">
        <v>857</v>
      </c>
      <c r="AA122" s="22">
        <v>4</v>
      </c>
      <c r="AB122" s="22">
        <v>94</v>
      </c>
      <c r="AC122" s="22">
        <v>16</v>
      </c>
      <c r="AD122" s="22">
        <v>118543</v>
      </c>
      <c r="AE122" s="22">
        <v>101</v>
      </c>
      <c r="AF122" s="22">
        <v>334329</v>
      </c>
      <c r="AG122" s="22">
        <v>662</v>
      </c>
      <c r="AH122" s="20">
        <v>0</v>
      </c>
      <c r="AI122" s="20">
        <v>3.7</v>
      </c>
      <c r="AJ122" s="20" t="s">
        <v>614</v>
      </c>
      <c r="AK122" s="22">
        <v>212</v>
      </c>
      <c r="AL122" s="22">
        <v>1</v>
      </c>
      <c r="AM122" s="22">
        <v>0</v>
      </c>
      <c r="AN122" s="22">
        <v>0</v>
      </c>
      <c r="AO122" s="22">
        <v>5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69</v>
      </c>
      <c r="AX122" s="20">
        <v>71</v>
      </c>
      <c r="AY122" s="20">
        <v>25.8</v>
      </c>
      <c r="AZ122" s="20">
        <v>58</v>
      </c>
      <c r="BA122" s="20">
        <v>15.4</v>
      </c>
      <c r="BB122" s="22">
        <v>2</v>
      </c>
      <c r="BC122" s="20">
        <v>0.89</v>
      </c>
      <c r="BD122" s="20">
        <v>0.28000000000000003</v>
      </c>
      <c r="BE122" s="20">
        <v>1.17</v>
      </c>
      <c r="BF122" s="20">
        <v>3.18</v>
      </c>
      <c r="BG122" s="22">
        <v>396</v>
      </c>
      <c r="BH122" s="22">
        <v>169</v>
      </c>
      <c r="BI122" s="22">
        <v>393</v>
      </c>
      <c r="BJ122" s="22">
        <v>196</v>
      </c>
      <c r="BK122" s="22">
        <v>303</v>
      </c>
      <c r="BL122" s="22">
        <v>155</v>
      </c>
      <c r="BM122" s="22">
        <v>396</v>
      </c>
      <c r="BN122" s="22">
        <v>179</v>
      </c>
      <c r="BO122" s="20"/>
      <c r="BP122" s="20"/>
      <c r="BQ122" s="20"/>
      <c r="BR122" s="20"/>
      <c r="BS122" s="20"/>
      <c r="BT122" s="20"/>
      <c r="BU122" s="22">
        <v>0.38</v>
      </c>
      <c r="BV122" s="22">
        <v>0</v>
      </c>
      <c r="BW122" s="22">
        <v>0.12</v>
      </c>
      <c r="BX122" s="22">
        <v>0.5</v>
      </c>
      <c r="BY122" s="22">
        <v>1.35</v>
      </c>
      <c r="BZ122" s="22">
        <v>2.12</v>
      </c>
      <c r="CA122" s="22">
        <v>638</v>
      </c>
      <c r="CB122" s="22">
        <v>352</v>
      </c>
      <c r="CC122" s="22">
        <v>561</v>
      </c>
      <c r="CD122" s="22">
        <v>195</v>
      </c>
      <c r="CE122" s="22">
        <v>334</v>
      </c>
      <c r="CF122" s="22">
        <v>144</v>
      </c>
      <c r="CG122" s="22">
        <v>213</v>
      </c>
      <c r="CH122" s="22">
        <v>66</v>
      </c>
      <c r="CI122" s="22">
        <v>0.85</v>
      </c>
      <c r="CJ122" s="22">
        <v>0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2">
        <v>0</v>
      </c>
      <c r="B123" s="22">
        <v>0</v>
      </c>
      <c r="C123" s="22">
        <v>228044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2</v>
      </c>
      <c r="J123" s="20">
        <v>0</v>
      </c>
      <c r="K123" s="20">
        <v>0</v>
      </c>
      <c r="L123" s="22">
        <v>0</v>
      </c>
      <c r="M123" s="20" t="s">
        <v>1050</v>
      </c>
      <c r="N123" s="20">
        <v>0</v>
      </c>
      <c r="O123" s="22">
        <v>93</v>
      </c>
      <c r="P123" s="23" t="b">
        <v>0</v>
      </c>
      <c r="Q123" s="20" t="s">
        <v>2902</v>
      </c>
      <c r="R123" s="20" t="s">
        <v>2903</v>
      </c>
      <c r="S123" s="22">
        <v>40</v>
      </c>
      <c r="T123" s="20" t="s">
        <v>1053</v>
      </c>
      <c r="U123" s="20">
        <v>0</v>
      </c>
      <c r="V123" s="20" t="s">
        <v>1054</v>
      </c>
      <c r="W123" s="20">
        <v>0.1</v>
      </c>
      <c r="X123" s="23" t="b">
        <v>0</v>
      </c>
      <c r="Y123" s="20"/>
      <c r="Z123" s="20" t="s">
        <v>871</v>
      </c>
      <c r="AA123" s="22">
        <v>4</v>
      </c>
      <c r="AB123" s="22">
        <v>94</v>
      </c>
      <c r="AC123" s="22">
        <v>0</v>
      </c>
      <c r="AD123" s="22">
        <v>2309</v>
      </c>
      <c r="AE123" s="22">
        <v>0</v>
      </c>
      <c r="AF123" s="22">
        <v>15975</v>
      </c>
      <c r="AG123" s="22">
        <v>10</v>
      </c>
      <c r="AH123" s="20">
        <v>0</v>
      </c>
      <c r="AI123" s="20">
        <v>0</v>
      </c>
      <c r="AJ123" s="20" t="s">
        <v>722</v>
      </c>
      <c r="AK123" s="22">
        <v>0</v>
      </c>
      <c r="AL123" s="22">
        <v>0</v>
      </c>
      <c r="AM123" s="22">
        <v>0</v>
      </c>
      <c r="AN123" s="22">
        <v>0</v>
      </c>
      <c r="AO123" s="22">
        <v>0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0</v>
      </c>
      <c r="AW123" s="22">
        <v>0</v>
      </c>
      <c r="AX123" s="20">
        <v>0</v>
      </c>
      <c r="AY123" s="20">
        <v>0</v>
      </c>
      <c r="AZ123" s="20">
        <v>0</v>
      </c>
      <c r="BA123" s="20">
        <v>0</v>
      </c>
      <c r="BB123" s="22">
        <v>0</v>
      </c>
      <c r="BC123" s="20">
        <v>0</v>
      </c>
      <c r="BD123" s="20">
        <v>0</v>
      </c>
      <c r="BE123" s="20">
        <v>0</v>
      </c>
      <c r="BF123" s="20">
        <v>0</v>
      </c>
      <c r="BG123" s="22">
        <v>584</v>
      </c>
      <c r="BH123" s="22">
        <v>209</v>
      </c>
      <c r="BI123" s="22">
        <v>570</v>
      </c>
      <c r="BJ123" s="22">
        <v>208</v>
      </c>
      <c r="BK123" s="22">
        <v>532</v>
      </c>
      <c r="BL123" s="22">
        <v>197</v>
      </c>
      <c r="BM123" s="22">
        <v>588</v>
      </c>
      <c r="BN123" s="22">
        <v>209</v>
      </c>
      <c r="BO123" s="20"/>
      <c r="BP123" s="20"/>
      <c r="BQ123" s="20"/>
      <c r="BR123" s="20"/>
      <c r="BS123" s="20"/>
      <c r="BT123" s="20"/>
      <c r="BU123" s="22">
        <v>0</v>
      </c>
      <c r="BV123" s="22">
        <v>0</v>
      </c>
      <c r="BW123" s="22">
        <v>0</v>
      </c>
      <c r="BX123" s="22">
        <v>0</v>
      </c>
      <c r="BY123" s="22">
        <v>0</v>
      </c>
      <c r="BZ123" s="22">
        <v>0</v>
      </c>
      <c r="CA123" s="22">
        <v>703</v>
      </c>
      <c r="CB123" s="22">
        <v>185</v>
      </c>
      <c r="CC123" s="22">
        <v>448</v>
      </c>
      <c r="CD123" s="22">
        <v>158</v>
      </c>
      <c r="CE123" s="22">
        <v>595</v>
      </c>
      <c r="CF123" s="22">
        <v>205</v>
      </c>
      <c r="CG123" s="22">
        <v>467</v>
      </c>
      <c r="CH123" s="22">
        <v>181</v>
      </c>
      <c r="CI123" s="22">
        <v>0</v>
      </c>
      <c r="CJ123" s="22">
        <v>0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27.75" thickBot="1">
      <c r="A124" s="22">
        <v>0</v>
      </c>
      <c r="B124" s="22">
        <v>0</v>
      </c>
      <c r="C124" s="22">
        <v>481405</v>
      </c>
      <c r="D124" s="22">
        <v>0</v>
      </c>
      <c r="E124" s="22">
        <v>0</v>
      </c>
      <c r="F124" s="22">
        <v>0</v>
      </c>
      <c r="G124" s="22">
        <v>0</v>
      </c>
      <c r="H124" s="22">
        <v>0</v>
      </c>
      <c r="I124" s="22">
        <v>3</v>
      </c>
      <c r="J124" s="20">
        <v>0</v>
      </c>
      <c r="K124" s="20">
        <v>0</v>
      </c>
      <c r="L124" s="22">
        <v>0</v>
      </c>
      <c r="M124" s="20" t="s">
        <v>1050</v>
      </c>
      <c r="N124" s="20">
        <v>0</v>
      </c>
      <c r="O124" s="22">
        <v>94</v>
      </c>
      <c r="P124" s="23" t="b">
        <v>0</v>
      </c>
      <c r="Q124" s="20" t="s">
        <v>1927</v>
      </c>
      <c r="R124" s="20" t="s">
        <v>1928</v>
      </c>
      <c r="S124" s="22">
        <v>45</v>
      </c>
      <c r="T124" s="20" t="s">
        <v>1063</v>
      </c>
      <c r="U124" s="20">
        <v>0</v>
      </c>
      <c r="V124" s="20" t="s">
        <v>727</v>
      </c>
      <c r="W124" s="20">
        <v>0</v>
      </c>
      <c r="X124" s="23" t="b">
        <v>0</v>
      </c>
      <c r="Y124" s="20"/>
      <c r="Z124" s="20" t="s">
        <v>871</v>
      </c>
      <c r="AA124" s="22">
        <v>4</v>
      </c>
      <c r="AB124" s="22">
        <v>94</v>
      </c>
      <c r="AC124" s="22">
        <v>0</v>
      </c>
      <c r="AD124" s="22">
        <v>0</v>
      </c>
      <c r="AE124" s="22">
        <v>0</v>
      </c>
      <c r="AF124" s="22">
        <v>134</v>
      </c>
      <c r="AG124" s="22">
        <v>0</v>
      </c>
      <c r="AH124" s="20">
        <v>0</v>
      </c>
      <c r="AI124" s="20">
        <v>0</v>
      </c>
      <c r="AJ124" s="20" t="s">
        <v>727</v>
      </c>
      <c r="AK124" s="22">
        <v>0</v>
      </c>
      <c r="AL124" s="22">
        <v>0</v>
      </c>
      <c r="AM124" s="22">
        <v>0</v>
      </c>
      <c r="AN124" s="22">
        <v>0</v>
      </c>
      <c r="AO124" s="22">
        <v>0</v>
      </c>
      <c r="AP124" s="22">
        <v>0</v>
      </c>
      <c r="AQ124" s="22">
        <v>0</v>
      </c>
      <c r="AR124" s="22">
        <v>0</v>
      </c>
      <c r="AS124" s="22">
        <v>0</v>
      </c>
      <c r="AT124" s="22">
        <v>0</v>
      </c>
      <c r="AU124" s="22">
        <v>0</v>
      </c>
      <c r="AV124" s="22">
        <v>0</v>
      </c>
      <c r="AW124" s="22">
        <v>0</v>
      </c>
      <c r="AX124" s="20">
        <v>0</v>
      </c>
      <c r="AY124" s="20">
        <v>0</v>
      </c>
      <c r="AZ124" s="20">
        <v>0</v>
      </c>
      <c r="BA124" s="20">
        <v>0</v>
      </c>
      <c r="BB124" s="22">
        <v>0</v>
      </c>
      <c r="BC124" s="20">
        <v>0</v>
      </c>
      <c r="BD124" s="20">
        <v>0</v>
      </c>
      <c r="BE124" s="20">
        <v>0</v>
      </c>
      <c r="BF124" s="20">
        <v>0</v>
      </c>
      <c r="BG124" s="22">
        <v>735</v>
      </c>
      <c r="BH124" s="22">
        <v>291</v>
      </c>
      <c r="BI124" s="22">
        <v>729</v>
      </c>
      <c r="BJ124" s="22">
        <v>290</v>
      </c>
      <c r="BK124" s="22">
        <v>717</v>
      </c>
      <c r="BL124" s="22">
        <v>285</v>
      </c>
      <c r="BM124" s="22">
        <v>738</v>
      </c>
      <c r="BN124" s="22">
        <v>292</v>
      </c>
      <c r="BO124" s="20"/>
      <c r="BP124" s="20"/>
      <c r="BQ124" s="20"/>
      <c r="BR124" s="20"/>
      <c r="BS124" s="20"/>
      <c r="BT124" s="20"/>
      <c r="BU124" s="22">
        <v>0</v>
      </c>
      <c r="BV124" s="22">
        <v>0</v>
      </c>
      <c r="BW124" s="22">
        <v>0</v>
      </c>
      <c r="BX124" s="22">
        <v>0</v>
      </c>
      <c r="BY124" s="22">
        <v>0</v>
      </c>
      <c r="BZ124" s="22">
        <v>0</v>
      </c>
      <c r="CA124" s="22">
        <v>436</v>
      </c>
      <c r="CB124" s="22">
        <v>253</v>
      </c>
      <c r="CC124" s="22">
        <v>658</v>
      </c>
      <c r="CD124" s="22">
        <v>245</v>
      </c>
      <c r="CE124" s="22">
        <v>739</v>
      </c>
      <c r="CF124" s="22">
        <v>294</v>
      </c>
      <c r="CG124" s="22">
        <v>816</v>
      </c>
      <c r="CH124" s="22">
        <v>349</v>
      </c>
      <c r="CI124" s="22">
        <v>0</v>
      </c>
      <c r="CJ124" s="22">
        <v>0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0</v>
      </c>
      <c r="B125" s="22">
        <v>0</v>
      </c>
      <c r="C125" s="22">
        <v>174932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3</v>
      </c>
      <c r="J125" s="20">
        <v>0</v>
      </c>
      <c r="K125" s="20">
        <v>0</v>
      </c>
      <c r="L125" s="22">
        <v>0</v>
      </c>
      <c r="M125" s="20" t="s">
        <v>1035</v>
      </c>
      <c r="N125" s="20">
        <v>0</v>
      </c>
      <c r="O125" s="22">
        <v>95</v>
      </c>
      <c r="P125" s="23" t="b">
        <v>0</v>
      </c>
      <c r="Q125" s="20" t="s">
        <v>2728</v>
      </c>
      <c r="R125" s="20" t="s">
        <v>2729</v>
      </c>
      <c r="S125" s="22">
        <v>50</v>
      </c>
      <c r="T125" s="20" t="s">
        <v>1036</v>
      </c>
      <c r="U125" s="20">
        <v>0</v>
      </c>
      <c r="V125" s="20" t="s">
        <v>1037</v>
      </c>
      <c r="W125" s="20">
        <v>0</v>
      </c>
      <c r="X125" s="23" t="b">
        <v>0</v>
      </c>
      <c r="Y125" s="20"/>
      <c r="Z125" s="20" t="s">
        <v>871</v>
      </c>
      <c r="AA125" s="22">
        <v>4</v>
      </c>
      <c r="AB125" s="22">
        <v>94</v>
      </c>
      <c r="AC125" s="22">
        <v>0</v>
      </c>
      <c r="AD125" s="22">
        <v>292</v>
      </c>
      <c r="AE125" s="22">
        <v>0</v>
      </c>
      <c r="AF125" s="22">
        <v>3845</v>
      </c>
      <c r="AG125" s="22">
        <v>3</v>
      </c>
      <c r="AH125" s="20">
        <v>0</v>
      </c>
      <c r="AI125" s="20">
        <v>0</v>
      </c>
      <c r="AJ125" s="20" t="s">
        <v>723</v>
      </c>
      <c r="AK125" s="22">
        <v>0</v>
      </c>
      <c r="AL125" s="22">
        <v>0</v>
      </c>
      <c r="AM125" s="22">
        <v>0</v>
      </c>
      <c r="AN125" s="22">
        <v>0</v>
      </c>
      <c r="AO125" s="22">
        <v>0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0</v>
      </c>
      <c r="AW125" s="22">
        <v>0</v>
      </c>
      <c r="AX125" s="20">
        <v>0</v>
      </c>
      <c r="AY125" s="20">
        <v>0</v>
      </c>
      <c r="AZ125" s="20">
        <v>0</v>
      </c>
      <c r="BA125" s="20">
        <v>0</v>
      </c>
      <c r="BB125" s="22">
        <v>0</v>
      </c>
      <c r="BC125" s="20">
        <v>0</v>
      </c>
      <c r="BD125" s="20">
        <v>0</v>
      </c>
      <c r="BE125" s="20">
        <v>0</v>
      </c>
      <c r="BF125" s="20">
        <v>0</v>
      </c>
      <c r="BG125" s="22">
        <v>816</v>
      </c>
      <c r="BH125" s="22">
        <v>350</v>
      </c>
      <c r="BI125" s="22">
        <v>814</v>
      </c>
      <c r="BJ125" s="22">
        <v>350</v>
      </c>
      <c r="BK125" s="22">
        <v>812</v>
      </c>
      <c r="BL125" s="22">
        <v>350</v>
      </c>
      <c r="BM125" s="22">
        <v>816</v>
      </c>
      <c r="BN125" s="22">
        <v>350</v>
      </c>
      <c r="BO125" s="20"/>
      <c r="BP125" s="20"/>
      <c r="BQ125" s="20"/>
      <c r="BR125" s="20"/>
      <c r="BS125" s="20"/>
      <c r="BT125" s="20"/>
      <c r="BU125" s="22">
        <v>0</v>
      </c>
      <c r="BV125" s="22">
        <v>0</v>
      </c>
      <c r="BW125" s="22">
        <v>0</v>
      </c>
      <c r="BX125" s="22">
        <v>0</v>
      </c>
      <c r="BY125" s="22">
        <v>0</v>
      </c>
      <c r="BZ125" s="22">
        <v>0</v>
      </c>
      <c r="CA125" s="22">
        <v>192</v>
      </c>
      <c r="CB125" s="22">
        <v>118</v>
      </c>
      <c r="CC125" s="22">
        <v>783</v>
      </c>
      <c r="CD125" s="22">
        <v>332</v>
      </c>
      <c r="CE125" s="22">
        <v>815</v>
      </c>
      <c r="CF125" s="22">
        <v>350</v>
      </c>
      <c r="CG125" s="22">
        <v>689</v>
      </c>
      <c r="CH125" s="22">
        <v>271</v>
      </c>
      <c r="CI125" s="22">
        <v>0</v>
      </c>
      <c r="CJ125" s="22">
        <v>0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2">
        <v>100</v>
      </c>
      <c r="B126" s="22">
        <v>100</v>
      </c>
      <c r="C126" s="22">
        <v>432830</v>
      </c>
      <c r="D126" s="22">
        <v>0</v>
      </c>
      <c r="E126" s="22">
        <v>0</v>
      </c>
      <c r="F126" s="22">
        <v>0</v>
      </c>
      <c r="G126" s="22">
        <v>0</v>
      </c>
      <c r="H126" s="22">
        <v>0</v>
      </c>
      <c r="I126" s="22">
        <v>2</v>
      </c>
      <c r="J126" s="20">
        <v>0.7</v>
      </c>
      <c r="K126" s="20">
        <v>-0.8</v>
      </c>
      <c r="L126" s="22">
        <v>0</v>
      </c>
      <c r="M126" s="20" t="s">
        <v>919</v>
      </c>
      <c r="N126" s="20">
        <v>0.2</v>
      </c>
      <c r="O126" s="22">
        <v>96</v>
      </c>
      <c r="P126" s="23" t="b">
        <v>0</v>
      </c>
      <c r="Q126" s="20"/>
      <c r="R126" s="20" t="s">
        <v>3316</v>
      </c>
      <c r="S126" s="22">
        <v>45</v>
      </c>
      <c r="T126" s="20" t="s">
        <v>1706</v>
      </c>
      <c r="U126" s="20">
        <v>2.2999999999999998</v>
      </c>
      <c r="V126" s="20" t="s">
        <v>506</v>
      </c>
      <c r="W126" s="20">
        <v>1.8</v>
      </c>
      <c r="X126" s="23" t="b">
        <v>0</v>
      </c>
      <c r="Y126" s="20"/>
      <c r="Z126" s="20" t="s">
        <v>857</v>
      </c>
      <c r="AA126" s="22">
        <v>4</v>
      </c>
      <c r="AB126" s="22">
        <v>94</v>
      </c>
      <c r="AC126" s="22">
        <v>53</v>
      </c>
      <c r="AD126" s="22">
        <v>151512</v>
      </c>
      <c r="AE126" s="22">
        <v>25550</v>
      </c>
      <c r="AF126" s="22">
        <v>119642</v>
      </c>
      <c r="AG126" s="22">
        <v>1350</v>
      </c>
      <c r="AH126" s="20">
        <v>0</v>
      </c>
      <c r="AI126" s="20">
        <v>11.8</v>
      </c>
      <c r="AJ126" s="20" t="s">
        <v>506</v>
      </c>
      <c r="AK126" s="22">
        <v>1839</v>
      </c>
      <c r="AL126" s="22">
        <v>1</v>
      </c>
      <c r="AM126" s="22">
        <v>1</v>
      </c>
      <c r="AN126" s="22">
        <v>4</v>
      </c>
      <c r="AO126" s="22">
        <v>42</v>
      </c>
      <c r="AP126" s="22">
        <v>0</v>
      </c>
      <c r="AQ126" s="22">
        <v>0</v>
      </c>
      <c r="AR126" s="22">
        <v>0</v>
      </c>
      <c r="AS126" s="22">
        <v>3</v>
      </c>
      <c r="AT126" s="22">
        <v>0</v>
      </c>
      <c r="AU126" s="22">
        <v>0</v>
      </c>
      <c r="AV126" s="22">
        <v>5</v>
      </c>
      <c r="AW126" s="22">
        <v>330</v>
      </c>
      <c r="AX126" s="20">
        <v>449.4</v>
      </c>
      <c r="AY126" s="20">
        <v>99.3</v>
      </c>
      <c r="AZ126" s="20">
        <v>150</v>
      </c>
      <c r="BA126" s="20">
        <v>70</v>
      </c>
      <c r="BB126" s="22">
        <v>20</v>
      </c>
      <c r="BC126" s="20">
        <v>1.57</v>
      </c>
      <c r="BD126" s="20">
        <v>0.7</v>
      </c>
      <c r="BE126" s="20">
        <v>2.27</v>
      </c>
      <c r="BF126" s="20">
        <v>31.74</v>
      </c>
      <c r="BG126" s="22">
        <v>92</v>
      </c>
      <c r="BH126" s="22">
        <v>34</v>
      </c>
      <c r="BI126" s="22">
        <v>260</v>
      </c>
      <c r="BJ126" s="22">
        <v>74</v>
      </c>
      <c r="BK126" s="22">
        <v>178</v>
      </c>
      <c r="BL126" s="22">
        <v>34</v>
      </c>
      <c r="BM126" s="22">
        <v>177</v>
      </c>
      <c r="BN126" s="22">
        <v>46</v>
      </c>
      <c r="BO126" s="20"/>
      <c r="BP126" s="20"/>
      <c r="BQ126" s="20"/>
      <c r="BR126" s="20"/>
      <c r="BS126" s="20"/>
      <c r="BT126" s="20"/>
      <c r="BU126" s="22">
        <v>0.08</v>
      </c>
      <c r="BV126" s="22">
        <v>0</v>
      </c>
      <c r="BW126" s="22">
        <v>0.03</v>
      </c>
      <c r="BX126" s="22">
        <v>0.11</v>
      </c>
      <c r="BY126" s="22">
        <v>1.55</v>
      </c>
      <c r="BZ126" s="22">
        <v>2.06</v>
      </c>
      <c r="CA126" s="22">
        <v>411</v>
      </c>
      <c r="CB126" s="22">
        <v>80</v>
      </c>
      <c r="CC126" s="22">
        <v>362</v>
      </c>
      <c r="CD126" s="22">
        <v>125</v>
      </c>
      <c r="CE126" s="22">
        <v>254</v>
      </c>
      <c r="CF126" s="22">
        <v>83</v>
      </c>
      <c r="CG126" s="22">
        <v>149</v>
      </c>
      <c r="CH126" s="22">
        <v>61</v>
      </c>
      <c r="CI126" s="22">
        <v>0.98</v>
      </c>
      <c r="CJ126" s="22">
        <v>0.2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0</v>
      </c>
      <c r="B127" s="22">
        <v>0</v>
      </c>
      <c r="C127" s="22">
        <v>503300</v>
      </c>
      <c r="D127" s="22">
        <v>0</v>
      </c>
      <c r="E127" s="22">
        <v>0</v>
      </c>
      <c r="F127" s="22">
        <v>0</v>
      </c>
      <c r="G127" s="22">
        <v>0</v>
      </c>
      <c r="H127" s="22">
        <v>0</v>
      </c>
      <c r="I127" s="22">
        <v>1</v>
      </c>
      <c r="J127" s="20">
        <v>0</v>
      </c>
      <c r="K127" s="20">
        <v>0</v>
      </c>
      <c r="L127" s="22">
        <v>0</v>
      </c>
      <c r="M127" s="20" t="s">
        <v>916</v>
      </c>
      <c r="N127" s="20">
        <v>0</v>
      </c>
      <c r="O127" s="22">
        <v>97</v>
      </c>
      <c r="P127" s="23" t="b">
        <v>0</v>
      </c>
      <c r="Q127" s="20" t="s">
        <v>1929</v>
      </c>
      <c r="R127" s="20" t="s">
        <v>1930</v>
      </c>
      <c r="S127" s="22">
        <v>40</v>
      </c>
      <c r="T127" s="20" t="s">
        <v>1078</v>
      </c>
      <c r="U127" s="20">
        <v>0</v>
      </c>
      <c r="V127" s="20" t="s">
        <v>1079</v>
      </c>
      <c r="W127" s="20">
        <v>0</v>
      </c>
      <c r="X127" s="23" t="b">
        <v>0</v>
      </c>
      <c r="Y127" s="20"/>
      <c r="Z127" s="20" t="s">
        <v>871</v>
      </c>
      <c r="AA127" s="22">
        <v>4</v>
      </c>
      <c r="AB127" s="22">
        <v>94</v>
      </c>
      <c r="AC127" s="22">
        <v>0</v>
      </c>
      <c r="AD127" s="22">
        <v>0</v>
      </c>
      <c r="AE127" s="22">
        <v>0</v>
      </c>
      <c r="AF127" s="22">
        <v>551</v>
      </c>
      <c r="AG127" s="22">
        <v>2</v>
      </c>
      <c r="AH127" s="20">
        <v>0</v>
      </c>
      <c r="AI127" s="20">
        <v>0</v>
      </c>
      <c r="AJ127" s="20" t="s">
        <v>1079</v>
      </c>
      <c r="AK127" s="22">
        <v>0</v>
      </c>
      <c r="AL127" s="22">
        <v>0</v>
      </c>
      <c r="AM127" s="22">
        <v>0</v>
      </c>
      <c r="AN127" s="22">
        <v>0</v>
      </c>
      <c r="AO127" s="22">
        <v>0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0</v>
      </c>
      <c r="AW127" s="22">
        <v>0</v>
      </c>
      <c r="AX127" s="20">
        <v>0</v>
      </c>
      <c r="AY127" s="20">
        <v>0</v>
      </c>
      <c r="AZ127" s="20">
        <v>0</v>
      </c>
      <c r="BA127" s="20">
        <v>0</v>
      </c>
      <c r="BB127" s="22">
        <v>0</v>
      </c>
      <c r="BC127" s="20">
        <v>0</v>
      </c>
      <c r="BD127" s="20">
        <v>0</v>
      </c>
      <c r="BE127" s="20">
        <v>0</v>
      </c>
      <c r="BF127" s="20">
        <v>0</v>
      </c>
      <c r="BG127" s="22">
        <v>621</v>
      </c>
      <c r="BH127" s="22">
        <v>83</v>
      </c>
      <c r="BI127" s="22">
        <v>607</v>
      </c>
      <c r="BJ127" s="22">
        <v>66</v>
      </c>
      <c r="BK127" s="22">
        <v>570</v>
      </c>
      <c r="BL127" s="22">
        <v>55</v>
      </c>
      <c r="BM127" s="22">
        <v>625</v>
      </c>
      <c r="BN127" s="22">
        <v>83</v>
      </c>
      <c r="BO127" s="20"/>
      <c r="BP127" s="20"/>
      <c r="BQ127" s="20"/>
      <c r="BR127" s="20"/>
      <c r="BS127" s="20"/>
      <c r="BT127" s="20"/>
      <c r="BU127" s="22">
        <v>0</v>
      </c>
      <c r="BV127" s="22">
        <v>0</v>
      </c>
      <c r="BW127" s="22">
        <v>0</v>
      </c>
      <c r="BX127" s="22">
        <v>0</v>
      </c>
      <c r="BY127" s="22">
        <v>0</v>
      </c>
      <c r="BZ127" s="22">
        <v>0</v>
      </c>
      <c r="CA127" s="22">
        <v>747</v>
      </c>
      <c r="CB127" s="22">
        <v>61</v>
      </c>
      <c r="CC127" s="22">
        <v>487</v>
      </c>
      <c r="CD127" s="22">
        <v>76</v>
      </c>
      <c r="CE127" s="22">
        <v>632</v>
      </c>
      <c r="CF127" s="22">
        <v>83</v>
      </c>
      <c r="CG127" s="22">
        <v>753</v>
      </c>
      <c r="CH127" s="22">
        <v>89</v>
      </c>
      <c r="CI127" s="22">
        <v>0</v>
      </c>
      <c r="CJ127" s="22">
        <v>0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440089</v>
      </c>
      <c r="D128" s="22">
        <v>0</v>
      </c>
      <c r="E128" s="22">
        <v>0</v>
      </c>
      <c r="F128" s="22">
        <v>-2</v>
      </c>
      <c r="G128" s="22">
        <v>2</v>
      </c>
      <c r="H128" s="22">
        <v>0</v>
      </c>
      <c r="I128" s="22">
        <v>3</v>
      </c>
      <c r="J128" s="20">
        <v>1.9</v>
      </c>
      <c r="K128" s="20">
        <v>0.4</v>
      </c>
      <c r="L128" s="22">
        <v>1</v>
      </c>
      <c r="M128" s="20" t="s">
        <v>1072</v>
      </c>
      <c r="N128" s="20">
        <v>1.4</v>
      </c>
      <c r="O128" s="22">
        <v>98</v>
      </c>
      <c r="P128" s="23" t="b">
        <v>0</v>
      </c>
      <c r="Q128" s="20"/>
      <c r="R128" s="20" t="s">
        <v>2803</v>
      </c>
      <c r="S128" s="22">
        <v>48</v>
      </c>
      <c r="T128" s="20" t="s">
        <v>1073</v>
      </c>
      <c r="U128" s="20">
        <v>1.6</v>
      </c>
      <c r="V128" s="20" t="s">
        <v>626</v>
      </c>
      <c r="W128" s="20">
        <v>0</v>
      </c>
      <c r="X128" s="23" t="b">
        <v>0</v>
      </c>
      <c r="Y128" s="20"/>
      <c r="Z128" s="20" t="s">
        <v>857</v>
      </c>
      <c r="AA128" s="22">
        <v>4</v>
      </c>
      <c r="AB128" s="22">
        <v>94</v>
      </c>
      <c r="AC128" s="22">
        <v>23</v>
      </c>
      <c r="AD128" s="22">
        <v>3210</v>
      </c>
      <c r="AE128" s="22">
        <v>97</v>
      </c>
      <c r="AF128" s="22">
        <v>11200</v>
      </c>
      <c r="AG128" s="22">
        <v>44</v>
      </c>
      <c r="AH128" s="20">
        <v>0.3</v>
      </c>
      <c r="AI128" s="20">
        <v>4.8</v>
      </c>
      <c r="AJ128" s="20" t="s">
        <v>626</v>
      </c>
      <c r="AK128" s="22">
        <v>352</v>
      </c>
      <c r="AL128" s="22">
        <v>0</v>
      </c>
      <c r="AM128" s="22">
        <v>2</v>
      </c>
      <c r="AN128" s="22">
        <v>1</v>
      </c>
      <c r="AO128" s="22">
        <v>4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0</v>
      </c>
      <c r="AW128" s="22">
        <v>82</v>
      </c>
      <c r="AX128" s="20">
        <v>90</v>
      </c>
      <c r="AY128" s="20">
        <v>118</v>
      </c>
      <c r="AZ128" s="20">
        <v>64</v>
      </c>
      <c r="BA128" s="20">
        <v>27.3</v>
      </c>
      <c r="BB128" s="22">
        <v>2</v>
      </c>
      <c r="BC128" s="20">
        <v>0.46</v>
      </c>
      <c r="BD128" s="20">
        <v>0.51</v>
      </c>
      <c r="BE128" s="20">
        <v>0.97</v>
      </c>
      <c r="BF128" s="20">
        <v>4.57</v>
      </c>
      <c r="BG128" s="22">
        <v>362</v>
      </c>
      <c r="BH128" s="22">
        <v>151</v>
      </c>
      <c r="BI128" s="22">
        <v>235</v>
      </c>
      <c r="BJ128" s="22">
        <v>140</v>
      </c>
      <c r="BK128" s="22">
        <v>288</v>
      </c>
      <c r="BL128" s="22">
        <v>146</v>
      </c>
      <c r="BM128" s="22">
        <v>334</v>
      </c>
      <c r="BN128" s="22">
        <v>148</v>
      </c>
      <c r="BO128" s="20"/>
      <c r="BP128" s="20"/>
      <c r="BQ128" s="20"/>
      <c r="BR128" s="20"/>
      <c r="BS128" s="20"/>
      <c r="BT128" s="20"/>
      <c r="BU128" s="22">
        <v>0.12</v>
      </c>
      <c r="BV128" s="22">
        <v>0</v>
      </c>
      <c r="BW128" s="22">
        <v>0.13</v>
      </c>
      <c r="BX128" s="22">
        <v>0.25</v>
      </c>
      <c r="BY128" s="22">
        <v>1.17</v>
      </c>
      <c r="BZ128" s="22">
        <v>1.02</v>
      </c>
      <c r="CA128" s="22">
        <v>295</v>
      </c>
      <c r="CB128" s="22">
        <v>192</v>
      </c>
      <c r="CC128" s="22">
        <v>217</v>
      </c>
      <c r="CD128" s="22">
        <v>104</v>
      </c>
      <c r="CE128" s="22">
        <v>371</v>
      </c>
      <c r="CF128" s="22">
        <v>162</v>
      </c>
      <c r="CG128" s="22">
        <v>533</v>
      </c>
      <c r="CH128" s="22">
        <v>183</v>
      </c>
      <c r="CI128" s="22">
        <v>0.51</v>
      </c>
      <c r="CJ128" s="22">
        <v>0.26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183656</v>
      </c>
      <c r="D129" s="22">
        <v>0</v>
      </c>
      <c r="E129" s="22">
        <v>0</v>
      </c>
      <c r="F129" s="22">
        <v>-3</v>
      </c>
      <c r="G129" s="22">
        <v>3</v>
      </c>
      <c r="H129" s="22">
        <v>0</v>
      </c>
      <c r="I129" s="22">
        <v>3</v>
      </c>
      <c r="J129" s="20">
        <v>0</v>
      </c>
      <c r="K129" s="20">
        <v>0</v>
      </c>
      <c r="L129" s="22">
        <v>0</v>
      </c>
      <c r="M129" s="20" t="s">
        <v>1038</v>
      </c>
      <c r="N129" s="20">
        <v>0</v>
      </c>
      <c r="O129" s="22">
        <v>99</v>
      </c>
      <c r="P129" s="23" t="b">
        <v>0</v>
      </c>
      <c r="Q129" s="20" t="s">
        <v>909</v>
      </c>
      <c r="R129" s="20" t="s">
        <v>3977</v>
      </c>
      <c r="S129" s="22">
        <v>47</v>
      </c>
      <c r="T129" s="20" t="s">
        <v>1039</v>
      </c>
      <c r="U129" s="20">
        <v>1</v>
      </c>
      <c r="V129" s="20" t="s">
        <v>500</v>
      </c>
      <c r="W129" s="20">
        <v>0</v>
      </c>
      <c r="X129" s="23" t="b">
        <v>0</v>
      </c>
      <c r="Y129" s="20"/>
      <c r="Z129" s="20" t="s">
        <v>898</v>
      </c>
      <c r="AA129" s="22">
        <v>4</v>
      </c>
      <c r="AB129" s="22">
        <v>94</v>
      </c>
      <c r="AC129" s="22">
        <v>3</v>
      </c>
      <c r="AD129" s="22">
        <v>1178</v>
      </c>
      <c r="AE129" s="22">
        <v>8</v>
      </c>
      <c r="AF129" s="22">
        <v>10931</v>
      </c>
      <c r="AG129" s="22">
        <v>14</v>
      </c>
      <c r="AH129" s="20">
        <v>0</v>
      </c>
      <c r="AI129" s="20">
        <v>0.6</v>
      </c>
      <c r="AJ129" s="20" t="s">
        <v>500</v>
      </c>
      <c r="AK129" s="22">
        <v>22</v>
      </c>
      <c r="AL129" s="22">
        <v>0</v>
      </c>
      <c r="AM129" s="22">
        <v>0</v>
      </c>
      <c r="AN129" s="22">
        <v>0</v>
      </c>
      <c r="AO129" s="22">
        <v>0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6</v>
      </c>
      <c r="AX129" s="20">
        <v>6.8</v>
      </c>
      <c r="AY129" s="20">
        <v>15.4</v>
      </c>
      <c r="AZ129" s="20">
        <v>14</v>
      </c>
      <c r="BA129" s="20">
        <v>3.6</v>
      </c>
      <c r="BB129" s="22">
        <v>0</v>
      </c>
      <c r="BC129" s="20">
        <v>0</v>
      </c>
      <c r="BD129" s="20">
        <v>0.23</v>
      </c>
      <c r="BE129" s="20">
        <v>0.23</v>
      </c>
      <c r="BF129" s="20">
        <v>0.1</v>
      </c>
      <c r="BG129" s="22">
        <v>491</v>
      </c>
      <c r="BH129" s="22">
        <v>219</v>
      </c>
      <c r="BI129" s="22">
        <v>418</v>
      </c>
      <c r="BJ129" s="22">
        <v>208</v>
      </c>
      <c r="BK129" s="22">
        <v>419</v>
      </c>
      <c r="BL129" s="22">
        <v>207</v>
      </c>
      <c r="BM129" s="22">
        <v>471</v>
      </c>
      <c r="BN129" s="22">
        <v>213</v>
      </c>
      <c r="BO129" s="22">
        <v>4</v>
      </c>
      <c r="BP129" s="20"/>
      <c r="BQ129" s="20"/>
      <c r="BR129" s="20"/>
      <c r="BS129" s="22">
        <v>4</v>
      </c>
      <c r="BT129" s="20"/>
      <c r="BU129" s="22">
        <v>0</v>
      </c>
      <c r="BV129" s="22">
        <v>0</v>
      </c>
      <c r="BW129" s="22">
        <v>0.94</v>
      </c>
      <c r="BX129" s="22">
        <v>0.94</v>
      </c>
      <c r="BY129" s="22">
        <v>0.41</v>
      </c>
      <c r="BZ129" s="22">
        <v>0</v>
      </c>
      <c r="CA129" s="22">
        <v>317</v>
      </c>
      <c r="CB129" s="22">
        <v>207</v>
      </c>
      <c r="CC129" s="22">
        <v>734</v>
      </c>
      <c r="CD129" s="22">
        <v>298</v>
      </c>
      <c r="CE129" s="22">
        <v>489</v>
      </c>
      <c r="CF129" s="22">
        <v>225</v>
      </c>
      <c r="CG129" s="22">
        <v>610</v>
      </c>
      <c r="CH129" s="22">
        <v>224</v>
      </c>
      <c r="CI129" s="22">
        <v>0</v>
      </c>
      <c r="CJ129" s="22">
        <v>0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27.75" thickBot="1">
      <c r="A130" s="22">
        <v>0</v>
      </c>
      <c r="B130" s="22">
        <v>0</v>
      </c>
      <c r="C130" s="22">
        <v>434662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4</v>
      </c>
      <c r="J130" s="20">
        <v>0</v>
      </c>
      <c r="K130" s="20">
        <v>0</v>
      </c>
      <c r="L130" s="22">
        <v>0</v>
      </c>
      <c r="M130" s="20" t="s">
        <v>1070</v>
      </c>
      <c r="N130" s="20">
        <v>0</v>
      </c>
      <c r="O130" s="22">
        <v>100</v>
      </c>
      <c r="P130" s="23" t="b">
        <v>0</v>
      </c>
      <c r="Q130" s="20" t="s">
        <v>1931</v>
      </c>
      <c r="R130" s="20" t="s">
        <v>1932</v>
      </c>
      <c r="S130" s="22">
        <v>45</v>
      </c>
      <c r="T130" s="20" t="s">
        <v>1071</v>
      </c>
      <c r="U130" s="20">
        <v>0</v>
      </c>
      <c r="V130" s="20" t="s">
        <v>721</v>
      </c>
      <c r="W130" s="20">
        <v>0</v>
      </c>
      <c r="X130" s="23" t="b">
        <v>0</v>
      </c>
      <c r="Y130" s="20"/>
      <c r="Z130" s="20" t="s">
        <v>871</v>
      </c>
      <c r="AA130" s="22">
        <v>4</v>
      </c>
      <c r="AB130" s="22">
        <v>94</v>
      </c>
      <c r="AC130" s="22">
        <v>0</v>
      </c>
      <c r="AD130" s="22">
        <v>0</v>
      </c>
      <c r="AE130" s="22">
        <v>0</v>
      </c>
      <c r="AF130" s="22">
        <v>850</v>
      </c>
      <c r="AG130" s="22">
        <v>1</v>
      </c>
      <c r="AH130" s="20">
        <v>0</v>
      </c>
      <c r="AI130" s="20">
        <v>0</v>
      </c>
      <c r="AJ130" s="20" t="s">
        <v>721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0</v>
      </c>
      <c r="AW130" s="22">
        <v>0</v>
      </c>
      <c r="AX130" s="20">
        <v>0</v>
      </c>
      <c r="AY130" s="20">
        <v>0</v>
      </c>
      <c r="AZ130" s="20">
        <v>0</v>
      </c>
      <c r="BA130" s="20">
        <v>0</v>
      </c>
      <c r="BB130" s="22">
        <v>0</v>
      </c>
      <c r="BC130" s="20">
        <v>0</v>
      </c>
      <c r="BD130" s="20">
        <v>0</v>
      </c>
      <c r="BE130" s="20">
        <v>0</v>
      </c>
      <c r="BF130" s="20">
        <v>0</v>
      </c>
      <c r="BG130" s="22">
        <v>721</v>
      </c>
      <c r="BH130" s="22">
        <v>78</v>
      </c>
      <c r="BI130" s="22">
        <v>715</v>
      </c>
      <c r="BJ130" s="22">
        <v>78</v>
      </c>
      <c r="BK130" s="22">
        <v>700</v>
      </c>
      <c r="BL130" s="22">
        <v>77</v>
      </c>
      <c r="BM130" s="22">
        <v>724</v>
      </c>
      <c r="BN130" s="22">
        <v>80</v>
      </c>
      <c r="BO130" s="20"/>
      <c r="BP130" s="20"/>
      <c r="BQ130" s="20"/>
      <c r="BR130" s="20"/>
      <c r="BS130" s="20"/>
      <c r="BT130" s="20"/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412</v>
      </c>
      <c r="CB130" s="22">
        <v>73</v>
      </c>
      <c r="CC130" s="22">
        <v>641</v>
      </c>
      <c r="CD130" s="22">
        <v>60</v>
      </c>
      <c r="CE130" s="22">
        <v>727</v>
      </c>
      <c r="CF130" s="22">
        <v>82</v>
      </c>
      <c r="CG130" s="22">
        <v>748</v>
      </c>
      <c r="CH130" s="22">
        <v>106</v>
      </c>
      <c r="CI130" s="22">
        <v>0</v>
      </c>
      <c r="CJ130" s="22">
        <v>0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100</v>
      </c>
      <c r="B131" s="22">
        <v>100</v>
      </c>
      <c r="C131" s="22">
        <v>118342</v>
      </c>
      <c r="D131" s="22">
        <v>0</v>
      </c>
      <c r="E131" s="22">
        <v>0</v>
      </c>
      <c r="F131" s="22">
        <v>0</v>
      </c>
      <c r="G131" s="22">
        <v>0</v>
      </c>
      <c r="H131" s="22">
        <v>2</v>
      </c>
      <c r="I131" s="22">
        <v>1</v>
      </c>
      <c r="J131" s="20">
        <v>2.5</v>
      </c>
      <c r="K131" s="20">
        <v>1</v>
      </c>
      <c r="L131" s="22">
        <v>2</v>
      </c>
      <c r="M131" s="20" t="s">
        <v>1005</v>
      </c>
      <c r="N131" s="20">
        <v>2</v>
      </c>
      <c r="O131" s="22">
        <v>101</v>
      </c>
      <c r="P131" s="23" t="b">
        <v>0</v>
      </c>
      <c r="Q131" s="20"/>
      <c r="R131" s="20" t="s">
        <v>3287</v>
      </c>
      <c r="S131" s="22">
        <v>45</v>
      </c>
      <c r="T131" s="20" t="s">
        <v>1933</v>
      </c>
      <c r="U131" s="20">
        <v>2.9</v>
      </c>
      <c r="V131" s="20" t="s">
        <v>1934</v>
      </c>
      <c r="W131" s="20">
        <v>6.1</v>
      </c>
      <c r="X131" s="23" t="b">
        <v>0</v>
      </c>
      <c r="Y131" s="20"/>
      <c r="Z131" s="20" t="s">
        <v>857</v>
      </c>
      <c r="AA131" s="22">
        <v>4</v>
      </c>
      <c r="AB131" s="22">
        <v>94</v>
      </c>
      <c r="AC131" s="22">
        <v>77</v>
      </c>
      <c r="AD131" s="22">
        <v>702497</v>
      </c>
      <c r="AE131" s="22">
        <v>28443</v>
      </c>
      <c r="AF131" s="22">
        <v>531910</v>
      </c>
      <c r="AG131" s="22">
        <v>2839</v>
      </c>
      <c r="AH131" s="20">
        <v>0.4</v>
      </c>
      <c r="AI131" s="20">
        <v>17.100000000000001</v>
      </c>
      <c r="AJ131" s="20" t="s">
        <v>1934</v>
      </c>
      <c r="AK131" s="22">
        <v>2385</v>
      </c>
      <c r="AL131" s="22">
        <v>0</v>
      </c>
      <c r="AM131" s="22">
        <v>1</v>
      </c>
      <c r="AN131" s="22">
        <v>4</v>
      </c>
      <c r="AO131" s="22">
        <v>50</v>
      </c>
      <c r="AP131" s="22">
        <v>0</v>
      </c>
      <c r="AQ131" s="22">
        <v>0</v>
      </c>
      <c r="AR131" s="22">
        <v>0</v>
      </c>
      <c r="AS131" s="22">
        <v>3</v>
      </c>
      <c r="AT131" s="22">
        <v>0</v>
      </c>
      <c r="AU131" s="22">
        <v>88</v>
      </c>
      <c r="AV131" s="22">
        <v>5</v>
      </c>
      <c r="AW131" s="22">
        <v>492</v>
      </c>
      <c r="AX131" s="20">
        <v>690</v>
      </c>
      <c r="AY131" s="20">
        <v>10</v>
      </c>
      <c r="AZ131" s="20">
        <v>0</v>
      </c>
      <c r="BA131" s="20">
        <v>70</v>
      </c>
      <c r="BB131" s="22">
        <v>27</v>
      </c>
      <c r="BC131" s="20">
        <v>0</v>
      </c>
      <c r="BD131" s="20">
        <v>0.09</v>
      </c>
      <c r="BE131" s="20">
        <v>0.09</v>
      </c>
      <c r="BF131" s="20">
        <v>40.729999999999997</v>
      </c>
      <c r="BG131" s="22">
        <v>25</v>
      </c>
      <c r="BH131" s="22">
        <v>9</v>
      </c>
      <c r="BI131" s="22">
        <v>441</v>
      </c>
      <c r="BJ131" s="22">
        <v>7</v>
      </c>
      <c r="BK131" s="22">
        <v>675</v>
      </c>
      <c r="BL131" s="22">
        <v>78</v>
      </c>
      <c r="BM131" s="22">
        <v>176</v>
      </c>
      <c r="BN131" s="22">
        <v>9</v>
      </c>
      <c r="BO131" s="20"/>
      <c r="BP131" s="20"/>
      <c r="BQ131" s="20"/>
      <c r="BR131" s="20"/>
      <c r="BS131" s="20"/>
      <c r="BT131" s="20"/>
      <c r="BU131" s="22">
        <v>0</v>
      </c>
      <c r="BV131" s="22">
        <v>3.32</v>
      </c>
      <c r="BW131" s="22">
        <v>0</v>
      </c>
      <c r="BX131" s="22">
        <v>0</v>
      </c>
      <c r="BY131" s="22">
        <v>1.54</v>
      </c>
      <c r="BZ131" s="22">
        <v>1.89</v>
      </c>
      <c r="CA131" s="22">
        <v>362</v>
      </c>
      <c r="CB131" s="22">
        <v>18</v>
      </c>
      <c r="CC131" s="22">
        <v>165</v>
      </c>
      <c r="CD131" s="22">
        <v>16</v>
      </c>
      <c r="CE131" s="22">
        <v>154</v>
      </c>
      <c r="CF131" s="22">
        <v>20</v>
      </c>
      <c r="CG131" s="22">
        <v>58</v>
      </c>
      <c r="CH131" s="22">
        <v>12</v>
      </c>
      <c r="CI131" s="22">
        <v>1.02</v>
      </c>
      <c r="CJ131" s="22">
        <v>0.15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27.75" thickBot="1">
      <c r="A132" s="22">
        <v>0</v>
      </c>
      <c r="B132" s="22">
        <v>0</v>
      </c>
      <c r="C132" s="22">
        <v>213687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2</v>
      </c>
      <c r="J132" s="20">
        <v>0</v>
      </c>
      <c r="K132" s="20">
        <v>0</v>
      </c>
      <c r="L132" s="22">
        <v>0</v>
      </c>
      <c r="M132" s="20" t="s">
        <v>1061</v>
      </c>
      <c r="N132" s="20">
        <v>0</v>
      </c>
      <c r="O132" s="22">
        <v>102</v>
      </c>
      <c r="P132" s="23" t="b">
        <v>0</v>
      </c>
      <c r="Q132" s="20" t="s">
        <v>3756</v>
      </c>
      <c r="R132" s="20" t="s">
        <v>3757</v>
      </c>
      <c r="S132" s="22">
        <v>39</v>
      </c>
      <c r="T132" s="20" t="s">
        <v>1062</v>
      </c>
      <c r="U132" s="20">
        <v>0</v>
      </c>
      <c r="V132" s="20" t="s">
        <v>725</v>
      </c>
      <c r="W132" s="20">
        <v>0.2</v>
      </c>
      <c r="X132" s="23" t="b">
        <v>0</v>
      </c>
      <c r="Y132" s="20"/>
      <c r="Z132" s="20" t="s">
        <v>871</v>
      </c>
      <c r="AA132" s="22">
        <v>4</v>
      </c>
      <c r="AB132" s="22">
        <v>94</v>
      </c>
      <c r="AC132" s="22">
        <v>0</v>
      </c>
      <c r="AD132" s="22">
        <v>21259</v>
      </c>
      <c r="AE132" s="22">
        <v>0</v>
      </c>
      <c r="AF132" s="22">
        <v>24138</v>
      </c>
      <c r="AG132" s="22">
        <v>134</v>
      </c>
      <c r="AH132" s="20">
        <v>0</v>
      </c>
      <c r="AI132" s="20">
        <v>0</v>
      </c>
      <c r="AJ132" s="20" t="s">
        <v>725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0">
        <v>0</v>
      </c>
      <c r="AY132" s="20">
        <v>0</v>
      </c>
      <c r="AZ132" s="20">
        <v>0</v>
      </c>
      <c r="BA132" s="20">
        <v>0</v>
      </c>
      <c r="BB132" s="22">
        <v>0</v>
      </c>
      <c r="BC132" s="20">
        <v>0</v>
      </c>
      <c r="BD132" s="20">
        <v>0</v>
      </c>
      <c r="BE132" s="20">
        <v>0</v>
      </c>
      <c r="BF132" s="20">
        <v>0</v>
      </c>
      <c r="BG132" s="22">
        <v>546</v>
      </c>
      <c r="BH132" s="22">
        <v>190</v>
      </c>
      <c r="BI132" s="22">
        <v>531</v>
      </c>
      <c r="BJ132" s="22">
        <v>189</v>
      </c>
      <c r="BK132" s="22">
        <v>490</v>
      </c>
      <c r="BL132" s="22">
        <v>175</v>
      </c>
      <c r="BM132" s="22">
        <v>549</v>
      </c>
      <c r="BN132" s="22">
        <v>189</v>
      </c>
      <c r="BO132" s="20"/>
      <c r="BP132" s="20"/>
      <c r="BQ132" s="20"/>
      <c r="BR132" s="20"/>
      <c r="BS132" s="20"/>
      <c r="BT132" s="20"/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805</v>
      </c>
      <c r="CB132" s="22">
        <v>252</v>
      </c>
      <c r="CC132" s="22">
        <v>405</v>
      </c>
      <c r="CD132" s="22">
        <v>135</v>
      </c>
      <c r="CE132" s="22">
        <v>557</v>
      </c>
      <c r="CF132" s="22">
        <v>186</v>
      </c>
      <c r="CG132" s="22">
        <v>359</v>
      </c>
      <c r="CH132" s="22">
        <v>141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0</v>
      </c>
      <c r="B133" s="22">
        <v>0</v>
      </c>
      <c r="C133" s="22">
        <v>194010</v>
      </c>
      <c r="D133" s="22">
        <v>0</v>
      </c>
      <c r="E133" s="22">
        <v>0</v>
      </c>
      <c r="F133" s="22">
        <v>-2</v>
      </c>
      <c r="G133" s="22">
        <v>2</v>
      </c>
      <c r="H133" s="22">
        <v>0</v>
      </c>
      <c r="I133" s="22">
        <v>2</v>
      </c>
      <c r="J133" s="20">
        <v>0</v>
      </c>
      <c r="K133" s="20">
        <v>0</v>
      </c>
      <c r="L133" s="22">
        <v>0</v>
      </c>
      <c r="M133" s="20" t="s">
        <v>1042</v>
      </c>
      <c r="N133" s="20">
        <v>0</v>
      </c>
      <c r="O133" s="22">
        <v>103</v>
      </c>
      <c r="P133" s="23" t="b">
        <v>0</v>
      </c>
      <c r="Q133" s="20" t="s">
        <v>3151</v>
      </c>
      <c r="R133" s="20" t="s">
        <v>3053</v>
      </c>
      <c r="S133" s="22">
        <v>43</v>
      </c>
      <c r="T133" s="20" t="s">
        <v>1043</v>
      </c>
      <c r="U133" s="20">
        <v>2.6</v>
      </c>
      <c r="V133" s="20" t="s">
        <v>485</v>
      </c>
      <c r="W133" s="20">
        <v>0.8</v>
      </c>
      <c r="X133" s="23" t="b">
        <v>0</v>
      </c>
      <c r="Y133" s="20"/>
      <c r="Z133" s="20" t="s">
        <v>898</v>
      </c>
      <c r="AA133" s="22">
        <v>4</v>
      </c>
      <c r="AB133" s="22">
        <v>94</v>
      </c>
      <c r="AC133" s="22">
        <v>13</v>
      </c>
      <c r="AD133" s="22">
        <v>560216</v>
      </c>
      <c r="AE133" s="22">
        <v>7</v>
      </c>
      <c r="AF133" s="22">
        <v>734778</v>
      </c>
      <c r="AG133" s="22">
        <v>204</v>
      </c>
      <c r="AH133" s="20">
        <v>0</v>
      </c>
      <c r="AI133" s="20">
        <v>3</v>
      </c>
      <c r="AJ133" s="20" t="s">
        <v>485</v>
      </c>
      <c r="AK133" s="22">
        <v>401</v>
      </c>
      <c r="AL133" s="22">
        <v>0</v>
      </c>
      <c r="AM133" s="22">
        <v>1</v>
      </c>
      <c r="AN133" s="22">
        <v>1</v>
      </c>
      <c r="AO133" s="22">
        <v>5</v>
      </c>
      <c r="AP133" s="22">
        <v>0</v>
      </c>
      <c r="AQ133" s="22">
        <v>0</v>
      </c>
      <c r="AR133" s="22">
        <v>0</v>
      </c>
      <c r="AS133" s="22">
        <v>1</v>
      </c>
      <c r="AT133" s="22">
        <v>0</v>
      </c>
      <c r="AU133" s="22">
        <v>0</v>
      </c>
      <c r="AV133" s="22">
        <v>0</v>
      </c>
      <c r="AW133" s="22">
        <v>74</v>
      </c>
      <c r="AX133" s="20">
        <v>72.8</v>
      </c>
      <c r="AY133" s="20">
        <v>67.900000000000006</v>
      </c>
      <c r="AZ133" s="20">
        <v>17</v>
      </c>
      <c r="BA133" s="20">
        <v>15.7</v>
      </c>
      <c r="BB133" s="22">
        <v>5</v>
      </c>
      <c r="BC133" s="20">
        <v>7.0000000000000007E-2</v>
      </c>
      <c r="BD133" s="20">
        <v>0.9</v>
      </c>
      <c r="BE133" s="20">
        <v>0.97</v>
      </c>
      <c r="BF133" s="20">
        <v>5.12</v>
      </c>
      <c r="BG133" s="22">
        <v>394</v>
      </c>
      <c r="BH133" s="22">
        <v>149</v>
      </c>
      <c r="BI133" s="22">
        <v>314</v>
      </c>
      <c r="BJ133" s="22">
        <v>103</v>
      </c>
      <c r="BK133" s="22">
        <v>403</v>
      </c>
      <c r="BL133" s="22">
        <v>144</v>
      </c>
      <c r="BM133" s="22">
        <v>394</v>
      </c>
      <c r="BN133" s="22">
        <v>139</v>
      </c>
      <c r="BO133" s="20"/>
      <c r="BP133" s="20"/>
      <c r="BQ133" s="20"/>
      <c r="BR133" s="20"/>
      <c r="BS133" s="20"/>
      <c r="BT133" s="20"/>
      <c r="BU133" s="22">
        <v>0.02</v>
      </c>
      <c r="BV133" s="22">
        <v>0</v>
      </c>
      <c r="BW133" s="22">
        <v>0.2</v>
      </c>
      <c r="BX133" s="22">
        <v>0.22</v>
      </c>
      <c r="BY133" s="22">
        <v>1.1499999999999999</v>
      </c>
      <c r="BZ133" s="22">
        <v>1.1200000000000001</v>
      </c>
      <c r="CA133" s="22">
        <v>622</v>
      </c>
      <c r="CB133" s="22">
        <v>137</v>
      </c>
      <c r="CC133" s="22">
        <v>551</v>
      </c>
      <c r="CD133" s="22">
        <v>229</v>
      </c>
      <c r="CE133" s="22">
        <v>200</v>
      </c>
      <c r="CF133" s="22">
        <v>56</v>
      </c>
      <c r="CG133" s="22">
        <v>214</v>
      </c>
      <c r="CH133" s="22">
        <v>86</v>
      </c>
      <c r="CI133" s="22">
        <v>1.1200000000000001</v>
      </c>
      <c r="CJ133" s="22">
        <v>0.22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0</v>
      </c>
      <c r="B134" s="22">
        <v>0</v>
      </c>
      <c r="C134" s="22">
        <v>472713</v>
      </c>
      <c r="D134" s="22">
        <v>0</v>
      </c>
      <c r="E134" s="22">
        <v>0</v>
      </c>
      <c r="F134" s="22">
        <v>-1</v>
      </c>
      <c r="G134" s="22">
        <v>1</v>
      </c>
      <c r="H134" s="22">
        <v>0</v>
      </c>
      <c r="I134" s="22">
        <v>2</v>
      </c>
      <c r="J134" s="20">
        <v>0</v>
      </c>
      <c r="K134" s="20">
        <v>0</v>
      </c>
      <c r="L134" s="22">
        <v>0</v>
      </c>
      <c r="M134" s="20" t="s">
        <v>882</v>
      </c>
      <c r="N134" s="20">
        <v>0</v>
      </c>
      <c r="O134" s="22">
        <v>104</v>
      </c>
      <c r="P134" s="23" t="b">
        <v>0</v>
      </c>
      <c r="Q134" s="20" t="s">
        <v>2382</v>
      </c>
      <c r="R134" s="20" t="s">
        <v>3288</v>
      </c>
      <c r="S134" s="22">
        <v>44</v>
      </c>
      <c r="T134" s="20" t="s">
        <v>1066</v>
      </c>
      <c r="U134" s="20">
        <v>1.9</v>
      </c>
      <c r="V134" s="20" t="s">
        <v>624</v>
      </c>
      <c r="W134" s="20">
        <v>0.1</v>
      </c>
      <c r="X134" s="23" t="b">
        <v>0</v>
      </c>
      <c r="Y134" s="20"/>
      <c r="Z134" s="20" t="s">
        <v>898</v>
      </c>
      <c r="AA134" s="22">
        <v>4</v>
      </c>
      <c r="AB134" s="22">
        <v>94</v>
      </c>
      <c r="AC134" s="22">
        <v>17</v>
      </c>
      <c r="AD134" s="22">
        <v>23468</v>
      </c>
      <c r="AE134" s="22">
        <v>6</v>
      </c>
      <c r="AF134" s="22">
        <v>43467</v>
      </c>
      <c r="AG134" s="22">
        <v>44</v>
      </c>
      <c r="AH134" s="20">
        <v>0</v>
      </c>
      <c r="AI134" s="20">
        <v>3.9</v>
      </c>
      <c r="AJ134" s="20" t="s">
        <v>624</v>
      </c>
      <c r="AK134" s="22">
        <v>713</v>
      </c>
      <c r="AL134" s="22">
        <v>0</v>
      </c>
      <c r="AM134" s="22">
        <v>0</v>
      </c>
      <c r="AN134" s="22">
        <v>2</v>
      </c>
      <c r="AO134" s="22">
        <v>12</v>
      </c>
      <c r="AP134" s="22">
        <v>0</v>
      </c>
      <c r="AQ134" s="22">
        <v>0</v>
      </c>
      <c r="AR134" s="22">
        <v>0</v>
      </c>
      <c r="AS134" s="22">
        <v>5</v>
      </c>
      <c r="AT134" s="22">
        <v>0</v>
      </c>
      <c r="AU134" s="22">
        <v>0</v>
      </c>
      <c r="AV134" s="22">
        <v>0</v>
      </c>
      <c r="AW134" s="22">
        <v>87</v>
      </c>
      <c r="AX134" s="20">
        <v>66.599999999999994</v>
      </c>
      <c r="AY134" s="20">
        <v>28.4</v>
      </c>
      <c r="AZ134" s="20">
        <v>37</v>
      </c>
      <c r="BA134" s="20">
        <v>12.9</v>
      </c>
      <c r="BB134" s="22">
        <v>9</v>
      </c>
      <c r="BC134" s="20">
        <v>0.2</v>
      </c>
      <c r="BD134" s="20">
        <v>0.13</v>
      </c>
      <c r="BE134" s="20">
        <v>0.33</v>
      </c>
      <c r="BF134" s="20">
        <v>10.199999999999999</v>
      </c>
      <c r="BG134" s="22">
        <v>402</v>
      </c>
      <c r="BH134" s="22">
        <v>153</v>
      </c>
      <c r="BI134" s="22">
        <v>386</v>
      </c>
      <c r="BJ134" s="22">
        <v>141</v>
      </c>
      <c r="BK134" s="22">
        <v>345</v>
      </c>
      <c r="BL134" s="22">
        <v>114</v>
      </c>
      <c r="BM134" s="22">
        <v>416</v>
      </c>
      <c r="BN134" s="22">
        <v>149</v>
      </c>
      <c r="BO134" s="20"/>
      <c r="BP134" s="20"/>
      <c r="BQ134" s="20"/>
      <c r="BR134" s="20"/>
      <c r="BS134" s="20"/>
      <c r="BT134" s="20"/>
      <c r="BU134" s="22">
        <v>0.03</v>
      </c>
      <c r="BV134" s="22">
        <v>0</v>
      </c>
      <c r="BW134" s="22">
        <v>0.02</v>
      </c>
      <c r="BX134" s="22">
        <v>0.05</v>
      </c>
      <c r="BY134" s="22">
        <v>1.29</v>
      </c>
      <c r="BZ134" s="22">
        <v>1.51</v>
      </c>
      <c r="CA134" s="22">
        <v>571</v>
      </c>
      <c r="CB134" s="22">
        <v>116</v>
      </c>
      <c r="CC134" s="22">
        <v>600</v>
      </c>
      <c r="CD134" s="22">
        <v>248</v>
      </c>
      <c r="CE134" s="22">
        <v>319</v>
      </c>
      <c r="CF134" s="22">
        <v>110</v>
      </c>
      <c r="CG134" s="22">
        <v>382</v>
      </c>
      <c r="CH134" s="22">
        <v>151</v>
      </c>
      <c r="CI134" s="22">
        <v>1.1399999999999999</v>
      </c>
      <c r="CJ134" s="22">
        <v>0.25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204580</v>
      </c>
      <c r="D135" s="22">
        <v>0</v>
      </c>
      <c r="E135" s="22">
        <v>0</v>
      </c>
      <c r="F135" s="22">
        <v>-2</v>
      </c>
      <c r="G135" s="22">
        <v>2</v>
      </c>
      <c r="H135" s="22">
        <v>0</v>
      </c>
      <c r="I135" s="22">
        <v>3</v>
      </c>
      <c r="J135" s="20">
        <v>2.1</v>
      </c>
      <c r="K135" s="20">
        <v>0.6</v>
      </c>
      <c r="L135" s="22">
        <v>2</v>
      </c>
      <c r="M135" s="20" t="s">
        <v>1044</v>
      </c>
      <c r="N135" s="20">
        <v>1.6</v>
      </c>
      <c r="O135" s="22">
        <v>105</v>
      </c>
      <c r="P135" s="23" t="b">
        <v>0</v>
      </c>
      <c r="Q135" s="20"/>
      <c r="R135" s="20"/>
      <c r="S135" s="22">
        <v>53</v>
      </c>
      <c r="T135" s="20" t="s">
        <v>1045</v>
      </c>
      <c r="U135" s="20">
        <v>2.2999999999999998</v>
      </c>
      <c r="V135" s="20" t="s">
        <v>508</v>
      </c>
      <c r="W135" s="20">
        <v>0.1</v>
      </c>
      <c r="X135" s="23" t="b">
        <v>0</v>
      </c>
      <c r="Y135" s="20"/>
      <c r="Z135" s="20" t="s">
        <v>857</v>
      </c>
      <c r="AA135" s="22">
        <v>4</v>
      </c>
      <c r="AB135" s="22">
        <v>94</v>
      </c>
      <c r="AC135" s="22">
        <v>64</v>
      </c>
      <c r="AD135" s="22">
        <v>15667</v>
      </c>
      <c r="AE135" s="22">
        <v>1268</v>
      </c>
      <c r="AF135" s="22">
        <v>17008</v>
      </c>
      <c r="AG135" s="22">
        <v>178</v>
      </c>
      <c r="AH135" s="20">
        <v>0.3</v>
      </c>
      <c r="AI135" s="20">
        <v>12.1</v>
      </c>
      <c r="AJ135" s="20" t="s">
        <v>508</v>
      </c>
      <c r="AK135" s="22">
        <v>2239</v>
      </c>
      <c r="AL135" s="22">
        <v>0</v>
      </c>
      <c r="AM135" s="22">
        <v>3</v>
      </c>
      <c r="AN135" s="22">
        <v>5</v>
      </c>
      <c r="AO135" s="22">
        <v>41</v>
      </c>
      <c r="AP135" s="22">
        <v>0</v>
      </c>
      <c r="AQ135" s="22">
        <v>0</v>
      </c>
      <c r="AR135" s="22">
        <v>0</v>
      </c>
      <c r="AS135" s="22">
        <v>5</v>
      </c>
      <c r="AT135" s="22">
        <v>0</v>
      </c>
      <c r="AU135" s="22">
        <v>0</v>
      </c>
      <c r="AV135" s="22">
        <v>1</v>
      </c>
      <c r="AW135" s="22">
        <v>309</v>
      </c>
      <c r="AX135" s="20">
        <v>337</v>
      </c>
      <c r="AY135" s="20">
        <v>403.3</v>
      </c>
      <c r="AZ135" s="20">
        <v>220</v>
      </c>
      <c r="BA135" s="20">
        <v>96.1</v>
      </c>
      <c r="BB135" s="22">
        <v>27</v>
      </c>
      <c r="BC135" s="20">
        <v>1.37</v>
      </c>
      <c r="BD135" s="20">
        <v>2.39</v>
      </c>
      <c r="BE135" s="20">
        <v>3.76</v>
      </c>
      <c r="BF135" s="20">
        <v>35.82</v>
      </c>
      <c r="BG135" s="22">
        <v>165</v>
      </c>
      <c r="BH135" s="22">
        <v>74</v>
      </c>
      <c r="BI135" s="22">
        <v>60</v>
      </c>
      <c r="BJ135" s="22">
        <v>50</v>
      </c>
      <c r="BK135" s="22">
        <v>129</v>
      </c>
      <c r="BL135" s="22">
        <v>83</v>
      </c>
      <c r="BM135" s="22">
        <v>102</v>
      </c>
      <c r="BN135" s="22">
        <v>66</v>
      </c>
      <c r="BO135" s="20"/>
      <c r="BP135" s="20"/>
      <c r="BQ135" s="20"/>
      <c r="BR135" s="20"/>
      <c r="BS135" s="20"/>
      <c r="BT135" s="20"/>
      <c r="BU135" s="22">
        <v>0.06</v>
      </c>
      <c r="BV135" s="22">
        <v>0</v>
      </c>
      <c r="BW135" s="22">
        <v>0.1</v>
      </c>
      <c r="BX135" s="22">
        <v>0.16</v>
      </c>
      <c r="BY135" s="22">
        <v>1.44</v>
      </c>
      <c r="BZ135" s="22">
        <v>1.65</v>
      </c>
      <c r="CA135" s="22">
        <v>143</v>
      </c>
      <c r="CB135" s="22">
        <v>89</v>
      </c>
      <c r="CC135" s="22">
        <v>199</v>
      </c>
      <c r="CD135" s="22">
        <v>96</v>
      </c>
      <c r="CE135" s="22">
        <v>263</v>
      </c>
      <c r="CF135" s="22">
        <v>111</v>
      </c>
      <c r="CG135" s="22">
        <v>406</v>
      </c>
      <c r="CH135" s="22">
        <v>127</v>
      </c>
      <c r="CI135" s="22">
        <v>1.0900000000000001</v>
      </c>
      <c r="CJ135" s="22">
        <v>0.2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2">
        <v>100</v>
      </c>
      <c r="B136" s="22">
        <v>100</v>
      </c>
      <c r="C136" s="22">
        <v>207283</v>
      </c>
      <c r="D136" s="22">
        <v>0</v>
      </c>
      <c r="E136" s="22">
        <v>0</v>
      </c>
      <c r="F136" s="22">
        <v>-1</v>
      </c>
      <c r="G136" s="22">
        <v>1</v>
      </c>
      <c r="H136" s="22">
        <v>0</v>
      </c>
      <c r="I136" s="22">
        <v>3</v>
      </c>
      <c r="J136" s="20">
        <v>1.9</v>
      </c>
      <c r="K136" s="20">
        <v>0.4</v>
      </c>
      <c r="L136" s="22">
        <v>1</v>
      </c>
      <c r="M136" s="20" t="s">
        <v>1046</v>
      </c>
      <c r="N136" s="20">
        <v>1.4</v>
      </c>
      <c r="O136" s="22">
        <v>106</v>
      </c>
      <c r="P136" s="23" t="b">
        <v>0</v>
      </c>
      <c r="Q136" s="20"/>
      <c r="R136" s="20" t="s">
        <v>3366</v>
      </c>
      <c r="S136" s="22">
        <v>54</v>
      </c>
      <c r="T136" s="20" t="s">
        <v>1047</v>
      </c>
      <c r="U136" s="20">
        <v>3.4</v>
      </c>
      <c r="V136" s="20" t="s">
        <v>477</v>
      </c>
      <c r="W136" s="20">
        <v>1.1000000000000001</v>
      </c>
      <c r="X136" s="23" t="b">
        <v>0</v>
      </c>
      <c r="Y136" s="20"/>
      <c r="Z136" s="20" t="s">
        <v>857</v>
      </c>
      <c r="AA136" s="22">
        <v>4</v>
      </c>
      <c r="AB136" s="22">
        <v>94</v>
      </c>
      <c r="AC136" s="22">
        <v>78</v>
      </c>
      <c r="AD136" s="22">
        <v>491399</v>
      </c>
      <c r="AE136" s="22">
        <v>7717</v>
      </c>
      <c r="AF136" s="22">
        <v>499616</v>
      </c>
      <c r="AG136" s="22">
        <v>1276</v>
      </c>
      <c r="AH136" s="20">
        <v>0.3</v>
      </c>
      <c r="AI136" s="20">
        <v>14.4</v>
      </c>
      <c r="AJ136" s="20" t="s">
        <v>477</v>
      </c>
      <c r="AK136" s="22">
        <v>1511</v>
      </c>
      <c r="AL136" s="22">
        <v>3</v>
      </c>
      <c r="AM136" s="22">
        <v>4</v>
      </c>
      <c r="AN136" s="22">
        <v>6</v>
      </c>
      <c r="AO136" s="22">
        <v>34</v>
      </c>
      <c r="AP136" s="22">
        <v>0</v>
      </c>
      <c r="AQ136" s="22">
        <v>0</v>
      </c>
      <c r="AR136" s="22">
        <v>0</v>
      </c>
      <c r="AS136" s="22">
        <v>3</v>
      </c>
      <c r="AT136" s="22">
        <v>0</v>
      </c>
      <c r="AU136" s="22">
        <v>0</v>
      </c>
      <c r="AV136" s="22">
        <v>8</v>
      </c>
      <c r="AW136" s="22">
        <v>317</v>
      </c>
      <c r="AX136" s="20">
        <v>358.2</v>
      </c>
      <c r="AY136" s="20">
        <v>460.3</v>
      </c>
      <c r="AZ136" s="20">
        <v>111</v>
      </c>
      <c r="BA136" s="20">
        <v>92.7</v>
      </c>
      <c r="BB136" s="22">
        <v>19</v>
      </c>
      <c r="BC136" s="20">
        <v>0.59</v>
      </c>
      <c r="BD136" s="20">
        <v>3.33</v>
      </c>
      <c r="BE136" s="20">
        <v>3.92</v>
      </c>
      <c r="BF136" s="20">
        <v>26.45</v>
      </c>
      <c r="BG136" s="22">
        <v>148</v>
      </c>
      <c r="BH136" s="22">
        <v>65</v>
      </c>
      <c r="BI136" s="22">
        <v>50</v>
      </c>
      <c r="BJ136" s="22">
        <v>41</v>
      </c>
      <c r="BK136" s="22">
        <v>218</v>
      </c>
      <c r="BL136" s="22">
        <v>117</v>
      </c>
      <c r="BM136" s="22">
        <v>112</v>
      </c>
      <c r="BN136" s="22">
        <v>68</v>
      </c>
      <c r="BO136" s="22">
        <v>2</v>
      </c>
      <c r="BP136" s="20"/>
      <c r="BQ136" s="22">
        <v>3</v>
      </c>
      <c r="BR136" s="20"/>
      <c r="BS136" s="20"/>
      <c r="BT136" s="20"/>
      <c r="BU136" s="22">
        <v>0.04</v>
      </c>
      <c r="BV136" s="22">
        <v>0</v>
      </c>
      <c r="BW136" s="22">
        <v>0.2</v>
      </c>
      <c r="BX136" s="22">
        <v>0.24</v>
      </c>
      <c r="BY136" s="22">
        <v>1.58</v>
      </c>
      <c r="BZ136" s="22">
        <v>2.0299999999999998</v>
      </c>
      <c r="CA136" s="22">
        <v>121</v>
      </c>
      <c r="CB136" s="22">
        <v>73</v>
      </c>
      <c r="CC136" s="22">
        <v>219</v>
      </c>
      <c r="CD136" s="22">
        <v>106</v>
      </c>
      <c r="CE136" s="22">
        <v>108</v>
      </c>
      <c r="CF136" s="22">
        <v>56</v>
      </c>
      <c r="CG136" s="22">
        <v>189</v>
      </c>
      <c r="CH136" s="22">
        <v>58</v>
      </c>
      <c r="CI136" s="22">
        <v>1.1299999999999999</v>
      </c>
      <c r="CJ136" s="22">
        <v>0.36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2">
        <v>100</v>
      </c>
      <c r="B137" s="22">
        <v>100</v>
      </c>
      <c r="C137" s="22">
        <v>249231</v>
      </c>
      <c r="D137" s="22">
        <v>0</v>
      </c>
      <c r="E137" s="22">
        <v>0</v>
      </c>
      <c r="F137" s="22">
        <v>-3</v>
      </c>
      <c r="G137" s="22">
        <v>3</v>
      </c>
      <c r="H137" s="22">
        <v>0</v>
      </c>
      <c r="I137" s="22">
        <v>3</v>
      </c>
      <c r="J137" s="20">
        <v>2.2999999999999998</v>
      </c>
      <c r="K137" s="20">
        <v>0.8</v>
      </c>
      <c r="L137" s="22">
        <v>2</v>
      </c>
      <c r="M137" s="20" t="s">
        <v>692</v>
      </c>
      <c r="N137" s="20">
        <v>1.8</v>
      </c>
      <c r="O137" s="22">
        <v>107</v>
      </c>
      <c r="P137" s="23" t="b">
        <v>0</v>
      </c>
      <c r="Q137" s="20"/>
      <c r="R137" s="20" t="s">
        <v>3210</v>
      </c>
      <c r="S137" s="22">
        <v>47</v>
      </c>
      <c r="T137" s="20" t="s">
        <v>1067</v>
      </c>
      <c r="U137" s="20">
        <v>2.2999999999999998</v>
      </c>
      <c r="V137" s="20" t="s">
        <v>584</v>
      </c>
      <c r="W137" s="20">
        <v>0.1</v>
      </c>
      <c r="X137" s="23" t="b">
        <v>0</v>
      </c>
      <c r="Y137" s="20"/>
      <c r="Z137" s="20" t="s">
        <v>857</v>
      </c>
      <c r="AA137" s="22">
        <v>4</v>
      </c>
      <c r="AB137" s="22">
        <v>94</v>
      </c>
      <c r="AC137" s="22">
        <v>49</v>
      </c>
      <c r="AD137" s="22">
        <v>17108</v>
      </c>
      <c r="AE137" s="22">
        <v>626</v>
      </c>
      <c r="AF137" s="22">
        <v>15089</v>
      </c>
      <c r="AG137" s="22">
        <v>145</v>
      </c>
      <c r="AH137" s="20">
        <v>0.4</v>
      </c>
      <c r="AI137" s="20">
        <v>10.4</v>
      </c>
      <c r="AJ137" s="20" t="s">
        <v>584</v>
      </c>
      <c r="AK137" s="22">
        <v>995</v>
      </c>
      <c r="AL137" s="22">
        <v>2</v>
      </c>
      <c r="AM137" s="22">
        <v>2</v>
      </c>
      <c r="AN137" s="22">
        <v>1</v>
      </c>
      <c r="AO137" s="22">
        <v>27</v>
      </c>
      <c r="AP137" s="22">
        <v>0</v>
      </c>
      <c r="AQ137" s="22">
        <v>0</v>
      </c>
      <c r="AR137" s="22">
        <v>0</v>
      </c>
      <c r="AS137" s="22">
        <v>0</v>
      </c>
      <c r="AT137" s="22">
        <v>0</v>
      </c>
      <c r="AU137" s="22">
        <v>0</v>
      </c>
      <c r="AV137" s="22">
        <v>1</v>
      </c>
      <c r="AW137" s="22">
        <v>138</v>
      </c>
      <c r="AX137" s="20">
        <v>195.8</v>
      </c>
      <c r="AY137" s="20">
        <v>143.30000000000001</v>
      </c>
      <c r="AZ137" s="20">
        <v>291</v>
      </c>
      <c r="BA137" s="20">
        <v>62.8</v>
      </c>
      <c r="BB137" s="22">
        <v>10</v>
      </c>
      <c r="BC137" s="20">
        <v>3.32</v>
      </c>
      <c r="BD137" s="20">
        <v>1.18</v>
      </c>
      <c r="BE137" s="20">
        <v>4.49</v>
      </c>
      <c r="BF137" s="20">
        <v>16.88</v>
      </c>
      <c r="BG137" s="22">
        <v>274</v>
      </c>
      <c r="BH137" s="22">
        <v>116</v>
      </c>
      <c r="BI137" s="22">
        <v>203</v>
      </c>
      <c r="BJ137" s="22">
        <v>130</v>
      </c>
      <c r="BK137" s="22">
        <v>93</v>
      </c>
      <c r="BL137" s="22">
        <v>57</v>
      </c>
      <c r="BM137" s="22">
        <v>197</v>
      </c>
      <c r="BN137" s="22">
        <v>100</v>
      </c>
      <c r="BO137" s="20"/>
      <c r="BP137" s="20"/>
      <c r="BQ137" s="20"/>
      <c r="BR137" s="20"/>
      <c r="BS137" s="20"/>
      <c r="BT137" s="20"/>
      <c r="BU137" s="22">
        <v>0.3</v>
      </c>
      <c r="BV137" s="22">
        <v>0</v>
      </c>
      <c r="BW137" s="22">
        <v>0.11</v>
      </c>
      <c r="BX137" s="22">
        <v>0.41</v>
      </c>
      <c r="BY137" s="22">
        <v>1.53</v>
      </c>
      <c r="BZ137" s="22">
        <v>2.44</v>
      </c>
      <c r="CA137" s="22">
        <v>322</v>
      </c>
      <c r="CB137" s="22">
        <v>210</v>
      </c>
      <c r="CC137" s="22">
        <v>183</v>
      </c>
      <c r="CD137" s="22">
        <v>85</v>
      </c>
      <c r="CE137" s="22">
        <v>258</v>
      </c>
      <c r="CF137" s="22">
        <v>106</v>
      </c>
      <c r="CG137" s="22">
        <v>456</v>
      </c>
      <c r="CH137" s="22">
        <v>150</v>
      </c>
      <c r="CI137" s="22">
        <v>0.9</v>
      </c>
      <c r="CJ137" s="22">
        <v>0.09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2">
        <v>0</v>
      </c>
      <c r="B138" s="22">
        <v>0</v>
      </c>
      <c r="C138" s="22">
        <v>446008</v>
      </c>
      <c r="D138" s="22">
        <v>0</v>
      </c>
      <c r="E138" s="22">
        <v>0</v>
      </c>
      <c r="F138" s="22">
        <v>2</v>
      </c>
      <c r="G138" s="22">
        <v>-2</v>
      </c>
      <c r="H138" s="22">
        <v>3</v>
      </c>
      <c r="I138" s="22">
        <v>3</v>
      </c>
      <c r="J138" s="20">
        <v>0</v>
      </c>
      <c r="K138" s="20">
        <v>0</v>
      </c>
      <c r="L138" s="22">
        <v>0</v>
      </c>
      <c r="M138" s="20" t="s">
        <v>133</v>
      </c>
      <c r="N138" s="20">
        <v>0</v>
      </c>
      <c r="O138" s="22">
        <v>108</v>
      </c>
      <c r="P138" s="23" t="b">
        <v>0</v>
      </c>
      <c r="Q138" s="20" t="s">
        <v>4019</v>
      </c>
      <c r="R138" s="20" t="s">
        <v>3426</v>
      </c>
      <c r="S138" s="22">
        <v>67</v>
      </c>
      <c r="T138" s="20" t="s">
        <v>1060</v>
      </c>
      <c r="U138" s="20">
        <v>5.8</v>
      </c>
      <c r="V138" s="20" t="s">
        <v>507</v>
      </c>
      <c r="W138" s="20">
        <v>5.8</v>
      </c>
      <c r="X138" s="23" t="b">
        <v>0</v>
      </c>
      <c r="Y138" s="20"/>
      <c r="Z138" s="20" t="s">
        <v>898</v>
      </c>
      <c r="AA138" s="22">
        <v>4</v>
      </c>
      <c r="AB138" s="22">
        <v>94</v>
      </c>
      <c r="AC138" s="22">
        <v>87</v>
      </c>
      <c r="AD138" s="22">
        <v>4625361</v>
      </c>
      <c r="AE138" s="22">
        <v>277</v>
      </c>
      <c r="AF138" s="22">
        <v>5101327</v>
      </c>
      <c r="AG138" s="22">
        <v>2526</v>
      </c>
      <c r="AH138" s="20">
        <v>0</v>
      </c>
      <c r="AI138" s="20">
        <v>13</v>
      </c>
      <c r="AJ138" s="20" t="s">
        <v>507</v>
      </c>
      <c r="AK138" s="22">
        <v>1286</v>
      </c>
      <c r="AL138" s="22">
        <v>7</v>
      </c>
      <c r="AM138" s="22">
        <v>4</v>
      </c>
      <c r="AN138" s="22">
        <v>3</v>
      </c>
      <c r="AO138" s="22">
        <v>20</v>
      </c>
      <c r="AP138" s="22">
        <v>0</v>
      </c>
      <c r="AQ138" s="22">
        <v>0</v>
      </c>
      <c r="AR138" s="22">
        <v>0</v>
      </c>
      <c r="AS138" s="22">
        <v>1</v>
      </c>
      <c r="AT138" s="22">
        <v>0</v>
      </c>
      <c r="AU138" s="22">
        <v>0</v>
      </c>
      <c r="AV138" s="22">
        <v>9</v>
      </c>
      <c r="AW138" s="22">
        <v>250</v>
      </c>
      <c r="AX138" s="20">
        <v>384.2</v>
      </c>
      <c r="AY138" s="20">
        <v>397.6</v>
      </c>
      <c r="AZ138" s="20">
        <v>440</v>
      </c>
      <c r="BA138" s="20">
        <v>122.1</v>
      </c>
      <c r="BB138" s="22">
        <v>15</v>
      </c>
      <c r="BC138" s="20">
        <v>8.42</v>
      </c>
      <c r="BD138" s="20">
        <v>3.88</v>
      </c>
      <c r="BE138" s="20">
        <v>12.3</v>
      </c>
      <c r="BF138" s="20">
        <v>18.670000000000002</v>
      </c>
      <c r="BG138" s="22">
        <v>126</v>
      </c>
      <c r="BH138" s="22">
        <v>52</v>
      </c>
      <c r="BI138" s="22">
        <v>65</v>
      </c>
      <c r="BJ138" s="22">
        <v>52</v>
      </c>
      <c r="BK138" s="22">
        <v>53</v>
      </c>
      <c r="BL138" s="22">
        <v>32</v>
      </c>
      <c r="BM138" s="22">
        <v>63</v>
      </c>
      <c r="BN138" s="22">
        <v>48</v>
      </c>
      <c r="BO138" s="22">
        <v>1</v>
      </c>
      <c r="BP138" s="20"/>
      <c r="BQ138" s="22">
        <v>2</v>
      </c>
      <c r="BR138" s="20"/>
      <c r="BS138" s="22">
        <v>2</v>
      </c>
      <c r="BT138" s="20"/>
      <c r="BU138" s="22">
        <v>0.59</v>
      </c>
      <c r="BV138" s="22">
        <v>0</v>
      </c>
      <c r="BW138" s="22">
        <v>0.27</v>
      </c>
      <c r="BX138" s="22">
        <v>0.86</v>
      </c>
      <c r="BY138" s="22">
        <v>1.31</v>
      </c>
      <c r="BZ138" s="22">
        <v>1.4</v>
      </c>
      <c r="CA138" s="22">
        <v>42</v>
      </c>
      <c r="CB138" s="22">
        <v>25</v>
      </c>
      <c r="CC138" s="22">
        <v>829</v>
      </c>
      <c r="CD138" s="22">
        <v>360</v>
      </c>
      <c r="CE138" s="22">
        <v>9</v>
      </c>
      <c r="CF138" s="22">
        <v>6</v>
      </c>
      <c r="CG138" s="22">
        <v>61</v>
      </c>
      <c r="CH138" s="22">
        <v>21</v>
      </c>
      <c r="CI138" s="22">
        <v>1.05</v>
      </c>
      <c r="CJ138" s="22">
        <v>0.21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2">
        <v>0</v>
      </c>
      <c r="B139" s="22">
        <v>0</v>
      </c>
      <c r="C139" s="22">
        <v>51927</v>
      </c>
      <c r="D139" s="22">
        <v>0</v>
      </c>
      <c r="E139" s="22">
        <v>0</v>
      </c>
      <c r="F139" s="22">
        <v>-2</v>
      </c>
      <c r="G139" s="22">
        <v>2</v>
      </c>
      <c r="H139" s="22">
        <v>1</v>
      </c>
      <c r="I139" s="22">
        <v>2</v>
      </c>
      <c r="J139" s="20">
        <v>0</v>
      </c>
      <c r="K139" s="20">
        <v>0</v>
      </c>
      <c r="L139" s="22">
        <v>0</v>
      </c>
      <c r="M139" s="20" t="s">
        <v>998</v>
      </c>
      <c r="N139" s="20">
        <v>0.4</v>
      </c>
      <c r="O139" s="22">
        <v>109</v>
      </c>
      <c r="P139" s="23" t="b">
        <v>0</v>
      </c>
      <c r="Q139" s="20" t="s">
        <v>4159</v>
      </c>
      <c r="R139" s="20" t="s">
        <v>4086</v>
      </c>
      <c r="S139" s="22">
        <v>48</v>
      </c>
      <c r="T139" s="20" t="s">
        <v>1069</v>
      </c>
      <c r="U139" s="20">
        <v>2.4</v>
      </c>
      <c r="V139" s="20" t="s">
        <v>417</v>
      </c>
      <c r="W139" s="20">
        <v>1.4</v>
      </c>
      <c r="X139" s="23" t="b">
        <v>0</v>
      </c>
      <c r="Y139" s="20"/>
      <c r="Z139" s="20" t="s">
        <v>898</v>
      </c>
      <c r="AA139" s="22">
        <v>4</v>
      </c>
      <c r="AB139" s="22">
        <v>94</v>
      </c>
      <c r="AC139" s="22">
        <v>39</v>
      </c>
      <c r="AD139" s="22">
        <v>264785</v>
      </c>
      <c r="AE139" s="22">
        <v>309</v>
      </c>
      <c r="AF139" s="22">
        <v>718040</v>
      </c>
      <c r="AG139" s="22">
        <v>4905</v>
      </c>
      <c r="AH139" s="20">
        <v>0.1</v>
      </c>
      <c r="AI139" s="20">
        <v>8.1</v>
      </c>
      <c r="AJ139" s="20" t="s">
        <v>417</v>
      </c>
      <c r="AK139" s="22">
        <v>1272</v>
      </c>
      <c r="AL139" s="22">
        <v>2</v>
      </c>
      <c r="AM139" s="22">
        <v>1</v>
      </c>
      <c r="AN139" s="22">
        <v>1</v>
      </c>
      <c r="AO139" s="22">
        <v>28</v>
      </c>
      <c r="AP139" s="22">
        <v>0</v>
      </c>
      <c r="AQ139" s="22">
        <v>0</v>
      </c>
      <c r="AR139" s="22">
        <v>0</v>
      </c>
      <c r="AS139" s="22">
        <v>1</v>
      </c>
      <c r="AT139" s="22">
        <v>1</v>
      </c>
      <c r="AU139" s="22">
        <v>0</v>
      </c>
      <c r="AV139" s="22">
        <v>3</v>
      </c>
      <c r="AW139" s="22">
        <v>210</v>
      </c>
      <c r="AX139" s="20">
        <v>334.8</v>
      </c>
      <c r="AY139" s="20">
        <v>88.2</v>
      </c>
      <c r="AZ139" s="20">
        <v>118</v>
      </c>
      <c r="BA139" s="20">
        <v>54.2</v>
      </c>
      <c r="BB139" s="22">
        <v>15</v>
      </c>
      <c r="BC139" s="20">
        <v>1.57</v>
      </c>
      <c r="BD139" s="20">
        <v>0.78</v>
      </c>
      <c r="BE139" s="20">
        <v>2.35</v>
      </c>
      <c r="BF139" s="20">
        <v>24.8</v>
      </c>
      <c r="BG139" s="22">
        <v>166</v>
      </c>
      <c r="BH139" s="22">
        <v>58</v>
      </c>
      <c r="BI139" s="22">
        <v>278</v>
      </c>
      <c r="BJ139" s="22">
        <v>83</v>
      </c>
      <c r="BK139" s="22">
        <v>211</v>
      </c>
      <c r="BL139" s="22">
        <v>54</v>
      </c>
      <c r="BM139" s="22">
        <v>219</v>
      </c>
      <c r="BN139" s="22">
        <v>63</v>
      </c>
      <c r="BO139" s="20"/>
      <c r="BP139" s="20"/>
      <c r="BQ139" s="20"/>
      <c r="BR139" s="20"/>
      <c r="BS139" s="20"/>
      <c r="BT139" s="20"/>
      <c r="BU139" s="22">
        <v>0.11</v>
      </c>
      <c r="BV139" s="22">
        <v>0</v>
      </c>
      <c r="BW139" s="22">
        <v>0.06</v>
      </c>
      <c r="BX139" s="22">
        <v>0.17</v>
      </c>
      <c r="BY139" s="22">
        <v>1.75</v>
      </c>
      <c r="BZ139" s="22">
        <v>1.98</v>
      </c>
      <c r="CA139" s="22">
        <v>270</v>
      </c>
      <c r="CB139" s="22">
        <v>31</v>
      </c>
      <c r="CC139" s="22">
        <v>333</v>
      </c>
      <c r="CD139" s="22">
        <v>107</v>
      </c>
      <c r="CE139" s="22">
        <v>242</v>
      </c>
      <c r="CF139" s="22">
        <v>76</v>
      </c>
      <c r="CG139" s="22">
        <v>175</v>
      </c>
      <c r="CH139" s="22">
        <v>74</v>
      </c>
      <c r="CI139" s="22">
        <v>1.06</v>
      </c>
      <c r="CJ139" s="22">
        <v>7.0000000000000007E-2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75</v>
      </c>
      <c r="B140" s="22">
        <v>100</v>
      </c>
      <c r="C140" s="22">
        <v>128295</v>
      </c>
      <c r="D140" s="22">
        <v>0</v>
      </c>
      <c r="E140" s="22">
        <v>0</v>
      </c>
      <c r="F140" s="22">
        <v>-2</v>
      </c>
      <c r="G140" s="22">
        <v>2</v>
      </c>
      <c r="H140" s="22">
        <v>0</v>
      </c>
      <c r="I140" s="22">
        <v>3</v>
      </c>
      <c r="J140" s="20">
        <v>1.7</v>
      </c>
      <c r="K140" s="20">
        <v>0.8</v>
      </c>
      <c r="L140" s="22">
        <v>1</v>
      </c>
      <c r="M140" s="20" t="s">
        <v>1024</v>
      </c>
      <c r="N140" s="20">
        <v>1.8</v>
      </c>
      <c r="O140" s="22">
        <v>110</v>
      </c>
      <c r="P140" s="23" t="b">
        <v>0</v>
      </c>
      <c r="Q140" s="20" t="s">
        <v>4259</v>
      </c>
      <c r="R140" s="20" t="s">
        <v>4260</v>
      </c>
      <c r="S140" s="22">
        <v>53</v>
      </c>
      <c r="T140" s="20" t="s">
        <v>1030</v>
      </c>
      <c r="U140" s="20">
        <v>2.4</v>
      </c>
      <c r="V140" s="20" t="s">
        <v>448</v>
      </c>
      <c r="W140" s="20">
        <v>0.2</v>
      </c>
      <c r="X140" s="23" t="b">
        <v>0</v>
      </c>
      <c r="Y140" s="20"/>
      <c r="Z140" s="20" t="s">
        <v>936</v>
      </c>
      <c r="AA140" s="22">
        <v>4</v>
      </c>
      <c r="AB140" s="22">
        <v>94</v>
      </c>
      <c r="AC140" s="22">
        <v>63</v>
      </c>
      <c r="AD140" s="22">
        <v>33578</v>
      </c>
      <c r="AE140" s="22">
        <v>395</v>
      </c>
      <c r="AF140" s="22">
        <v>35439</v>
      </c>
      <c r="AG140" s="22">
        <v>601</v>
      </c>
      <c r="AH140" s="20">
        <v>0.3</v>
      </c>
      <c r="AI140" s="20">
        <v>11.9</v>
      </c>
      <c r="AJ140" s="20" t="s">
        <v>448</v>
      </c>
      <c r="AK140" s="22">
        <v>2175</v>
      </c>
      <c r="AL140" s="22">
        <v>2</v>
      </c>
      <c r="AM140" s="22">
        <v>1</v>
      </c>
      <c r="AN140" s="22">
        <v>4</v>
      </c>
      <c r="AO140" s="22">
        <v>45</v>
      </c>
      <c r="AP140" s="22">
        <v>0</v>
      </c>
      <c r="AQ140" s="22">
        <v>0</v>
      </c>
      <c r="AR140" s="22">
        <v>0</v>
      </c>
      <c r="AS140" s="22">
        <v>8</v>
      </c>
      <c r="AT140" s="22">
        <v>0</v>
      </c>
      <c r="AU140" s="22">
        <v>0</v>
      </c>
      <c r="AV140" s="22">
        <v>3</v>
      </c>
      <c r="AW140" s="22">
        <v>359</v>
      </c>
      <c r="AX140" s="20">
        <v>451.4</v>
      </c>
      <c r="AY140" s="20">
        <v>337.2</v>
      </c>
      <c r="AZ140" s="20">
        <v>297</v>
      </c>
      <c r="BA140" s="20">
        <v>108.9</v>
      </c>
      <c r="BB140" s="22">
        <v>26</v>
      </c>
      <c r="BC140" s="20">
        <v>3.55</v>
      </c>
      <c r="BD140" s="20">
        <v>2.09</v>
      </c>
      <c r="BE140" s="20">
        <v>5.64</v>
      </c>
      <c r="BF140" s="20">
        <v>37.340000000000003</v>
      </c>
      <c r="BG140" s="22">
        <v>90</v>
      </c>
      <c r="BH140" s="22">
        <v>34</v>
      </c>
      <c r="BI140" s="22">
        <v>77</v>
      </c>
      <c r="BJ140" s="22">
        <v>58</v>
      </c>
      <c r="BK140" s="22">
        <v>90</v>
      </c>
      <c r="BL140" s="22">
        <v>54</v>
      </c>
      <c r="BM140" s="22">
        <v>81</v>
      </c>
      <c r="BN140" s="22">
        <v>57</v>
      </c>
      <c r="BO140" s="20"/>
      <c r="BP140" s="20"/>
      <c r="BQ140" s="20"/>
      <c r="BR140" s="20"/>
      <c r="BS140" s="20"/>
      <c r="BT140" s="20"/>
      <c r="BU140" s="22">
        <v>0.15</v>
      </c>
      <c r="BV140" s="22">
        <v>0</v>
      </c>
      <c r="BW140" s="22">
        <v>0.09</v>
      </c>
      <c r="BX140" s="22">
        <v>0.24</v>
      </c>
      <c r="BY140" s="22">
        <v>1.55</v>
      </c>
      <c r="BZ140" s="22">
        <v>1.86</v>
      </c>
      <c r="CA140" s="22">
        <v>135</v>
      </c>
      <c r="CB140" s="22">
        <v>82</v>
      </c>
      <c r="CC140" s="22">
        <v>187</v>
      </c>
      <c r="CD140" s="22">
        <v>89</v>
      </c>
      <c r="CE140" s="22">
        <v>246</v>
      </c>
      <c r="CF140" s="22">
        <v>102</v>
      </c>
      <c r="CG140" s="22">
        <v>347</v>
      </c>
      <c r="CH140" s="22">
        <v>108</v>
      </c>
      <c r="CI140" s="22">
        <v>1.08</v>
      </c>
      <c r="CJ140" s="22">
        <v>0.17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2">
        <v>100</v>
      </c>
      <c r="B141" s="22">
        <v>100</v>
      </c>
      <c r="C141" s="22">
        <v>428580</v>
      </c>
      <c r="D141" s="22">
        <v>0</v>
      </c>
      <c r="E141" s="22">
        <v>0</v>
      </c>
      <c r="F141" s="22">
        <v>-1</v>
      </c>
      <c r="G141" s="22">
        <v>1</v>
      </c>
      <c r="H141" s="22">
        <v>0</v>
      </c>
      <c r="I141" s="22">
        <v>3</v>
      </c>
      <c r="J141" s="20">
        <v>2.2999999999999998</v>
      </c>
      <c r="K141" s="20">
        <v>0.8</v>
      </c>
      <c r="L141" s="22">
        <v>1</v>
      </c>
      <c r="M141" s="20" t="s">
        <v>1056</v>
      </c>
      <c r="N141" s="20">
        <v>1.8</v>
      </c>
      <c r="O141" s="22">
        <v>111</v>
      </c>
      <c r="P141" s="23" t="b">
        <v>0</v>
      </c>
      <c r="Q141" s="20"/>
      <c r="R141" s="20" t="s">
        <v>3579</v>
      </c>
      <c r="S141" s="22">
        <v>49</v>
      </c>
      <c r="T141" s="20" t="s">
        <v>1057</v>
      </c>
      <c r="U141" s="20">
        <v>1.4</v>
      </c>
      <c r="V141" s="20" t="s">
        <v>611</v>
      </c>
      <c r="W141" s="20">
        <v>0</v>
      </c>
      <c r="X141" s="23" t="b">
        <v>0</v>
      </c>
      <c r="Y141" s="20"/>
      <c r="Z141" s="20" t="s">
        <v>857</v>
      </c>
      <c r="AA141" s="22">
        <v>4</v>
      </c>
      <c r="AB141" s="22">
        <v>94</v>
      </c>
      <c r="AC141" s="22">
        <v>29</v>
      </c>
      <c r="AD141" s="22">
        <v>3687</v>
      </c>
      <c r="AE141" s="22">
        <v>391</v>
      </c>
      <c r="AF141" s="22">
        <v>3510</v>
      </c>
      <c r="AG141" s="22">
        <v>61</v>
      </c>
      <c r="AH141" s="20">
        <v>0.4</v>
      </c>
      <c r="AI141" s="20">
        <v>5.9</v>
      </c>
      <c r="AJ141" s="20" t="s">
        <v>611</v>
      </c>
      <c r="AK141" s="22">
        <v>1072</v>
      </c>
      <c r="AL141" s="22">
        <v>0</v>
      </c>
      <c r="AM141" s="22">
        <v>2</v>
      </c>
      <c r="AN141" s="22">
        <v>1</v>
      </c>
      <c r="AO141" s="22">
        <v>26</v>
      </c>
      <c r="AP141" s="22">
        <v>0</v>
      </c>
      <c r="AQ141" s="22">
        <v>0</v>
      </c>
      <c r="AR141" s="22">
        <v>0</v>
      </c>
      <c r="AS141" s="22">
        <v>8</v>
      </c>
      <c r="AT141" s="22">
        <v>0</v>
      </c>
      <c r="AU141" s="22">
        <v>0</v>
      </c>
      <c r="AV141" s="22">
        <v>0</v>
      </c>
      <c r="AW141" s="22">
        <v>109</v>
      </c>
      <c r="AX141" s="20">
        <v>212.4</v>
      </c>
      <c r="AY141" s="20">
        <v>163.4</v>
      </c>
      <c r="AZ141" s="20">
        <v>170</v>
      </c>
      <c r="BA141" s="20">
        <v>54.5</v>
      </c>
      <c r="BB141" s="22">
        <v>10</v>
      </c>
      <c r="BC141" s="20">
        <v>1.8</v>
      </c>
      <c r="BD141" s="20">
        <v>1.4</v>
      </c>
      <c r="BE141" s="20">
        <v>3.2</v>
      </c>
      <c r="BF141" s="20">
        <v>19.02</v>
      </c>
      <c r="BG141" s="22">
        <v>255</v>
      </c>
      <c r="BH141" s="22">
        <v>105</v>
      </c>
      <c r="BI141" s="22">
        <v>178</v>
      </c>
      <c r="BJ141" s="22">
        <v>114</v>
      </c>
      <c r="BK141" s="22">
        <v>158</v>
      </c>
      <c r="BL141" s="22">
        <v>98</v>
      </c>
      <c r="BM141" s="22">
        <v>218</v>
      </c>
      <c r="BN141" s="22">
        <v>109</v>
      </c>
      <c r="BO141" s="20"/>
      <c r="BP141" s="20"/>
      <c r="BQ141" s="20"/>
      <c r="BR141" s="20"/>
      <c r="BS141" s="20"/>
      <c r="BT141" s="20"/>
      <c r="BU141" s="22">
        <v>0.15</v>
      </c>
      <c r="BV141" s="22">
        <v>0</v>
      </c>
      <c r="BW141" s="22">
        <v>0.12</v>
      </c>
      <c r="BX141" s="22">
        <v>0.27</v>
      </c>
      <c r="BY141" s="22">
        <v>1.6</v>
      </c>
      <c r="BZ141" s="22">
        <v>2.1800000000000002</v>
      </c>
      <c r="CA141" s="22">
        <v>255</v>
      </c>
      <c r="CB141" s="22">
        <v>162</v>
      </c>
      <c r="CC141" s="22">
        <v>185</v>
      </c>
      <c r="CD141" s="22">
        <v>87</v>
      </c>
      <c r="CE141" s="22">
        <v>404</v>
      </c>
      <c r="CF141" s="22">
        <v>183</v>
      </c>
      <c r="CG141" s="22">
        <v>608</v>
      </c>
      <c r="CH141" s="22">
        <v>222</v>
      </c>
      <c r="CI141" s="22">
        <v>0.84</v>
      </c>
      <c r="CJ141" s="22">
        <v>0.08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2">
        <v>0</v>
      </c>
      <c r="B142" s="22">
        <v>0</v>
      </c>
      <c r="C142" s="22">
        <v>231065</v>
      </c>
      <c r="D142" s="22">
        <v>0</v>
      </c>
      <c r="E142" s="22">
        <v>0</v>
      </c>
      <c r="F142" s="22">
        <v>0</v>
      </c>
      <c r="G142" s="22">
        <v>0</v>
      </c>
      <c r="H142" s="22">
        <v>1</v>
      </c>
      <c r="I142" s="22">
        <v>2</v>
      </c>
      <c r="J142" s="20">
        <v>0</v>
      </c>
      <c r="K142" s="20">
        <v>0</v>
      </c>
      <c r="L142" s="22">
        <v>0</v>
      </c>
      <c r="M142" s="20" t="s">
        <v>917</v>
      </c>
      <c r="N142" s="20">
        <v>0</v>
      </c>
      <c r="O142" s="22">
        <v>112</v>
      </c>
      <c r="P142" s="23" t="b">
        <v>0</v>
      </c>
      <c r="Q142" s="20" t="s">
        <v>4019</v>
      </c>
      <c r="R142" s="20" t="s">
        <v>4020</v>
      </c>
      <c r="S142" s="22">
        <v>45</v>
      </c>
      <c r="T142" s="20" t="s">
        <v>1055</v>
      </c>
      <c r="U142" s="20">
        <v>2.6</v>
      </c>
      <c r="V142" s="20" t="s">
        <v>431</v>
      </c>
      <c r="W142" s="20">
        <v>1.7</v>
      </c>
      <c r="X142" s="23" t="b">
        <v>0</v>
      </c>
      <c r="Y142" s="20"/>
      <c r="Z142" s="20" t="s">
        <v>898</v>
      </c>
      <c r="AA142" s="22">
        <v>4</v>
      </c>
      <c r="AB142" s="22">
        <v>94</v>
      </c>
      <c r="AC142" s="22">
        <v>59</v>
      </c>
      <c r="AD142" s="22">
        <v>618064</v>
      </c>
      <c r="AE142" s="22">
        <v>79</v>
      </c>
      <c r="AF142" s="22">
        <v>660296</v>
      </c>
      <c r="AG142" s="22">
        <v>4703</v>
      </c>
      <c r="AH142" s="20">
        <v>0</v>
      </c>
      <c r="AI142" s="20">
        <v>13.1</v>
      </c>
      <c r="AJ142" s="20" t="s">
        <v>431</v>
      </c>
      <c r="AK142" s="22">
        <v>2070</v>
      </c>
      <c r="AL142" s="22">
        <v>1</v>
      </c>
      <c r="AM142" s="22">
        <v>0</v>
      </c>
      <c r="AN142" s="22">
        <v>4</v>
      </c>
      <c r="AO142" s="22">
        <v>39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5</v>
      </c>
      <c r="AW142" s="22">
        <v>396</v>
      </c>
      <c r="AX142" s="20">
        <v>545</v>
      </c>
      <c r="AY142" s="20">
        <v>60.4</v>
      </c>
      <c r="AZ142" s="20">
        <v>190</v>
      </c>
      <c r="BA142" s="20">
        <v>79.900000000000006</v>
      </c>
      <c r="BB142" s="22">
        <v>23</v>
      </c>
      <c r="BC142" s="20">
        <v>1.64</v>
      </c>
      <c r="BD142" s="20">
        <v>0.81</v>
      </c>
      <c r="BE142" s="20">
        <v>2.4500000000000002</v>
      </c>
      <c r="BF142" s="20">
        <v>32.49</v>
      </c>
      <c r="BG142" s="22">
        <v>48</v>
      </c>
      <c r="BH142" s="22">
        <v>13</v>
      </c>
      <c r="BI142" s="22">
        <v>328</v>
      </c>
      <c r="BJ142" s="22">
        <v>111</v>
      </c>
      <c r="BK142" s="22">
        <v>145</v>
      </c>
      <c r="BL142" s="22">
        <v>17</v>
      </c>
      <c r="BM142" s="22">
        <v>136</v>
      </c>
      <c r="BN142" s="22">
        <v>34</v>
      </c>
      <c r="BO142" s="20"/>
      <c r="BP142" s="20"/>
      <c r="BQ142" s="20"/>
      <c r="BR142" s="20"/>
      <c r="BS142" s="20"/>
      <c r="BT142" s="20"/>
      <c r="BU142" s="22">
        <v>7.0000000000000007E-2</v>
      </c>
      <c r="BV142" s="22">
        <v>0</v>
      </c>
      <c r="BW142" s="22">
        <v>0.04</v>
      </c>
      <c r="BX142" s="22">
        <v>0.11</v>
      </c>
      <c r="BY142" s="22">
        <v>1.41</v>
      </c>
      <c r="BZ142" s="22">
        <v>1.7</v>
      </c>
      <c r="CA142" s="22">
        <v>392</v>
      </c>
      <c r="CB142" s="22">
        <v>73</v>
      </c>
      <c r="CC142" s="22">
        <v>629</v>
      </c>
      <c r="CD142" s="22">
        <v>258</v>
      </c>
      <c r="CE142" s="22">
        <v>203</v>
      </c>
      <c r="CF142" s="22">
        <v>58</v>
      </c>
      <c r="CG142" s="22">
        <v>159</v>
      </c>
      <c r="CH142" s="22">
        <v>66</v>
      </c>
      <c r="CI142" s="22">
        <v>1</v>
      </c>
      <c r="CJ142" s="22">
        <v>0.17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2">
        <v>100</v>
      </c>
      <c r="B143" s="22">
        <v>100</v>
      </c>
      <c r="C143" s="22">
        <v>226956</v>
      </c>
      <c r="D143" s="22">
        <v>0</v>
      </c>
      <c r="E143" s="22">
        <v>0</v>
      </c>
      <c r="F143" s="22">
        <v>-1</v>
      </c>
      <c r="G143" s="22">
        <v>1</v>
      </c>
      <c r="H143" s="22">
        <v>0</v>
      </c>
      <c r="I143" s="22">
        <v>2</v>
      </c>
      <c r="J143" s="20">
        <v>3.5</v>
      </c>
      <c r="K143" s="20">
        <v>2</v>
      </c>
      <c r="L143" s="22">
        <v>1</v>
      </c>
      <c r="M143" s="20" t="s">
        <v>1050</v>
      </c>
      <c r="N143" s="20">
        <v>3</v>
      </c>
      <c r="O143" s="22">
        <v>114</v>
      </c>
      <c r="P143" s="23" t="b">
        <v>0</v>
      </c>
      <c r="Q143" s="20"/>
      <c r="R143" s="20" t="s">
        <v>3367</v>
      </c>
      <c r="S143" s="22">
        <v>44</v>
      </c>
      <c r="T143" s="20" t="s">
        <v>1051</v>
      </c>
      <c r="U143" s="20">
        <v>2.1</v>
      </c>
      <c r="V143" s="20" t="s">
        <v>1052</v>
      </c>
      <c r="W143" s="20">
        <v>1.8</v>
      </c>
      <c r="X143" s="23" t="b">
        <v>0</v>
      </c>
      <c r="Y143" s="20"/>
      <c r="Z143" s="20" t="s">
        <v>857</v>
      </c>
      <c r="AA143" s="22">
        <v>4</v>
      </c>
      <c r="AB143" s="22">
        <v>94</v>
      </c>
      <c r="AC143" s="22">
        <v>51</v>
      </c>
      <c r="AD143" s="22">
        <v>43394</v>
      </c>
      <c r="AE143" s="22">
        <v>27423</v>
      </c>
      <c r="AF143" s="22">
        <v>12975</v>
      </c>
      <c r="AG143" s="22">
        <v>862</v>
      </c>
      <c r="AH143" s="20">
        <v>0.7</v>
      </c>
      <c r="AI143" s="20">
        <v>11.6</v>
      </c>
      <c r="AJ143" s="20" t="s">
        <v>468</v>
      </c>
      <c r="AK143" s="22">
        <v>1406</v>
      </c>
      <c r="AL143" s="22">
        <v>1</v>
      </c>
      <c r="AM143" s="22">
        <v>2</v>
      </c>
      <c r="AN143" s="22">
        <v>2</v>
      </c>
      <c r="AO143" s="22">
        <v>31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3</v>
      </c>
      <c r="AW143" s="22">
        <v>252</v>
      </c>
      <c r="AX143" s="20">
        <v>299.39999999999998</v>
      </c>
      <c r="AY143" s="20">
        <v>230.1</v>
      </c>
      <c r="AZ143" s="20">
        <v>78</v>
      </c>
      <c r="BA143" s="20">
        <v>61</v>
      </c>
      <c r="BB143" s="22">
        <v>16</v>
      </c>
      <c r="BC143" s="20">
        <v>0.98</v>
      </c>
      <c r="BD143" s="20">
        <v>0.95</v>
      </c>
      <c r="BE143" s="20">
        <v>1.93</v>
      </c>
      <c r="BF143" s="20">
        <v>27.49</v>
      </c>
      <c r="BG143" s="22">
        <v>201</v>
      </c>
      <c r="BH143" s="22">
        <v>75</v>
      </c>
      <c r="BI143" s="22">
        <v>130</v>
      </c>
      <c r="BJ143" s="22">
        <v>25</v>
      </c>
      <c r="BK143" s="22">
        <v>268</v>
      </c>
      <c r="BL143" s="22">
        <v>79</v>
      </c>
      <c r="BM143" s="22">
        <v>202</v>
      </c>
      <c r="BN143" s="22">
        <v>55</v>
      </c>
      <c r="BO143" s="20"/>
      <c r="BP143" s="20"/>
      <c r="BQ143" s="20"/>
      <c r="BR143" s="20"/>
      <c r="BS143" s="20"/>
      <c r="BT143" s="20"/>
      <c r="BU143" s="22">
        <v>0.06</v>
      </c>
      <c r="BV143" s="22">
        <v>0</v>
      </c>
      <c r="BW143" s="22">
        <v>0.06</v>
      </c>
      <c r="BX143" s="22">
        <v>0.12</v>
      </c>
      <c r="BY143" s="22">
        <v>1.76</v>
      </c>
      <c r="BZ143" s="22">
        <v>1.98</v>
      </c>
      <c r="CA143" s="22">
        <v>551</v>
      </c>
      <c r="CB143" s="22">
        <v>109</v>
      </c>
      <c r="CC143" s="22">
        <v>96</v>
      </c>
      <c r="CD143" s="22">
        <v>26</v>
      </c>
      <c r="CE143" s="22">
        <v>288</v>
      </c>
      <c r="CF143" s="22">
        <v>96</v>
      </c>
      <c r="CG143" s="22">
        <v>150</v>
      </c>
      <c r="CH143" s="22">
        <v>62</v>
      </c>
      <c r="CI143" s="22">
        <v>1.02</v>
      </c>
      <c r="CJ143" s="22">
        <v>0.13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2">
        <v>0</v>
      </c>
      <c r="B144" s="22">
        <v>0</v>
      </c>
      <c r="C144" s="22">
        <v>513418</v>
      </c>
      <c r="D144" s="22">
        <v>0</v>
      </c>
      <c r="E144" s="22">
        <v>0</v>
      </c>
      <c r="F144" s="22">
        <v>-3</v>
      </c>
      <c r="G144" s="22">
        <v>3</v>
      </c>
      <c r="H144" s="22">
        <v>0</v>
      </c>
      <c r="I144" s="22">
        <v>3</v>
      </c>
      <c r="J144" s="20">
        <v>0</v>
      </c>
      <c r="K144" s="20">
        <v>0</v>
      </c>
      <c r="L144" s="22">
        <v>0</v>
      </c>
      <c r="M144" s="20" t="s">
        <v>1081</v>
      </c>
      <c r="N144" s="20">
        <v>0</v>
      </c>
      <c r="O144" s="22">
        <v>115</v>
      </c>
      <c r="P144" s="23" t="b">
        <v>0</v>
      </c>
      <c r="Q144" s="20" t="s">
        <v>2443</v>
      </c>
      <c r="R144" s="20" t="s">
        <v>3152</v>
      </c>
      <c r="S144" s="22">
        <v>52</v>
      </c>
      <c r="T144" s="20" t="s">
        <v>1082</v>
      </c>
      <c r="U144" s="20">
        <v>3.8</v>
      </c>
      <c r="V144" s="20" t="s">
        <v>1083</v>
      </c>
      <c r="W144" s="20">
        <v>0.1</v>
      </c>
      <c r="X144" s="23" t="b">
        <v>0</v>
      </c>
      <c r="Y144" s="20"/>
      <c r="Z144" s="20" t="s">
        <v>898</v>
      </c>
      <c r="AA144" s="22">
        <v>4</v>
      </c>
      <c r="AB144" s="22">
        <v>94</v>
      </c>
      <c r="AC144" s="22">
        <v>19</v>
      </c>
      <c r="AD144" s="22">
        <v>18703</v>
      </c>
      <c r="AE144" s="22">
        <v>2</v>
      </c>
      <c r="AF144" s="22">
        <v>26371</v>
      </c>
      <c r="AG144" s="22">
        <v>9</v>
      </c>
      <c r="AH144" s="20">
        <v>0</v>
      </c>
      <c r="AI144" s="20">
        <v>3.7</v>
      </c>
      <c r="AJ144" s="20" t="s">
        <v>1083</v>
      </c>
      <c r="AK144" s="22">
        <v>255</v>
      </c>
      <c r="AL144" s="22">
        <v>1</v>
      </c>
      <c r="AM144" s="22">
        <v>1</v>
      </c>
      <c r="AN144" s="22">
        <v>1</v>
      </c>
      <c r="AO144" s="22">
        <v>2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2</v>
      </c>
      <c r="AW144" s="22">
        <v>40</v>
      </c>
      <c r="AX144" s="20">
        <v>48.2</v>
      </c>
      <c r="AY144" s="20">
        <v>42</v>
      </c>
      <c r="AZ144" s="20">
        <v>62</v>
      </c>
      <c r="BA144" s="20">
        <v>15.1</v>
      </c>
      <c r="BB144" s="22">
        <v>3</v>
      </c>
      <c r="BC144" s="20">
        <v>0.8</v>
      </c>
      <c r="BD144" s="20">
        <v>0.35</v>
      </c>
      <c r="BE144" s="20">
        <v>1.1499999999999999</v>
      </c>
      <c r="BF144" s="20">
        <v>2.36</v>
      </c>
      <c r="BG144" s="22">
        <v>425</v>
      </c>
      <c r="BH144" s="22">
        <v>185</v>
      </c>
      <c r="BI144" s="22">
        <v>359</v>
      </c>
      <c r="BJ144" s="22">
        <v>183</v>
      </c>
      <c r="BK144" s="22">
        <v>294</v>
      </c>
      <c r="BL144" s="22">
        <v>150</v>
      </c>
      <c r="BM144" s="22">
        <v>398</v>
      </c>
      <c r="BN144" s="22">
        <v>181</v>
      </c>
      <c r="BO144" s="20"/>
      <c r="BP144" s="20"/>
      <c r="BQ144" s="20"/>
      <c r="BR144" s="20"/>
      <c r="BS144" s="20"/>
      <c r="BT144" s="20"/>
      <c r="BU144" s="22">
        <v>0.28000000000000003</v>
      </c>
      <c r="BV144" s="22">
        <v>0</v>
      </c>
      <c r="BW144" s="22">
        <v>0.12</v>
      </c>
      <c r="BX144" s="22">
        <v>0.4</v>
      </c>
      <c r="BY144" s="22">
        <v>0.83</v>
      </c>
      <c r="BZ144" s="22">
        <v>0.71</v>
      </c>
      <c r="CA144" s="22">
        <v>163</v>
      </c>
      <c r="CB144" s="22">
        <v>99</v>
      </c>
      <c r="CC144" s="22">
        <v>800</v>
      </c>
      <c r="CD144" s="22">
        <v>343</v>
      </c>
      <c r="CE144" s="22">
        <v>65</v>
      </c>
      <c r="CF144" s="22">
        <v>36</v>
      </c>
      <c r="CG144" s="22">
        <v>516</v>
      </c>
      <c r="CH144" s="22">
        <v>175</v>
      </c>
      <c r="CI144" s="22">
        <v>1.06</v>
      </c>
      <c r="CJ144" s="22">
        <v>0.35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100</v>
      </c>
      <c r="B145" s="22">
        <v>100</v>
      </c>
      <c r="C145" s="22">
        <v>140200</v>
      </c>
      <c r="D145" s="22">
        <v>0</v>
      </c>
      <c r="E145" s="22">
        <v>0</v>
      </c>
      <c r="F145" s="22">
        <v>-1</v>
      </c>
      <c r="G145" s="22">
        <v>1</v>
      </c>
      <c r="H145" s="22">
        <v>0</v>
      </c>
      <c r="I145" s="22">
        <v>1</v>
      </c>
      <c r="J145" s="20">
        <v>0.5</v>
      </c>
      <c r="K145" s="20">
        <v>-1</v>
      </c>
      <c r="L145" s="22">
        <v>0</v>
      </c>
      <c r="M145" s="20" t="s">
        <v>557</v>
      </c>
      <c r="N145" s="20">
        <v>0</v>
      </c>
      <c r="O145" s="22">
        <v>116</v>
      </c>
      <c r="P145" s="23" t="b">
        <v>0</v>
      </c>
      <c r="Q145" s="20"/>
      <c r="R145" s="20" t="s">
        <v>2804</v>
      </c>
      <c r="S145" s="22">
        <v>39</v>
      </c>
      <c r="T145" s="20" t="s">
        <v>1068</v>
      </c>
      <c r="U145" s="20">
        <v>2</v>
      </c>
      <c r="V145" s="20" t="s">
        <v>724</v>
      </c>
      <c r="W145" s="20">
        <v>1.5</v>
      </c>
      <c r="X145" s="23" t="b">
        <v>0</v>
      </c>
      <c r="Y145" s="20"/>
      <c r="Z145" s="20" t="s">
        <v>857</v>
      </c>
      <c r="AA145" s="22">
        <v>4</v>
      </c>
      <c r="AB145" s="22">
        <v>94</v>
      </c>
      <c r="AC145" s="22">
        <v>4</v>
      </c>
      <c r="AD145" s="22">
        <v>277419</v>
      </c>
      <c r="AE145" s="22">
        <v>179</v>
      </c>
      <c r="AF145" s="22">
        <v>173263</v>
      </c>
      <c r="AG145" s="22">
        <v>1104</v>
      </c>
      <c r="AH145" s="20">
        <v>0</v>
      </c>
      <c r="AI145" s="20">
        <v>1</v>
      </c>
      <c r="AJ145" s="20" t="s">
        <v>724</v>
      </c>
      <c r="AK145" s="22">
        <v>135</v>
      </c>
      <c r="AL145" s="22">
        <v>0</v>
      </c>
      <c r="AM145" s="22">
        <v>0</v>
      </c>
      <c r="AN145" s="22">
        <v>0</v>
      </c>
      <c r="AO145" s="22">
        <v>2</v>
      </c>
      <c r="AP145" s="22">
        <v>0</v>
      </c>
      <c r="AQ145" s="22">
        <v>0</v>
      </c>
      <c r="AR145" s="22">
        <v>0</v>
      </c>
      <c r="AS145" s="22">
        <v>0</v>
      </c>
      <c r="AT145" s="22">
        <v>0</v>
      </c>
      <c r="AU145" s="22">
        <v>6</v>
      </c>
      <c r="AV145" s="22">
        <v>0</v>
      </c>
      <c r="AW145" s="22">
        <v>24</v>
      </c>
      <c r="AX145" s="20">
        <v>42.8</v>
      </c>
      <c r="AY145" s="20">
        <v>0</v>
      </c>
      <c r="AZ145" s="20">
        <v>0</v>
      </c>
      <c r="BA145" s="20">
        <v>4.3</v>
      </c>
      <c r="BB145" s="22">
        <v>1</v>
      </c>
      <c r="BC145" s="20">
        <v>0</v>
      </c>
      <c r="BD145" s="20">
        <v>0.01</v>
      </c>
      <c r="BE145" s="20">
        <v>0.01</v>
      </c>
      <c r="BF145" s="20">
        <v>1.68</v>
      </c>
      <c r="BG145" s="22">
        <v>432</v>
      </c>
      <c r="BH145" s="22">
        <v>33</v>
      </c>
      <c r="BI145" s="22">
        <v>525</v>
      </c>
      <c r="BJ145" s="22">
        <v>26</v>
      </c>
      <c r="BK145" s="22">
        <v>484</v>
      </c>
      <c r="BL145" s="22">
        <v>15</v>
      </c>
      <c r="BM145" s="22">
        <v>466</v>
      </c>
      <c r="BN145" s="22">
        <v>33</v>
      </c>
      <c r="BO145" s="20"/>
      <c r="BP145" s="20"/>
      <c r="BQ145" s="20"/>
      <c r="BR145" s="20"/>
      <c r="BS145" s="20"/>
      <c r="BT145" s="20"/>
      <c r="BU145" s="22">
        <v>0</v>
      </c>
      <c r="BV145" s="22">
        <v>4</v>
      </c>
      <c r="BW145" s="22">
        <v>0.01</v>
      </c>
      <c r="BX145" s="22">
        <v>0.01</v>
      </c>
      <c r="BY145" s="22">
        <v>1.1200000000000001</v>
      </c>
      <c r="BZ145" s="22">
        <v>1.33</v>
      </c>
      <c r="CA145" s="22">
        <v>796</v>
      </c>
      <c r="CB145" s="22">
        <v>76</v>
      </c>
      <c r="CC145" s="22">
        <v>398</v>
      </c>
      <c r="CD145" s="22">
        <v>36</v>
      </c>
      <c r="CE145" s="22">
        <v>296</v>
      </c>
      <c r="CF145" s="22">
        <v>32</v>
      </c>
      <c r="CG145" s="22">
        <v>168</v>
      </c>
      <c r="CH145" s="22">
        <v>23</v>
      </c>
      <c r="CI145" s="22">
        <v>0.67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100</v>
      </c>
      <c r="B146" s="22">
        <v>100</v>
      </c>
      <c r="C146" s="22">
        <v>144485</v>
      </c>
      <c r="D146" s="22">
        <v>0</v>
      </c>
      <c r="E146" s="22">
        <v>0</v>
      </c>
      <c r="F146" s="22">
        <v>1</v>
      </c>
      <c r="G146" s="22">
        <v>-1</v>
      </c>
      <c r="H146" s="22">
        <v>0</v>
      </c>
      <c r="I146" s="22">
        <v>4</v>
      </c>
      <c r="J146" s="20">
        <v>3.1</v>
      </c>
      <c r="K146" s="20">
        <v>1.6</v>
      </c>
      <c r="L146" s="22">
        <v>2</v>
      </c>
      <c r="M146" s="20" t="s">
        <v>1031</v>
      </c>
      <c r="N146" s="20">
        <v>2.6</v>
      </c>
      <c r="O146" s="22">
        <v>117</v>
      </c>
      <c r="P146" s="23" t="b">
        <v>0</v>
      </c>
      <c r="Q146" s="20"/>
      <c r="R146" s="20" t="s">
        <v>1935</v>
      </c>
      <c r="S146" s="22">
        <v>81</v>
      </c>
      <c r="T146" s="20" t="s">
        <v>1032</v>
      </c>
      <c r="U146" s="20">
        <v>4.3</v>
      </c>
      <c r="V146" s="20" t="s">
        <v>393</v>
      </c>
      <c r="W146" s="20">
        <v>12.5</v>
      </c>
      <c r="X146" s="23" t="b">
        <v>0</v>
      </c>
      <c r="Y146" s="20"/>
      <c r="Z146" s="20" t="s">
        <v>857</v>
      </c>
      <c r="AA146" s="22">
        <v>4</v>
      </c>
      <c r="AB146" s="22">
        <v>94</v>
      </c>
      <c r="AC146" s="22">
        <v>39</v>
      </c>
      <c r="AD146" s="22">
        <v>1654685</v>
      </c>
      <c r="AE146" s="22">
        <v>154281</v>
      </c>
      <c r="AF146" s="22">
        <v>771301</v>
      </c>
      <c r="AG146" s="22">
        <v>14825</v>
      </c>
      <c r="AH146" s="20">
        <v>0.3</v>
      </c>
      <c r="AI146" s="20">
        <v>4.8</v>
      </c>
      <c r="AJ146" s="20" t="s">
        <v>393</v>
      </c>
      <c r="AK146" s="22">
        <v>810</v>
      </c>
      <c r="AL146" s="22">
        <v>4</v>
      </c>
      <c r="AM146" s="22">
        <v>1</v>
      </c>
      <c r="AN146" s="22">
        <v>1</v>
      </c>
      <c r="AO146" s="22">
        <v>21</v>
      </c>
      <c r="AP146" s="22">
        <v>0</v>
      </c>
      <c r="AQ146" s="22">
        <v>0</v>
      </c>
      <c r="AR146" s="22">
        <v>0</v>
      </c>
      <c r="AS146" s="22">
        <v>2</v>
      </c>
      <c r="AT146" s="22">
        <v>0</v>
      </c>
      <c r="AU146" s="22">
        <v>0</v>
      </c>
      <c r="AV146" s="22">
        <v>4</v>
      </c>
      <c r="AW146" s="22">
        <v>130</v>
      </c>
      <c r="AX146" s="20">
        <v>220.6</v>
      </c>
      <c r="AY146" s="20">
        <v>122.5</v>
      </c>
      <c r="AZ146" s="20">
        <v>280</v>
      </c>
      <c r="BA146" s="20">
        <v>62</v>
      </c>
      <c r="BB146" s="22">
        <v>9</v>
      </c>
      <c r="BC146" s="20">
        <v>3.13</v>
      </c>
      <c r="BD146" s="20">
        <v>0.75</v>
      </c>
      <c r="BE146" s="20">
        <v>3.88</v>
      </c>
      <c r="BF146" s="20">
        <v>17.149999999999999</v>
      </c>
      <c r="BG146" s="22">
        <v>245</v>
      </c>
      <c r="BH146" s="22">
        <v>32</v>
      </c>
      <c r="BI146" s="22">
        <v>230</v>
      </c>
      <c r="BJ146" s="22">
        <v>34</v>
      </c>
      <c r="BK146" s="22">
        <v>97</v>
      </c>
      <c r="BL146" s="22">
        <v>33</v>
      </c>
      <c r="BM146" s="22">
        <v>199</v>
      </c>
      <c r="BN146" s="22">
        <v>34</v>
      </c>
      <c r="BO146" s="20"/>
      <c r="BP146" s="20"/>
      <c r="BQ146" s="22">
        <v>1</v>
      </c>
      <c r="BR146" s="20"/>
      <c r="BS146" s="22">
        <v>1</v>
      </c>
      <c r="BT146" s="20"/>
      <c r="BU146" s="22">
        <v>0.35</v>
      </c>
      <c r="BV146" s="22">
        <v>0</v>
      </c>
      <c r="BW146" s="22">
        <v>0.08</v>
      </c>
      <c r="BX146" s="22">
        <v>0.43</v>
      </c>
      <c r="BY146" s="22">
        <v>1.91</v>
      </c>
      <c r="BZ146" s="22">
        <v>2.33</v>
      </c>
      <c r="CA146" s="22">
        <v>13</v>
      </c>
      <c r="CB146" s="22">
        <v>4</v>
      </c>
      <c r="CC146" s="22">
        <v>127</v>
      </c>
      <c r="CD146" s="22">
        <v>20</v>
      </c>
      <c r="CE146" s="22">
        <v>36</v>
      </c>
      <c r="CF146" s="22">
        <v>9</v>
      </c>
      <c r="CG146" s="22">
        <v>33</v>
      </c>
      <c r="CH146" s="22">
        <v>7</v>
      </c>
      <c r="CI146" s="22">
        <v>1</v>
      </c>
      <c r="CJ146" s="22">
        <v>0.11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0</v>
      </c>
      <c r="B147" s="22">
        <v>0</v>
      </c>
      <c r="C147" s="22">
        <v>591357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3</v>
      </c>
      <c r="J147" s="20">
        <v>0</v>
      </c>
      <c r="K147" s="20">
        <v>0</v>
      </c>
      <c r="L147" s="22">
        <v>0</v>
      </c>
      <c r="M147" s="20" t="s">
        <v>982</v>
      </c>
      <c r="N147" s="20">
        <v>0</v>
      </c>
      <c r="O147" s="22">
        <v>118</v>
      </c>
      <c r="P147" s="23" t="b">
        <v>0</v>
      </c>
      <c r="Q147" s="20" t="s">
        <v>2455</v>
      </c>
      <c r="R147" s="20" t="s">
        <v>2456</v>
      </c>
      <c r="S147" s="22">
        <v>45</v>
      </c>
      <c r="T147" s="20" t="s">
        <v>1076</v>
      </c>
      <c r="U147" s="20">
        <v>0</v>
      </c>
      <c r="V147" s="20" t="s">
        <v>1077</v>
      </c>
      <c r="W147" s="20">
        <v>0</v>
      </c>
      <c r="X147" s="23" t="b">
        <v>0</v>
      </c>
      <c r="Y147" s="20"/>
      <c r="Z147" s="20" t="s">
        <v>871</v>
      </c>
      <c r="AA147" s="22">
        <v>4</v>
      </c>
      <c r="AB147" s="22">
        <v>94</v>
      </c>
      <c r="AC147" s="22">
        <v>0</v>
      </c>
      <c r="AD147" s="22">
        <v>236</v>
      </c>
      <c r="AE147" s="22">
        <v>0</v>
      </c>
      <c r="AF147" s="22">
        <v>1950</v>
      </c>
      <c r="AG147" s="22">
        <v>1</v>
      </c>
      <c r="AH147" s="20">
        <v>0</v>
      </c>
      <c r="AI147" s="20">
        <v>0</v>
      </c>
      <c r="AJ147" s="20" t="s">
        <v>1077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0</v>
      </c>
      <c r="AX147" s="20">
        <v>0</v>
      </c>
      <c r="AY147" s="20">
        <v>0</v>
      </c>
      <c r="AZ147" s="20">
        <v>0</v>
      </c>
      <c r="BA147" s="20">
        <v>0</v>
      </c>
      <c r="BB147" s="22">
        <v>0</v>
      </c>
      <c r="BC147" s="20">
        <v>0</v>
      </c>
      <c r="BD147" s="20">
        <v>0</v>
      </c>
      <c r="BE147" s="20">
        <v>0</v>
      </c>
      <c r="BF147" s="20">
        <v>0</v>
      </c>
      <c r="BG147" s="22">
        <v>784</v>
      </c>
      <c r="BH147" s="22">
        <v>326</v>
      </c>
      <c r="BI147" s="22">
        <v>781</v>
      </c>
      <c r="BJ147" s="22">
        <v>326</v>
      </c>
      <c r="BK147" s="22">
        <v>771</v>
      </c>
      <c r="BL147" s="22">
        <v>322</v>
      </c>
      <c r="BM147" s="22">
        <v>787</v>
      </c>
      <c r="BN147" s="22">
        <v>327</v>
      </c>
      <c r="BO147" s="20"/>
      <c r="BP147" s="20"/>
      <c r="BQ147" s="20"/>
      <c r="BR147" s="20"/>
      <c r="BS147" s="20"/>
      <c r="BT147" s="20"/>
      <c r="BU147" s="22">
        <v>0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504</v>
      </c>
      <c r="CB147" s="22">
        <v>301</v>
      </c>
      <c r="CC147" s="22">
        <v>716</v>
      </c>
      <c r="CD147" s="22">
        <v>286</v>
      </c>
      <c r="CE147" s="22">
        <v>785</v>
      </c>
      <c r="CF147" s="22">
        <v>327</v>
      </c>
      <c r="CG147" s="22">
        <v>685</v>
      </c>
      <c r="CH147" s="22">
        <v>269</v>
      </c>
      <c r="CI147" s="22">
        <v>0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2">
        <v>100</v>
      </c>
      <c r="B148" s="22">
        <v>100</v>
      </c>
      <c r="C148" s="22">
        <v>216646</v>
      </c>
      <c r="D148" s="22">
        <v>0</v>
      </c>
      <c r="E148" s="22">
        <v>0</v>
      </c>
      <c r="F148" s="22">
        <v>-4</v>
      </c>
      <c r="G148" s="22">
        <v>4</v>
      </c>
      <c r="H148" s="22">
        <v>2</v>
      </c>
      <c r="I148" s="22">
        <v>4</v>
      </c>
      <c r="J148" s="20">
        <v>4.0999999999999996</v>
      </c>
      <c r="K148" s="20">
        <v>2.6</v>
      </c>
      <c r="L148" s="22">
        <v>5</v>
      </c>
      <c r="M148" s="20" t="s">
        <v>1048</v>
      </c>
      <c r="N148" s="20">
        <v>3.6</v>
      </c>
      <c r="O148" s="22">
        <v>119</v>
      </c>
      <c r="P148" s="23" t="b">
        <v>0</v>
      </c>
      <c r="Q148" s="20"/>
      <c r="R148" s="20" t="s">
        <v>3580</v>
      </c>
      <c r="S148" s="22">
        <v>56</v>
      </c>
      <c r="T148" s="20" t="s">
        <v>1049</v>
      </c>
      <c r="U148" s="20">
        <v>3.5</v>
      </c>
      <c r="V148" s="20" t="s">
        <v>437</v>
      </c>
      <c r="W148" s="20">
        <v>5.8</v>
      </c>
      <c r="X148" s="23" t="b">
        <v>0</v>
      </c>
      <c r="Y148" s="20"/>
      <c r="Z148" s="20" t="s">
        <v>857</v>
      </c>
      <c r="AA148" s="22">
        <v>4</v>
      </c>
      <c r="AB148" s="22">
        <v>94</v>
      </c>
      <c r="AC148" s="22">
        <v>83</v>
      </c>
      <c r="AD148" s="22">
        <v>2127859</v>
      </c>
      <c r="AE148" s="22">
        <v>57102</v>
      </c>
      <c r="AF148" s="22">
        <v>2303013</v>
      </c>
      <c r="AG148" s="22">
        <v>2821</v>
      </c>
      <c r="AH148" s="20">
        <v>0.6</v>
      </c>
      <c r="AI148" s="20">
        <v>14.8</v>
      </c>
      <c r="AJ148" s="20" t="s">
        <v>437</v>
      </c>
      <c r="AK148" s="22">
        <v>1817</v>
      </c>
      <c r="AL148" s="22">
        <v>7</v>
      </c>
      <c r="AM148" s="22">
        <v>2</v>
      </c>
      <c r="AN148" s="22">
        <v>7</v>
      </c>
      <c r="AO148" s="22">
        <v>29</v>
      </c>
      <c r="AP148" s="22">
        <v>0</v>
      </c>
      <c r="AQ148" s="22">
        <v>0</v>
      </c>
      <c r="AR148" s="22">
        <v>0</v>
      </c>
      <c r="AS148" s="22">
        <v>4</v>
      </c>
      <c r="AT148" s="22">
        <v>0</v>
      </c>
      <c r="AU148" s="22">
        <v>0</v>
      </c>
      <c r="AV148" s="22">
        <v>8</v>
      </c>
      <c r="AW148" s="22">
        <v>277</v>
      </c>
      <c r="AX148" s="20">
        <v>364</v>
      </c>
      <c r="AY148" s="20">
        <v>260.39999999999998</v>
      </c>
      <c r="AZ148" s="20">
        <v>559</v>
      </c>
      <c r="BA148" s="20">
        <v>117.5</v>
      </c>
      <c r="BB148" s="22">
        <v>21</v>
      </c>
      <c r="BC148" s="20">
        <v>7.58</v>
      </c>
      <c r="BD148" s="20">
        <v>1.39</v>
      </c>
      <c r="BE148" s="20">
        <v>8.9700000000000006</v>
      </c>
      <c r="BF148" s="20">
        <v>26.84</v>
      </c>
      <c r="BG148" s="22">
        <v>143</v>
      </c>
      <c r="BH148" s="22">
        <v>13</v>
      </c>
      <c r="BI148" s="22">
        <v>115</v>
      </c>
      <c r="BJ148" s="22">
        <v>13</v>
      </c>
      <c r="BK148" s="22">
        <v>31</v>
      </c>
      <c r="BL148" s="22">
        <v>14</v>
      </c>
      <c r="BM148" s="22">
        <v>71</v>
      </c>
      <c r="BN148" s="22">
        <v>14</v>
      </c>
      <c r="BO148" s="20"/>
      <c r="BP148" s="20"/>
      <c r="BQ148" s="20"/>
      <c r="BR148" s="20"/>
      <c r="BS148" s="20"/>
      <c r="BT148" s="20"/>
      <c r="BU148" s="22">
        <v>0.38</v>
      </c>
      <c r="BV148" s="22">
        <v>0</v>
      </c>
      <c r="BW148" s="22">
        <v>7.0000000000000007E-2</v>
      </c>
      <c r="BX148" s="22">
        <v>0.45</v>
      </c>
      <c r="BY148" s="22">
        <v>1.33</v>
      </c>
      <c r="BZ148" s="22">
        <v>1.44</v>
      </c>
      <c r="CA148" s="22">
        <v>94</v>
      </c>
      <c r="CB148" s="22">
        <v>28</v>
      </c>
      <c r="CC148" s="22">
        <v>70</v>
      </c>
      <c r="CD148" s="22">
        <v>15</v>
      </c>
      <c r="CE148" s="22">
        <v>102</v>
      </c>
      <c r="CF148" s="22">
        <v>22</v>
      </c>
      <c r="CG148" s="22">
        <v>60</v>
      </c>
      <c r="CH148" s="22">
        <v>9</v>
      </c>
      <c r="CI148" s="22">
        <v>1.04</v>
      </c>
      <c r="CJ148" s="22">
        <v>0.35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0"/>
      <c r="B149" s="20"/>
      <c r="C149" s="22">
        <v>508395</v>
      </c>
      <c r="D149" s="22">
        <v>0</v>
      </c>
      <c r="E149" s="22">
        <v>0</v>
      </c>
      <c r="F149" s="22">
        <v>-2</v>
      </c>
      <c r="G149" s="22">
        <v>2</v>
      </c>
      <c r="H149" s="22">
        <v>0</v>
      </c>
      <c r="I149" s="22">
        <v>3</v>
      </c>
      <c r="J149" s="20">
        <v>0.9</v>
      </c>
      <c r="K149" s="20">
        <v>-0.6</v>
      </c>
      <c r="L149" s="22">
        <v>1</v>
      </c>
      <c r="M149" s="20" t="s">
        <v>1080</v>
      </c>
      <c r="N149" s="20">
        <v>0.4</v>
      </c>
      <c r="O149" s="22">
        <v>120</v>
      </c>
      <c r="P149" s="23" t="b">
        <v>0</v>
      </c>
      <c r="Q149" s="20"/>
      <c r="R149" s="20"/>
      <c r="S149" s="22">
        <v>43</v>
      </c>
      <c r="T149" s="20" t="s">
        <v>1936</v>
      </c>
      <c r="U149" s="20">
        <v>1.1000000000000001</v>
      </c>
      <c r="V149" s="20" t="s">
        <v>3318</v>
      </c>
      <c r="W149" s="20">
        <v>0.5</v>
      </c>
      <c r="X149" s="23" t="b">
        <v>0</v>
      </c>
      <c r="Y149" s="20"/>
      <c r="Z149" s="20" t="s">
        <v>857</v>
      </c>
      <c r="AA149" s="22">
        <v>4</v>
      </c>
      <c r="AB149" s="22">
        <v>94</v>
      </c>
      <c r="AC149" s="22">
        <v>19</v>
      </c>
      <c r="AD149" s="22">
        <v>68165</v>
      </c>
      <c r="AE149" s="22">
        <v>194</v>
      </c>
      <c r="AF149" s="22">
        <v>94577</v>
      </c>
      <c r="AG149" s="22">
        <v>454</v>
      </c>
      <c r="AH149" s="20">
        <v>0.1</v>
      </c>
      <c r="AI149" s="20">
        <v>4.4000000000000004</v>
      </c>
      <c r="AJ149" s="20" t="s">
        <v>3318</v>
      </c>
      <c r="AK149" s="22">
        <v>429</v>
      </c>
      <c r="AL149" s="22">
        <v>0</v>
      </c>
      <c r="AM149" s="22">
        <v>0</v>
      </c>
      <c r="AN149" s="22">
        <v>2</v>
      </c>
      <c r="AO149" s="22">
        <v>6</v>
      </c>
      <c r="AP149" s="22">
        <v>0</v>
      </c>
      <c r="AQ149" s="22">
        <v>0</v>
      </c>
      <c r="AR149" s="22">
        <v>0</v>
      </c>
      <c r="AS149" s="22">
        <v>2</v>
      </c>
      <c r="AT149" s="22">
        <v>0</v>
      </c>
      <c r="AU149" s="22">
        <v>0</v>
      </c>
      <c r="AV149" s="22">
        <v>0</v>
      </c>
      <c r="AW149" s="22">
        <v>57</v>
      </c>
      <c r="AX149" s="20">
        <v>54.4</v>
      </c>
      <c r="AY149" s="20">
        <v>41.6</v>
      </c>
      <c r="AZ149" s="20">
        <v>67</v>
      </c>
      <c r="BA149" s="20">
        <v>16.2</v>
      </c>
      <c r="BB149" s="22">
        <v>4</v>
      </c>
      <c r="BC149" s="20">
        <v>0.7</v>
      </c>
      <c r="BD149" s="20">
        <v>0.45</v>
      </c>
      <c r="BE149" s="20">
        <v>1.1499999999999999</v>
      </c>
      <c r="BF149" s="20">
        <v>6.7</v>
      </c>
      <c r="BG149" s="22">
        <v>414</v>
      </c>
      <c r="BH149" s="22">
        <v>177</v>
      </c>
      <c r="BI149" s="22">
        <v>360</v>
      </c>
      <c r="BJ149" s="22">
        <v>184</v>
      </c>
      <c r="BK149" s="22">
        <v>280</v>
      </c>
      <c r="BL149" s="22">
        <v>142</v>
      </c>
      <c r="BM149" s="22">
        <v>392</v>
      </c>
      <c r="BN149" s="22">
        <v>177</v>
      </c>
      <c r="BO149" s="20"/>
      <c r="BP149" s="20"/>
      <c r="BQ149" s="20"/>
      <c r="BR149" s="20"/>
      <c r="BS149" s="20"/>
      <c r="BT149" s="20"/>
      <c r="BU149" s="22">
        <v>0.15</v>
      </c>
      <c r="BV149" s="22">
        <v>0</v>
      </c>
      <c r="BW149" s="22">
        <v>0.09</v>
      </c>
      <c r="BX149" s="22">
        <v>0.24</v>
      </c>
      <c r="BY149" s="22">
        <v>1.41</v>
      </c>
      <c r="BZ149" s="22">
        <v>1.26</v>
      </c>
      <c r="CA149" s="22">
        <v>645</v>
      </c>
      <c r="CB149" s="22">
        <v>358</v>
      </c>
      <c r="CC149" s="22">
        <v>329</v>
      </c>
      <c r="CD149" s="22">
        <v>161</v>
      </c>
      <c r="CE149" s="22">
        <v>426</v>
      </c>
      <c r="CF149" s="22">
        <v>193</v>
      </c>
      <c r="CG149" s="22">
        <v>240</v>
      </c>
      <c r="CH149" s="22">
        <v>72</v>
      </c>
      <c r="CI149" s="22">
        <v>0.84</v>
      </c>
      <c r="CJ149" s="22">
        <v>0.42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0"/>
      <c r="B150" s="20"/>
      <c r="C150" s="22">
        <v>48760</v>
      </c>
      <c r="D150" s="22">
        <v>0</v>
      </c>
      <c r="E150" s="22">
        <v>0</v>
      </c>
      <c r="F150" s="22">
        <v>-2</v>
      </c>
      <c r="G150" s="22">
        <v>2</v>
      </c>
      <c r="H150" s="22">
        <v>0</v>
      </c>
      <c r="I150" s="22">
        <v>2</v>
      </c>
      <c r="J150" s="20">
        <v>0.7</v>
      </c>
      <c r="K150" s="20">
        <v>-0.8</v>
      </c>
      <c r="L150" s="22">
        <v>0</v>
      </c>
      <c r="M150" s="20" t="s">
        <v>1046</v>
      </c>
      <c r="N150" s="20">
        <v>0.2</v>
      </c>
      <c r="O150" s="22">
        <v>121</v>
      </c>
      <c r="P150" s="23" t="b">
        <v>0</v>
      </c>
      <c r="Q150" s="20"/>
      <c r="R150" s="20"/>
      <c r="S150" s="22">
        <v>43</v>
      </c>
      <c r="T150" s="20" t="s">
        <v>1074</v>
      </c>
      <c r="U150" s="20">
        <v>0.6</v>
      </c>
      <c r="V150" s="20" t="s">
        <v>1075</v>
      </c>
      <c r="W150" s="20">
        <v>0.1</v>
      </c>
      <c r="X150" s="23" t="b">
        <v>0</v>
      </c>
      <c r="Y150" s="20"/>
      <c r="Z150" s="20" t="s">
        <v>857</v>
      </c>
      <c r="AA150" s="22">
        <v>4</v>
      </c>
      <c r="AB150" s="22">
        <v>94</v>
      </c>
      <c r="AC150" s="22">
        <v>5</v>
      </c>
      <c r="AD150" s="22">
        <v>3623</v>
      </c>
      <c r="AE150" s="22">
        <v>499</v>
      </c>
      <c r="AF150" s="22">
        <v>7200</v>
      </c>
      <c r="AG150" s="22">
        <v>75</v>
      </c>
      <c r="AH150" s="20">
        <v>0</v>
      </c>
      <c r="AI150" s="20">
        <v>1.2</v>
      </c>
      <c r="AJ150" s="20" t="s">
        <v>613</v>
      </c>
      <c r="AK150" s="22">
        <v>546</v>
      </c>
      <c r="AL150" s="22">
        <v>0</v>
      </c>
      <c r="AM150" s="22">
        <v>0</v>
      </c>
      <c r="AN150" s="22">
        <v>0</v>
      </c>
      <c r="AO150" s="22">
        <v>14</v>
      </c>
      <c r="AP150" s="22">
        <v>0</v>
      </c>
      <c r="AQ150" s="22">
        <v>0</v>
      </c>
      <c r="AR150" s="22">
        <v>0</v>
      </c>
      <c r="AS150" s="22">
        <v>3</v>
      </c>
      <c r="AT150" s="22">
        <v>0</v>
      </c>
      <c r="AU150" s="22">
        <v>0</v>
      </c>
      <c r="AV150" s="22">
        <v>0</v>
      </c>
      <c r="AW150" s="22">
        <v>64</v>
      </c>
      <c r="AX150" s="20">
        <v>88.2</v>
      </c>
      <c r="AY150" s="20">
        <v>34.6</v>
      </c>
      <c r="AZ150" s="20">
        <v>16</v>
      </c>
      <c r="BA150" s="20">
        <v>13.9</v>
      </c>
      <c r="BB150" s="22">
        <v>6</v>
      </c>
      <c r="BC150" s="20">
        <v>0.17</v>
      </c>
      <c r="BD150" s="20">
        <v>0.24</v>
      </c>
      <c r="BE150" s="20">
        <v>0.41</v>
      </c>
      <c r="BF150" s="20">
        <v>9.68</v>
      </c>
      <c r="BG150" s="22">
        <v>364</v>
      </c>
      <c r="BH150" s="22">
        <v>145</v>
      </c>
      <c r="BI150" s="22">
        <v>374</v>
      </c>
      <c r="BJ150" s="22">
        <v>133</v>
      </c>
      <c r="BK150" s="22">
        <v>412</v>
      </c>
      <c r="BL150" s="22">
        <v>148</v>
      </c>
      <c r="BM150" s="22">
        <v>406</v>
      </c>
      <c r="BN150" s="22">
        <v>144</v>
      </c>
      <c r="BO150" s="20"/>
      <c r="BP150" s="20"/>
      <c r="BQ150" s="20"/>
      <c r="BR150" s="20"/>
      <c r="BS150" s="20"/>
      <c r="BT150" s="20"/>
      <c r="BU150" s="22">
        <v>0.03</v>
      </c>
      <c r="BV150" s="22">
        <v>0</v>
      </c>
      <c r="BW150" s="22">
        <v>0.04</v>
      </c>
      <c r="BX150" s="22">
        <v>7.0000000000000007E-2</v>
      </c>
      <c r="BY150" s="22">
        <v>1.6</v>
      </c>
      <c r="BZ150" s="22">
        <v>2.31</v>
      </c>
      <c r="CA150" s="22">
        <v>599</v>
      </c>
      <c r="CB150" s="22">
        <v>122</v>
      </c>
      <c r="CC150" s="22">
        <v>350</v>
      </c>
      <c r="CD150" s="22">
        <v>118</v>
      </c>
      <c r="CE150" s="22">
        <v>536</v>
      </c>
      <c r="CF150" s="22">
        <v>179</v>
      </c>
      <c r="CG150" s="22">
        <v>457</v>
      </c>
      <c r="CH150" s="22">
        <v>177</v>
      </c>
      <c r="CI150" s="22">
        <v>0.99</v>
      </c>
      <c r="CJ150" s="22">
        <v>0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100</v>
      </c>
      <c r="B151" s="22">
        <v>100</v>
      </c>
      <c r="C151" s="22">
        <v>115382</v>
      </c>
      <c r="D151" s="22">
        <v>0</v>
      </c>
      <c r="E151" s="22">
        <v>0</v>
      </c>
      <c r="F151" s="22">
        <v>-1</v>
      </c>
      <c r="G151" s="22">
        <v>1</v>
      </c>
      <c r="H151" s="22">
        <v>0</v>
      </c>
      <c r="I151" s="22">
        <v>4</v>
      </c>
      <c r="J151" s="20">
        <v>2.7</v>
      </c>
      <c r="K151" s="20">
        <v>1.2</v>
      </c>
      <c r="L151" s="22">
        <v>1</v>
      </c>
      <c r="M151" s="20" t="s">
        <v>1241</v>
      </c>
      <c r="N151" s="20">
        <v>2.2000000000000002</v>
      </c>
      <c r="O151" s="22">
        <v>258</v>
      </c>
      <c r="P151" s="23" t="b">
        <v>0</v>
      </c>
      <c r="Q151" s="20"/>
      <c r="R151" s="20" t="s">
        <v>3153</v>
      </c>
      <c r="S151" s="22">
        <v>49</v>
      </c>
      <c r="T151" s="20" t="s">
        <v>1242</v>
      </c>
      <c r="U151" s="20">
        <v>2.9</v>
      </c>
      <c r="V151" s="20" t="s">
        <v>639</v>
      </c>
      <c r="W151" s="20">
        <v>1.4</v>
      </c>
      <c r="X151" s="23" t="b">
        <v>0</v>
      </c>
      <c r="Y151" s="20"/>
      <c r="Z151" s="20" t="s">
        <v>857</v>
      </c>
      <c r="AA151" s="22">
        <v>4</v>
      </c>
      <c r="AB151" s="22">
        <v>94</v>
      </c>
      <c r="AC151" s="22">
        <v>72</v>
      </c>
      <c r="AD151" s="22">
        <v>329741</v>
      </c>
      <c r="AE151" s="22">
        <v>3798</v>
      </c>
      <c r="AF151" s="22">
        <v>309745</v>
      </c>
      <c r="AG151" s="22">
        <v>3193</v>
      </c>
      <c r="AH151" s="20">
        <v>0.4</v>
      </c>
      <c r="AI151" s="20">
        <v>14.7</v>
      </c>
      <c r="AJ151" s="20" t="s">
        <v>639</v>
      </c>
      <c r="AK151" s="22">
        <v>1298</v>
      </c>
      <c r="AL151" s="22">
        <v>6</v>
      </c>
      <c r="AM151" s="22">
        <v>3</v>
      </c>
      <c r="AN151" s="22">
        <v>3</v>
      </c>
      <c r="AO151" s="22">
        <v>34</v>
      </c>
      <c r="AP151" s="22">
        <v>0</v>
      </c>
      <c r="AQ151" s="22">
        <v>0</v>
      </c>
      <c r="AR151" s="22">
        <v>0</v>
      </c>
      <c r="AS151" s="22">
        <v>5</v>
      </c>
      <c r="AT151" s="22">
        <v>0</v>
      </c>
      <c r="AU151" s="22">
        <v>0</v>
      </c>
      <c r="AV151" s="22">
        <v>6</v>
      </c>
      <c r="AW151" s="22">
        <v>248</v>
      </c>
      <c r="AX151" s="20">
        <v>323.60000000000002</v>
      </c>
      <c r="AY151" s="20">
        <v>213</v>
      </c>
      <c r="AZ151" s="20">
        <v>553</v>
      </c>
      <c r="BA151" s="20">
        <v>108.7</v>
      </c>
      <c r="BB151" s="22">
        <v>13</v>
      </c>
      <c r="BC151" s="20">
        <v>6.45</v>
      </c>
      <c r="BD151" s="20">
        <v>1.91</v>
      </c>
      <c r="BE151" s="20">
        <v>8.36</v>
      </c>
      <c r="BF151" s="20">
        <v>24.14</v>
      </c>
      <c r="BG151" s="22">
        <v>176</v>
      </c>
      <c r="BH151" s="22">
        <v>20</v>
      </c>
      <c r="BI151" s="22">
        <v>143</v>
      </c>
      <c r="BJ151" s="22">
        <v>19</v>
      </c>
      <c r="BK151" s="22">
        <v>32</v>
      </c>
      <c r="BL151" s="22">
        <v>15</v>
      </c>
      <c r="BM151" s="22">
        <v>82</v>
      </c>
      <c r="BN151" s="22">
        <v>16</v>
      </c>
      <c r="BO151" s="20"/>
      <c r="BP151" s="20"/>
      <c r="BQ151" s="20"/>
      <c r="BR151" s="20"/>
      <c r="BS151" s="20"/>
      <c r="BT151" s="20"/>
      <c r="BU151" s="22">
        <v>0.45</v>
      </c>
      <c r="BV151" s="22">
        <v>0</v>
      </c>
      <c r="BW151" s="22">
        <v>0.13</v>
      </c>
      <c r="BX151" s="22">
        <v>0.57999999999999996</v>
      </c>
      <c r="BY151" s="22">
        <v>1.67</v>
      </c>
      <c r="BZ151" s="22">
        <v>2.36</v>
      </c>
      <c r="CA151" s="22">
        <v>226</v>
      </c>
      <c r="CB151" s="22">
        <v>49</v>
      </c>
      <c r="CC151" s="22">
        <v>151</v>
      </c>
      <c r="CD151" s="22">
        <v>21</v>
      </c>
      <c r="CE151" s="22">
        <v>158</v>
      </c>
      <c r="CF151" s="22">
        <v>27</v>
      </c>
      <c r="CG151" s="22">
        <v>173</v>
      </c>
      <c r="CH151" s="22">
        <v>27</v>
      </c>
      <c r="CI151" s="22">
        <v>0.9</v>
      </c>
      <c r="CJ151" s="22">
        <v>0.21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75</v>
      </c>
      <c r="B152" s="22">
        <v>100</v>
      </c>
      <c r="C152" s="22">
        <v>199249</v>
      </c>
      <c r="D152" s="22">
        <v>0</v>
      </c>
      <c r="E152" s="22">
        <v>0</v>
      </c>
      <c r="F152" s="22">
        <v>-1</v>
      </c>
      <c r="G152" s="22">
        <v>1</v>
      </c>
      <c r="H152" s="22">
        <v>1</v>
      </c>
      <c r="I152" s="22">
        <v>2</v>
      </c>
      <c r="J152" s="20">
        <v>1.6</v>
      </c>
      <c r="K152" s="20">
        <v>0.6</v>
      </c>
      <c r="L152" s="22">
        <v>0</v>
      </c>
      <c r="M152" s="20" t="s">
        <v>1415</v>
      </c>
      <c r="N152" s="20">
        <v>1.6</v>
      </c>
      <c r="O152" s="22">
        <v>508</v>
      </c>
      <c r="P152" s="23" t="b">
        <v>0</v>
      </c>
      <c r="Q152" s="20" t="s">
        <v>3997</v>
      </c>
      <c r="R152" s="20" t="s">
        <v>4261</v>
      </c>
      <c r="S152" s="22">
        <v>44</v>
      </c>
      <c r="T152" s="20" t="s">
        <v>1602</v>
      </c>
      <c r="U152" s="20">
        <v>2.5</v>
      </c>
      <c r="V152" s="20" t="s">
        <v>708</v>
      </c>
      <c r="W152" s="20">
        <v>3.1</v>
      </c>
      <c r="X152" s="23" t="b">
        <v>0</v>
      </c>
      <c r="Y152" s="20"/>
      <c r="Z152" s="20" t="s">
        <v>936</v>
      </c>
      <c r="AA152" s="22">
        <v>4</v>
      </c>
      <c r="AB152" s="22">
        <v>94</v>
      </c>
      <c r="AC152" s="22">
        <v>40</v>
      </c>
      <c r="AD152" s="22">
        <v>402058</v>
      </c>
      <c r="AE152" s="22">
        <v>12981</v>
      </c>
      <c r="AF152" s="22">
        <v>206464</v>
      </c>
      <c r="AG152" s="22">
        <v>5930</v>
      </c>
      <c r="AH152" s="20">
        <v>0.4</v>
      </c>
      <c r="AI152" s="20">
        <v>9.1</v>
      </c>
      <c r="AJ152" s="20" t="s">
        <v>708</v>
      </c>
      <c r="AK152" s="22">
        <v>916</v>
      </c>
      <c r="AL152" s="22">
        <v>0</v>
      </c>
      <c r="AM152" s="22">
        <v>3</v>
      </c>
      <c r="AN152" s="22">
        <v>3</v>
      </c>
      <c r="AO152" s="22">
        <v>20</v>
      </c>
      <c r="AP152" s="22">
        <v>0</v>
      </c>
      <c r="AQ152" s="22">
        <v>0</v>
      </c>
      <c r="AR152" s="22">
        <v>0</v>
      </c>
      <c r="AS152" s="22">
        <v>5</v>
      </c>
      <c r="AT152" s="22">
        <v>0</v>
      </c>
      <c r="AU152" s="22">
        <v>0</v>
      </c>
      <c r="AV152" s="22">
        <v>5</v>
      </c>
      <c r="AW152" s="22">
        <v>184</v>
      </c>
      <c r="AX152" s="20">
        <v>185.4</v>
      </c>
      <c r="AY152" s="20">
        <v>228.5</v>
      </c>
      <c r="AZ152" s="20">
        <v>86</v>
      </c>
      <c r="BA152" s="20">
        <v>50.1</v>
      </c>
      <c r="BB152" s="22">
        <v>10</v>
      </c>
      <c r="BC152" s="20">
        <v>0.74</v>
      </c>
      <c r="BD152" s="20">
        <v>1.3</v>
      </c>
      <c r="BE152" s="20">
        <v>2.04</v>
      </c>
      <c r="BF152" s="20">
        <v>16.809999999999999</v>
      </c>
      <c r="BG152" s="22">
        <v>284</v>
      </c>
      <c r="BH152" s="22">
        <v>107</v>
      </c>
      <c r="BI152" s="22">
        <v>133</v>
      </c>
      <c r="BJ152" s="22">
        <v>27</v>
      </c>
      <c r="BK152" s="22">
        <v>251</v>
      </c>
      <c r="BL152" s="22">
        <v>73</v>
      </c>
      <c r="BM152" s="22">
        <v>230</v>
      </c>
      <c r="BN152" s="22">
        <v>70</v>
      </c>
      <c r="BO152" s="22">
        <v>3</v>
      </c>
      <c r="BP152" s="20"/>
      <c r="BQ152" s="20"/>
      <c r="BR152" s="20"/>
      <c r="BS152" s="20"/>
      <c r="BT152" s="20"/>
      <c r="BU152" s="22">
        <v>7.0000000000000007E-2</v>
      </c>
      <c r="BV152" s="22">
        <v>0</v>
      </c>
      <c r="BW152" s="22">
        <v>0.13</v>
      </c>
      <c r="BX152" s="22">
        <v>0.2</v>
      </c>
      <c r="BY152" s="22">
        <v>1.65</v>
      </c>
      <c r="BZ152" s="22">
        <v>1.97</v>
      </c>
      <c r="CA152" s="22">
        <v>539</v>
      </c>
      <c r="CB152" s="22">
        <v>101</v>
      </c>
      <c r="CC152" s="22">
        <v>197</v>
      </c>
      <c r="CD152" s="22">
        <v>60</v>
      </c>
      <c r="CE152" s="22">
        <v>215</v>
      </c>
      <c r="CF152" s="22">
        <v>61</v>
      </c>
      <c r="CG152" s="22">
        <v>109</v>
      </c>
      <c r="CH152" s="22">
        <v>44</v>
      </c>
      <c r="CI152" s="22">
        <v>0.98</v>
      </c>
      <c r="CJ152" s="22">
        <v>0.28999999999999998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27.75" thickBot="1">
      <c r="A153" s="22">
        <v>0</v>
      </c>
      <c r="B153" s="22">
        <v>0</v>
      </c>
      <c r="C153" s="22">
        <v>501284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3</v>
      </c>
      <c r="J153" s="20">
        <v>0</v>
      </c>
      <c r="K153" s="20">
        <v>0</v>
      </c>
      <c r="L153" s="22">
        <v>0</v>
      </c>
      <c r="M153" s="20" t="s">
        <v>1026</v>
      </c>
      <c r="N153" s="20">
        <v>0</v>
      </c>
      <c r="O153" s="22">
        <v>620</v>
      </c>
      <c r="P153" s="23" t="b">
        <v>0</v>
      </c>
      <c r="Q153" s="20" t="s">
        <v>3758</v>
      </c>
      <c r="R153" s="20" t="s">
        <v>3759</v>
      </c>
      <c r="S153" s="22">
        <v>45</v>
      </c>
      <c r="T153" s="20" t="s">
        <v>2457</v>
      </c>
      <c r="U153" s="20">
        <v>1</v>
      </c>
      <c r="V153" s="20" t="s">
        <v>2458</v>
      </c>
      <c r="W153" s="20">
        <v>0</v>
      </c>
      <c r="X153" s="23" t="b">
        <v>0</v>
      </c>
      <c r="Y153" s="20"/>
      <c r="Z153" s="20" t="s">
        <v>871</v>
      </c>
      <c r="AA153" s="22">
        <v>4</v>
      </c>
      <c r="AB153" s="22">
        <v>94</v>
      </c>
      <c r="AC153" s="22">
        <v>8</v>
      </c>
      <c r="AD153" s="22">
        <v>3360</v>
      </c>
      <c r="AE153" s="22">
        <v>0</v>
      </c>
      <c r="AF153" s="22">
        <v>3818</v>
      </c>
      <c r="AG153" s="22">
        <v>10</v>
      </c>
      <c r="AH153" s="20">
        <v>0</v>
      </c>
      <c r="AI153" s="20">
        <v>1.8</v>
      </c>
      <c r="AJ153" s="20" t="s">
        <v>2458</v>
      </c>
      <c r="AK153" s="22">
        <v>51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14</v>
      </c>
      <c r="AX153" s="20">
        <v>4.8</v>
      </c>
      <c r="AY153" s="20">
        <v>4.0999999999999996</v>
      </c>
      <c r="AZ153" s="20">
        <v>27</v>
      </c>
      <c r="BA153" s="20">
        <v>3.5</v>
      </c>
      <c r="BB153" s="22">
        <v>0</v>
      </c>
      <c r="BC153" s="20">
        <v>0.14000000000000001</v>
      </c>
      <c r="BD153" s="20">
        <v>0.02</v>
      </c>
      <c r="BE153" s="20">
        <v>0.16</v>
      </c>
      <c r="BF153" s="20">
        <v>0.7</v>
      </c>
      <c r="BG153" s="22">
        <v>498</v>
      </c>
      <c r="BH153" s="22">
        <v>223</v>
      </c>
      <c r="BI153" s="22">
        <v>452</v>
      </c>
      <c r="BJ153" s="22">
        <v>223</v>
      </c>
      <c r="BK153" s="22">
        <v>377</v>
      </c>
      <c r="BL153" s="22">
        <v>191</v>
      </c>
      <c r="BM153" s="22">
        <v>473</v>
      </c>
      <c r="BN153" s="22">
        <v>215</v>
      </c>
      <c r="BO153" s="20"/>
      <c r="BP153" s="20"/>
      <c r="BQ153" s="20"/>
      <c r="BR153" s="20"/>
      <c r="BS153" s="20"/>
      <c r="BT153" s="20"/>
      <c r="BU153" s="22">
        <v>0.25</v>
      </c>
      <c r="BV153" s="22">
        <v>0</v>
      </c>
      <c r="BW153" s="22">
        <v>0.04</v>
      </c>
      <c r="BX153" s="22">
        <v>0.28999999999999998</v>
      </c>
      <c r="BY153" s="22">
        <v>1.24</v>
      </c>
      <c r="BZ153" s="22">
        <v>0</v>
      </c>
      <c r="CA153" s="22">
        <v>457</v>
      </c>
      <c r="CB153" s="22">
        <v>271</v>
      </c>
      <c r="CC153" s="22">
        <v>677</v>
      </c>
      <c r="CD153" s="22">
        <v>262</v>
      </c>
      <c r="CE153" s="22">
        <v>477</v>
      </c>
      <c r="CF153" s="22">
        <v>218</v>
      </c>
      <c r="CG153" s="22">
        <v>636</v>
      </c>
      <c r="CH153" s="22">
        <v>241</v>
      </c>
      <c r="CI153" s="22">
        <v>0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0"/>
      <c r="B154" s="20"/>
      <c r="C154" s="22">
        <v>494041</v>
      </c>
      <c r="D154" s="22">
        <v>0</v>
      </c>
      <c r="E154" s="22">
        <v>0</v>
      </c>
      <c r="F154" s="22">
        <v>0</v>
      </c>
      <c r="G154" s="22">
        <v>0</v>
      </c>
      <c r="H154" s="22">
        <v>0</v>
      </c>
      <c r="I154" s="22">
        <v>3</v>
      </c>
      <c r="J154" s="20">
        <v>0.5</v>
      </c>
      <c r="K154" s="20">
        <v>-1</v>
      </c>
      <c r="L154" s="22">
        <v>0</v>
      </c>
      <c r="M154" s="20" t="s">
        <v>917</v>
      </c>
      <c r="N154" s="20">
        <v>0</v>
      </c>
      <c r="O154" s="22">
        <v>684</v>
      </c>
      <c r="P154" s="23" t="b">
        <v>0</v>
      </c>
      <c r="Q154" s="20"/>
      <c r="R154" s="20"/>
      <c r="S154" s="22">
        <v>45</v>
      </c>
      <c r="T154" s="20" t="s">
        <v>2805</v>
      </c>
      <c r="U154" s="20">
        <v>0</v>
      </c>
      <c r="V154" s="20" t="s">
        <v>2806</v>
      </c>
      <c r="W154" s="20">
        <v>0</v>
      </c>
      <c r="X154" s="23" t="b">
        <v>0</v>
      </c>
      <c r="Y154" s="20"/>
      <c r="Z154" s="20" t="s">
        <v>857</v>
      </c>
      <c r="AA154" s="22">
        <v>4</v>
      </c>
      <c r="AB154" s="22">
        <v>94</v>
      </c>
      <c r="AC154" s="22">
        <v>0</v>
      </c>
      <c r="AD154" s="22">
        <v>2126</v>
      </c>
      <c r="AE154" s="22">
        <v>15</v>
      </c>
      <c r="AF154" s="22">
        <v>1685</v>
      </c>
      <c r="AG154" s="22">
        <v>13</v>
      </c>
      <c r="AH154" s="20">
        <v>0</v>
      </c>
      <c r="AI154" s="20">
        <v>0</v>
      </c>
      <c r="AJ154" s="20" t="s">
        <v>2806</v>
      </c>
      <c r="AK154" s="22">
        <v>0</v>
      </c>
      <c r="AL154" s="22">
        <v>0</v>
      </c>
      <c r="AM154" s="22">
        <v>0</v>
      </c>
      <c r="AN154" s="22">
        <v>0</v>
      </c>
      <c r="AO154" s="22">
        <v>0</v>
      </c>
      <c r="AP154" s="22">
        <v>0</v>
      </c>
      <c r="AQ154" s="22">
        <v>0</v>
      </c>
      <c r="AR154" s="22">
        <v>0</v>
      </c>
      <c r="AS154" s="22">
        <v>0</v>
      </c>
      <c r="AT154" s="22">
        <v>0</v>
      </c>
      <c r="AU154" s="22">
        <v>0</v>
      </c>
      <c r="AV154" s="22">
        <v>0</v>
      </c>
      <c r="AW154" s="22">
        <v>0</v>
      </c>
      <c r="AX154" s="20">
        <v>0</v>
      </c>
      <c r="AY154" s="20">
        <v>0</v>
      </c>
      <c r="AZ154" s="20">
        <v>0</v>
      </c>
      <c r="BA154" s="20">
        <v>0</v>
      </c>
      <c r="BB154" s="22">
        <v>0</v>
      </c>
      <c r="BC154" s="20">
        <v>0</v>
      </c>
      <c r="BD154" s="20">
        <v>0</v>
      </c>
      <c r="BE154" s="20">
        <v>0</v>
      </c>
      <c r="BF154" s="20">
        <v>0</v>
      </c>
      <c r="BG154" s="22">
        <v>748</v>
      </c>
      <c r="BH154" s="22">
        <v>301</v>
      </c>
      <c r="BI154" s="22">
        <v>742</v>
      </c>
      <c r="BJ154" s="22">
        <v>300</v>
      </c>
      <c r="BK154" s="22">
        <v>730</v>
      </c>
      <c r="BL154" s="22">
        <v>295</v>
      </c>
      <c r="BM154" s="22">
        <v>751</v>
      </c>
      <c r="BN154" s="22">
        <v>302</v>
      </c>
      <c r="BO154" s="20"/>
      <c r="BP154" s="20"/>
      <c r="BQ154" s="20"/>
      <c r="BR154" s="20"/>
      <c r="BS154" s="20"/>
      <c r="BT154" s="20"/>
      <c r="BU154" s="22">
        <v>0</v>
      </c>
      <c r="BV154" s="22">
        <v>0</v>
      </c>
      <c r="BW154" s="22">
        <v>0</v>
      </c>
      <c r="BX154" s="22">
        <v>0</v>
      </c>
      <c r="BY154" s="22">
        <v>0</v>
      </c>
      <c r="BZ154" s="22">
        <v>0</v>
      </c>
      <c r="CA154" s="22">
        <v>451</v>
      </c>
      <c r="CB154" s="22">
        <v>265</v>
      </c>
      <c r="CC154" s="22">
        <v>671</v>
      </c>
      <c r="CD154" s="22">
        <v>256</v>
      </c>
      <c r="CE154" s="22">
        <v>751</v>
      </c>
      <c r="CF154" s="22">
        <v>304</v>
      </c>
      <c r="CG154" s="22">
        <v>679</v>
      </c>
      <c r="CH154" s="22">
        <v>266</v>
      </c>
      <c r="CI154" s="22">
        <v>0</v>
      </c>
      <c r="CJ154" s="22">
        <v>0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100</v>
      </c>
      <c r="B155" s="22">
        <v>100</v>
      </c>
      <c r="C155" s="22">
        <v>205836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3</v>
      </c>
      <c r="J155" s="20">
        <v>1.1000000000000001</v>
      </c>
      <c r="K155" s="20">
        <v>-0.4</v>
      </c>
      <c r="L155" s="22">
        <v>1</v>
      </c>
      <c r="M155" s="20" t="s">
        <v>2904</v>
      </c>
      <c r="N155" s="20">
        <v>0.6</v>
      </c>
      <c r="O155" s="22">
        <v>701</v>
      </c>
      <c r="P155" s="23" t="b">
        <v>0</v>
      </c>
      <c r="Q155" s="20"/>
      <c r="R155" s="20" t="s">
        <v>3581</v>
      </c>
      <c r="S155" s="22">
        <v>45</v>
      </c>
      <c r="T155" s="20" t="s">
        <v>2905</v>
      </c>
      <c r="U155" s="20">
        <v>1.4</v>
      </c>
      <c r="V155" s="20" t="s">
        <v>2906</v>
      </c>
      <c r="W155" s="20">
        <v>0</v>
      </c>
      <c r="X155" s="23" t="b">
        <v>0</v>
      </c>
      <c r="Y155" s="20"/>
      <c r="Z155" s="20" t="s">
        <v>857</v>
      </c>
      <c r="AA155" s="22">
        <v>4</v>
      </c>
      <c r="AB155" s="22">
        <v>94</v>
      </c>
      <c r="AC155" s="22">
        <v>24</v>
      </c>
      <c r="AD155" s="22">
        <v>13919</v>
      </c>
      <c r="AE155" s="22">
        <v>53</v>
      </c>
      <c r="AF155" s="22">
        <v>11828</v>
      </c>
      <c r="AG155" s="22">
        <v>44</v>
      </c>
      <c r="AH155" s="20">
        <v>0.1</v>
      </c>
      <c r="AI155" s="20">
        <v>5.3</v>
      </c>
      <c r="AJ155" s="20" t="s">
        <v>2906</v>
      </c>
      <c r="AK155" s="22">
        <v>698</v>
      </c>
      <c r="AL155" s="22">
        <v>1</v>
      </c>
      <c r="AM155" s="22">
        <v>0</v>
      </c>
      <c r="AN155" s="22">
        <v>0</v>
      </c>
      <c r="AO155" s="22">
        <v>18</v>
      </c>
      <c r="AP155" s="22">
        <v>0</v>
      </c>
      <c r="AQ155" s="22">
        <v>0</v>
      </c>
      <c r="AR155" s="22">
        <v>0</v>
      </c>
      <c r="AS155" s="22">
        <v>5</v>
      </c>
      <c r="AT155" s="22">
        <v>0</v>
      </c>
      <c r="AU155" s="22">
        <v>0</v>
      </c>
      <c r="AV155" s="22">
        <v>0</v>
      </c>
      <c r="AW155" s="22">
        <v>116</v>
      </c>
      <c r="AX155" s="20">
        <v>132</v>
      </c>
      <c r="AY155" s="20">
        <v>162.4</v>
      </c>
      <c r="AZ155" s="20">
        <v>45</v>
      </c>
      <c r="BA155" s="20">
        <v>34.1</v>
      </c>
      <c r="BB155" s="22">
        <v>7</v>
      </c>
      <c r="BC155" s="20">
        <v>0.3</v>
      </c>
      <c r="BD155" s="20">
        <v>0.94</v>
      </c>
      <c r="BE155" s="20">
        <v>1.24</v>
      </c>
      <c r="BF155" s="20">
        <v>11.76</v>
      </c>
      <c r="BG155" s="22">
        <v>323</v>
      </c>
      <c r="BH155" s="22">
        <v>136</v>
      </c>
      <c r="BI155" s="22">
        <v>181</v>
      </c>
      <c r="BJ155" s="22">
        <v>116</v>
      </c>
      <c r="BK155" s="22">
        <v>327</v>
      </c>
      <c r="BL155" s="22">
        <v>168</v>
      </c>
      <c r="BM155" s="22">
        <v>304</v>
      </c>
      <c r="BN155" s="22">
        <v>142</v>
      </c>
      <c r="BO155" s="20"/>
      <c r="BP155" s="20"/>
      <c r="BQ155" s="20"/>
      <c r="BR155" s="20"/>
      <c r="BS155" s="20"/>
      <c r="BT155" s="20"/>
      <c r="BU155" s="22">
        <v>0.04</v>
      </c>
      <c r="BV155" s="22">
        <v>0</v>
      </c>
      <c r="BW155" s="22">
        <v>0.12</v>
      </c>
      <c r="BX155" s="22">
        <v>0.16</v>
      </c>
      <c r="BY155" s="22">
        <v>1.52</v>
      </c>
      <c r="BZ155" s="22">
        <v>2.3199999999999998</v>
      </c>
      <c r="CA155" s="22">
        <v>379</v>
      </c>
      <c r="CB155" s="22">
        <v>230</v>
      </c>
      <c r="CC155" s="22">
        <v>290</v>
      </c>
      <c r="CD155" s="22">
        <v>140</v>
      </c>
      <c r="CE155" s="22">
        <v>401</v>
      </c>
      <c r="CF155" s="22">
        <v>180</v>
      </c>
      <c r="CG155" s="22">
        <v>589</v>
      </c>
      <c r="CH155" s="22">
        <v>213</v>
      </c>
      <c r="CI155" s="22">
        <v>0.9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100</v>
      </c>
      <c r="B156" s="22">
        <v>100</v>
      </c>
      <c r="C156" s="22">
        <v>570241</v>
      </c>
      <c r="D156" s="22">
        <v>0</v>
      </c>
      <c r="E156" s="22">
        <v>0</v>
      </c>
      <c r="F156" s="22">
        <v>0</v>
      </c>
      <c r="G156" s="22">
        <v>0</v>
      </c>
      <c r="H156" s="22">
        <v>0</v>
      </c>
      <c r="I156" s="22">
        <v>2</v>
      </c>
      <c r="J156" s="20">
        <v>0.5</v>
      </c>
      <c r="K156" s="20">
        <v>-1</v>
      </c>
      <c r="L156" s="22">
        <v>0</v>
      </c>
      <c r="M156" s="20" t="s">
        <v>3211</v>
      </c>
      <c r="N156" s="20">
        <v>0</v>
      </c>
      <c r="O156" s="22">
        <v>725</v>
      </c>
      <c r="P156" s="23" t="b">
        <v>0</v>
      </c>
      <c r="Q156" s="20"/>
      <c r="R156" s="20" t="s">
        <v>3582</v>
      </c>
      <c r="S156" s="22">
        <v>40</v>
      </c>
      <c r="T156" s="20" t="s">
        <v>3212</v>
      </c>
      <c r="U156" s="20">
        <v>0</v>
      </c>
      <c r="V156" s="20" t="s">
        <v>3213</v>
      </c>
      <c r="W156" s="20">
        <v>0</v>
      </c>
      <c r="X156" s="23" t="b">
        <v>0</v>
      </c>
      <c r="Y156" s="20"/>
      <c r="Z156" s="20" t="s">
        <v>857</v>
      </c>
      <c r="AA156" s="22">
        <v>4</v>
      </c>
      <c r="AB156" s="22">
        <v>94</v>
      </c>
      <c r="AC156" s="22">
        <v>0</v>
      </c>
      <c r="AD156" s="22">
        <v>4323</v>
      </c>
      <c r="AE156" s="22">
        <v>88</v>
      </c>
      <c r="AF156" s="22">
        <v>3349</v>
      </c>
      <c r="AG156" s="22">
        <v>40</v>
      </c>
      <c r="AH156" s="20">
        <v>0</v>
      </c>
      <c r="AI156" s="20">
        <v>0</v>
      </c>
      <c r="AJ156" s="20" t="s">
        <v>3214</v>
      </c>
      <c r="AK156" s="22">
        <v>0</v>
      </c>
      <c r="AL156" s="22">
        <v>0</v>
      </c>
      <c r="AM156" s="22">
        <v>0</v>
      </c>
      <c r="AN156" s="22">
        <v>0</v>
      </c>
      <c r="AO156" s="22">
        <v>0</v>
      </c>
      <c r="AP156" s="22">
        <v>0</v>
      </c>
      <c r="AQ156" s="22">
        <v>0</v>
      </c>
      <c r="AR156" s="22">
        <v>0</v>
      </c>
      <c r="AS156" s="22">
        <v>0</v>
      </c>
      <c r="AT156" s="22">
        <v>0</v>
      </c>
      <c r="AU156" s="22">
        <v>0</v>
      </c>
      <c r="AV156" s="22">
        <v>0</v>
      </c>
      <c r="AW156" s="22">
        <v>0</v>
      </c>
      <c r="AX156" s="20">
        <v>0</v>
      </c>
      <c r="AY156" s="20">
        <v>0</v>
      </c>
      <c r="AZ156" s="20">
        <v>0</v>
      </c>
      <c r="BA156" s="20">
        <v>0</v>
      </c>
      <c r="BB156" s="22">
        <v>0</v>
      </c>
      <c r="BC156" s="20">
        <v>0</v>
      </c>
      <c r="BD156" s="20">
        <v>0</v>
      </c>
      <c r="BE156" s="20">
        <v>0</v>
      </c>
      <c r="BF156" s="20">
        <v>0</v>
      </c>
      <c r="BG156" s="22">
        <v>645</v>
      </c>
      <c r="BH156" s="22">
        <v>250</v>
      </c>
      <c r="BI156" s="22">
        <v>631</v>
      </c>
      <c r="BJ156" s="22">
        <v>249</v>
      </c>
      <c r="BK156" s="22">
        <v>595</v>
      </c>
      <c r="BL156" s="22">
        <v>240</v>
      </c>
      <c r="BM156" s="22">
        <v>649</v>
      </c>
      <c r="BN156" s="22">
        <v>250</v>
      </c>
      <c r="BO156" s="20"/>
      <c r="BP156" s="20"/>
      <c r="BQ156" s="20"/>
      <c r="BR156" s="20"/>
      <c r="BS156" s="20"/>
      <c r="BT156" s="20"/>
      <c r="BU156" s="22">
        <v>0</v>
      </c>
      <c r="BV156" s="22">
        <v>0</v>
      </c>
      <c r="BW156" s="22">
        <v>0</v>
      </c>
      <c r="BX156" s="22">
        <v>0</v>
      </c>
      <c r="BY156" s="22">
        <v>0</v>
      </c>
      <c r="BZ156" s="22">
        <v>0</v>
      </c>
      <c r="CA156" s="22">
        <v>773</v>
      </c>
      <c r="CB156" s="22">
        <v>235</v>
      </c>
      <c r="CC156" s="22">
        <v>512</v>
      </c>
      <c r="CD156" s="22">
        <v>202</v>
      </c>
      <c r="CE156" s="22">
        <v>656</v>
      </c>
      <c r="CF156" s="22">
        <v>246</v>
      </c>
      <c r="CG156" s="22">
        <v>582</v>
      </c>
      <c r="CH156" s="22">
        <v>219</v>
      </c>
      <c r="CI156" s="22">
        <v>0</v>
      </c>
      <c r="CJ156" s="22">
        <v>0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516432</v>
      </c>
      <c r="D157" s="22">
        <v>0</v>
      </c>
      <c r="E157" s="22">
        <v>0</v>
      </c>
      <c r="F157" s="22">
        <v>0</v>
      </c>
      <c r="G157" s="22">
        <v>0</v>
      </c>
      <c r="H157" s="22">
        <v>0</v>
      </c>
      <c r="I157" s="22">
        <v>2</v>
      </c>
      <c r="J157" s="20">
        <v>0.5</v>
      </c>
      <c r="K157" s="20">
        <v>-1</v>
      </c>
      <c r="L157" s="22">
        <v>0</v>
      </c>
      <c r="M157" s="20" t="s">
        <v>3289</v>
      </c>
      <c r="N157" s="20">
        <v>0</v>
      </c>
      <c r="O157" s="22">
        <v>733</v>
      </c>
      <c r="P157" s="23" t="b">
        <v>0</v>
      </c>
      <c r="Q157" s="20"/>
      <c r="R157" s="20"/>
      <c r="S157" s="22">
        <v>40</v>
      </c>
      <c r="T157" s="20" t="s">
        <v>3290</v>
      </c>
      <c r="U157" s="20">
        <v>0</v>
      </c>
      <c r="V157" s="20" t="s">
        <v>3291</v>
      </c>
      <c r="W157" s="20">
        <v>0</v>
      </c>
      <c r="X157" s="23" t="b">
        <v>0</v>
      </c>
      <c r="Y157" s="20"/>
      <c r="Z157" s="20" t="s">
        <v>857</v>
      </c>
      <c r="AA157" s="22">
        <v>4</v>
      </c>
      <c r="AB157" s="22">
        <v>94</v>
      </c>
      <c r="AC157" s="22">
        <v>0</v>
      </c>
      <c r="AD157" s="22">
        <v>4072</v>
      </c>
      <c r="AE157" s="22">
        <v>61</v>
      </c>
      <c r="AF157" s="22">
        <v>2361</v>
      </c>
      <c r="AG157" s="22">
        <v>51</v>
      </c>
      <c r="AH157" s="20">
        <v>0</v>
      </c>
      <c r="AI157" s="20">
        <v>0</v>
      </c>
      <c r="AJ157" s="20" t="s">
        <v>3291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  <c r="AP157" s="22">
        <v>0</v>
      </c>
      <c r="AQ157" s="22">
        <v>0</v>
      </c>
      <c r="AR157" s="22">
        <v>0</v>
      </c>
      <c r="AS157" s="22">
        <v>0</v>
      </c>
      <c r="AT157" s="22">
        <v>0</v>
      </c>
      <c r="AU157" s="22">
        <v>0</v>
      </c>
      <c r="AV157" s="22">
        <v>0</v>
      </c>
      <c r="AW157" s="22">
        <v>0</v>
      </c>
      <c r="AX157" s="20">
        <v>0</v>
      </c>
      <c r="AY157" s="20">
        <v>0</v>
      </c>
      <c r="AZ157" s="20">
        <v>0</v>
      </c>
      <c r="BA157" s="20">
        <v>0</v>
      </c>
      <c r="BB157" s="22">
        <v>0</v>
      </c>
      <c r="BC157" s="20">
        <v>0</v>
      </c>
      <c r="BD157" s="20">
        <v>0</v>
      </c>
      <c r="BE157" s="20">
        <v>0</v>
      </c>
      <c r="BF157" s="20">
        <v>0</v>
      </c>
      <c r="BG157" s="22">
        <v>631</v>
      </c>
      <c r="BH157" s="22">
        <v>239</v>
      </c>
      <c r="BI157" s="22">
        <v>617</v>
      </c>
      <c r="BJ157" s="22">
        <v>238</v>
      </c>
      <c r="BK157" s="22">
        <v>581</v>
      </c>
      <c r="BL157" s="22">
        <v>229</v>
      </c>
      <c r="BM157" s="22">
        <v>635</v>
      </c>
      <c r="BN157" s="22">
        <v>239</v>
      </c>
      <c r="BO157" s="20"/>
      <c r="BP157" s="20"/>
      <c r="BQ157" s="20"/>
      <c r="BR157" s="20"/>
      <c r="BS157" s="20"/>
      <c r="BT157" s="20"/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759</v>
      </c>
      <c r="CB157" s="22">
        <v>224</v>
      </c>
      <c r="CC157" s="22">
        <v>498</v>
      </c>
      <c r="CD157" s="22">
        <v>191</v>
      </c>
      <c r="CE157" s="22">
        <v>642</v>
      </c>
      <c r="CF157" s="22">
        <v>235</v>
      </c>
      <c r="CG157" s="22">
        <v>569</v>
      </c>
      <c r="CH157" s="22">
        <v>216</v>
      </c>
      <c r="CI157" s="22">
        <v>0</v>
      </c>
      <c r="CJ157" s="22">
        <v>0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27.75" thickBot="1">
      <c r="A158" s="22">
        <v>0</v>
      </c>
      <c r="B158" s="22">
        <v>0</v>
      </c>
      <c r="C158" s="22">
        <v>450539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3</v>
      </c>
      <c r="J158" s="20">
        <v>0</v>
      </c>
      <c r="K158" s="20">
        <v>0</v>
      </c>
      <c r="L158" s="22">
        <v>0</v>
      </c>
      <c r="M158" s="20" t="s">
        <v>3319</v>
      </c>
      <c r="N158" s="20">
        <v>0</v>
      </c>
      <c r="O158" s="22">
        <v>744</v>
      </c>
      <c r="P158" s="23" t="b">
        <v>0</v>
      </c>
      <c r="Q158" s="20" t="s">
        <v>3760</v>
      </c>
      <c r="R158" s="20" t="s">
        <v>3761</v>
      </c>
      <c r="S158" s="22">
        <v>45</v>
      </c>
      <c r="T158" s="20" t="s">
        <v>3320</v>
      </c>
      <c r="U158" s="20">
        <v>1</v>
      </c>
      <c r="V158" s="20" t="s">
        <v>3321</v>
      </c>
      <c r="W158" s="20">
        <v>0</v>
      </c>
      <c r="X158" s="23" t="b">
        <v>0</v>
      </c>
      <c r="Y158" s="20"/>
      <c r="Z158" s="20" t="s">
        <v>871</v>
      </c>
      <c r="AA158" s="22">
        <v>4</v>
      </c>
      <c r="AB158" s="22">
        <v>94</v>
      </c>
      <c r="AC158" s="22">
        <v>3</v>
      </c>
      <c r="AD158" s="22">
        <v>201</v>
      </c>
      <c r="AE158" s="22">
        <v>0</v>
      </c>
      <c r="AF158" s="22">
        <v>200</v>
      </c>
      <c r="AG158" s="22">
        <v>1</v>
      </c>
      <c r="AH158" s="20">
        <v>0</v>
      </c>
      <c r="AI158" s="20">
        <v>0.7</v>
      </c>
      <c r="AJ158" s="20" t="s">
        <v>3321</v>
      </c>
      <c r="AK158" s="22">
        <v>11</v>
      </c>
      <c r="AL158" s="22">
        <v>0</v>
      </c>
      <c r="AM158" s="22">
        <v>0</v>
      </c>
      <c r="AN158" s="22">
        <v>0</v>
      </c>
      <c r="AO158" s="22">
        <v>0</v>
      </c>
      <c r="AP158" s="22">
        <v>0</v>
      </c>
      <c r="AQ158" s="22">
        <v>0</v>
      </c>
      <c r="AR158" s="22">
        <v>0</v>
      </c>
      <c r="AS158" s="22">
        <v>0</v>
      </c>
      <c r="AT158" s="22">
        <v>0</v>
      </c>
      <c r="AU158" s="22">
        <v>0</v>
      </c>
      <c r="AV158" s="22">
        <v>0</v>
      </c>
      <c r="AW158" s="22">
        <v>6</v>
      </c>
      <c r="AX158" s="20">
        <v>2.2000000000000002</v>
      </c>
      <c r="AY158" s="20">
        <v>10.9</v>
      </c>
      <c r="AZ158" s="20">
        <v>2</v>
      </c>
      <c r="BA158" s="20">
        <v>1.5</v>
      </c>
      <c r="BB158" s="22">
        <v>0</v>
      </c>
      <c r="BC158" s="20">
        <v>0</v>
      </c>
      <c r="BD158" s="20">
        <v>0</v>
      </c>
      <c r="BE158" s="20">
        <v>0</v>
      </c>
      <c r="BF158" s="20">
        <v>7.0000000000000007E-2</v>
      </c>
      <c r="BG158" s="22">
        <v>514</v>
      </c>
      <c r="BH158" s="22">
        <v>234</v>
      </c>
      <c r="BI158" s="22">
        <v>436</v>
      </c>
      <c r="BJ158" s="22">
        <v>217</v>
      </c>
      <c r="BK158" s="22">
        <v>457</v>
      </c>
      <c r="BL158" s="22">
        <v>227</v>
      </c>
      <c r="BM158" s="22">
        <v>500</v>
      </c>
      <c r="BN158" s="22">
        <v>228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</v>
      </c>
      <c r="BX158" s="22">
        <v>0</v>
      </c>
      <c r="BY158" s="22">
        <v>0.56999999999999995</v>
      </c>
      <c r="BZ158" s="22">
        <v>0</v>
      </c>
      <c r="CA158" s="22">
        <v>419</v>
      </c>
      <c r="CB158" s="22">
        <v>242</v>
      </c>
      <c r="CC158" s="22">
        <v>646</v>
      </c>
      <c r="CD158" s="22">
        <v>236</v>
      </c>
      <c r="CE158" s="22">
        <v>469</v>
      </c>
      <c r="CF158" s="22">
        <v>212</v>
      </c>
      <c r="CG158" s="22">
        <v>813</v>
      </c>
      <c r="CH158" s="22">
        <v>347</v>
      </c>
      <c r="CI158" s="22">
        <v>0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0"/>
      <c r="B159" s="20"/>
      <c r="C159" s="22">
        <v>563883</v>
      </c>
      <c r="D159" s="22">
        <v>0</v>
      </c>
      <c r="E159" s="22">
        <v>0</v>
      </c>
      <c r="F159" s="22">
        <v>0</v>
      </c>
      <c r="G159" s="22">
        <v>0</v>
      </c>
      <c r="H159" s="22">
        <v>0</v>
      </c>
      <c r="I159" s="22">
        <v>1</v>
      </c>
      <c r="J159" s="20">
        <v>0.5</v>
      </c>
      <c r="K159" s="20">
        <v>-1</v>
      </c>
      <c r="L159" s="22">
        <v>0</v>
      </c>
      <c r="M159" s="20" t="s">
        <v>3394</v>
      </c>
      <c r="N159" s="20">
        <v>0</v>
      </c>
      <c r="O159" s="22">
        <v>752</v>
      </c>
      <c r="P159" s="23" t="b">
        <v>0</v>
      </c>
      <c r="Q159" s="20"/>
      <c r="R159" s="20"/>
      <c r="S159" s="22">
        <v>40</v>
      </c>
      <c r="T159" s="20" t="s">
        <v>3395</v>
      </c>
      <c r="U159" s="20">
        <v>0</v>
      </c>
      <c r="V159" s="20" t="s">
        <v>3396</v>
      </c>
      <c r="W159" s="20">
        <v>0</v>
      </c>
      <c r="X159" s="23" t="b">
        <v>0</v>
      </c>
      <c r="Y159" s="20"/>
      <c r="Z159" s="20" t="s">
        <v>857</v>
      </c>
      <c r="AA159" s="22">
        <v>4</v>
      </c>
      <c r="AB159" s="22">
        <v>94</v>
      </c>
      <c r="AC159" s="22">
        <v>0</v>
      </c>
      <c r="AD159" s="22">
        <v>1333</v>
      </c>
      <c r="AE159" s="22">
        <v>52</v>
      </c>
      <c r="AF159" s="22">
        <v>744</v>
      </c>
      <c r="AG159" s="22">
        <v>16</v>
      </c>
      <c r="AH159" s="20">
        <v>0</v>
      </c>
      <c r="AI159" s="20">
        <v>0</v>
      </c>
      <c r="AJ159" s="20" t="s">
        <v>3396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  <c r="AP159" s="22">
        <v>0</v>
      </c>
      <c r="AQ159" s="22">
        <v>0</v>
      </c>
      <c r="AR159" s="22">
        <v>0</v>
      </c>
      <c r="AS159" s="22">
        <v>0</v>
      </c>
      <c r="AT159" s="22">
        <v>0</v>
      </c>
      <c r="AU159" s="22">
        <v>0</v>
      </c>
      <c r="AV159" s="22">
        <v>0</v>
      </c>
      <c r="AW159" s="22">
        <v>0</v>
      </c>
      <c r="AX159" s="20">
        <v>0</v>
      </c>
      <c r="AY159" s="20">
        <v>0</v>
      </c>
      <c r="AZ159" s="20">
        <v>0</v>
      </c>
      <c r="BA159" s="20">
        <v>0</v>
      </c>
      <c r="BB159" s="22">
        <v>0</v>
      </c>
      <c r="BC159" s="20">
        <v>0</v>
      </c>
      <c r="BD159" s="20">
        <v>0</v>
      </c>
      <c r="BE159" s="20">
        <v>0</v>
      </c>
      <c r="BF159" s="20">
        <v>0</v>
      </c>
      <c r="BG159" s="22">
        <v>643</v>
      </c>
      <c r="BH159" s="22">
        <v>87</v>
      </c>
      <c r="BI159" s="22">
        <v>629</v>
      </c>
      <c r="BJ159" s="22">
        <v>70</v>
      </c>
      <c r="BK159" s="22">
        <v>593</v>
      </c>
      <c r="BL159" s="22">
        <v>59</v>
      </c>
      <c r="BM159" s="22">
        <v>647</v>
      </c>
      <c r="BN159" s="22">
        <v>87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771</v>
      </c>
      <c r="CB159" s="22">
        <v>65</v>
      </c>
      <c r="CC159" s="22">
        <v>510</v>
      </c>
      <c r="CD159" s="22">
        <v>80</v>
      </c>
      <c r="CE159" s="22">
        <v>654</v>
      </c>
      <c r="CF159" s="22">
        <v>87</v>
      </c>
      <c r="CG159" s="22">
        <v>672</v>
      </c>
      <c r="CH159" s="22">
        <v>81</v>
      </c>
      <c r="CI159" s="22">
        <v>0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0"/>
      <c r="B160" s="20"/>
      <c r="C160" s="22">
        <v>507433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1</v>
      </c>
      <c r="J160" s="20">
        <v>0.5</v>
      </c>
      <c r="K160" s="20">
        <v>-1</v>
      </c>
      <c r="L160" s="22">
        <v>0</v>
      </c>
      <c r="M160" s="20" t="s">
        <v>3762</v>
      </c>
      <c r="N160" s="20">
        <v>0</v>
      </c>
      <c r="O160" s="22">
        <v>789</v>
      </c>
      <c r="P160" s="23" t="b">
        <v>0</v>
      </c>
      <c r="Q160" s="20"/>
      <c r="R160" s="20"/>
      <c r="S160" s="22">
        <v>40</v>
      </c>
      <c r="T160" s="20" t="s">
        <v>3763</v>
      </c>
      <c r="U160" s="20">
        <v>0</v>
      </c>
      <c r="V160" s="20" t="s">
        <v>3764</v>
      </c>
      <c r="W160" s="20">
        <v>0</v>
      </c>
      <c r="X160" s="23" t="b">
        <v>0</v>
      </c>
      <c r="Y160" s="20"/>
      <c r="Z160" s="20" t="s">
        <v>857</v>
      </c>
      <c r="AA160" s="22">
        <v>4</v>
      </c>
      <c r="AB160" s="22">
        <v>94</v>
      </c>
      <c r="AC160" s="22">
        <v>0</v>
      </c>
      <c r="AD160" s="22">
        <v>473</v>
      </c>
      <c r="AE160" s="22">
        <v>29</v>
      </c>
      <c r="AF160" s="22">
        <v>223</v>
      </c>
      <c r="AG160" s="22">
        <v>15</v>
      </c>
      <c r="AH160" s="20">
        <v>0</v>
      </c>
      <c r="AI160" s="20">
        <v>0</v>
      </c>
      <c r="AJ160" s="20" t="s">
        <v>3764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0">
        <v>0</v>
      </c>
      <c r="AY160" s="20">
        <v>0</v>
      </c>
      <c r="AZ160" s="20">
        <v>0</v>
      </c>
      <c r="BA160" s="20">
        <v>0</v>
      </c>
      <c r="BB160" s="22">
        <v>0</v>
      </c>
      <c r="BC160" s="20">
        <v>0</v>
      </c>
      <c r="BD160" s="20">
        <v>0</v>
      </c>
      <c r="BE160" s="20">
        <v>0</v>
      </c>
      <c r="BF160" s="20">
        <v>0</v>
      </c>
      <c r="BG160" s="22">
        <v>624</v>
      </c>
      <c r="BH160" s="22">
        <v>84</v>
      </c>
      <c r="BI160" s="22">
        <v>610</v>
      </c>
      <c r="BJ160" s="22">
        <v>67</v>
      </c>
      <c r="BK160" s="22">
        <v>573</v>
      </c>
      <c r="BL160" s="22">
        <v>56</v>
      </c>
      <c r="BM160" s="22">
        <v>628</v>
      </c>
      <c r="BN160" s="22">
        <v>84</v>
      </c>
      <c r="BO160" s="20"/>
      <c r="BP160" s="20"/>
      <c r="BQ160" s="20"/>
      <c r="BR160" s="20"/>
      <c r="BS160" s="20"/>
      <c r="BT160" s="20"/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751</v>
      </c>
      <c r="CB160" s="22">
        <v>62</v>
      </c>
      <c r="CC160" s="22">
        <v>490</v>
      </c>
      <c r="CD160" s="22">
        <v>77</v>
      </c>
      <c r="CE160" s="22">
        <v>635</v>
      </c>
      <c r="CF160" s="22">
        <v>84</v>
      </c>
      <c r="CG160" s="22">
        <v>752</v>
      </c>
      <c r="CH160" s="22">
        <v>88</v>
      </c>
      <c r="CI160" s="22">
        <v>0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0"/>
      <c r="B161" s="20"/>
      <c r="C161" s="22">
        <v>612534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2</v>
      </c>
      <c r="J161" s="20">
        <v>0.5</v>
      </c>
      <c r="K161" s="20">
        <v>-1</v>
      </c>
      <c r="L161" s="22">
        <v>0</v>
      </c>
      <c r="M161" s="20" t="s">
        <v>872</v>
      </c>
      <c r="N161" s="20">
        <v>0</v>
      </c>
      <c r="O161" s="22">
        <v>797</v>
      </c>
      <c r="P161" s="23" t="b">
        <v>0</v>
      </c>
      <c r="Q161" s="20"/>
      <c r="R161" s="20"/>
      <c r="S161" s="22">
        <v>40</v>
      </c>
      <c r="T161" s="20" t="s">
        <v>3765</v>
      </c>
      <c r="U161" s="20">
        <v>0</v>
      </c>
      <c r="V161" s="20" t="s">
        <v>3766</v>
      </c>
      <c r="W161" s="20">
        <v>0</v>
      </c>
      <c r="X161" s="23" t="b">
        <v>0</v>
      </c>
      <c r="Y161" s="20"/>
      <c r="Z161" s="20" t="s">
        <v>857</v>
      </c>
      <c r="AA161" s="22">
        <v>4</v>
      </c>
      <c r="AB161" s="22">
        <v>94</v>
      </c>
      <c r="AC161" s="22">
        <v>0</v>
      </c>
      <c r="AD161" s="22">
        <v>855</v>
      </c>
      <c r="AE161" s="22">
        <v>46</v>
      </c>
      <c r="AF161" s="22">
        <v>378</v>
      </c>
      <c r="AG161" s="22">
        <v>25</v>
      </c>
      <c r="AH161" s="20">
        <v>0</v>
      </c>
      <c r="AI161" s="20">
        <v>0</v>
      </c>
      <c r="AJ161" s="20" t="s">
        <v>3766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0">
        <v>0</v>
      </c>
      <c r="AY161" s="20">
        <v>0</v>
      </c>
      <c r="AZ161" s="20">
        <v>0</v>
      </c>
      <c r="BA161" s="20">
        <v>0</v>
      </c>
      <c r="BB161" s="22">
        <v>0</v>
      </c>
      <c r="BC161" s="20">
        <v>0</v>
      </c>
      <c r="BD161" s="20">
        <v>0</v>
      </c>
      <c r="BE161" s="20">
        <v>0</v>
      </c>
      <c r="BF161" s="20">
        <v>0</v>
      </c>
      <c r="BG161" s="22">
        <v>650</v>
      </c>
      <c r="BH161" s="22">
        <v>255</v>
      </c>
      <c r="BI161" s="22">
        <v>636</v>
      </c>
      <c r="BJ161" s="22">
        <v>254</v>
      </c>
      <c r="BK161" s="22">
        <v>600</v>
      </c>
      <c r="BL161" s="22">
        <v>245</v>
      </c>
      <c r="BM161" s="22">
        <v>654</v>
      </c>
      <c r="BN161" s="22">
        <v>255</v>
      </c>
      <c r="BO161" s="20"/>
      <c r="BP161" s="20"/>
      <c r="BQ161" s="20"/>
      <c r="BR161" s="20"/>
      <c r="BS161" s="20"/>
      <c r="BT161" s="20"/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778</v>
      </c>
      <c r="CB161" s="22">
        <v>240</v>
      </c>
      <c r="CC161" s="22">
        <v>517</v>
      </c>
      <c r="CD161" s="22">
        <v>207</v>
      </c>
      <c r="CE161" s="22">
        <v>661</v>
      </c>
      <c r="CF161" s="22">
        <v>251</v>
      </c>
      <c r="CG161" s="22">
        <v>691</v>
      </c>
      <c r="CH161" s="22">
        <v>244</v>
      </c>
      <c r="CI161" s="22">
        <v>0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0"/>
      <c r="B162" s="20"/>
      <c r="C162" s="22">
        <v>622536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2</v>
      </c>
      <c r="J162" s="20">
        <v>1.9</v>
      </c>
      <c r="K162" s="20">
        <v>0.4</v>
      </c>
      <c r="L162" s="22">
        <v>0</v>
      </c>
      <c r="M162" s="20" t="s">
        <v>872</v>
      </c>
      <c r="N162" s="20">
        <v>0</v>
      </c>
      <c r="O162" s="22">
        <v>834</v>
      </c>
      <c r="P162" s="23" t="b">
        <v>0</v>
      </c>
      <c r="Q162" s="20"/>
      <c r="R162" s="20"/>
      <c r="S162" s="22">
        <v>40</v>
      </c>
      <c r="T162" s="20" t="s">
        <v>4262</v>
      </c>
      <c r="U162" s="20">
        <v>0</v>
      </c>
      <c r="V162" s="20" t="s">
        <v>4263</v>
      </c>
      <c r="W162" s="20">
        <v>0</v>
      </c>
      <c r="X162" s="23" t="b">
        <v>0</v>
      </c>
      <c r="Y162" s="20"/>
      <c r="Z162" s="20" t="s">
        <v>857</v>
      </c>
      <c r="AA162" s="22">
        <v>4</v>
      </c>
      <c r="AB162" s="22">
        <v>94</v>
      </c>
      <c r="AC162" s="22">
        <v>0</v>
      </c>
      <c r="AD162" s="22">
        <v>74</v>
      </c>
      <c r="AE162" s="22">
        <v>74</v>
      </c>
      <c r="AF162" s="22">
        <v>7</v>
      </c>
      <c r="AG162" s="22">
        <v>7</v>
      </c>
      <c r="AH162" s="20">
        <v>0</v>
      </c>
      <c r="AI162" s="20">
        <v>0</v>
      </c>
      <c r="AJ162" s="20" t="s">
        <v>4263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0">
        <v>0</v>
      </c>
      <c r="AY162" s="20">
        <v>0</v>
      </c>
      <c r="AZ162" s="20">
        <v>0</v>
      </c>
      <c r="BA162" s="20">
        <v>0</v>
      </c>
      <c r="BB162" s="22">
        <v>0</v>
      </c>
      <c r="BC162" s="20">
        <v>0</v>
      </c>
      <c r="BD162" s="20">
        <v>0</v>
      </c>
      <c r="BE162" s="20">
        <v>0</v>
      </c>
      <c r="BF162" s="20">
        <v>0</v>
      </c>
      <c r="BG162" s="22">
        <v>653</v>
      </c>
      <c r="BH162" s="22">
        <v>258</v>
      </c>
      <c r="BI162" s="22">
        <v>639</v>
      </c>
      <c r="BJ162" s="22">
        <v>257</v>
      </c>
      <c r="BK162" s="22">
        <v>603</v>
      </c>
      <c r="BL162" s="22">
        <v>248</v>
      </c>
      <c r="BM162" s="22">
        <v>657</v>
      </c>
      <c r="BN162" s="22">
        <v>258</v>
      </c>
      <c r="BO162" s="20"/>
      <c r="BP162" s="20"/>
      <c r="BQ162" s="20"/>
      <c r="BR162" s="20"/>
      <c r="BS162" s="20"/>
      <c r="BT162" s="20"/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781</v>
      </c>
      <c r="CB162" s="22">
        <v>243</v>
      </c>
      <c r="CC162" s="22">
        <v>520</v>
      </c>
      <c r="CD162" s="22">
        <v>210</v>
      </c>
      <c r="CE162" s="22">
        <v>664</v>
      </c>
      <c r="CF162" s="22">
        <v>254</v>
      </c>
      <c r="CG162" s="22">
        <v>808</v>
      </c>
      <c r="CH162" s="22">
        <v>265</v>
      </c>
      <c r="CI162" s="22">
        <v>0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2">
        <v>100</v>
      </c>
      <c r="B163" s="22">
        <v>100</v>
      </c>
      <c r="C163" s="22">
        <v>535818</v>
      </c>
      <c r="D163" s="22">
        <v>0</v>
      </c>
      <c r="E163" s="22">
        <v>0</v>
      </c>
      <c r="F163" s="22">
        <v>0</v>
      </c>
      <c r="G163" s="22">
        <v>0</v>
      </c>
      <c r="H163" s="22">
        <v>2</v>
      </c>
      <c r="I163" s="22">
        <v>3</v>
      </c>
      <c r="J163" s="20">
        <v>0</v>
      </c>
      <c r="K163" s="20">
        <v>5.2</v>
      </c>
      <c r="L163" s="22">
        <v>3</v>
      </c>
      <c r="M163" s="20" t="s">
        <v>1937</v>
      </c>
      <c r="N163" s="20">
        <v>5.2</v>
      </c>
      <c r="O163" s="22">
        <v>122</v>
      </c>
      <c r="P163" s="23" t="b">
        <v>0</v>
      </c>
      <c r="Q163" s="20"/>
      <c r="R163" s="20" t="s">
        <v>3583</v>
      </c>
      <c r="S163" s="22">
        <v>50</v>
      </c>
      <c r="T163" s="20" t="s">
        <v>1938</v>
      </c>
      <c r="U163" s="20">
        <v>3.7</v>
      </c>
      <c r="V163" s="20" t="s">
        <v>1939</v>
      </c>
      <c r="W163" s="20">
        <v>1</v>
      </c>
      <c r="X163" s="23" t="b">
        <v>0</v>
      </c>
      <c r="Y163" s="20"/>
      <c r="Z163" s="20" t="s">
        <v>857</v>
      </c>
      <c r="AA163" s="22">
        <v>5</v>
      </c>
      <c r="AB163" s="22">
        <v>36</v>
      </c>
      <c r="AC163" s="22">
        <v>77</v>
      </c>
      <c r="AD163" s="22">
        <v>384699</v>
      </c>
      <c r="AE163" s="22">
        <v>850</v>
      </c>
      <c r="AF163" s="22">
        <v>312499</v>
      </c>
      <c r="AG163" s="22">
        <v>6913</v>
      </c>
      <c r="AH163" s="20">
        <v>1</v>
      </c>
      <c r="AI163" s="20">
        <v>15.4</v>
      </c>
      <c r="AJ163" s="20" t="s">
        <v>1939</v>
      </c>
      <c r="AK163" s="22">
        <v>1443</v>
      </c>
      <c r="AL163" s="22">
        <v>6</v>
      </c>
      <c r="AM163" s="22">
        <v>1</v>
      </c>
      <c r="AN163" s="22">
        <v>2</v>
      </c>
      <c r="AO163" s="22">
        <v>25</v>
      </c>
      <c r="AP163" s="22">
        <v>0</v>
      </c>
      <c r="AQ163" s="22">
        <v>0</v>
      </c>
      <c r="AR163" s="22">
        <v>0</v>
      </c>
      <c r="AS163" s="22">
        <v>2</v>
      </c>
      <c r="AT163" s="22">
        <v>0</v>
      </c>
      <c r="AU163" s="22">
        <v>0</v>
      </c>
      <c r="AV163" s="22">
        <v>8</v>
      </c>
      <c r="AW163" s="22">
        <v>246</v>
      </c>
      <c r="AX163" s="20">
        <v>365.4</v>
      </c>
      <c r="AY163" s="20">
        <v>319.7</v>
      </c>
      <c r="AZ163" s="20">
        <v>502</v>
      </c>
      <c r="BA163" s="20">
        <v>118.6</v>
      </c>
      <c r="BB163" s="22">
        <v>16</v>
      </c>
      <c r="BC163" s="20">
        <v>3.04</v>
      </c>
      <c r="BD163" s="20">
        <v>1.79</v>
      </c>
      <c r="BE163" s="20">
        <v>4.83</v>
      </c>
      <c r="BF163" s="20">
        <v>21.54</v>
      </c>
      <c r="BG163" s="22">
        <v>141</v>
      </c>
      <c r="BH163" s="22">
        <v>62</v>
      </c>
      <c r="BI163" s="22">
        <v>83</v>
      </c>
      <c r="BJ163" s="22">
        <v>62</v>
      </c>
      <c r="BK163" s="22">
        <v>40</v>
      </c>
      <c r="BL163" s="22">
        <v>24</v>
      </c>
      <c r="BM163" s="22">
        <v>69</v>
      </c>
      <c r="BN163" s="22">
        <v>52</v>
      </c>
      <c r="BO163" s="20"/>
      <c r="BP163" s="20"/>
      <c r="BQ163" s="20"/>
      <c r="BR163" s="20"/>
      <c r="BS163" s="20"/>
      <c r="BT163" s="20"/>
      <c r="BU163" s="22">
        <v>0.19</v>
      </c>
      <c r="BV163" s="22">
        <v>0</v>
      </c>
      <c r="BW163" s="22">
        <v>0.11</v>
      </c>
      <c r="BX163" s="22">
        <v>0.3</v>
      </c>
      <c r="BY163" s="22">
        <v>1.34</v>
      </c>
      <c r="BZ163" s="22">
        <v>1.56</v>
      </c>
      <c r="CA163" s="22">
        <v>214</v>
      </c>
      <c r="CB163" s="22">
        <v>135</v>
      </c>
      <c r="CC163" s="22">
        <v>30</v>
      </c>
      <c r="CD163" s="22">
        <v>20</v>
      </c>
      <c r="CE163" s="22">
        <v>74</v>
      </c>
      <c r="CF163" s="22">
        <v>39</v>
      </c>
      <c r="CG163" s="22">
        <v>201</v>
      </c>
      <c r="CH163" s="22">
        <v>62</v>
      </c>
      <c r="CI163" s="22">
        <v>1</v>
      </c>
      <c r="CJ163" s="22">
        <v>0.12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0</v>
      </c>
      <c r="B164" s="22">
        <v>0</v>
      </c>
      <c r="C164" s="22">
        <v>235382</v>
      </c>
      <c r="D164" s="22">
        <v>0</v>
      </c>
      <c r="E164" s="22">
        <v>0</v>
      </c>
      <c r="F164" s="22">
        <v>-1</v>
      </c>
      <c r="G164" s="22">
        <v>1</v>
      </c>
      <c r="H164" s="22">
        <v>0</v>
      </c>
      <c r="I164" s="22">
        <v>3</v>
      </c>
      <c r="J164" s="20">
        <v>0</v>
      </c>
      <c r="K164" s="20">
        <v>0</v>
      </c>
      <c r="L164" s="22">
        <v>0</v>
      </c>
      <c r="M164" s="20" t="s">
        <v>1101</v>
      </c>
      <c r="N164" s="20">
        <v>0</v>
      </c>
      <c r="O164" s="22">
        <v>123</v>
      </c>
      <c r="P164" s="23" t="b">
        <v>0</v>
      </c>
      <c r="Q164" s="20" t="s">
        <v>3054</v>
      </c>
      <c r="R164" s="20" t="s">
        <v>3055</v>
      </c>
      <c r="S164" s="22">
        <v>44</v>
      </c>
      <c r="T164" s="20" t="s">
        <v>1102</v>
      </c>
      <c r="U164" s="20">
        <v>0</v>
      </c>
      <c r="V164" s="20" t="s">
        <v>653</v>
      </c>
      <c r="W164" s="20">
        <v>0</v>
      </c>
      <c r="X164" s="23" t="b">
        <v>0</v>
      </c>
      <c r="Y164" s="20"/>
      <c r="Z164" s="20" t="s">
        <v>871</v>
      </c>
      <c r="AA164" s="22">
        <v>5</v>
      </c>
      <c r="AB164" s="22">
        <v>36</v>
      </c>
      <c r="AC164" s="22">
        <v>0</v>
      </c>
      <c r="AD164" s="22">
        <v>2752</v>
      </c>
      <c r="AE164" s="22">
        <v>0</v>
      </c>
      <c r="AF164" s="22">
        <v>13475</v>
      </c>
      <c r="AG164" s="22">
        <v>10</v>
      </c>
      <c r="AH164" s="20">
        <v>0</v>
      </c>
      <c r="AI164" s="20">
        <v>0</v>
      </c>
      <c r="AJ164" s="20" t="s">
        <v>653</v>
      </c>
      <c r="AK164" s="22">
        <v>0</v>
      </c>
      <c r="AL164" s="22">
        <v>0</v>
      </c>
      <c r="AM164" s="22">
        <v>0</v>
      </c>
      <c r="AN164" s="22">
        <v>0</v>
      </c>
      <c r="AO164" s="22">
        <v>0</v>
      </c>
      <c r="AP164" s="22">
        <v>0</v>
      </c>
      <c r="AQ164" s="22">
        <v>0</v>
      </c>
      <c r="AR164" s="22">
        <v>0</v>
      </c>
      <c r="AS164" s="22">
        <v>0</v>
      </c>
      <c r="AT164" s="22">
        <v>0</v>
      </c>
      <c r="AU164" s="22">
        <v>0</v>
      </c>
      <c r="AV164" s="22">
        <v>0</v>
      </c>
      <c r="AW164" s="22">
        <v>0</v>
      </c>
      <c r="AX164" s="20">
        <v>0</v>
      </c>
      <c r="AY164" s="20">
        <v>0</v>
      </c>
      <c r="AZ164" s="20">
        <v>0</v>
      </c>
      <c r="BA164" s="20">
        <v>0</v>
      </c>
      <c r="BB164" s="22">
        <v>0</v>
      </c>
      <c r="BC164" s="20">
        <v>0</v>
      </c>
      <c r="BD164" s="20">
        <v>0</v>
      </c>
      <c r="BE164" s="20">
        <v>0</v>
      </c>
      <c r="BF164" s="20">
        <v>0</v>
      </c>
      <c r="BG164" s="22">
        <v>683</v>
      </c>
      <c r="BH164" s="22">
        <v>257</v>
      </c>
      <c r="BI164" s="22">
        <v>674</v>
      </c>
      <c r="BJ164" s="22">
        <v>259</v>
      </c>
      <c r="BK164" s="22">
        <v>647</v>
      </c>
      <c r="BL164" s="22">
        <v>247</v>
      </c>
      <c r="BM164" s="22">
        <v>686</v>
      </c>
      <c r="BN164" s="22">
        <v>258</v>
      </c>
      <c r="BO164" s="20"/>
      <c r="BP164" s="20"/>
      <c r="BQ164" s="20"/>
      <c r="BR164" s="20"/>
      <c r="BS164" s="20"/>
      <c r="BT164" s="20"/>
      <c r="BU164" s="22">
        <v>0</v>
      </c>
      <c r="BV164" s="22">
        <v>0</v>
      </c>
      <c r="BW164" s="22">
        <v>0</v>
      </c>
      <c r="BX164" s="22">
        <v>0</v>
      </c>
      <c r="BY164" s="22">
        <v>0</v>
      </c>
      <c r="BZ164" s="22">
        <v>0</v>
      </c>
      <c r="CA164" s="22">
        <v>556</v>
      </c>
      <c r="CB164" s="22">
        <v>317</v>
      </c>
      <c r="CC164" s="22">
        <v>589</v>
      </c>
      <c r="CD164" s="22">
        <v>206</v>
      </c>
      <c r="CE164" s="22">
        <v>695</v>
      </c>
      <c r="CF164" s="22">
        <v>265</v>
      </c>
      <c r="CG164" s="22">
        <v>538</v>
      </c>
      <c r="CH164" s="22">
        <v>187</v>
      </c>
      <c r="CI164" s="22">
        <v>0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0</v>
      </c>
      <c r="B165" s="22">
        <v>0</v>
      </c>
      <c r="C165" s="22">
        <v>509416</v>
      </c>
      <c r="D165" s="22">
        <v>0</v>
      </c>
      <c r="E165" s="22">
        <v>0</v>
      </c>
      <c r="F165" s="22">
        <v>0</v>
      </c>
      <c r="G165" s="22">
        <v>0</v>
      </c>
      <c r="H165" s="22">
        <v>0</v>
      </c>
      <c r="I165" s="22">
        <v>3</v>
      </c>
      <c r="J165" s="20">
        <v>0</v>
      </c>
      <c r="K165" s="20">
        <v>0</v>
      </c>
      <c r="L165" s="22">
        <v>0</v>
      </c>
      <c r="M165" s="20" t="s">
        <v>1744</v>
      </c>
      <c r="N165" s="20">
        <v>0</v>
      </c>
      <c r="O165" s="22">
        <v>124</v>
      </c>
      <c r="P165" s="23" t="b">
        <v>0</v>
      </c>
      <c r="Q165" s="20" t="s">
        <v>2807</v>
      </c>
      <c r="R165" s="20" t="s">
        <v>2808</v>
      </c>
      <c r="S165" s="22">
        <v>45</v>
      </c>
      <c r="T165" s="20" t="s">
        <v>1745</v>
      </c>
      <c r="U165" s="20">
        <v>0</v>
      </c>
      <c r="V165" s="20" t="s">
        <v>1746</v>
      </c>
      <c r="W165" s="20">
        <v>0</v>
      </c>
      <c r="X165" s="23" t="b">
        <v>0</v>
      </c>
      <c r="Y165" s="20"/>
      <c r="Z165" s="20" t="s">
        <v>871</v>
      </c>
      <c r="AA165" s="22">
        <v>5</v>
      </c>
      <c r="AB165" s="22">
        <v>36</v>
      </c>
      <c r="AC165" s="22">
        <v>0</v>
      </c>
      <c r="AD165" s="22">
        <v>483</v>
      </c>
      <c r="AE165" s="22">
        <v>0</v>
      </c>
      <c r="AF165" s="22">
        <v>5079</v>
      </c>
      <c r="AG165" s="22">
        <v>2</v>
      </c>
      <c r="AH165" s="20">
        <v>0</v>
      </c>
      <c r="AI165" s="20">
        <v>0</v>
      </c>
      <c r="AJ165" s="20" t="s">
        <v>1746</v>
      </c>
      <c r="AK165" s="22">
        <v>0</v>
      </c>
      <c r="AL165" s="22">
        <v>0</v>
      </c>
      <c r="AM165" s="22">
        <v>0</v>
      </c>
      <c r="AN165" s="22">
        <v>0</v>
      </c>
      <c r="AO165" s="22">
        <v>0</v>
      </c>
      <c r="AP165" s="22">
        <v>0</v>
      </c>
      <c r="AQ165" s="22">
        <v>0</v>
      </c>
      <c r="AR165" s="22">
        <v>0</v>
      </c>
      <c r="AS165" s="22">
        <v>0</v>
      </c>
      <c r="AT165" s="22">
        <v>0</v>
      </c>
      <c r="AU165" s="22">
        <v>0</v>
      </c>
      <c r="AV165" s="22">
        <v>0</v>
      </c>
      <c r="AW165" s="22">
        <v>0</v>
      </c>
      <c r="AX165" s="20">
        <v>0</v>
      </c>
      <c r="AY165" s="20">
        <v>0</v>
      </c>
      <c r="AZ165" s="20">
        <v>0</v>
      </c>
      <c r="BA165" s="20">
        <v>0</v>
      </c>
      <c r="BB165" s="22">
        <v>0</v>
      </c>
      <c r="BC165" s="20">
        <v>0</v>
      </c>
      <c r="BD165" s="20">
        <v>0</v>
      </c>
      <c r="BE165" s="20">
        <v>0</v>
      </c>
      <c r="BF165" s="20">
        <v>0</v>
      </c>
      <c r="BG165" s="22">
        <v>753</v>
      </c>
      <c r="BH165" s="22">
        <v>306</v>
      </c>
      <c r="BI165" s="22">
        <v>748</v>
      </c>
      <c r="BJ165" s="22">
        <v>306</v>
      </c>
      <c r="BK165" s="22">
        <v>736</v>
      </c>
      <c r="BL165" s="22">
        <v>301</v>
      </c>
      <c r="BM165" s="22">
        <v>756</v>
      </c>
      <c r="BN165" s="22">
        <v>307</v>
      </c>
      <c r="BO165" s="20"/>
      <c r="BP165" s="20"/>
      <c r="BQ165" s="20"/>
      <c r="BR165" s="20"/>
      <c r="BS165" s="20"/>
      <c r="BT165" s="20"/>
      <c r="BU165" s="22">
        <v>0</v>
      </c>
      <c r="BV165" s="22">
        <v>0</v>
      </c>
      <c r="BW165" s="22">
        <v>0</v>
      </c>
      <c r="BX165" s="22">
        <v>0</v>
      </c>
      <c r="BY165" s="22">
        <v>0</v>
      </c>
      <c r="BZ165" s="22">
        <v>0</v>
      </c>
      <c r="CA165" s="22">
        <v>461</v>
      </c>
      <c r="CB165" s="22">
        <v>275</v>
      </c>
      <c r="CC165" s="22">
        <v>680</v>
      </c>
      <c r="CD165" s="22">
        <v>265</v>
      </c>
      <c r="CE165" s="22">
        <v>756</v>
      </c>
      <c r="CF165" s="22">
        <v>309</v>
      </c>
      <c r="CG165" s="22">
        <v>657</v>
      </c>
      <c r="CH165" s="22">
        <v>253</v>
      </c>
      <c r="CI165" s="22">
        <v>0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2">
        <v>100</v>
      </c>
      <c r="B166" s="22">
        <v>100</v>
      </c>
      <c r="C166" s="22">
        <v>536916</v>
      </c>
      <c r="D166" s="22">
        <v>0</v>
      </c>
      <c r="E166" s="22">
        <v>0</v>
      </c>
      <c r="F166" s="22">
        <v>-3</v>
      </c>
      <c r="G166" s="22">
        <v>3</v>
      </c>
      <c r="H166" s="22">
        <v>0</v>
      </c>
      <c r="I166" s="22">
        <v>3</v>
      </c>
      <c r="J166" s="20">
        <v>0</v>
      </c>
      <c r="K166" s="20">
        <v>2.8</v>
      </c>
      <c r="L166" s="22">
        <v>0</v>
      </c>
      <c r="M166" s="20" t="s">
        <v>1136</v>
      </c>
      <c r="N166" s="20">
        <v>2.8</v>
      </c>
      <c r="O166" s="22">
        <v>125</v>
      </c>
      <c r="P166" s="23" t="b">
        <v>0</v>
      </c>
      <c r="Q166" s="20"/>
      <c r="R166" s="20" t="s">
        <v>3551</v>
      </c>
      <c r="S166" s="22">
        <v>47</v>
      </c>
      <c r="T166" s="20" t="s">
        <v>1137</v>
      </c>
      <c r="U166" s="20">
        <v>2.2999999999999998</v>
      </c>
      <c r="V166" s="20" t="s">
        <v>1138</v>
      </c>
      <c r="W166" s="20">
        <v>0.1</v>
      </c>
      <c r="X166" s="23" t="b">
        <v>0</v>
      </c>
      <c r="Y166" s="20"/>
      <c r="Z166" s="20" t="s">
        <v>857</v>
      </c>
      <c r="AA166" s="22">
        <v>5</v>
      </c>
      <c r="AB166" s="22">
        <v>36</v>
      </c>
      <c r="AC166" s="22">
        <v>43</v>
      </c>
      <c r="AD166" s="22">
        <v>17170</v>
      </c>
      <c r="AE166" s="22">
        <v>45</v>
      </c>
      <c r="AF166" s="22">
        <v>14824</v>
      </c>
      <c r="AG166" s="22">
        <v>469</v>
      </c>
      <c r="AH166" s="20">
        <v>0.6</v>
      </c>
      <c r="AI166" s="20">
        <v>9.1</v>
      </c>
      <c r="AJ166" s="20" t="s">
        <v>1138</v>
      </c>
      <c r="AK166" s="22">
        <v>938</v>
      </c>
      <c r="AL166" s="22">
        <v>3</v>
      </c>
      <c r="AM166" s="22">
        <v>1</v>
      </c>
      <c r="AN166" s="22">
        <v>4</v>
      </c>
      <c r="AO166" s="22">
        <v>12</v>
      </c>
      <c r="AP166" s="22">
        <v>0</v>
      </c>
      <c r="AQ166" s="22">
        <v>0</v>
      </c>
      <c r="AR166" s="22">
        <v>0</v>
      </c>
      <c r="AS166" s="22">
        <v>6</v>
      </c>
      <c r="AT166" s="22">
        <v>0</v>
      </c>
      <c r="AU166" s="22">
        <v>0</v>
      </c>
      <c r="AV166" s="22">
        <v>1</v>
      </c>
      <c r="AW166" s="22">
        <v>122</v>
      </c>
      <c r="AX166" s="20">
        <v>213.8</v>
      </c>
      <c r="AY166" s="20">
        <v>237.1</v>
      </c>
      <c r="AZ166" s="20">
        <v>183</v>
      </c>
      <c r="BA166" s="20">
        <v>63.4</v>
      </c>
      <c r="BB166" s="22">
        <v>12</v>
      </c>
      <c r="BC166" s="20">
        <v>1.8</v>
      </c>
      <c r="BD166" s="20">
        <v>0.86</v>
      </c>
      <c r="BE166" s="20">
        <v>2.66</v>
      </c>
      <c r="BF166" s="20">
        <v>13.69</v>
      </c>
      <c r="BG166" s="22">
        <v>254</v>
      </c>
      <c r="BH166" s="22">
        <v>104</v>
      </c>
      <c r="BI166" s="22">
        <v>125</v>
      </c>
      <c r="BJ166" s="22">
        <v>88</v>
      </c>
      <c r="BK166" s="22">
        <v>146</v>
      </c>
      <c r="BL166" s="22">
        <v>92</v>
      </c>
      <c r="BM166" s="22">
        <v>196</v>
      </c>
      <c r="BN166" s="22">
        <v>99</v>
      </c>
      <c r="BO166" s="20"/>
      <c r="BP166" s="20"/>
      <c r="BQ166" s="20"/>
      <c r="BR166" s="20"/>
      <c r="BS166" s="20"/>
      <c r="BT166" s="20"/>
      <c r="BU166" s="22">
        <v>0.17</v>
      </c>
      <c r="BV166" s="22">
        <v>0</v>
      </c>
      <c r="BW166" s="22">
        <v>0.08</v>
      </c>
      <c r="BX166" s="22">
        <v>0.25</v>
      </c>
      <c r="BY166" s="22">
        <v>1.31</v>
      </c>
      <c r="BZ166" s="22">
        <v>1.1499999999999999</v>
      </c>
      <c r="CA166" s="22">
        <v>332</v>
      </c>
      <c r="CB166" s="22">
        <v>218</v>
      </c>
      <c r="CC166" s="22">
        <v>111</v>
      </c>
      <c r="CD166" s="22">
        <v>48</v>
      </c>
      <c r="CE166" s="22">
        <v>259</v>
      </c>
      <c r="CF166" s="22">
        <v>107</v>
      </c>
      <c r="CG166" s="22">
        <v>441</v>
      </c>
      <c r="CH166" s="22">
        <v>146</v>
      </c>
      <c r="CI166" s="22">
        <v>1.1499999999999999</v>
      </c>
      <c r="CJ166" s="22">
        <v>0.38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2">
        <v>0</v>
      </c>
      <c r="B167" s="22">
        <v>0</v>
      </c>
      <c r="C167" s="22">
        <v>233425</v>
      </c>
      <c r="D167" s="22">
        <v>0</v>
      </c>
      <c r="E167" s="22">
        <v>0</v>
      </c>
      <c r="F167" s="22">
        <v>0</v>
      </c>
      <c r="G167" s="22">
        <v>0</v>
      </c>
      <c r="H167" s="22">
        <v>0</v>
      </c>
      <c r="I167" s="22">
        <v>4</v>
      </c>
      <c r="J167" s="20">
        <v>0</v>
      </c>
      <c r="K167" s="20">
        <v>0</v>
      </c>
      <c r="L167" s="22">
        <v>0</v>
      </c>
      <c r="M167" s="20" t="s">
        <v>882</v>
      </c>
      <c r="N167" s="20">
        <v>0</v>
      </c>
      <c r="O167" s="22">
        <v>127</v>
      </c>
      <c r="P167" s="23" t="b">
        <v>0</v>
      </c>
      <c r="Q167" s="20" t="s">
        <v>2376</v>
      </c>
      <c r="R167" s="20" t="s">
        <v>2377</v>
      </c>
      <c r="S167" s="22">
        <v>45</v>
      </c>
      <c r="T167" s="20" t="s">
        <v>1940</v>
      </c>
      <c r="U167" s="20">
        <v>0</v>
      </c>
      <c r="V167" s="20" t="s">
        <v>1941</v>
      </c>
      <c r="W167" s="20">
        <v>0</v>
      </c>
      <c r="X167" s="23" t="b">
        <v>0</v>
      </c>
      <c r="Y167" s="20"/>
      <c r="Z167" s="20" t="s">
        <v>871</v>
      </c>
      <c r="AA167" s="22">
        <v>5</v>
      </c>
      <c r="AB167" s="22">
        <v>36</v>
      </c>
      <c r="AC167" s="22">
        <v>0</v>
      </c>
      <c r="AD167" s="22">
        <v>0</v>
      </c>
      <c r="AE167" s="22">
        <v>0</v>
      </c>
      <c r="AF167" s="22">
        <v>3933</v>
      </c>
      <c r="AG167" s="22">
        <v>7</v>
      </c>
      <c r="AH167" s="20">
        <v>0</v>
      </c>
      <c r="AI167" s="20">
        <v>0</v>
      </c>
      <c r="AJ167" s="20" t="s">
        <v>1941</v>
      </c>
      <c r="AK167" s="22">
        <v>0</v>
      </c>
      <c r="AL167" s="22">
        <v>0</v>
      </c>
      <c r="AM167" s="22">
        <v>0</v>
      </c>
      <c r="AN167" s="22">
        <v>0</v>
      </c>
      <c r="AO167" s="22">
        <v>0</v>
      </c>
      <c r="AP167" s="22">
        <v>0</v>
      </c>
      <c r="AQ167" s="22">
        <v>0</v>
      </c>
      <c r="AR167" s="22">
        <v>0</v>
      </c>
      <c r="AS167" s="22">
        <v>0</v>
      </c>
      <c r="AT167" s="22">
        <v>0</v>
      </c>
      <c r="AU167" s="22">
        <v>0</v>
      </c>
      <c r="AV167" s="22">
        <v>0</v>
      </c>
      <c r="AW167" s="22">
        <v>0</v>
      </c>
      <c r="AX167" s="20">
        <v>0</v>
      </c>
      <c r="AY167" s="20">
        <v>0</v>
      </c>
      <c r="AZ167" s="20">
        <v>0</v>
      </c>
      <c r="BA167" s="20">
        <v>0</v>
      </c>
      <c r="BB167" s="22">
        <v>0</v>
      </c>
      <c r="BC167" s="20">
        <v>0</v>
      </c>
      <c r="BD167" s="20">
        <v>0</v>
      </c>
      <c r="BE167" s="20">
        <v>0</v>
      </c>
      <c r="BF167" s="20">
        <v>0</v>
      </c>
      <c r="BG167" s="22">
        <v>713</v>
      </c>
      <c r="BH167" s="22">
        <v>75</v>
      </c>
      <c r="BI167" s="22">
        <v>707</v>
      </c>
      <c r="BJ167" s="22">
        <v>75</v>
      </c>
      <c r="BK167" s="22">
        <v>690</v>
      </c>
      <c r="BL167" s="22">
        <v>74</v>
      </c>
      <c r="BM167" s="22">
        <v>716</v>
      </c>
      <c r="BN167" s="22">
        <v>77</v>
      </c>
      <c r="BO167" s="20"/>
      <c r="BP167" s="20"/>
      <c r="BQ167" s="20"/>
      <c r="BR167" s="20"/>
      <c r="BS167" s="20"/>
      <c r="BT167" s="20"/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395</v>
      </c>
      <c r="CB167" s="22">
        <v>68</v>
      </c>
      <c r="CC167" s="22">
        <v>631</v>
      </c>
      <c r="CD167" s="22">
        <v>56</v>
      </c>
      <c r="CE167" s="22">
        <v>720</v>
      </c>
      <c r="CF167" s="22">
        <v>79</v>
      </c>
      <c r="CG167" s="22">
        <v>648</v>
      </c>
      <c r="CH167" s="22">
        <v>90</v>
      </c>
      <c r="CI167" s="22">
        <v>0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27.75" thickBot="1">
      <c r="A168" s="22">
        <v>0</v>
      </c>
      <c r="B168" s="22">
        <v>0</v>
      </c>
      <c r="C168" s="22">
        <v>168090</v>
      </c>
      <c r="D168" s="22">
        <v>0</v>
      </c>
      <c r="E168" s="22">
        <v>0</v>
      </c>
      <c r="F168" s="22">
        <v>-2</v>
      </c>
      <c r="G168" s="22">
        <v>2</v>
      </c>
      <c r="H168" s="22">
        <v>0</v>
      </c>
      <c r="I168" s="22">
        <v>3</v>
      </c>
      <c r="J168" s="20">
        <v>0</v>
      </c>
      <c r="K168" s="20">
        <v>0</v>
      </c>
      <c r="L168" s="22">
        <v>0</v>
      </c>
      <c r="M168" s="20" t="s">
        <v>1942</v>
      </c>
      <c r="N168" s="20">
        <v>0</v>
      </c>
      <c r="O168" s="22">
        <v>128</v>
      </c>
      <c r="P168" s="23" t="b">
        <v>0</v>
      </c>
      <c r="Q168" s="20" t="s">
        <v>3883</v>
      </c>
      <c r="R168" s="20" t="s">
        <v>3884</v>
      </c>
      <c r="S168" s="22">
        <v>48</v>
      </c>
      <c r="T168" s="20" t="s">
        <v>1943</v>
      </c>
      <c r="U168" s="20">
        <v>1.6</v>
      </c>
      <c r="V168" s="20" t="s">
        <v>1944</v>
      </c>
      <c r="W168" s="20">
        <v>0.1</v>
      </c>
      <c r="X168" s="23" t="b">
        <v>0</v>
      </c>
      <c r="Y168" s="20"/>
      <c r="Z168" s="20" t="s">
        <v>871</v>
      </c>
      <c r="AA168" s="22">
        <v>5</v>
      </c>
      <c r="AB168" s="22">
        <v>36</v>
      </c>
      <c r="AC168" s="22">
        <v>14</v>
      </c>
      <c r="AD168" s="22">
        <v>8538</v>
      </c>
      <c r="AE168" s="22">
        <v>0</v>
      </c>
      <c r="AF168" s="22">
        <v>19437</v>
      </c>
      <c r="AG168" s="22">
        <v>31</v>
      </c>
      <c r="AH168" s="20">
        <v>0</v>
      </c>
      <c r="AI168" s="20">
        <v>2.9</v>
      </c>
      <c r="AJ168" s="20" t="s">
        <v>1944</v>
      </c>
      <c r="AK168" s="22">
        <v>449</v>
      </c>
      <c r="AL168" s="22">
        <v>0</v>
      </c>
      <c r="AM168" s="22">
        <v>1</v>
      </c>
      <c r="AN168" s="22">
        <v>1</v>
      </c>
      <c r="AO168" s="22">
        <v>6</v>
      </c>
      <c r="AP168" s="22">
        <v>0</v>
      </c>
      <c r="AQ168" s="22">
        <v>0</v>
      </c>
      <c r="AR168" s="22">
        <v>0</v>
      </c>
      <c r="AS168" s="22">
        <v>1</v>
      </c>
      <c r="AT168" s="22">
        <v>1</v>
      </c>
      <c r="AU168" s="22">
        <v>0</v>
      </c>
      <c r="AV168" s="22">
        <v>0</v>
      </c>
      <c r="AW168" s="22">
        <v>68</v>
      </c>
      <c r="AX168" s="20">
        <v>70.400000000000006</v>
      </c>
      <c r="AY168" s="20">
        <v>127.2</v>
      </c>
      <c r="AZ168" s="20">
        <v>24</v>
      </c>
      <c r="BA168" s="20">
        <v>21.7</v>
      </c>
      <c r="BB168" s="22">
        <v>6</v>
      </c>
      <c r="BC168" s="20">
        <v>0.22</v>
      </c>
      <c r="BD168" s="20">
        <v>0.54</v>
      </c>
      <c r="BE168" s="20">
        <v>0.76</v>
      </c>
      <c r="BF168" s="20">
        <v>5.16</v>
      </c>
      <c r="BG168" s="22">
        <v>397</v>
      </c>
      <c r="BH168" s="22">
        <v>170</v>
      </c>
      <c r="BI168" s="22">
        <v>220</v>
      </c>
      <c r="BJ168" s="22">
        <v>135</v>
      </c>
      <c r="BK168" s="22">
        <v>390</v>
      </c>
      <c r="BL168" s="22">
        <v>195</v>
      </c>
      <c r="BM168" s="22">
        <v>367</v>
      </c>
      <c r="BN168" s="22">
        <v>166</v>
      </c>
      <c r="BO168" s="20"/>
      <c r="BP168" s="20"/>
      <c r="BQ168" s="20"/>
      <c r="BR168" s="20"/>
      <c r="BS168" s="20"/>
      <c r="BT168" s="20"/>
      <c r="BU168" s="22">
        <v>0.04</v>
      </c>
      <c r="BV168" s="22">
        <v>0</v>
      </c>
      <c r="BW168" s="22">
        <v>0.11</v>
      </c>
      <c r="BX168" s="22">
        <v>0.15</v>
      </c>
      <c r="BY168" s="22">
        <v>1.03</v>
      </c>
      <c r="BZ168" s="22">
        <v>1.2</v>
      </c>
      <c r="CA168" s="22">
        <v>285</v>
      </c>
      <c r="CB168" s="22">
        <v>185</v>
      </c>
      <c r="CC168" s="22">
        <v>746</v>
      </c>
      <c r="CD168" s="22">
        <v>307</v>
      </c>
      <c r="CE168" s="22">
        <v>370</v>
      </c>
      <c r="CF168" s="22">
        <v>161</v>
      </c>
      <c r="CG168" s="22">
        <v>488</v>
      </c>
      <c r="CH168" s="22">
        <v>165</v>
      </c>
      <c r="CI168" s="22">
        <v>1.2</v>
      </c>
      <c r="CJ168" s="22">
        <v>0.2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100</v>
      </c>
      <c r="B169" s="22">
        <v>100</v>
      </c>
      <c r="C169" s="22">
        <v>83299</v>
      </c>
      <c r="D169" s="22">
        <v>0</v>
      </c>
      <c r="E169" s="22">
        <v>0</v>
      </c>
      <c r="F169" s="22">
        <v>2</v>
      </c>
      <c r="G169" s="22">
        <v>-2</v>
      </c>
      <c r="H169" s="22">
        <v>2</v>
      </c>
      <c r="I169" s="22">
        <v>2</v>
      </c>
      <c r="J169" s="20">
        <v>0</v>
      </c>
      <c r="K169" s="20">
        <v>7.2</v>
      </c>
      <c r="L169" s="22">
        <v>7</v>
      </c>
      <c r="M169" s="20" t="s">
        <v>504</v>
      </c>
      <c r="N169" s="20">
        <v>7.2</v>
      </c>
      <c r="O169" s="22">
        <v>129</v>
      </c>
      <c r="P169" s="23" t="b">
        <v>0</v>
      </c>
      <c r="Q169" s="20"/>
      <c r="R169" s="20" t="s">
        <v>3552</v>
      </c>
      <c r="S169" s="22">
        <v>52</v>
      </c>
      <c r="T169" s="20" t="s">
        <v>1091</v>
      </c>
      <c r="U169" s="20">
        <v>2.8</v>
      </c>
      <c r="V169" s="20" t="s">
        <v>486</v>
      </c>
      <c r="W169" s="20">
        <v>5.7</v>
      </c>
      <c r="X169" s="23" t="b">
        <v>0</v>
      </c>
      <c r="Y169" s="20"/>
      <c r="Z169" s="20" t="s">
        <v>857</v>
      </c>
      <c r="AA169" s="22">
        <v>5</v>
      </c>
      <c r="AB169" s="22">
        <v>36</v>
      </c>
      <c r="AC169" s="22">
        <v>67</v>
      </c>
      <c r="AD169" s="22">
        <v>825093</v>
      </c>
      <c r="AE169" s="22">
        <v>10650</v>
      </c>
      <c r="AF169" s="22">
        <v>660588</v>
      </c>
      <c r="AG169" s="22">
        <v>17554</v>
      </c>
      <c r="AH169" s="20">
        <v>1.4</v>
      </c>
      <c r="AI169" s="20">
        <v>12.9</v>
      </c>
      <c r="AJ169" s="20" t="s">
        <v>486</v>
      </c>
      <c r="AK169" s="22">
        <v>2104</v>
      </c>
      <c r="AL169" s="22">
        <v>3</v>
      </c>
      <c r="AM169" s="22">
        <v>1</v>
      </c>
      <c r="AN169" s="22">
        <v>3</v>
      </c>
      <c r="AO169" s="22">
        <v>38</v>
      </c>
      <c r="AP169" s="22">
        <v>0</v>
      </c>
      <c r="AQ169" s="22">
        <v>0</v>
      </c>
      <c r="AR169" s="22">
        <v>0</v>
      </c>
      <c r="AS169" s="22">
        <v>5</v>
      </c>
      <c r="AT169" s="22">
        <v>1</v>
      </c>
      <c r="AU169" s="22">
        <v>0</v>
      </c>
      <c r="AV169" s="22">
        <v>8</v>
      </c>
      <c r="AW169" s="22">
        <v>404</v>
      </c>
      <c r="AX169" s="20">
        <v>627.79999999999995</v>
      </c>
      <c r="AY169" s="20">
        <v>174.5</v>
      </c>
      <c r="AZ169" s="20">
        <v>326</v>
      </c>
      <c r="BA169" s="20">
        <v>112.8</v>
      </c>
      <c r="BB169" s="22">
        <v>24</v>
      </c>
      <c r="BC169" s="20">
        <v>3</v>
      </c>
      <c r="BD169" s="20">
        <v>2.13</v>
      </c>
      <c r="BE169" s="20">
        <v>5.12</v>
      </c>
      <c r="BF169" s="20">
        <v>34.65</v>
      </c>
      <c r="BG169" s="22">
        <v>34</v>
      </c>
      <c r="BH169" s="22">
        <v>6</v>
      </c>
      <c r="BI169" s="22">
        <v>171</v>
      </c>
      <c r="BJ169" s="22">
        <v>39</v>
      </c>
      <c r="BK169" s="22">
        <v>81</v>
      </c>
      <c r="BL169" s="22">
        <v>2</v>
      </c>
      <c r="BM169" s="22">
        <v>76</v>
      </c>
      <c r="BN169" s="22">
        <v>8</v>
      </c>
      <c r="BO169" s="20"/>
      <c r="BP169" s="20"/>
      <c r="BQ169" s="22">
        <v>2</v>
      </c>
      <c r="BR169" s="20"/>
      <c r="BS169" s="20"/>
      <c r="BT169" s="20"/>
      <c r="BU169" s="22">
        <v>0.13</v>
      </c>
      <c r="BV169" s="22">
        <v>0</v>
      </c>
      <c r="BW169" s="22">
        <v>0.09</v>
      </c>
      <c r="BX169" s="22">
        <v>0.22</v>
      </c>
      <c r="BY169" s="22">
        <v>1.48</v>
      </c>
      <c r="BZ169" s="22">
        <v>1.63</v>
      </c>
      <c r="CA169" s="22">
        <v>151</v>
      </c>
      <c r="CB169" s="22">
        <v>16</v>
      </c>
      <c r="CC169" s="22">
        <v>8</v>
      </c>
      <c r="CD169" s="22">
        <v>3</v>
      </c>
      <c r="CE169" s="22">
        <v>171</v>
      </c>
      <c r="CF169" s="22">
        <v>44</v>
      </c>
      <c r="CG169" s="22">
        <v>62</v>
      </c>
      <c r="CH169" s="22">
        <v>19</v>
      </c>
      <c r="CI169" s="22">
        <v>1.03</v>
      </c>
      <c r="CJ169" s="22">
        <v>0.13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100</v>
      </c>
      <c r="B170" s="22">
        <v>100</v>
      </c>
      <c r="C170" s="22">
        <v>474120</v>
      </c>
      <c r="D170" s="22">
        <v>0</v>
      </c>
      <c r="E170" s="22">
        <v>0</v>
      </c>
      <c r="F170" s="22">
        <v>-5</v>
      </c>
      <c r="G170" s="22">
        <v>5</v>
      </c>
      <c r="H170" s="22">
        <v>0</v>
      </c>
      <c r="I170" s="22">
        <v>3</v>
      </c>
      <c r="J170" s="20">
        <v>0</v>
      </c>
      <c r="K170" s="20">
        <v>0.8</v>
      </c>
      <c r="L170" s="22">
        <v>1</v>
      </c>
      <c r="M170" s="20" t="s">
        <v>1118</v>
      </c>
      <c r="N170" s="20">
        <v>0.8</v>
      </c>
      <c r="O170" s="22">
        <v>130</v>
      </c>
      <c r="P170" s="23" t="b">
        <v>0</v>
      </c>
      <c r="Q170" s="20"/>
      <c r="R170" s="20" t="s">
        <v>2809</v>
      </c>
      <c r="S170" s="22">
        <v>50</v>
      </c>
      <c r="T170" s="20" t="s">
        <v>1119</v>
      </c>
      <c r="U170" s="20">
        <v>2.2000000000000002</v>
      </c>
      <c r="V170" s="20" t="s">
        <v>649</v>
      </c>
      <c r="W170" s="20">
        <v>0.4</v>
      </c>
      <c r="X170" s="23" t="b">
        <v>0</v>
      </c>
      <c r="Y170" s="20"/>
      <c r="Z170" s="20" t="s">
        <v>857</v>
      </c>
      <c r="AA170" s="22">
        <v>5</v>
      </c>
      <c r="AB170" s="22">
        <v>36</v>
      </c>
      <c r="AC170" s="22">
        <v>11</v>
      </c>
      <c r="AD170" s="22">
        <v>48193</v>
      </c>
      <c r="AE170" s="22">
        <v>76</v>
      </c>
      <c r="AF170" s="22">
        <v>387257</v>
      </c>
      <c r="AG170" s="22">
        <v>132</v>
      </c>
      <c r="AH170" s="20">
        <v>0.2</v>
      </c>
      <c r="AI170" s="20">
        <v>2.2000000000000002</v>
      </c>
      <c r="AJ170" s="20" t="s">
        <v>649</v>
      </c>
      <c r="AK170" s="22">
        <v>144</v>
      </c>
      <c r="AL170" s="22">
        <v>0</v>
      </c>
      <c r="AM170" s="22">
        <v>2</v>
      </c>
      <c r="AN170" s="22">
        <v>0</v>
      </c>
      <c r="AO170" s="22">
        <v>4</v>
      </c>
      <c r="AP170" s="22">
        <v>0</v>
      </c>
      <c r="AQ170" s="22">
        <v>0</v>
      </c>
      <c r="AR170" s="22">
        <v>0</v>
      </c>
      <c r="AS170" s="22">
        <v>1</v>
      </c>
      <c r="AT170" s="22">
        <v>0</v>
      </c>
      <c r="AU170" s="22">
        <v>0</v>
      </c>
      <c r="AV170" s="22">
        <v>0</v>
      </c>
      <c r="AW170" s="22">
        <v>33</v>
      </c>
      <c r="AX170" s="20">
        <v>44.6</v>
      </c>
      <c r="AY170" s="20">
        <v>41.5</v>
      </c>
      <c r="AZ170" s="20">
        <v>69</v>
      </c>
      <c r="BA170" s="20">
        <v>15.4</v>
      </c>
      <c r="BB170" s="22">
        <v>2</v>
      </c>
      <c r="BC170" s="20">
        <v>0.43</v>
      </c>
      <c r="BD170" s="20">
        <v>0.6</v>
      </c>
      <c r="BE170" s="20">
        <v>1.03</v>
      </c>
      <c r="BF170" s="20">
        <v>2.5099999999999998</v>
      </c>
      <c r="BG170" s="22">
        <v>429</v>
      </c>
      <c r="BH170" s="22">
        <v>189</v>
      </c>
      <c r="BI170" s="22">
        <v>361</v>
      </c>
      <c r="BJ170" s="22">
        <v>185</v>
      </c>
      <c r="BK170" s="22">
        <v>279</v>
      </c>
      <c r="BL170" s="22">
        <v>141</v>
      </c>
      <c r="BM170" s="22">
        <v>397</v>
      </c>
      <c r="BN170" s="22">
        <v>180</v>
      </c>
      <c r="BO170" s="20"/>
      <c r="BP170" s="20"/>
      <c r="BQ170" s="20"/>
      <c r="BR170" s="20"/>
      <c r="BS170" s="20"/>
      <c r="BT170" s="20"/>
      <c r="BU170" s="22">
        <v>0.27</v>
      </c>
      <c r="BV170" s="22">
        <v>0</v>
      </c>
      <c r="BW170" s="22">
        <v>0.38</v>
      </c>
      <c r="BX170" s="22">
        <v>0.65</v>
      </c>
      <c r="BY170" s="22">
        <v>1.57</v>
      </c>
      <c r="BZ170" s="22">
        <v>2.5</v>
      </c>
      <c r="CA170" s="22">
        <v>208</v>
      </c>
      <c r="CB170" s="22">
        <v>131</v>
      </c>
      <c r="CC170" s="22">
        <v>278</v>
      </c>
      <c r="CD170" s="22">
        <v>133</v>
      </c>
      <c r="CE170" s="22">
        <v>281</v>
      </c>
      <c r="CF170" s="22">
        <v>119</v>
      </c>
      <c r="CG170" s="22">
        <v>258</v>
      </c>
      <c r="CH170" s="22">
        <v>82</v>
      </c>
      <c r="CI170" s="22">
        <v>1.25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2">
        <v>100</v>
      </c>
      <c r="B171" s="22">
        <v>100</v>
      </c>
      <c r="C171" s="22">
        <v>204214</v>
      </c>
      <c r="D171" s="22">
        <v>0</v>
      </c>
      <c r="E171" s="22">
        <v>0</v>
      </c>
      <c r="F171" s="22">
        <v>-1</v>
      </c>
      <c r="G171" s="22">
        <v>1</v>
      </c>
      <c r="H171" s="22">
        <v>1</v>
      </c>
      <c r="I171" s="22">
        <v>2</v>
      </c>
      <c r="J171" s="20">
        <v>0</v>
      </c>
      <c r="K171" s="20">
        <v>2</v>
      </c>
      <c r="L171" s="22">
        <v>6</v>
      </c>
      <c r="M171" s="20" t="s">
        <v>1131</v>
      </c>
      <c r="N171" s="20">
        <v>2</v>
      </c>
      <c r="O171" s="22">
        <v>131</v>
      </c>
      <c r="P171" s="23" t="b">
        <v>0</v>
      </c>
      <c r="Q171" s="20"/>
      <c r="R171" s="20" t="s">
        <v>3322</v>
      </c>
      <c r="S171" s="22">
        <v>49</v>
      </c>
      <c r="T171" s="20" t="s">
        <v>1132</v>
      </c>
      <c r="U171" s="20">
        <v>3.4</v>
      </c>
      <c r="V171" s="20" t="s">
        <v>445</v>
      </c>
      <c r="W171" s="20">
        <v>21.4</v>
      </c>
      <c r="X171" s="23" t="b">
        <v>0</v>
      </c>
      <c r="Y171" s="20"/>
      <c r="Z171" s="20" t="s">
        <v>857</v>
      </c>
      <c r="AA171" s="22">
        <v>5</v>
      </c>
      <c r="AB171" s="22">
        <v>36</v>
      </c>
      <c r="AC171" s="22">
        <v>54</v>
      </c>
      <c r="AD171" s="22">
        <v>3870075</v>
      </c>
      <c r="AE171" s="22">
        <v>5497</v>
      </c>
      <c r="AF171" s="22">
        <v>6678368</v>
      </c>
      <c r="AG171" s="22">
        <v>37703</v>
      </c>
      <c r="AH171" s="20">
        <v>0.4</v>
      </c>
      <c r="AI171" s="20">
        <v>11</v>
      </c>
      <c r="AJ171" s="20" t="s">
        <v>1945</v>
      </c>
      <c r="AK171" s="22">
        <v>1050</v>
      </c>
      <c r="AL171" s="22">
        <v>2</v>
      </c>
      <c r="AM171" s="22">
        <v>3</v>
      </c>
      <c r="AN171" s="22">
        <v>3</v>
      </c>
      <c r="AO171" s="22">
        <v>21</v>
      </c>
      <c r="AP171" s="22">
        <v>1</v>
      </c>
      <c r="AQ171" s="22">
        <v>0</v>
      </c>
      <c r="AR171" s="22">
        <v>0</v>
      </c>
      <c r="AS171" s="22">
        <v>4</v>
      </c>
      <c r="AT171" s="22">
        <v>0</v>
      </c>
      <c r="AU171" s="22">
        <v>0</v>
      </c>
      <c r="AV171" s="22">
        <v>7</v>
      </c>
      <c r="AW171" s="22">
        <v>255</v>
      </c>
      <c r="AX171" s="20">
        <v>314</v>
      </c>
      <c r="AY171" s="20">
        <v>359.3</v>
      </c>
      <c r="AZ171" s="20">
        <v>152</v>
      </c>
      <c r="BA171" s="20">
        <v>82.5</v>
      </c>
      <c r="BB171" s="22">
        <v>12</v>
      </c>
      <c r="BC171" s="20">
        <v>0.98</v>
      </c>
      <c r="BD171" s="20">
        <v>2.13</v>
      </c>
      <c r="BE171" s="20">
        <v>3.11</v>
      </c>
      <c r="BF171" s="20">
        <v>20.45</v>
      </c>
      <c r="BG171" s="22">
        <v>187</v>
      </c>
      <c r="BH171" s="22">
        <v>69</v>
      </c>
      <c r="BI171" s="22">
        <v>70</v>
      </c>
      <c r="BJ171" s="22">
        <v>13</v>
      </c>
      <c r="BK171" s="22">
        <v>176</v>
      </c>
      <c r="BL171" s="22">
        <v>32</v>
      </c>
      <c r="BM171" s="22">
        <v>128</v>
      </c>
      <c r="BN171" s="22">
        <v>27</v>
      </c>
      <c r="BO171" s="22">
        <v>3</v>
      </c>
      <c r="BP171" s="20"/>
      <c r="BQ171" s="20"/>
      <c r="BR171" s="20"/>
      <c r="BS171" s="20"/>
      <c r="BT171" s="20"/>
      <c r="BU171" s="22">
        <v>0.08</v>
      </c>
      <c r="BV171" s="22">
        <v>0</v>
      </c>
      <c r="BW171" s="22">
        <v>0.18</v>
      </c>
      <c r="BX171" s="22">
        <v>0.26</v>
      </c>
      <c r="BY171" s="22">
        <v>1.75</v>
      </c>
      <c r="BZ171" s="22">
        <v>1.8</v>
      </c>
      <c r="CA171" s="22">
        <v>239</v>
      </c>
      <c r="CB171" s="22">
        <v>26</v>
      </c>
      <c r="CC171" s="22">
        <v>169</v>
      </c>
      <c r="CD171" s="22">
        <v>54</v>
      </c>
      <c r="CE171" s="22">
        <v>106</v>
      </c>
      <c r="CF171" s="22">
        <v>18</v>
      </c>
      <c r="CG171" s="22">
        <v>13</v>
      </c>
      <c r="CH171" s="22">
        <v>4</v>
      </c>
      <c r="CI171" s="22">
        <v>1.03</v>
      </c>
      <c r="CJ171" s="22">
        <v>0.26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2">
        <v>100</v>
      </c>
      <c r="B172" s="22">
        <v>100</v>
      </c>
      <c r="C172" s="22">
        <v>487117</v>
      </c>
      <c r="D172" s="22">
        <v>-1</v>
      </c>
      <c r="E172" s="22">
        <v>1</v>
      </c>
      <c r="F172" s="22">
        <v>-3</v>
      </c>
      <c r="G172" s="22">
        <v>3</v>
      </c>
      <c r="H172" s="22">
        <v>1</v>
      </c>
      <c r="I172" s="22">
        <v>4</v>
      </c>
      <c r="J172" s="20">
        <v>0</v>
      </c>
      <c r="K172" s="20">
        <v>1.5</v>
      </c>
      <c r="L172" s="22">
        <v>1</v>
      </c>
      <c r="M172" s="20" t="s">
        <v>1133</v>
      </c>
      <c r="N172" s="20">
        <v>1.5</v>
      </c>
      <c r="O172" s="22">
        <v>132</v>
      </c>
      <c r="P172" s="23" t="b">
        <v>0</v>
      </c>
      <c r="Q172" s="20"/>
      <c r="R172" s="20" t="s">
        <v>4087</v>
      </c>
      <c r="S172" s="22">
        <v>57</v>
      </c>
      <c r="T172" s="20" t="s">
        <v>1134</v>
      </c>
      <c r="U172" s="20">
        <v>2.6</v>
      </c>
      <c r="V172" s="20" t="s">
        <v>689</v>
      </c>
      <c r="W172" s="20">
        <v>4.3</v>
      </c>
      <c r="X172" s="23" t="b">
        <v>0</v>
      </c>
      <c r="Y172" s="20"/>
      <c r="Z172" s="20" t="s">
        <v>857</v>
      </c>
      <c r="AA172" s="22">
        <v>5</v>
      </c>
      <c r="AB172" s="22">
        <v>36</v>
      </c>
      <c r="AC172" s="22">
        <v>68</v>
      </c>
      <c r="AD172" s="22">
        <v>1372963</v>
      </c>
      <c r="AE172" s="22">
        <v>1291</v>
      </c>
      <c r="AF172" s="22">
        <v>1629758</v>
      </c>
      <c r="AG172" s="22">
        <v>5860</v>
      </c>
      <c r="AH172" s="20">
        <v>0.3</v>
      </c>
      <c r="AI172" s="20">
        <v>11.9</v>
      </c>
      <c r="AJ172" s="20" t="s">
        <v>689</v>
      </c>
      <c r="AK172" s="22">
        <v>1349</v>
      </c>
      <c r="AL172" s="22">
        <v>6</v>
      </c>
      <c r="AM172" s="22">
        <v>1</v>
      </c>
      <c r="AN172" s="22">
        <v>2</v>
      </c>
      <c r="AO172" s="22">
        <v>28</v>
      </c>
      <c r="AP172" s="22">
        <v>0</v>
      </c>
      <c r="AQ172" s="22">
        <v>0</v>
      </c>
      <c r="AR172" s="22">
        <v>0</v>
      </c>
      <c r="AS172" s="22">
        <v>1</v>
      </c>
      <c r="AT172" s="22">
        <v>0</v>
      </c>
      <c r="AU172" s="22">
        <v>0</v>
      </c>
      <c r="AV172" s="22">
        <v>5</v>
      </c>
      <c r="AW172" s="22">
        <v>215</v>
      </c>
      <c r="AX172" s="20">
        <v>274</v>
      </c>
      <c r="AY172" s="20">
        <v>106.7</v>
      </c>
      <c r="AZ172" s="20">
        <v>393</v>
      </c>
      <c r="BA172" s="20">
        <v>77.2</v>
      </c>
      <c r="BB172" s="22">
        <v>15</v>
      </c>
      <c r="BC172" s="20">
        <v>4.49</v>
      </c>
      <c r="BD172" s="20">
        <v>0.77</v>
      </c>
      <c r="BE172" s="20">
        <v>5.26</v>
      </c>
      <c r="BF172" s="20">
        <v>21.94</v>
      </c>
      <c r="BG172" s="22">
        <v>215</v>
      </c>
      <c r="BH172" s="22">
        <v>25</v>
      </c>
      <c r="BI172" s="22">
        <v>253</v>
      </c>
      <c r="BJ172" s="22">
        <v>36</v>
      </c>
      <c r="BK172" s="22">
        <v>63</v>
      </c>
      <c r="BL172" s="22">
        <v>25</v>
      </c>
      <c r="BM172" s="22">
        <v>147</v>
      </c>
      <c r="BN172" s="22">
        <v>26</v>
      </c>
      <c r="BO172" s="20"/>
      <c r="BP172" s="20"/>
      <c r="BQ172" s="20"/>
      <c r="BR172" s="20"/>
      <c r="BS172" s="20"/>
      <c r="BT172" s="20"/>
      <c r="BU172" s="22">
        <v>0.3</v>
      </c>
      <c r="BV172" s="22">
        <v>0</v>
      </c>
      <c r="BW172" s="22">
        <v>0.05</v>
      </c>
      <c r="BX172" s="22">
        <v>0.35</v>
      </c>
      <c r="BY172" s="22">
        <v>1.46</v>
      </c>
      <c r="BZ172" s="22">
        <v>1.87</v>
      </c>
      <c r="CA172" s="22">
        <v>90</v>
      </c>
      <c r="CB172" s="22">
        <v>26</v>
      </c>
      <c r="CC172" s="22">
        <v>214</v>
      </c>
      <c r="CD172" s="22">
        <v>28</v>
      </c>
      <c r="CE172" s="22">
        <v>210</v>
      </c>
      <c r="CF172" s="22">
        <v>38</v>
      </c>
      <c r="CG172" s="22">
        <v>83</v>
      </c>
      <c r="CH172" s="22">
        <v>12</v>
      </c>
      <c r="CI172" s="22">
        <v>1</v>
      </c>
      <c r="CJ172" s="22">
        <v>0.13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2">
        <v>100</v>
      </c>
      <c r="B173" s="22">
        <v>0</v>
      </c>
      <c r="C173" s="22">
        <v>243568</v>
      </c>
      <c r="D173" s="22">
        <v>-1</v>
      </c>
      <c r="E173" s="22">
        <v>1</v>
      </c>
      <c r="F173" s="22">
        <v>-2</v>
      </c>
      <c r="G173" s="22">
        <v>2</v>
      </c>
      <c r="H173" s="22">
        <v>1</v>
      </c>
      <c r="I173" s="22">
        <v>3</v>
      </c>
      <c r="J173" s="20">
        <v>0</v>
      </c>
      <c r="K173" s="20">
        <v>0</v>
      </c>
      <c r="L173" s="22">
        <v>0</v>
      </c>
      <c r="M173" s="20" t="s">
        <v>1122</v>
      </c>
      <c r="N173" s="20">
        <v>0.2</v>
      </c>
      <c r="O173" s="22">
        <v>133</v>
      </c>
      <c r="P173" s="23" t="b">
        <v>0</v>
      </c>
      <c r="Q173" s="20"/>
      <c r="R173" s="20" t="s">
        <v>4088</v>
      </c>
      <c r="S173" s="22">
        <v>48</v>
      </c>
      <c r="T173" s="20" t="s">
        <v>1123</v>
      </c>
      <c r="U173" s="20">
        <v>2.2000000000000002</v>
      </c>
      <c r="V173" s="20" t="s">
        <v>647</v>
      </c>
      <c r="W173" s="20">
        <v>0.2</v>
      </c>
      <c r="X173" s="23" t="b">
        <v>0</v>
      </c>
      <c r="Y173" s="20"/>
      <c r="Z173" s="20" t="s">
        <v>857</v>
      </c>
      <c r="AA173" s="22">
        <v>5</v>
      </c>
      <c r="AB173" s="22">
        <v>36</v>
      </c>
      <c r="AC173" s="22">
        <v>54</v>
      </c>
      <c r="AD173" s="22">
        <v>89121</v>
      </c>
      <c r="AE173" s="22">
        <v>22</v>
      </c>
      <c r="AF173" s="22">
        <v>83461</v>
      </c>
      <c r="AG173" s="22">
        <v>257</v>
      </c>
      <c r="AH173" s="20">
        <v>0</v>
      </c>
      <c r="AI173" s="20">
        <v>11.2</v>
      </c>
      <c r="AJ173" s="20" t="s">
        <v>647</v>
      </c>
      <c r="AK173" s="22">
        <v>1775</v>
      </c>
      <c r="AL173" s="22">
        <v>0</v>
      </c>
      <c r="AM173" s="22">
        <v>3</v>
      </c>
      <c r="AN173" s="22">
        <v>5</v>
      </c>
      <c r="AO173" s="22">
        <v>30</v>
      </c>
      <c r="AP173" s="22">
        <v>0</v>
      </c>
      <c r="AQ173" s="22">
        <v>0</v>
      </c>
      <c r="AR173" s="22">
        <v>0</v>
      </c>
      <c r="AS173" s="22">
        <v>5</v>
      </c>
      <c r="AT173" s="22">
        <v>1</v>
      </c>
      <c r="AU173" s="22">
        <v>0</v>
      </c>
      <c r="AV173" s="22">
        <v>4</v>
      </c>
      <c r="AW173" s="22">
        <v>310</v>
      </c>
      <c r="AX173" s="20">
        <v>251</v>
      </c>
      <c r="AY173" s="20">
        <v>423.7</v>
      </c>
      <c r="AZ173" s="20">
        <v>97</v>
      </c>
      <c r="BA173" s="20">
        <v>77.2</v>
      </c>
      <c r="BB173" s="22">
        <v>20</v>
      </c>
      <c r="BC173" s="20">
        <v>0.86</v>
      </c>
      <c r="BD173" s="20">
        <v>2.15</v>
      </c>
      <c r="BE173" s="20">
        <v>3.01</v>
      </c>
      <c r="BF173" s="20">
        <v>29.91</v>
      </c>
      <c r="BG173" s="22">
        <v>226</v>
      </c>
      <c r="BH173" s="22">
        <v>91</v>
      </c>
      <c r="BI173" s="22">
        <v>56</v>
      </c>
      <c r="BJ173" s="22">
        <v>47</v>
      </c>
      <c r="BK173" s="22">
        <v>237</v>
      </c>
      <c r="BL173" s="22">
        <v>125</v>
      </c>
      <c r="BM173" s="22">
        <v>145</v>
      </c>
      <c r="BN173" s="22">
        <v>79</v>
      </c>
      <c r="BO173" s="20"/>
      <c r="BP173" s="20"/>
      <c r="BQ173" s="20"/>
      <c r="BR173" s="20"/>
      <c r="BS173" s="20"/>
      <c r="BT173" s="20"/>
      <c r="BU173" s="22">
        <v>0.04</v>
      </c>
      <c r="BV173" s="22">
        <v>0</v>
      </c>
      <c r="BW173" s="22">
        <v>0.11</v>
      </c>
      <c r="BX173" s="22">
        <v>0.15</v>
      </c>
      <c r="BY173" s="22">
        <v>1.52</v>
      </c>
      <c r="BZ173" s="22">
        <v>1.52</v>
      </c>
      <c r="CA173" s="22">
        <v>294</v>
      </c>
      <c r="CB173" s="22">
        <v>191</v>
      </c>
      <c r="CC173" s="22">
        <v>370</v>
      </c>
      <c r="CD173" s="22">
        <v>175</v>
      </c>
      <c r="CE173" s="22">
        <v>275</v>
      </c>
      <c r="CF173" s="22">
        <v>115</v>
      </c>
      <c r="CG173" s="22">
        <v>321</v>
      </c>
      <c r="CH173" s="22">
        <v>102</v>
      </c>
      <c r="CI173" s="22">
        <v>1.01</v>
      </c>
      <c r="CJ173" s="22">
        <v>0.25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2">
        <v>100</v>
      </c>
      <c r="B174" s="22">
        <v>100</v>
      </c>
      <c r="C174" s="22">
        <v>60307</v>
      </c>
      <c r="D174" s="22">
        <v>-1</v>
      </c>
      <c r="E174" s="22">
        <v>1</v>
      </c>
      <c r="F174" s="22">
        <v>0</v>
      </c>
      <c r="G174" s="22">
        <v>0</v>
      </c>
      <c r="H174" s="22">
        <v>1</v>
      </c>
      <c r="I174" s="22">
        <v>3</v>
      </c>
      <c r="J174" s="20">
        <v>0</v>
      </c>
      <c r="K174" s="20">
        <v>6</v>
      </c>
      <c r="L174" s="22">
        <v>8</v>
      </c>
      <c r="M174" s="20" t="s">
        <v>1089</v>
      </c>
      <c r="N174" s="20">
        <v>6</v>
      </c>
      <c r="O174" s="22">
        <v>134</v>
      </c>
      <c r="P174" s="23" t="b">
        <v>0</v>
      </c>
      <c r="Q174" s="20"/>
      <c r="R174" s="20" t="s">
        <v>3154</v>
      </c>
      <c r="S174" s="22">
        <v>65</v>
      </c>
      <c r="T174" s="20" t="s">
        <v>1090</v>
      </c>
      <c r="U174" s="20">
        <v>5.0999999999999996</v>
      </c>
      <c r="V174" s="20" t="s">
        <v>418</v>
      </c>
      <c r="W174" s="20">
        <v>8.1999999999999993</v>
      </c>
      <c r="X174" s="23" t="b">
        <v>0</v>
      </c>
      <c r="Y174" s="20"/>
      <c r="Z174" s="20" t="s">
        <v>857</v>
      </c>
      <c r="AA174" s="22">
        <v>5</v>
      </c>
      <c r="AB174" s="22">
        <v>36</v>
      </c>
      <c r="AC174" s="22">
        <v>132</v>
      </c>
      <c r="AD174" s="22">
        <v>1682016</v>
      </c>
      <c r="AE174" s="22">
        <v>8410</v>
      </c>
      <c r="AF174" s="22">
        <v>1137011</v>
      </c>
      <c r="AG174" s="22">
        <v>53491</v>
      </c>
      <c r="AH174" s="20">
        <v>0.9</v>
      </c>
      <c r="AI174" s="20">
        <v>20.3</v>
      </c>
      <c r="AJ174" s="20" t="s">
        <v>1946</v>
      </c>
      <c r="AK174" s="22">
        <v>2212</v>
      </c>
      <c r="AL174" s="22">
        <v>4</v>
      </c>
      <c r="AM174" s="22">
        <v>11</v>
      </c>
      <c r="AN174" s="22">
        <v>5</v>
      </c>
      <c r="AO174" s="22">
        <v>32</v>
      </c>
      <c r="AP174" s="22">
        <v>0</v>
      </c>
      <c r="AQ174" s="22">
        <v>0</v>
      </c>
      <c r="AR174" s="22">
        <v>0</v>
      </c>
      <c r="AS174" s="22">
        <v>4</v>
      </c>
      <c r="AT174" s="22">
        <v>0</v>
      </c>
      <c r="AU174" s="22">
        <v>0</v>
      </c>
      <c r="AV174" s="22">
        <v>28</v>
      </c>
      <c r="AW174" s="22">
        <v>574</v>
      </c>
      <c r="AX174" s="20">
        <v>800.8</v>
      </c>
      <c r="AY174" s="20">
        <v>1221.8</v>
      </c>
      <c r="AZ174" s="20">
        <v>354</v>
      </c>
      <c r="BA174" s="20">
        <v>237.7</v>
      </c>
      <c r="BB174" s="22">
        <v>24</v>
      </c>
      <c r="BC174" s="20">
        <v>5.27</v>
      </c>
      <c r="BD174" s="20">
        <v>6.9</v>
      </c>
      <c r="BE174" s="20">
        <v>12.17</v>
      </c>
      <c r="BF174" s="20">
        <v>34.369999999999997</v>
      </c>
      <c r="BG174" s="22">
        <v>7</v>
      </c>
      <c r="BH174" s="22">
        <v>3</v>
      </c>
      <c r="BI174" s="22">
        <v>1</v>
      </c>
      <c r="BJ174" s="22">
        <v>1</v>
      </c>
      <c r="BK174" s="22">
        <v>74</v>
      </c>
      <c r="BL174" s="22">
        <v>44</v>
      </c>
      <c r="BM174" s="22">
        <v>6</v>
      </c>
      <c r="BN174" s="22">
        <v>5</v>
      </c>
      <c r="BO174" s="22">
        <v>1</v>
      </c>
      <c r="BP174" s="20"/>
      <c r="BQ174" s="22">
        <v>1</v>
      </c>
      <c r="BR174" s="20"/>
      <c r="BS174" s="22">
        <v>2</v>
      </c>
      <c r="BT174" s="20"/>
      <c r="BU174" s="22">
        <v>0.21</v>
      </c>
      <c r="BV174" s="22">
        <v>0</v>
      </c>
      <c r="BW174" s="22">
        <v>0.28000000000000003</v>
      </c>
      <c r="BX174" s="22">
        <v>0.49</v>
      </c>
      <c r="BY174" s="22">
        <v>1.4</v>
      </c>
      <c r="BZ174" s="22">
        <v>1.3</v>
      </c>
      <c r="CA174" s="22">
        <v>44</v>
      </c>
      <c r="CB174" s="22">
        <v>26</v>
      </c>
      <c r="CC174" s="22">
        <v>20</v>
      </c>
      <c r="CD174" s="22">
        <v>12</v>
      </c>
      <c r="CE174" s="22">
        <v>14</v>
      </c>
      <c r="CF174" s="22">
        <v>11</v>
      </c>
      <c r="CG174" s="22">
        <v>49</v>
      </c>
      <c r="CH174" s="22">
        <v>17</v>
      </c>
      <c r="CI174" s="22">
        <v>0.98</v>
      </c>
      <c r="CJ174" s="22">
        <v>0.2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2">
        <v>0</v>
      </c>
      <c r="B175" s="22">
        <v>0</v>
      </c>
      <c r="C175" s="22">
        <v>475168</v>
      </c>
      <c r="D175" s="22">
        <v>0</v>
      </c>
      <c r="E175" s="22">
        <v>0</v>
      </c>
      <c r="F175" s="22">
        <v>-3</v>
      </c>
      <c r="G175" s="22">
        <v>3</v>
      </c>
      <c r="H175" s="22">
        <v>2</v>
      </c>
      <c r="I175" s="22">
        <v>4</v>
      </c>
      <c r="J175" s="20">
        <v>0</v>
      </c>
      <c r="K175" s="20">
        <v>0</v>
      </c>
      <c r="L175" s="22">
        <v>0</v>
      </c>
      <c r="M175" s="20" t="s">
        <v>1947</v>
      </c>
      <c r="N175" s="20">
        <v>0</v>
      </c>
      <c r="O175" s="22">
        <v>135</v>
      </c>
      <c r="P175" s="23" t="b">
        <v>0</v>
      </c>
      <c r="Q175" s="20" t="s">
        <v>4089</v>
      </c>
      <c r="R175" s="20" t="s">
        <v>3978</v>
      </c>
      <c r="S175" s="22">
        <v>52</v>
      </c>
      <c r="T175" s="20" t="s">
        <v>1948</v>
      </c>
      <c r="U175" s="20">
        <v>3.6</v>
      </c>
      <c r="V175" s="20" t="s">
        <v>1949</v>
      </c>
      <c r="W175" s="20">
        <v>5.7</v>
      </c>
      <c r="X175" s="23" t="b">
        <v>0</v>
      </c>
      <c r="Y175" s="20"/>
      <c r="Z175" s="20" t="s">
        <v>898</v>
      </c>
      <c r="AA175" s="22">
        <v>5</v>
      </c>
      <c r="AB175" s="22">
        <v>36</v>
      </c>
      <c r="AC175" s="22">
        <v>83</v>
      </c>
      <c r="AD175" s="22">
        <v>2063638</v>
      </c>
      <c r="AE175" s="22">
        <v>156</v>
      </c>
      <c r="AF175" s="22">
        <v>3856083</v>
      </c>
      <c r="AG175" s="22">
        <v>8836</v>
      </c>
      <c r="AH175" s="20">
        <v>0</v>
      </c>
      <c r="AI175" s="20">
        <v>16</v>
      </c>
      <c r="AJ175" s="20" t="s">
        <v>1947</v>
      </c>
      <c r="AK175" s="22">
        <v>1385</v>
      </c>
      <c r="AL175" s="22">
        <v>8</v>
      </c>
      <c r="AM175" s="22">
        <v>2</v>
      </c>
      <c r="AN175" s="22">
        <v>3</v>
      </c>
      <c r="AO175" s="22">
        <v>25</v>
      </c>
      <c r="AP175" s="22">
        <v>0</v>
      </c>
      <c r="AQ175" s="22">
        <v>0</v>
      </c>
      <c r="AR175" s="22">
        <v>0</v>
      </c>
      <c r="AS175" s="22">
        <v>2</v>
      </c>
      <c r="AT175" s="22">
        <v>0</v>
      </c>
      <c r="AU175" s="22">
        <v>0</v>
      </c>
      <c r="AV175" s="22">
        <v>11</v>
      </c>
      <c r="AW175" s="22">
        <v>322</v>
      </c>
      <c r="AX175" s="20">
        <v>485.2</v>
      </c>
      <c r="AY175" s="20">
        <v>330.1</v>
      </c>
      <c r="AZ175" s="20">
        <v>644</v>
      </c>
      <c r="BA175" s="20">
        <v>146</v>
      </c>
      <c r="BB175" s="22">
        <v>12</v>
      </c>
      <c r="BC175" s="20">
        <v>8.65</v>
      </c>
      <c r="BD175" s="20">
        <v>2.95</v>
      </c>
      <c r="BE175" s="20">
        <v>11.6</v>
      </c>
      <c r="BF175" s="20">
        <v>23.45</v>
      </c>
      <c r="BG175" s="22">
        <v>70</v>
      </c>
      <c r="BH175" s="22">
        <v>8</v>
      </c>
      <c r="BI175" s="22">
        <v>81</v>
      </c>
      <c r="BJ175" s="22">
        <v>7</v>
      </c>
      <c r="BK175" s="22">
        <v>21</v>
      </c>
      <c r="BL175" s="22">
        <v>9</v>
      </c>
      <c r="BM175" s="22">
        <v>36</v>
      </c>
      <c r="BN175" s="22">
        <v>8</v>
      </c>
      <c r="BO175" s="20"/>
      <c r="BP175" s="20"/>
      <c r="BQ175" s="20"/>
      <c r="BR175" s="20"/>
      <c r="BS175" s="22">
        <v>1</v>
      </c>
      <c r="BT175" s="20"/>
      <c r="BU175" s="22">
        <v>0.56000000000000005</v>
      </c>
      <c r="BV175" s="22">
        <v>0</v>
      </c>
      <c r="BW175" s="22">
        <v>0.19</v>
      </c>
      <c r="BX175" s="22">
        <v>0.75</v>
      </c>
      <c r="BY175" s="22">
        <v>1.52</v>
      </c>
      <c r="BZ175" s="22">
        <v>1.62</v>
      </c>
      <c r="CA175" s="22">
        <v>162</v>
      </c>
      <c r="CB175" s="22">
        <v>40</v>
      </c>
      <c r="CC175" s="22">
        <v>799</v>
      </c>
      <c r="CD175" s="22">
        <v>97</v>
      </c>
      <c r="CE175" s="22">
        <v>82</v>
      </c>
      <c r="CF175" s="22">
        <v>16</v>
      </c>
      <c r="CG175" s="22">
        <v>65</v>
      </c>
      <c r="CH175" s="22">
        <v>10</v>
      </c>
      <c r="CI175" s="22">
        <v>0.78</v>
      </c>
      <c r="CJ175" s="22">
        <v>0.19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0</v>
      </c>
      <c r="B176" s="22">
        <v>0</v>
      </c>
      <c r="C176" s="22">
        <v>442229</v>
      </c>
      <c r="D176" s="22">
        <v>0</v>
      </c>
      <c r="E176" s="22">
        <v>0</v>
      </c>
      <c r="F176" s="22">
        <v>0</v>
      </c>
      <c r="G176" s="22">
        <v>0</v>
      </c>
      <c r="H176" s="22">
        <v>0</v>
      </c>
      <c r="I176" s="22">
        <v>2</v>
      </c>
      <c r="J176" s="20">
        <v>0</v>
      </c>
      <c r="K176" s="20">
        <v>0</v>
      </c>
      <c r="L176" s="22">
        <v>0</v>
      </c>
      <c r="M176" s="20" t="s">
        <v>1950</v>
      </c>
      <c r="N176" s="20">
        <v>0</v>
      </c>
      <c r="O176" s="22">
        <v>136</v>
      </c>
      <c r="P176" s="23" t="b">
        <v>0</v>
      </c>
      <c r="Q176" s="20" t="s">
        <v>2459</v>
      </c>
      <c r="R176" s="20" t="s">
        <v>2460</v>
      </c>
      <c r="S176" s="22">
        <v>40</v>
      </c>
      <c r="T176" s="20" t="s">
        <v>1951</v>
      </c>
      <c r="U176" s="20">
        <v>0</v>
      </c>
      <c r="V176" s="20" t="s">
        <v>1952</v>
      </c>
      <c r="W176" s="20">
        <v>0</v>
      </c>
      <c r="X176" s="23" t="b">
        <v>0</v>
      </c>
      <c r="Y176" s="20"/>
      <c r="Z176" s="20" t="s">
        <v>871</v>
      </c>
      <c r="AA176" s="22">
        <v>5</v>
      </c>
      <c r="AB176" s="22">
        <v>36</v>
      </c>
      <c r="AC176" s="22">
        <v>0</v>
      </c>
      <c r="AD176" s="22">
        <v>0</v>
      </c>
      <c r="AE176" s="22">
        <v>0</v>
      </c>
      <c r="AF176" s="22">
        <v>2409</v>
      </c>
      <c r="AG176" s="22">
        <v>0</v>
      </c>
      <c r="AH176" s="20">
        <v>0</v>
      </c>
      <c r="AI176" s="20">
        <v>0</v>
      </c>
      <c r="AJ176" s="20" t="s">
        <v>1952</v>
      </c>
      <c r="AK176" s="22">
        <v>0</v>
      </c>
      <c r="AL176" s="22">
        <v>0</v>
      </c>
      <c r="AM176" s="22">
        <v>0</v>
      </c>
      <c r="AN176" s="22">
        <v>0</v>
      </c>
      <c r="AO176" s="22">
        <v>0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0</v>
      </c>
      <c r="AX176" s="20">
        <v>0</v>
      </c>
      <c r="AY176" s="20">
        <v>0</v>
      </c>
      <c r="AZ176" s="20">
        <v>0</v>
      </c>
      <c r="BA176" s="20">
        <v>0</v>
      </c>
      <c r="BB176" s="22">
        <v>0</v>
      </c>
      <c r="BC176" s="20">
        <v>0</v>
      </c>
      <c r="BD176" s="20">
        <v>0</v>
      </c>
      <c r="BE176" s="20">
        <v>0</v>
      </c>
      <c r="BF176" s="20">
        <v>0</v>
      </c>
      <c r="BG176" s="22">
        <v>597</v>
      </c>
      <c r="BH176" s="22">
        <v>218</v>
      </c>
      <c r="BI176" s="22">
        <v>583</v>
      </c>
      <c r="BJ176" s="22">
        <v>217</v>
      </c>
      <c r="BK176" s="22">
        <v>545</v>
      </c>
      <c r="BL176" s="22">
        <v>206</v>
      </c>
      <c r="BM176" s="22">
        <v>601</v>
      </c>
      <c r="BN176" s="22">
        <v>218</v>
      </c>
      <c r="BO176" s="20"/>
      <c r="BP176" s="20"/>
      <c r="BQ176" s="20"/>
      <c r="BR176" s="20"/>
      <c r="BS176" s="20"/>
      <c r="BT176" s="20"/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720</v>
      </c>
      <c r="CB176" s="22">
        <v>198</v>
      </c>
      <c r="CC176" s="22">
        <v>463</v>
      </c>
      <c r="CD176" s="22">
        <v>169</v>
      </c>
      <c r="CE176" s="22">
        <v>608</v>
      </c>
      <c r="CF176" s="22">
        <v>214</v>
      </c>
      <c r="CG176" s="22">
        <v>678</v>
      </c>
      <c r="CH176" s="22">
        <v>238</v>
      </c>
      <c r="CI176" s="22">
        <v>0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0</v>
      </c>
      <c r="B177" s="22">
        <v>0</v>
      </c>
      <c r="C177" s="22">
        <v>484658</v>
      </c>
      <c r="D177" s="22">
        <v>0</v>
      </c>
      <c r="E177" s="22">
        <v>0</v>
      </c>
      <c r="F177" s="22">
        <v>0</v>
      </c>
      <c r="G177" s="22">
        <v>0</v>
      </c>
      <c r="H177" s="22">
        <v>0</v>
      </c>
      <c r="I177" s="22">
        <v>3</v>
      </c>
      <c r="J177" s="20">
        <v>0</v>
      </c>
      <c r="K177" s="20">
        <v>0</v>
      </c>
      <c r="L177" s="22">
        <v>0</v>
      </c>
      <c r="M177" s="20" t="s">
        <v>1120</v>
      </c>
      <c r="N177" s="20">
        <v>0</v>
      </c>
      <c r="O177" s="22">
        <v>137</v>
      </c>
      <c r="P177" s="23" t="b">
        <v>0</v>
      </c>
      <c r="Q177" s="20" t="s">
        <v>1953</v>
      </c>
      <c r="R177" s="20" t="s">
        <v>1954</v>
      </c>
      <c r="S177" s="22">
        <v>45</v>
      </c>
      <c r="T177" s="20" t="s">
        <v>1121</v>
      </c>
      <c r="U177" s="20">
        <v>0</v>
      </c>
      <c r="V177" s="20" t="s">
        <v>654</v>
      </c>
      <c r="W177" s="20">
        <v>0</v>
      </c>
      <c r="X177" s="23" t="b">
        <v>0</v>
      </c>
      <c r="Y177" s="20"/>
      <c r="Z177" s="20" t="s">
        <v>871</v>
      </c>
      <c r="AA177" s="22">
        <v>5</v>
      </c>
      <c r="AB177" s="22">
        <v>36</v>
      </c>
      <c r="AC177" s="22">
        <v>0</v>
      </c>
      <c r="AD177" s="22">
        <v>0</v>
      </c>
      <c r="AE177" s="22">
        <v>0</v>
      </c>
      <c r="AF177" s="22">
        <v>135</v>
      </c>
      <c r="AG177" s="22">
        <v>0</v>
      </c>
      <c r="AH177" s="20">
        <v>0</v>
      </c>
      <c r="AI177" s="20">
        <v>0</v>
      </c>
      <c r="AJ177" s="20" t="s">
        <v>654</v>
      </c>
      <c r="AK177" s="22">
        <v>0</v>
      </c>
      <c r="AL177" s="22">
        <v>0</v>
      </c>
      <c r="AM177" s="22">
        <v>0</v>
      </c>
      <c r="AN177" s="22">
        <v>0</v>
      </c>
      <c r="AO177" s="22">
        <v>0</v>
      </c>
      <c r="AP177" s="22">
        <v>0</v>
      </c>
      <c r="AQ177" s="22">
        <v>0</v>
      </c>
      <c r="AR177" s="22">
        <v>0</v>
      </c>
      <c r="AS177" s="22">
        <v>0</v>
      </c>
      <c r="AT177" s="22">
        <v>0</v>
      </c>
      <c r="AU177" s="22">
        <v>0</v>
      </c>
      <c r="AV177" s="22">
        <v>0</v>
      </c>
      <c r="AW177" s="22">
        <v>0</v>
      </c>
      <c r="AX177" s="20">
        <v>0</v>
      </c>
      <c r="AY177" s="20">
        <v>0</v>
      </c>
      <c r="AZ177" s="20">
        <v>0</v>
      </c>
      <c r="BA177" s="20">
        <v>0</v>
      </c>
      <c r="BB177" s="22">
        <v>0</v>
      </c>
      <c r="BC177" s="20">
        <v>0</v>
      </c>
      <c r="BD177" s="20">
        <v>0</v>
      </c>
      <c r="BE177" s="20">
        <v>0</v>
      </c>
      <c r="BF177" s="20">
        <v>0</v>
      </c>
      <c r="BG177" s="22">
        <v>737</v>
      </c>
      <c r="BH177" s="22">
        <v>293</v>
      </c>
      <c r="BI177" s="22">
        <v>731</v>
      </c>
      <c r="BJ177" s="22">
        <v>292</v>
      </c>
      <c r="BK177" s="22">
        <v>719</v>
      </c>
      <c r="BL177" s="22">
        <v>287</v>
      </c>
      <c r="BM177" s="22">
        <v>740</v>
      </c>
      <c r="BN177" s="22">
        <v>294</v>
      </c>
      <c r="BO177" s="20"/>
      <c r="BP177" s="20"/>
      <c r="BQ177" s="20"/>
      <c r="BR177" s="20"/>
      <c r="BS177" s="20"/>
      <c r="BT177" s="20"/>
      <c r="BU177" s="22">
        <v>0</v>
      </c>
      <c r="BV177" s="22">
        <v>0</v>
      </c>
      <c r="BW177" s="22">
        <v>0</v>
      </c>
      <c r="BX177" s="22">
        <v>0</v>
      </c>
      <c r="BY177" s="22">
        <v>0</v>
      </c>
      <c r="BZ177" s="22">
        <v>0</v>
      </c>
      <c r="CA177" s="22">
        <v>439</v>
      </c>
      <c r="CB177" s="22">
        <v>256</v>
      </c>
      <c r="CC177" s="22">
        <v>661</v>
      </c>
      <c r="CD177" s="22">
        <v>248</v>
      </c>
      <c r="CE177" s="22">
        <v>741</v>
      </c>
      <c r="CF177" s="22">
        <v>296</v>
      </c>
      <c r="CG177" s="22">
        <v>819</v>
      </c>
      <c r="CH177" s="22">
        <v>351</v>
      </c>
      <c r="CI177" s="22">
        <v>0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100</v>
      </c>
      <c r="B178" s="22">
        <v>100</v>
      </c>
      <c r="C178" s="22">
        <v>39155</v>
      </c>
      <c r="D178" s="22">
        <v>0</v>
      </c>
      <c r="E178" s="22">
        <v>0</v>
      </c>
      <c r="F178" s="22">
        <v>-1</v>
      </c>
      <c r="G178" s="22">
        <v>1</v>
      </c>
      <c r="H178" s="22">
        <v>0</v>
      </c>
      <c r="I178" s="22">
        <v>3</v>
      </c>
      <c r="J178" s="20">
        <v>0</v>
      </c>
      <c r="K178" s="20">
        <v>0.5</v>
      </c>
      <c r="L178" s="22">
        <v>0</v>
      </c>
      <c r="M178" s="20" t="s">
        <v>980</v>
      </c>
      <c r="N178" s="20">
        <v>0.5</v>
      </c>
      <c r="O178" s="22">
        <v>138</v>
      </c>
      <c r="P178" s="23" t="b">
        <v>0</v>
      </c>
      <c r="Q178" s="20"/>
      <c r="R178" s="20" t="s">
        <v>3174</v>
      </c>
      <c r="S178" s="22">
        <v>49</v>
      </c>
      <c r="T178" s="20" t="s">
        <v>1084</v>
      </c>
      <c r="U178" s="20">
        <v>1.1000000000000001</v>
      </c>
      <c r="V178" s="20" t="s">
        <v>488</v>
      </c>
      <c r="W178" s="20">
        <v>0</v>
      </c>
      <c r="X178" s="23" t="b">
        <v>0</v>
      </c>
      <c r="Y178" s="20"/>
      <c r="Z178" s="20" t="s">
        <v>857</v>
      </c>
      <c r="AA178" s="22">
        <v>5</v>
      </c>
      <c r="AB178" s="22">
        <v>36</v>
      </c>
      <c r="AC178" s="22">
        <v>23</v>
      </c>
      <c r="AD178" s="22">
        <v>5532</v>
      </c>
      <c r="AE178" s="22">
        <v>19</v>
      </c>
      <c r="AF178" s="22">
        <v>9435</v>
      </c>
      <c r="AG178" s="22">
        <v>38</v>
      </c>
      <c r="AH178" s="20">
        <v>0.1</v>
      </c>
      <c r="AI178" s="20">
        <v>4.7</v>
      </c>
      <c r="AJ178" s="20" t="s">
        <v>488</v>
      </c>
      <c r="AK178" s="22">
        <v>655</v>
      </c>
      <c r="AL178" s="22">
        <v>0</v>
      </c>
      <c r="AM178" s="22">
        <v>1</v>
      </c>
      <c r="AN178" s="22">
        <v>1</v>
      </c>
      <c r="AO178" s="22">
        <v>10</v>
      </c>
      <c r="AP178" s="22">
        <v>0</v>
      </c>
      <c r="AQ178" s="22">
        <v>0</v>
      </c>
      <c r="AR178" s="22">
        <v>0</v>
      </c>
      <c r="AS178" s="22">
        <v>2</v>
      </c>
      <c r="AT178" s="22">
        <v>0</v>
      </c>
      <c r="AU178" s="22">
        <v>0</v>
      </c>
      <c r="AV178" s="22">
        <v>0</v>
      </c>
      <c r="AW178" s="22">
        <v>77</v>
      </c>
      <c r="AX178" s="20">
        <v>73</v>
      </c>
      <c r="AY178" s="20">
        <v>198.9</v>
      </c>
      <c r="AZ178" s="20">
        <v>87</v>
      </c>
      <c r="BA178" s="20">
        <v>35.799999999999997</v>
      </c>
      <c r="BB178" s="22">
        <v>10</v>
      </c>
      <c r="BC178" s="20">
        <v>0.31</v>
      </c>
      <c r="BD178" s="20">
        <v>1.38</v>
      </c>
      <c r="BE178" s="20">
        <v>1.69</v>
      </c>
      <c r="BF178" s="20">
        <v>10.31</v>
      </c>
      <c r="BG178" s="22">
        <v>393</v>
      </c>
      <c r="BH178" s="22">
        <v>168</v>
      </c>
      <c r="BI178" s="22">
        <v>152</v>
      </c>
      <c r="BJ178" s="22">
        <v>100</v>
      </c>
      <c r="BK178" s="22">
        <v>250</v>
      </c>
      <c r="BL178" s="22">
        <v>129</v>
      </c>
      <c r="BM178" s="22">
        <v>296</v>
      </c>
      <c r="BN178" s="22">
        <v>139</v>
      </c>
      <c r="BO178" s="20"/>
      <c r="BP178" s="20"/>
      <c r="BQ178" s="20"/>
      <c r="BR178" s="20"/>
      <c r="BS178" s="20"/>
      <c r="BT178" s="20"/>
      <c r="BU178" s="22">
        <v>0.04</v>
      </c>
      <c r="BV178" s="22">
        <v>0</v>
      </c>
      <c r="BW178" s="22">
        <v>0.19</v>
      </c>
      <c r="BX178" s="22">
        <v>0.23</v>
      </c>
      <c r="BY178" s="22">
        <v>1.42</v>
      </c>
      <c r="BZ178" s="22">
        <v>1.37</v>
      </c>
      <c r="CA178" s="22">
        <v>218</v>
      </c>
      <c r="CB178" s="22">
        <v>139</v>
      </c>
      <c r="CC178" s="22">
        <v>318</v>
      </c>
      <c r="CD178" s="22">
        <v>155</v>
      </c>
      <c r="CE178" s="22">
        <v>431</v>
      </c>
      <c r="CF178" s="22">
        <v>197</v>
      </c>
      <c r="CG178" s="22">
        <v>528</v>
      </c>
      <c r="CH178" s="22">
        <v>180</v>
      </c>
      <c r="CI178" s="22">
        <v>1.37</v>
      </c>
      <c r="CJ178" s="22">
        <v>0.14000000000000001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100</v>
      </c>
      <c r="B179" s="22">
        <v>100</v>
      </c>
      <c r="C179" s="22">
        <v>232792</v>
      </c>
      <c r="D179" s="22">
        <v>0</v>
      </c>
      <c r="E179" s="22">
        <v>0</v>
      </c>
      <c r="F179" s="22">
        <v>-1</v>
      </c>
      <c r="G179" s="22">
        <v>1</v>
      </c>
      <c r="H179" s="22">
        <v>0</v>
      </c>
      <c r="I179" s="22">
        <v>2</v>
      </c>
      <c r="J179" s="20">
        <v>0</v>
      </c>
      <c r="K179" s="20">
        <v>1.8</v>
      </c>
      <c r="L179" s="22">
        <v>1</v>
      </c>
      <c r="M179" s="20" t="s">
        <v>1099</v>
      </c>
      <c r="N179" s="20">
        <v>1.8</v>
      </c>
      <c r="O179" s="22">
        <v>139</v>
      </c>
      <c r="P179" s="23" t="b">
        <v>0</v>
      </c>
      <c r="Q179" s="20"/>
      <c r="R179" s="20" t="s">
        <v>4090</v>
      </c>
      <c r="S179" s="22">
        <v>39</v>
      </c>
      <c r="T179" s="20" t="s">
        <v>1100</v>
      </c>
      <c r="U179" s="20">
        <v>1.9</v>
      </c>
      <c r="V179" s="20" t="s">
        <v>511</v>
      </c>
      <c r="W179" s="20">
        <v>4.5999999999999996</v>
      </c>
      <c r="X179" s="23" t="b">
        <v>0</v>
      </c>
      <c r="Y179" s="20"/>
      <c r="Z179" s="20" t="s">
        <v>857</v>
      </c>
      <c r="AA179" s="22">
        <v>5</v>
      </c>
      <c r="AB179" s="22">
        <v>36</v>
      </c>
      <c r="AC179" s="22">
        <v>25</v>
      </c>
      <c r="AD179" s="22">
        <v>866058</v>
      </c>
      <c r="AE179" s="22">
        <v>2468</v>
      </c>
      <c r="AF179" s="22">
        <v>1078044</v>
      </c>
      <c r="AG179" s="22">
        <v>6324</v>
      </c>
      <c r="AH179" s="20">
        <v>0.5</v>
      </c>
      <c r="AI179" s="20">
        <v>6.4</v>
      </c>
      <c r="AJ179" s="20" t="s">
        <v>511</v>
      </c>
      <c r="AK179" s="22">
        <v>590</v>
      </c>
      <c r="AL179" s="22">
        <v>0</v>
      </c>
      <c r="AM179" s="22">
        <v>3</v>
      </c>
      <c r="AN179" s="22">
        <v>1</v>
      </c>
      <c r="AO179" s="22">
        <v>11</v>
      </c>
      <c r="AP179" s="22">
        <v>0</v>
      </c>
      <c r="AQ179" s="22">
        <v>0</v>
      </c>
      <c r="AR179" s="22">
        <v>0</v>
      </c>
      <c r="AS179" s="22">
        <v>3</v>
      </c>
      <c r="AT179" s="22">
        <v>0</v>
      </c>
      <c r="AU179" s="22">
        <v>0</v>
      </c>
      <c r="AV179" s="22">
        <v>0</v>
      </c>
      <c r="AW179" s="22">
        <v>114</v>
      </c>
      <c r="AX179" s="20">
        <v>97.8</v>
      </c>
      <c r="AY179" s="20">
        <v>94.1</v>
      </c>
      <c r="AZ179" s="20">
        <v>49</v>
      </c>
      <c r="BA179" s="20">
        <v>23.8</v>
      </c>
      <c r="BB179" s="22">
        <v>7</v>
      </c>
      <c r="BC179" s="20">
        <v>0.28000000000000003</v>
      </c>
      <c r="BD179" s="20">
        <v>0.48</v>
      </c>
      <c r="BE179" s="20">
        <v>0.76</v>
      </c>
      <c r="BF179" s="20">
        <v>5.61</v>
      </c>
      <c r="BG179" s="22">
        <v>350</v>
      </c>
      <c r="BH179" s="22">
        <v>137</v>
      </c>
      <c r="BI179" s="22">
        <v>266</v>
      </c>
      <c r="BJ179" s="22">
        <v>77</v>
      </c>
      <c r="BK179" s="22">
        <v>318</v>
      </c>
      <c r="BL179" s="22">
        <v>101</v>
      </c>
      <c r="BM179" s="22">
        <v>351</v>
      </c>
      <c r="BN179" s="22">
        <v>128</v>
      </c>
      <c r="BO179" s="20"/>
      <c r="BP179" s="20"/>
      <c r="BQ179" s="20"/>
      <c r="BR179" s="20"/>
      <c r="BS179" s="20"/>
      <c r="BT179" s="20"/>
      <c r="BU179" s="22">
        <v>0.04</v>
      </c>
      <c r="BV179" s="22">
        <v>0</v>
      </c>
      <c r="BW179" s="22">
        <v>7.0000000000000007E-2</v>
      </c>
      <c r="BX179" s="22">
        <v>0.11</v>
      </c>
      <c r="BY179" s="22">
        <v>0.86</v>
      </c>
      <c r="BZ179" s="22">
        <v>1.68</v>
      </c>
      <c r="CA179" s="22">
        <v>809</v>
      </c>
      <c r="CB179" s="22">
        <v>253</v>
      </c>
      <c r="CC179" s="22">
        <v>177</v>
      </c>
      <c r="CD179" s="22">
        <v>55</v>
      </c>
      <c r="CE179" s="22">
        <v>312</v>
      </c>
      <c r="CF179" s="22">
        <v>104</v>
      </c>
      <c r="CG179" s="22">
        <v>80</v>
      </c>
      <c r="CH179" s="22">
        <v>29</v>
      </c>
      <c r="CI179" s="22">
        <v>1.07</v>
      </c>
      <c r="CJ179" s="22">
        <v>0.15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2">
        <v>0</v>
      </c>
      <c r="B180" s="22">
        <v>0</v>
      </c>
      <c r="C180" s="22">
        <v>109345</v>
      </c>
      <c r="D180" s="22">
        <v>0</v>
      </c>
      <c r="E180" s="22">
        <v>0</v>
      </c>
      <c r="F180" s="22">
        <v>-4</v>
      </c>
      <c r="G180" s="22">
        <v>4</v>
      </c>
      <c r="H180" s="22">
        <v>1</v>
      </c>
      <c r="I180" s="22">
        <v>3</v>
      </c>
      <c r="J180" s="20">
        <v>0</v>
      </c>
      <c r="K180" s="20">
        <v>0</v>
      </c>
      <c r="L180" s="22">
        <v>0</v>
      </c>
      <c r="M180" s="20" t="s">
        <v>1092</v>
      </c>
      <c r="N180" s="20">
        <v>0</v>
      </c>
      <c r="O180" s="22">
        <v>140</v>
      </c>
      <c r="P180" s="23" t="b">
        <v>0</v>
      </c>
      <c r="Q180" s="20" t="s">
        <v>909</v>
      </c>
      <c r="R180" s="20" t="s">
        <v>3231</v>
      </c>
      <c r="S180" s="22">
        <v>61</v>
      </c>
      <c r="T180" s="20" t="s">
        <v>1093</v>
      </c>
      <c r="U180" s="20">
        <v>5.6</v>
      </c>
      <c r="V180" s="20" t="s">
        <v>391</v>
      </c>
      <c r="W180" s="20">
        <v>2.1</v>
      </c>
      <c r="X180" s="23" t="b">
        <v>0</v>
      </c>
      <c r="Y180" s="20"/>
      <c r="Z180" s="20" t="s">
        <v>898</v>
      </c>
      <c r="AA180" s="22">
        <v>5</v>
      </c>
      <c r="AB180" s="22">
        <v>36</v>
      </c>
      <c r="AC180" s="22">
        <v>39</v>
      </c>
      <c r="AD180" s="22">
        <v>1021930</v>
      </c>
      <c r="AE180" s="22">
        <v>22</v>
      </c>
      <c r="AF180" s="22">
        <v>1247096</v>
      </c>
      <c r="AG180" s="22">
        <v>454</v>
      </c>
      <c r="AH180" s="20">
        <v>0</v>
      </c>
      <c r="AI180" s="20">
        <v>6.4</v>
      </c>
      <c r="AJ180" s="20" t="s">
        <v>391</v>
      </c>
      <c r="AK180" s="22">
        <v>555</v>
      </c>
      <c r="AL180" s="22">
        <v>3</v>
      </c>
      <c r="AM180" s="22">
        <v>1</v>
      </c>
      <c r="AN180" s="22">
        <v>2</v>
      </c>
      <c r="AO180" s="22">
        <v>11</v>
      </c>
      <c r="AP180" s="22">
        <v>0</v>
      </c>
      <c r="AQ180" s="22">
        <v>0</v>
      </c>
      <c r="AR180" s="22">
        <v>0</v>
      </c>
      <c r="AS180" s="22">
        <v>1</v>
      </c>
      <c r="AT180" s="22">
        <v>0</v>
      </c>
      <c r="AU180" s="22">
        <v>0</v>
      </c>
      <c r="AV180" s="22">
        <v>6</v>
      </c>
      <c r="AW180" s="22">
        <v>134</v>
      </c>
      <c r="AX180" s="20">
        <v>197.4</v>
      </c>
      <c r="AY180" s="20">
        <v>126.5</v>
      </c>
      <c r="AZ180" s="20">
        <v>139</v>
      </c>
      <c r="BA180" s="20">
        <v>46.4</v>
      </c>
      <c r="BB180" s="22">
        <v>7</v>
      </c>
      <c r="BC180" s="20">
        <v>2.1</v>
      </c>
      <c r="BD180" s="20">
        <v>0.97</v>
      </c>
      <c r="BE180" s="20">
        <v>3.07</v>
      </c>
      <c r="BF180" s="20">
        <v>10.5</v>
      </c>
      <c r="BG180" s="22">
        <v>272</v>
      </c>
      <c r="BH180" s="22">
        <v>115</v>
      </c>
      <c r="BI180" s="22">
        <v>221</v>
      </c>
      <c r="BJ180" s="22">
        <v>136</v>
      </c>
      <c r="BK180" s="22">
        <v>189</v>
      </c>
      <c r="BL180" s="22">
        <v>105</v>
      </c>
      <c r="BM180" s="22">
        <v>248</v>
      </c>
      <c r="BN180" s="22">
        <v>120</v>
      </c>
      <c r="BO180" s="22">
        <v>2</v>
      </c>
      <c r="BP180" s="20"/>
      <c r="BQ180" s="20"/>
      <c r="BR180" s="20"/>
      <c r="BS180" s="20"/>
      <c r="BT180" s="20"/>
      <c r="BU180" s="22">
        <v>0.34</v>
      </c>
      <c r="BV180" s="22">
        <v>0</v>
      </c>
      <c r="BW180" s="22">
        <v>0.16</v>
      </c>
      <c r="BX180" s="22">
        <v>0.5</v>
      </c>
      <c r="BY180" s="22">
        <v>1.7</v>
      </c>
      <c r="BZ180" s="22">
        <v>1.78</v>
      </c>
      <c r="CA180" s="22">
        <v>59</v>
      </c>
      <c r="CB180" s="22">
        <v>35</v>
      </c>
      <c r="CC180" s="22">
        <v>825</v>
      </c>
      <c r="CD180" s="22">
        <v>358</v>
      </c>
      <c r="CE180" s="22">
        <v>11</v>
      </c>
      <c r="CF180" s="22">
        <v>8</v>
      </c>
      <c r="CG180" s="22">
        <v>139</v>
      </c>
      <c r="CH180" s="22">
        <v>44</v>
      </c>
      <c r="CI180" s="22">
        <v>1.1399999999999999</v>
      </c>
      <c r="CJ180" s="22">
        <v>0.32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0"/>
      <c r="B181" s="20"/>
      <c r="C181" s="22">
        <v>209288</v>
      </c>
      <c r="D181" s="22">
        <v>0</v>
      </c>
      <c r="E181" s="22">
        <v>0</v>
      </c>
      <c r="F181" s="22">
        <v>-1</v>
      </c>
      <c r="G181" s="22">
        <v>1</v>
      </c>
      <c r="H181" s="22">
        <v>0</v>
      </c>
      <c r="I181" s="22">
        <v>1</v>
      </c>
      <c r="J181" s="20">
        <v>0</v>
      </c>
      <c r="K181" s="20">
        <v>0</v>
      </c>
      <c r="L181" s="22">
        <v>0</v>
      </c>
      <c r="M181" s="20" t="s">
        <v>1259</v>
      </c>
      <c r="N181" s="20">
        <v>0</v>
      </c>
      <c r="O181" s="22">
        <v>141</v>
      </c>
      <c r="P181" s="23" t="b">
        <v>0</v>
      </c>
      <c r="Q181" s="20"/>
      <c r="R181" s="20"/>
      <c r="S181" s="22">
        <v>39</v>
      </c>
      <c r="T181" s="20" t="s">
        <v>1794</v>
      </c>
      <c r="U181" s="20">
        <v>0</v>
      </c>
      <c r="V181" s="20" t="s">
        <v>1795</v>
      </c>
      <c r="W181" s="20">
        <v>0.3</v>
      </c>
      <c r="X181" s="23" t="b">
        <v>0</v>
      </c>
      <c r="Y181" s="20"/>
      <c r="Z181" s="20" t="s">
        <v>857</v>
      </c>
      <c r="AA181" s="22">
        <v>5</v>
      </c>
      <c r="AB181" s="22">
        <v>36</v>
      </c>
      <c r="AC181" s="22">
        <v>0</v>
      </c>
      <c r="AD181" s="22">
        <v>20763</v>
      </c>
      <c r="AE181" s="22">
        <v>38</v>
      </c>
      <c r="AF181" s="22">
        <v>22645</v>
      </c>
      <c r="AG181" s="22">
        <v>106</v>
      </c>
      <c r="AH181" s="20">
        <v>0</v>
      </c>
      <c r="AI181" s="20">
        <v>0</v>
      </c>
      <c r="AJ181" s="20" t="s">
        <v>1795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0">
        <v>0</v>
      </c>
      <c r="AY181" s="20">
        <v>0</v>
      </c>
      <c r="AZ181" s="20">
        <v>0</v>
      </c>
      <c r="BA181" s="20">
        <v>0</v>
      </c>
      <c r="BB181" s="22">
        <v>0</v>
      </c>
      <c r="BC181" s="20">
        <v>0</v>
      </c>
      <c r="BD181" s="20">
        <v>0</v>
      </c>
      <c r="BE181" s="20">
        <v>0</v>
      </c>
      <c r="BF181" s="20">
        <v>0</v>
      </c>
      <c r="BG181" s="22">
        <v>545</v>
      </c>
      <c r="BH181" s="22">
        <v>49</v>
      </c>
      <c r="BI181" s="22">
        <v>530</v>
      </c>
      <c r="BJ181" s="22">
        <v>31</v>
      </c>
      <c r="BK181" s="22">
        <v>489</v>
      </c>
      <c r="BL181" s="22">
        <v>20</v>
      </c>
      <c r="BM181" s="22">
        <v>548</v>
      </c>
      <c r="BN181" s="22">
        <v>49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0</v>
      </c>
      <c r="CA181" s="22">
        <v>804</v>
      </c>
      <c r="CB181" s="22">
        <v>81</v>
      </c>
      <c r="CC181" s="22">
        <v>404</v>
      </c>
      <c r="CD181" s="22">
        <v>41</v>
      </c>
      <c r="CE181" s="22">
        <v>556</v>
      </c>
      <c r="CF181" s="22">
        <v>49</v>
      </c>
      <c r="CG181" s="22">
        <v>318</v>
      </c>
      <c r="CH181" s="22">
        <v>43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2">
        <v>0</v>
      </c>
      <c r="B182" s="22">
        <v>0</v>
      </c>
      <c r="C182" s="22">
        <v>15157</v>
      </c>
      <c r="D182" s="22">
        <v>0</v>
      </c>
      <c r="E182" s="22">
        <v>0</v>
      </c>
      <c r="F182" s="22">
        <v>-2</v>
      </c>
      <c r="G182" s="22">
        <v>2</v>
      </c>
      <c r="H182" s="22">
        <v>0</v>
      </c>
      <c r="I182" s="22">
        <v>3</v>
      </c>
      <c r="J182" s="20">
        <v>0</v>
      </c>
      <c r="K182" s="20">
        <v>0</v>
      </c>
      <c r="L182" s="22">
        <v>0</v>
      </c>
      <c r="M182" s="20" t="s">
        <v>478</v>
      </c>
      <c r="N182" s="20">
        <v>0</v>
      </c>
      <c r="O182" s="22">
        <v>142</v>
      </c>
      <c r="P182" s="23" t="b">
        <v>0</v>
      </c>
      <c r="Q182" s="20" t="s">
        <v>4091</v>
      </c>
      <c r="R182" s="20" t="s">
        <v>3767</v>
      </c>
      <c r="S182" s="22">
        <v>48</v>
      </c>
      <c r="T182" s="20" t="s">
        <v>1336</v>
      </c>
      <c r="U182" s="20">
        <v>1.9</v>
      </c>
      <c r="V182" s="20" t="s">
        <v>605</v>
      </c>
      <c r="W182" s="20">
        <v>0.1</v>
      </c>
      <c r="X182" s="23" t="b">
        <v>0</v>
      </c>
      <c r="Y182" s="20"/>
      <c r="Z182" s="20" t="s">
        <v>898</v>
      </c>
      <c r="AA182" s="22">
        <v>5</v>
      </c>
      <c r="AB182" s="22">
        <v>36</v>
      </c>
      <c r="AC182" s="22">
        <v>28</v>
      </c>
      <c r="AD182" s="22">
        <v>9079</v>
      </c>
      <c r="AE182" s="22">
        <v>6</v>
      </c>
      <c r="AF182" s="22">
        <v>24479</v>
      </c>
      <c r="AG182" s="22">
        <v>47</v>
      </c>
      <c r="AH182" s="20">
        <v>0</v>
      </c>
      <c r="AI182" s="20">
        <v>5.8</v>
      </c>
      <c r="AJ182" s="20" t="s">
        <v>605</v>
      </c>
      <c r="AK182" s="22">
        <v>770</v>
      </c>
      <c r="AL182" s="22">
        <v>0</v>
      </c>
      <c r="AM182" s="22">
        <v>2</v>
      </c>
      <c r="AN182" s="22">
        <v>4</v>
      </c>
      <c r="AO182" s="22">
        <v>12</v>
      </c>
      <c r="AP182" s="22">
        <v>0</v>
      </c>
      <c r="AQ182" s="22">
        <v>0</v>
      </c>
      <c r="AR182" s="22">
        <v>0</v>
      </c>
      <c r="AS182" s="22">
        <v>3</v>
      </c>
      <c r="AT182" s="22">
        <v>0</v>
      </c>
      <c r="AU182" s="22">
        <v>0</v>
      </c>
      <c r="AV182" s="22">
        <v>0</v>
      </c>
      <c r="AW182" s="22">
        <v>146</v>
      </c>
      <c r="AX182" s="20">
        <v>152.80000000000001</v>
      </c>
      <c r="AY182" s="20">
        <v>253.5</v>
      </c>
      <c r="AZ182" s="20">
        <v>61</v>
      </c>
      <c r="BA182" s="20">
        <v>46.8</v>
      </c>
      <c r="BB182" s="22">
        <v>11</v>
      </c>
      <c r="BC182" s="20">
        <v>0.28999999999999998</v>
      </c>
      <c r="BD182" s="20">
        <v>2.1800000000000002</v>
      </c>
      <c r="BE182" s="20">
        <v>2.4700000000000002</v>
      </c>
      <c r="BF182" s="20">
        <v>12.81</v>
      </c>
      <c r="BG182" s="22">
        <v>310</v>
      </c>
      <c r="BH182" s="22">
        <v>129</v>
      </c>
      <c r="BI182" s="22">
        <v>119</v>
      </c>
      <c r="BJ182" s="22">
        <v>83</v>
      </c>
      <c r="BK182" s="22">
        <v>295</v>
      </c>
      <c r="BL182" s="22">
        <v>151</v>
      </c>
      <c r="BM182" s="22">
        <v>243</v>
      </c>
      <c r="BN182" s="22">
        <v>116</v>
      </c>
      <c r="BO182" s="22">
        <v>4</v>
      </c>
      <c r="BP182" s="20"/>
      <c r="BQ182" s="20"/>
      <c r="BR182" s="20"/>
      <c r="BS182" s="20"/>
      <c r="BT182" s="20"/>
      <c r="BU182" s="22">
        <v>0.03</v>
      </c>
      <c r="BV182" s="22">
        <v>0</v>
      </c>
      <c r="BW182" s="22">
        <v>0.25</v>
      </c>
      <c r="BX182" s="22">
        <v>0.28000000000000003</v>
      </c>
      <c r="BY182" s="22">
        <v>1.5</v>
      </c>
      <c r="BZ182" s="22">
        <v>1.4</v>
      </c>
      <c r="CA182" s="22">
        <v>267</v>
      </c>
      <c r="CB182" s="22">
        <v>171</v>
      </c>
      <c r="CC182" s="22">
        <v>740</v>
      </c>
      <c r="CD182" s="22">
        <v>302</v>
      </c>
      <c r="CE182" s="22">
        <v>322</v>
      </c>
      <c r="CF182" s="22">
        <v>137</v>
      </c>
      <c r="CG182" s="22">
        <v>407</v>
      </c>
      <c r="CH182" s="22">
        <v>128</v>
      </c>
      <c r="CI182" s="22">
        <v>1.29</v>
      </c>
      <c r="CJ182" s="22">
        <v>0.47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2">
        <v>0</v>
      </c>
      <c r="B183" s="22">
        <v>0</v>
      </c>
      <c r="C183" s="22">
        <v>451340</v>
      </c>
      <c r="D183" s="22">
        <v>0</v>
      </c>
      <c r="E183" s="22">
        <v>0</v>
      </c>
      <c r="F183" s="22">
        <v>-1</v>
      </c>
      <c r="G183" s="22">
        <v>1</v>
      </c>
      <c r="H183" s="22">
        <v>2</v>
      </c>
      <c r="I183" s="22">
        <v>3</v>
      </c>
      <c r="J183" s="20">
        <v>0</v>
      </c>
      <c r="K183" s="20">
        <v>0</v>
      </c>
      <c r="L183" s="22">
        <v>0</v>
      </c>
      <c r="M183" s="20" t="s">
        <v>1116</v>
      </c>
      <c r="N183" s="20">
        <v>2.2000000000000002</v>
      </c>
      <c r="O183" s="22">
        <v>143</v>
      </c>
      <c r="P183" s="23" t="b">
        <v>0</v>
      </c>
      <c r="Q183" s="20" t="s">
        <v>4092</v>
      </c>
      <c r="R183" s="20" t="s">
        <v>4093</v>
      </c>
      <c r="S183" s="22">
        <v>64</v>
      </c>
      <c r="T183" s="20" t="s">
        <v>1117</v>
      </c>
      <c r="U183" s="20">
        <v>3.9</v>
      </c>
      <c r="V183" s="20" t="s">
        <v>392</v>
      </c>
      <c r="W183" s="20">
        <v>12.7</v>
      </c>
      <c r="X183" s="23" t="b">
        <v>0</v>
      </c>
      <c r="Y183" s="20"/>
      <c r="Z183" s="20" t="s">
        <v>898</v>
      </c>
      <c r="AA183" s="22">
        <v>5</v>
      </c>
      <c r="AB183" s="22">
        <v>36</v>
      </c>
      <c r="AC183" s="22">
        <v>74</v>
      </c>
      <c r="AD183" s="22">
        <v>2988202</v>
      </c>
      <c r="AE183" s="22">
        <v>43</v>
      </c>
      <c r="AF183" s="22">
        <v>5513649</v>
      </c>
      <c r="AG183" s="22">
        <v>9208</v>
      </c>
      <c r="AH183" s="20">
        <v>0.3</v>
      </c>
      <c r="AI183" s="20">
        <v>11.6</v>
      </c>
      <c r="AJ183" s="20" t="s">
        <v>392</v>
      </c>
      <c r="AK183" s="22">
        <v>1485</v>
      </c>
      <c r="AL183" s="22">
        <v>3</v>
      </c>
      <c r="AM183" s="22">
        <v>7</v>
      </c>
      <c r="AN183" s="22">
        <v>1</v>
      </c>
      <c r="AO183" s="22">
        <v>27</v>
      </c>
      <c r="AP183" s="22">
        <v>0</v>
      </c>
      <c r="AQ183" s="22">
        <v>0</v>
      </c>
      <c r="AR183" s="22">
        <v>0</v>
      </c>
      <c r="AS183" s="22">
        <v>4</v>
      </c>
      <c r="AT183" s="22">
        <v>0</v>
      </c>
      <c r="AU183" s="22">
        <v>0</v>
      </c>
      <c r="AV183" s="22">
        <v>7</v>
      </c>
      <c r="AW183" s="22">
        <v>252</v>
      </c>
      <c r="AX183" s="20">
        <v>327.60000000000002</v>
      </c>
      <c r="AY183" s="20">
        <v>375.1</v>
      </c>
      <c r="AZ183" s="20">
        <v>636</v>
      </c>
      <c r="BA183" s="20">
        <v>134</v>
      </c>
      <c r="BB183" s="22">
        <v>15</v>
      </c>
      <c r="BC183" s="20">
        <v>3.49</v>
      </c>
      <c r="BD183" s="20">
        <v>3.56</v>
      </c>
      <c r="BE183" s="20">
        <v>7.05</v>
      </c>
      <c r="BF183" s="20">
        <v>24.64</v>
      </c>
      <c r="BG183" s="22">
        <v>173</v>
      </c>
      <c r="BH183" s="22">
        <v>76</v>
      </c>
      <c r="BI183" s="22">
        <v>69</v>
      </c>
      <c r="BJ183" s="22">
        <v>54</v>
      </c>
      <c r="BK183" s="22">
        <v>22</v>
      </c>
      <c r="BL183" s="22">
        <v>13</v>
      </c>
      <c r="BM183" s="22">
        <v>50</v>
      </c>
      <c r="BN183" s="22">
        <v>37</v>
      </c>
      <c r="BO183" s="20"/>
      <c r="BP183" s="20"/>
      <c r="BQ183" s="20"/>
      <c r="BR183" s="20"/>
      <c r="BS183" s="20"/>
      <c r="BT183" s="20"/>
      <c r="BU183" s="22">
        <v>0.21</v>
      </c>
      <c r="BV183" s="22">
        <v>0</v>
      </c>
      <c r="BW183" s="22">
        <v>0.22</v>
      </c>
      <c r="BX183" s="22">
        <v>0.43</v>
      </c>
      <c r="BY183" s="22">
        <v>1.49</v>
      </c>
      <c r="BZ183" s="22">
        <v>1.64</v>
      </c>
      <c r="CA183" s="22">
        <v>51</v>
      </c>
      <c r="CB183" s="22">
        <v>29</v>
      </c>
      <c r="CC183" s="22">
        <v>158</v>
      </c>
      <c r="CD183" s="22">
        <v>71</v>
      </c>
      <c r="CE183" s="22">
        <v>60</v>
      </c>
      <c r="CF183" s="22">
        <v>33</v>
      </c>
      <c r="CG183" s="22">
        <v>32</v>
      </c>
      <c r="CH183" s="22">
        <v>12</v>
      </c>
      <c r="CI183" s="22">
        <v>0.91</v>
      </c>
      <c r="CJ183" s="22">
        <v>0.06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2">
        <v>100</v>
      </c>
      <c r="B184" s="22">
        <v>100</v>
      </c>
      <c r="C184" s="22">
        <v>243505</v>
      </c>
      <c r="D184" s="22">
        <v>0</v>
      </c>
      <c r="E184" s="22">
        <v>0</v>
      </c>
      <c r="F184" s="22">
        <v>-1</v>
      </c>
      <c r="G184" s="22">
        <v>1</v>
      </c>
      <c r="H184" s="22">
        <v>0</v>
      </c>
      <c r="I184" s="22">
        <v>3</v>
      </c>
      <c r="J184" s="20">
        <v>0</v>
      </c>
      <c r="K184" s="20">
        <v>1</v>
      </c>
      <c r="L184" s="22">
        <v>2</v>
      </c>
      <c r="M184" s="20" t="s">
        <v>1105</v>
      </c>
      <c r="N184" s="20">
        <v>1</v>
      </c>
      <c r="O184" s="22">
        <v>144</v>
      </c>
      <c r="P184" s="23" t="b">
        <v>0</v>
      </c>
      <c r="Q184" s="20"/>
      <c r="R184" s="20" t="s">
        <v>3232</v>
      </c>
      <c r="S184" s="22">
        <v>44</v>
      </c>
      <c r="T184" s="20" t="s">
        <v>1106</v>
      </c>
      <c r="U184" s="20">
        <v>1</v>
      </c>
      <c r="V184" s="20" t="s">
        <v>651</v>
      </c>
      <c r="W184" s="20">
        <v>0.1</v>
      </c>
      <c r="X184" s="23" t="b">
        <v>0</v>
      </c>
      <c r="Y184" s="20"/>
      <c r="Z184" s="20" t="s">
        <v>857</v>
      </c>
      <c r="AA184" s="22">
        <v>5</v>
      </c>
      <c r="AB184" s="22">
        <v>36</v>
      </c>
      <c r="AC184" s="22">
        <v>9</v>
      </c>
      <c r="AD184" s="22">
        <v>7760</v>
      </c>
      <c r="AE184" s="22">
        <v>32</v>
      </c>
      <c r="AF184" s="22">
        <v>11150</v>
      </c>
      <c r="AG184" s="22">
        <v>42</v>
      </c>
      <c r="AH184" s="20">
        <v>0.2</v>
      </c>
      <c r="AI184" s="20">
        <v>2</v>
      </c>
      <c r="AJ184" s="20" t="s">
        <v>651</v>
      </c>
      <c r="AK184" s="22">
        <v>214</v>
      </c>
      <c r="AL184" s="22">
        <v>0</v>
      </c>
      <c r="AM184" s="22">
        <v>0</v>
      </c>
      <c r="AN184" s="22">
        <v>1</v>
      </c>
      <c r="AO184" s="22">
        <v>3</v>
      </c>
      <c r="AP184" s="22">
        <v>0</v>
      </c>
      <c r="AQ184" s="22">
        <v>0</v>
      </c>
      <c r="AR184" s="22">
        <v>0</v>
      </c>
      <c r="AS184" s="22">
        <v>2</v>
      </c>
      <c r="AT184" s="22">
        <v>0</v>
      </c>
      <c r="AU184" s="22">
        <v>0</v>
      </c>
      <c r="AV184" s="22">
        <v>0</v>
      </c>
      <c r="AW184" s="22">
        <v>30</v>
      </c>
      <c r="AX184" s="20">
        <v>27.4</v>
      </c>
      <c r="AY184" s="20">
        <v>46.4</v>
      </c>
      <c r="AZ184" s="20">
        <v>34</v>
      </c>
      <c r="BA184" s="20">
        <v>10.9</v>
      </c>
      <c r="BB184" s="22">
        <v>1</v>
      </c>
      <c r="BC184" s="20">
        <v>0.51</v>
      </c>
      <c r="BD184" s="20">
        <v>0.18</v>
      </c>
      <c r="BE184" s="20">
        <v>0.69</v>
      </c>
      <c r="BF184" s="20">
        <v>3.44</v>
      </c>
      <c r="BG184" s="22">
        <v>451</v>
      </c>
      <c r="BH184" s="22">
        <v>198</v>
      </c>
      <c r="BI184" s="22">
        <v>350</v>
      </c>
      <c r="BJ184" s="22">
        <v>179</v>
      </c>
      <c r="BK184" s="22">
        <v>358</v>
      </c>
      <c r="BL184" s="22">
        <v>182</v>
      </c>
      <c r="BM184" s="22">
        <v>428</v>
      </c>
      <c r="BN184" s="22">
        <v>194</v>
      </c>
      <c r="BO184" s="20"/>
      <c r="BP184" s="20"/>
      <c r="BQ184" s="20"/>
      <c r="BR184" s="20"/>
      <c r="BS184" s="20"/>
      <c r="BT184" s="20"/>
      <c r="BU184" s="22">
        <v>0.21</v>
      </c>
      <c r="BV184" s="22">
        <v>0</v>
      </c>
      <c r="BW184" s="22">
        <v>0.08</v>
      </c>
      <c r="BX184" s="22">
        <v>0.28999999999999998</v>
      </c>
      <c r="BY184" s="22">
        <v>1.45</v>
      </c>
      <c r="BZ184" s="22">
        <v>1.26</v>
      </c>
      <c r="CA184" s="22">
        <v>559</v>
      </c>
      <c r="CB184" s="22">
        <v>319</v>
      </c>
      <c r="CC184" s="22">
        <v>240</v>
      </c>
      <c r="CD184" s="22">
        <v>114</v>
      </c>
      <c r="CE184" s="22">
        <v>456</v>
      </c>
      <c r="CF184" s="22">
        <v>202</v>
      </c>
      <c r="CG184" s="22">
        <v>489</v>
      </c>
      <c r="CH184" s="22">
        <v>166</v>
      </c>
      <c r="CI184" s="22">
        <v>0.42</v>
      </c>
      <c r="CJ184" s="22">
        <v>0.42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27.75" thickBot="1">
      <c r="A185" s="22">
        <v>0</v>
      </c>
      <c r="B185" s="22">
        <v>0</v>
      </c>
      <c r="C185" s="22">
        <v>441192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3</v>
      </c>
      <c r="J185" s="20">
        <v>0</v>
      </c>
      <c r="K185" s="20">
        <v>0</v>
      </c>
      <c r="L185" s="22">
        <v>0</v>
      </c>
      <c r="M185" s="20" t="s">
        <v>1108</v>
      </c>
      <c r="N185" s="20">
        <v>0</v>
      </c>
      <c r="O185" s="22">
        <v>146</v>
      </c>
      <c r="P185" s="23" t="b">
        <v>0</v>
      </c>
      <c r="Q185" s="20" t="s">
        <v>1956</v>
      </c>
      <c r="R185" s="20" t="s">
        <v>1957</v>
      </c>
      <c r="S185" s="22">
        <v>45</v>
      </c>
      <c r="T185" s="20" t="s">
        <v>1109</v>
      </c>
      <c r="U185" s="20">
        <v>0</v>
      </c>
      <c r="V185" s="20" t="s">
        <v>1110</v>
      </c>
      <c r="W185" s="20">
        <v>0</v>
      </c>
      <c r="X185" s="23" t="b">
        <v>0</v>
      </c>
      <c r="Y185" s="20"/>
      <c r="Z185" s="20" t="s">
        <v>871</v>
      </c>
      <c r="AA185" s="22">
        <v>5</v>
      </c>
      <c r="AB185" s="22">
        <v>36</v>
      </c>
      <c r="AC185" s="22">
        <v>0</v>
      </c>
      <c r="AD185" s="22">
        <v>0</v>
      </c>
      <c r="AE185" s="22">
        <v>0</v>
      </c>
      <c r="AF185" s="22">
        <v>1591</v>
      </c>
      <c r="AG185" s="22">
        <v>3</v>
      </c>
      <c r="AH185" s="20">
        <v>0</v>
      </c>
      <c r="AI185" s="20">
        <v>0</v>
      </c>
      <c r="AJ185" s="20" t="s">
        <v>646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723</v>
      </c>
      <c r="BH185" s="22">
        <v>282</v>
      </c>
      <c r="BI185" s="22">
        <v>717</v>
      </c>
      <c r="BJ185" s="22">
        <v>282</v>
      </c>
      <c r="BK185" s="22">
        <v>702</v>
      </c>
      <c r="BL185" s="22">
        <v>274</v>
      </c>
      <c r="BM185" s="22">
        <v>726</v>
      </c>
      <c r="BN185" s="22">
        <v>283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415</v>
      </c>
      <c r="CB185" s="22">
        <v>239</v>
      </c>
      <c r="CC185" s="22">
        <v>643</v>
      </c>
      <c r="CD185" s="22">
        <v>233</v>
      </c>
      <c r="CE185" s="22">
        <v>729</v>
      </c>
      <c r="CF185" s="22">
        <v>286</v>
      </c>
      <c r="CG185" s="22">
        <v>717</v>
      </c>
      <c r="CH185" s="22">
        <v>284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2">
        <v>0</v>
      </c>
      <c r="B186" s="22">
        <v>0</v>
      </c>
      <c r="C186" s="22">
        <v>240514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1</v>
      </c>
      <c r="J186" s="20">
        <v>0</v>
      </c>
      <c r="K186" s="20">
        <v>0</v>
      </c>
      <c r="L186" s="22">
        <v>0</v>
      </c>
      <c r="M186" s="20" t="s">
        <v>1124</v>
      </c>
      <c r="N186" s="20">
        <v>0</v>
      </c>
      <c r="O186" s="22">
        <v>147</v>
      </c>
      <c r="P186" s="23" t="b">
        <v>0</v>
      </c>
      <c r="Q186" s="20" t="s">
        <v>1958</v>
      </c>
      <c r="R186" s="20" t="s">
        <v>1959</v>
      </c>
      <c r="S186" s="22">
        <v>40</v>
      </c>
      <c r="T186" s="20" t="s">
        <v>1125</v>
      </c>
      <c r="U186" s="20">
        <v>0</v>
      </c>
      <c r="V186" s="20" t="s">
        <v>652</v>
      </c>
      <c r="W186" s="20">
        <v>0</v>
      </c>
      <c r="X186" s="23" t="b">
        <v>0</v>
      </c>
      <c r="Y186" s="20"/>
      <c r="Z186" s="20" t="s">
        <v>871</v>
      </c>
      <c r="AA186" s="22">
        <v>5</v>
      </c>
      <c r="AB186" s="22">
        <v>36</v>
      </c>
      <c r="AC186" s="22">
        <v>0</v>
      </c>
      <c r="AD186" s="22">
        <v>0</v>
      </c>
      <c r="AE186" s="22">
        <v>0</v>
      </c>
      <c r="AF186" s="22">
        <v>35</v>
      </c>
      <c r="AG186" s="22">
        <v>0</v>
      </c>
      <c r="AH186" s="20">
        <v>0</v>
      </c>
      <c r="AI186" s="20">
        <v>0</v>
      </c>
      <c r="AJ186" s="20" t="s">
        <v>652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0">
        <v>0</v>
      </c>
      <c r="AY186" s="20">
        <v>0</v>
      </c>
      <c r="AZ186" s="20">
        <v>0</v>
      </c>
      <c r="BA186" s="20">
        <v>0</v>
      </c>
      <c r="BB186" s="22">
        <v>0</v>
      </c>
      <c r="BC186" s="20">
        <v>0</v>
      </c>
      <c r="BD186" s="20">
        <v>0</v>
      </c>
      <c r="BE186" s="20">
        <v>0</v>
      </c>
      <c r="BF186" s="20">
        <v>0</v>
      </c>
      <c r="BG186" s="22">
        <v>589</v>
      </c>
      <c r="BH186" s="22">
        <v>70</v>
      </c>
      <c r="BI186" s="22">
        <v>575</v>
      </c>
      <c r="BJ186" s="22">
        <v>53</v>
      </c>
      <c r="BK186" s="22">
        <v>537</v>
      </c>
      <c r="BL186" s="22">
        <v>42</v>
      </c>
      <c r="BM186" s="22">
        <v>593</v>
      </c>
      <c r="BN186" s="22">
        <v>70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708</v>
      </c>
      <c r="CB186" s="22">
        <v>48</v>
      </c>
      <c r="CC186" s="22">
        <v>453</v>
      </c>
      <c r="CD186" s="22">
        <v>63</v>
      </c>
      <c r="CE186" s="22">
        <v>600</v>
      </c>
      <c r="CF186" s="22">
        <v>70</v>
      </c>
      <c r="CG186" s="22">
        <v>826</v>
      </c>
      <c r="CH186" s="22">
        <v>95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0"/>
      <c r="B187" s="20"/>
      <c r="C187" s="22">
        <v>49262</v>
      </c>
      <c r="D187" s="22">
        <v>0</v>
      </c>
      <c r="E187" s="22">
        <v>0</v>
      </c>
      <c r="F187" s="22">
        <v>-3</v>
      </c>
      <c r="G187" s="22">
        <v>3</v>
      </c>
      <c r="H187" s="22">
        <v>1</v>
      </c>
      <c r="I187" s="22">
        <v>1</v>
      </c>
      <c r="J187" s="20">
        <v>0</v>
      </c>
      <c r="K187" s="20">
        <v>0.2</v>
      </c>
      <c r="L187" s="22">
        <v>0</v>
      </c>
      <c r="M187" s="20" t="s">
        <v>1085</v>
      </c>
      <c r="N187" s="20">
        <v>0.2</v>
      </c>
      <c r="O187" s="22">
        <v>148</v>
      </c>
      <c r="P187" s="23" t="b">
        <v>0</v>
      </c>
      <c r="Q187" s="20"/>
      <c r="R187" s="20"/>
      <c r="S187" s="22">
        <v>42</v>
      </c>
      <c r="T187" s="20" t="s">
        <v>1086</v>
      </c>
      <c r="U187" s="20">
        <v>2.7</v>
      </c>
      <c r="V187" s="20" t="s">
        <v>650</v>
      </c>
      <c r="W187" s="20">
        <v>2</v>
      </c>
      <c r="X187" s="23" t="b">
        <v>0</v>
      </c>
      <c r="Y187" s="20"/>
      <c r="Z187" s="20" t="s">
        <v>857</v>
      </c>
      <c r="AA187" s="22">
        <v>5</v>
      </c>
      <c r="AB187" s="22">
        <v>36</v>
      </c>
      <c r="AC187" s="22">
        <v>41</v>
      </c>
      <c r="AD187" s="22">
        <v>210826</v>
      </c>
      <c r="AE187" s="22">
        <v>207</v>
      </c>
      <c r="AF187" s="22">
        <v>545269</v>
      </c>
      <c r="AG187" s="22">
        <v>2061</v>
      </c>
      <c r="AH187" s="20">
        <v>0</v>
      </c>
      <c r="AI187" s="20">
        <v>9.8000000000000007</v>
      </c>
      <c r="AJ187" s="20" t="s">
        <v>650</v>
      </c>
      <c r="AK187" s="22">
        <v>1350</v>
      </c>
      <c r="AL187" s="22">
        <v>0</v>
      </c>
      <c r="AM187" s="22">
        <v>0</v>
      </c>
      <c r="AN187" s="22">
        <v>2</v>
      </c>
      <c r="AO187" s="22">
        <v>28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39</v>
      </c>
      <c r="AV187" s="22">
        <v>5</v>
      </c>
      <c r="AW187" s="22">
        <v>270</v>
      </c>
      <c r="AX187" s="20">
        <v>347.4</v>
      </c>
      <c r="AY187" s="20">
        <v>0.1</v>
      </c>
      <c r="AZ187" s="20">
        <v>0</v>
      </c>
      <c r="BA187" s="20">
        <v>34.700000000000003</v>
      </c>
      <c r="BB187" s="22">
        <v>15</v>
      </c>
      <c r="BC187" s="20">
        <v>0</v>
      </c>
      <c r="BD187" s="20">
        <v>0</v>
      </c>
      <c r="BE187" s="20">
        <v>0</v>
      </c>
      <c r="BF187" s="20">
        <v>22.36</v>
      </c>
      <c r="BG187" s="22">
        <v>157</v>
      </c>
      <c r="BH187" s="22">
        <v>18</v>
      </c>
      <c r="BI187" s="22">
        <v>503</v>
      </c>
      <c r="BJ187" s="22">
        <v>10</v>
      </c>
      <c r="BK187" s="22">
        <v>605</v>
      </c>
      <c r="BL187" s="22">
        <v>62</v>
      </c>
      <c r="BM187" s="22">
        <v>301</v>
      </c>
      <c r="BN187" s="22">
        <v>18</v>
      </c>
      <c r="BO187" s="20"/>
      <c r="BP187" s="20"/>
      <c r="BQ187" s="20"/>
      <c r="BR187" s="20"/>
      <c r="BS187" s="20"/>
      <c r="BT187" s="20"/>
      <c r="BU187" s="22">
        <v>0</v>
      </c>
      <c r="BV187" s="22">
        <v>2.6</v>
      </c>
      <c r="BW187" s="22">
        <v>0</v>
      </c>
      <c r="BX187" s="22">
        <v>0</v>
      </c>
      <c r="BY187" s="22">
        <v>1.49</v>
      </c>
      <c r="BZ187" s="22">
        <v>1.87</v>
      </c>
      <c r="CA187" s="22">
        <v>648</v>
      </c>
      <c r="CB187" s="22">
        <v>35</v>
      </c>
      <c r="CC187" s="22">
        <v>347</v>
      </c>
      <c r="CD187" s="22">
        <v>26</v>
      </c>
      <c r="CE187" s="22">
        <v>172</v>
      </c>
      <c r="CF187" s="22">
        <v>22</v>
      </c>
      <c r="CG187" s="22">
        <v>143</v>
      </c>
      <c r="CH187" s="22">
        <v>18</v>
      </c>
      <c r="CI187" s="22">
        <v>1</v>
      </c>
      <c r="CJ187" s="22">
        <v>0.13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2">
        <v>0</v>
      </c>
      <c r="B188" s="22">
        <v>0</v>
      </c>
      <c r="C188" s="22">
        <v>450434</v>
      </c>
      <c r="D188" s="22">
        <v>0</v>
      </c>
      <c r="E188" s="22">
        <v>0</v>
      </c>
      <c r="F188" s="22">
        <v>0</v>
      </c>
      <c r="G188" s="22">
        <v>0</v>
      </c>
      <c r="H188" s="22">
        <v>0</v>
      </c>
      <c r="I188" s="22">
        <v>4</v>
      </c>
      <c r="J188" s="20">
        <v>0</v>
      </c>
      <c r="K188" s="20">
        <v>0</v>
      </c>
      <c r="L188" s="22">
        <v>0</v>
      </c>
      <c r="M188" s="20" t="s">
        <v>1114</v>
      </c>
      <c r="N188" s="20">
        <v>0</v>
      </c>
      <c r="O188" s="22">
        <v>149</v>
      </c>
      <c r="P188" s="23" t="b">
        <v>0</v>
      </c>
      <c r="Q188" s="20" t="s">
        <v>2378</v>
      </c>
      <c r="R188" s="20" t="s">
        <v>2379</v>
      </c>
      <c r="S188" s="22">
        <v>55</v>
      </c>
      <c r="T188" s="20" t="s">
        <v>1115</v>
      </c>
      <c r="U188" s="20">
        <v>0</v>
      </c>
      <c r="V188" s="20" t="s">
        <v>648</v>
      </c>
      <c r="W188" s="20">
        <v>0</v>
      </c>
      <c r="X188" s="23" t="b">
        <v>0</v>
      </c>
      <c r="Y188" s="20"/>
      <c r="Z188" s="20" t="s">
        <v>871</v>
      </c>
      <c r="AA188" s="22">
        <v>5</v>
      </c>
      <c r="AB188" s="22">
        <v>36</v>
      </c>
      <c r="AC188" s="22">
        <v>0</v>
      </c>
      <c r="AD188" s="22">
        <v>0</v>
      </c>
      <c r="AE188" s="22">
        <v>0</v>
      </c>
      <c r="AF188" s="22">
        <v>4486</v>
      </c>
      <c r="AG188" s="22">
        <v>3</v>
      </c>
      <c r="AH188" s="20">
        <v>0</v>
      </c>
      <c r="AI188" s="20">
        <v>0</v>
      </c>
      <c r="AJ188" s="20" t="s">
        <v>648</v>
      </c>
      <c r="AK188" s="22">
        <v>0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0</v>
      </c>
      <c r="AX188" s="20">
        <v>0</v>
      </c>
      <c r="AY188" s="20">
        <v>0</v>
      </c>
      <c r="AZ188" s="20">
        <v>0</v>
      </c>
      <c r="BA188" s="20">
        <v>0</v>
      </c>
      <c r="BB188" s="22">
        <v>0</v>
      </c>
      <c r="BC188" s="20">
        <v>0</v>
      </c>
      <c r="BD188" s="20">
        <v>0</v>
      </c>
      <c r="BE188" s="20">
        <v>0</v>
      </c>
      <c r="BF188" s="20">
        <v>0</v>
      </c>
      <c r="BG188" s="22">
        <v>829</v>
      </c>
      <c r="BH188" s="22">
        <v>105</v>
      </c>
      <c r="BI188" s="22">
        <v>829</v>
      </c>
      <c r="BJ188" s="22">
        <v>105</v>
      </c>
      <c r="BK188" s="22">
        <v>828</v>
      </c>
      <c r="BL188" s="22">
        <v>105</v>
      </c>
      <c r="BM188" s="22">
        <v>829</v>
      </c>
      <c r="BN188" s="22">
        <v>105</v>
      </c>
      <c r="BO188" s="20"/>
      <c r="BP188" s="20"/>
      <c r="BQ188" s="20"/>
      <c r="BR188" s="20"/>
      <c r="BS188" s="20"/>
      <c r="BT188" s="20"/>
      <c r="BU188" s="22">
        <v>0</v>
      </c>
      <c r="BV188" s="22">
        <v>0</v>
      </c>
      <c r="BW188" s="22">
        <v>0</v>
      </c>
      <c r="BX188" s="22">
        <v>0</v>
      </c>
      <c r="BY188" s="22">
        <v>0</v>
      </c>
      <c r="BZ188" s="22">
        <v>0</v>
      </c>
      <c r="CA188" s="22">
        <v>109</v>
      </c>
      <c r="CB188" s="22">
        <v>32</v>
      </c>
      <c r="CC188" s="22">
        <v>814</v>
      </c>
      <c r="CD188" s="22">
        <v>102</v>
      </c>
      <c r="CE188" s="22">
        <v>828</v>
      </c>
      <c r="CF188" s="22">
        <v>105</v>
      </c>
      <c r="CG188" s="22">
        <v>669</v>
      </c>
      <c r="CH188" s="22">
        <v>92</v>
      </c>
      <c r="CI188" s="22">
        <v>0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0"/>
      <c r="B189" s="20"/>
      <c r="C189" s="22">
        <v>469142</v>
      </c>
      <c r="D189" s="22">
        <v>0</v>
      </c>
      <c r="E189" s="22">
        <v>0</v>
      </c>
      <c r="F189" s="22">
        <v>1</v>
      </c>
      <c r="G189" s="22">
        <v>-1</v>
      </c>
      <c r="H189" s="22">
        <v>0</v>
      </c>
      <c r="I189" s="22">
        <v>2</v>
      </c>
      <c r="J189" s="20">
        <v>0</v>
      </c>
      <c r="K189" s="20">
        <v>3.5</v>
      </c>
      <c r="L189" s="22">
        <v>6</v>
      </c>
      <c r="M189" s="20" t="s">
        <v>1126</v>
      </c>
      <c r="N189" s="20">
        <v>3.5</v>
      </c>
      <c r="O189" s="22">
        <v>150</v>
      </c>
      <c r="P189" s="23" t="b">
        <v>0</v>
      </c>
      <c r="Q189" s="20"/>
      <c r="R189" s="20"/>
      <c r="S189" s="22">
        <v>41</v>
      </c>
      <c r="T189" s="20" t="s">
        <v>1127</v>
      </c>
      <c r="U189" s="20">
        <v>2.2999999999999998</v>
      </c>
      <c r="V189" s="20" t="s">
        <v>1128</v>
      </c>
      <c r="W189" s="20">
        <v>3.3</v>
      </c>
      <c r="X189" s="23" t="b">
        <v>0</v>
      </c>
      <c r="Y189" s="20"/>
      <c r="Z189" s="20" t="s">
        <v>857</v>
      </c>
      <c r="AA189" s="22">
        <v>5</v>
      </c>
      <c r="AB189" s="22">
        <v>36</v>
      </c>
      <c r="AC189" s="22">
        <v>52</v>
      </c>
      <c r="AD189" s="22">
        <v>557728</v>
      </c>
      <c r="AE189" s="22">
        <v>2032</v>
      </c>
      <c r="AF189" s="22">
        <v>322791</v>
      </c>
      <c r="AG189" s="22">
        <v>6614</v>
      </c>
      <c r="AH189" s="20">
        <v>0.9</v>
      </c>
      <c r="AI189" s="20">
        <v>12.7</v>
      </c>
      <c r="AJ189" s="20" t="s">
        <v>645</v>
      </c>
      <c r="AK189" s="22">
        <v>1918</v>
      </c>
      <c r="AL189" s="22">
        <v>0</v>
      </c>
      <c r="AM189" s="22">
        <v>0</v>
      </c>
      <c r="AN189" s="22">
        <v>4</v>
      </c>
      <c r="AO189" s="22">
        <v>28</v>
      </c>
      <c r="AP189" s="22">
        <v>0</v>
      </c>
      <c r="AQ189" s="22">
        <v>0</v>
      </c>
      <c r="AR189" s="22">
        <v>0</v>
      </c>
      <c r="AS189" s="22">
        <v>3</v>
      </c>
      <c r="AT189" s="22">
        <v>0</v>
      </c>
      <c r="AU189" s="22">
        <v>0</v>
      </c>
      <c r="AV189" s="22">
        <v>3</v>
      </c>
      <c r="AW189" s="22">
        <v>378</v>
      </c>
      <c r="AX189" s="20">
        <v>534.79999999999995</v>
      </c>
      <c r="AY189" s="20">
        <v>148.19999999999999</v>
      </c>
      <c r="AZ189" s="20">
        <v>165</v>
      </c>
      <c r="BA189" s="20">
        <v>84.9</v>
      </c>
      <c r="BB189" s="22">
        <v>21</v>
      </c>
      <c r="BC189" s="20">
        <v>1.33</v>
      </c>
      <c r="BD189" s="20">
        <v>0.84</v>
      </c>
      <c r="BE189" s="20">
        <v>2.17</v>
      </c>
      <c r="BF189" s="20">
        <v>27.7</v>
      </c>
      <c r="BG189" s="22">
        <v>52</v>
      </c>
      <c r="BH189" s="22">
        <v>16</v>
      </c>
      <c r="BI189" s="22">
        <v>196</v>
      </c>
      <c r="BJ189" s="22">
        <v>44</v>
      </c>
      <c r="BK189" s="22">
        <v>164</v>
      </c>
      <c r="BL189" s="22">
        <v>24</v>
      </c>
      <c r="BM189" s="22">
        <v>125</v>
      </c>
      <c r="BN189" s="22">
        <v>25</v>
      </c>
      <c r="BO189" s="20"/>
      <c r="BP189" s="20"/>
      <c r="BQ189" s="20"/>
      <c r="BR189" s="20"/>
      <c r="BS189" s="20"/>
      <c r="BT189" s="20"/>
      <c r="BU189" s="22">
        <v>0.06</v>
      </c>
      <c r="BV189" s="22">
        <v>0</v>
      </c>
      <c r="BW189" s="22">
        <v>0.04</v>
      </c>
      <c r="BX189" s="22">
        <v>0.1</v>
      </c>
      <c r="BY189" s="22">
        <v>1.3</v>
      </c>
      <c r="BZ189" s="22">
        <v>1.31</v>
      </c>
      <c r="CA189" s="22">
        <v>672</v>
      </c>
      <c r="CB189" s="22">
        <v>165</v>
      </c>
      <c r="CC189" s="22">
        <v>71</v>
      </c>
      <c r="CD189" s="22">
        <v>16</v>
      </c>
      <c r="CE189" s="22">
        <v>249</v>
      </c>
      <c r="CF189" s="22">
        <v>79</v>
      </c>
      <c r="CG189" s="22">
        <v>103</v>
      </c>
      <c r="CH189" s="22">
        <v>40</v>
      </c>
      <c r="CI189" s="22">
        <v>0.99</v>
      </c>
      <c r="CJ189" s="22">
        <v>0.19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2">
        <v>100</v>
      </c>
      <c r="B190" s="22">
        <v>100</v>
      </c>
      <c r="C190" s="22">
        <v>111478</v>
      </c>
      <c r="D190" s="22">
        <v>0</v>
      </c>
      <c r="E190" s="22">
        <v>0</v>
      </c>
      <c r="F190" s="22">
        <v>-2</v>
      </c>
      <c r="G190" s="22">
        <v>2</v>
      </c>
      <c r="H190" s="22">
        <v>0</v>
      </c>
      <c r="I190" s="22">
        <v>2</v>
      </c>
      <c r="J190" s="20">
        <v>0</v>
      </c>
      <c r="K190" s="20">
        <v>1.8</v>
      </c>
      <c r="L190" s="22">
        <v>5</v>
      </c>
      <c r="M190" s="20" t="s">
        <v>1095</v>
      </c>
      <c r="N190" s="20">
        <v>1.8</v>
      </c>
      <c r="O190" s="22">
        <v>151</v>
      </c>
      <c r="P190" s="23" t="b">
        <v>0</v>
      </c>
      <c r="Q190" s="20"/>
      <c r="R190" s="20" t="s">
        <v>4094</v>
      </c>
      <c r="S190" s="22">
        <v>43</v>
      </c>
      <c r="T190" s="20" t="s">
        <v>1096</v>
      </c>
      <c r="U190" s="20">
        <v>1.4</v>
      </c>
      <c r="V190" s="20" t="s">
        <v>453</v>
      </c>
      <c r="W190" s="20">
        <v>0.4</v>
      </c>
      <c r="X190" s="23" t="b">
        <v>0</v>
      </c>
      <c r="Y190" s="20"/>
      <c r="Z190" s="20" t="s">
        <v>857</v>
      </c>
      <c r="AA190" s="22">
        <v>5</v>
      </c>
      <c r="AB190" s="22">
        <v>36</v>
      </c>
      <c r="AC190" s="22">
        <v>28</v>
      </c>
      <c r="AD190" s="22">
        <v>101220</v>
      </c>
      <c r="AE190" s="22">
        <v>213</v>
      </c>
      <c r="AF190" s="22">
        <v>171401</v>
      </c>
      <c r="AG190" s="22">
        <v>192</v>
      </c>
      <c r="AH190" s="20">
        <v>0.4</v>
      </c>
      <c r="AI190" s="20">
        <v>6.5</v>
      </c>
      <c r="AJ190" s="20" t="s">
        <v>453</v>
      </c>
      <c r="AK190" s="22">
        <v>1124</v>
      </c>
      <c r="AL190" s="22">
        <v>0</v>
      </c>
      <c r="AM190" s="22">
        <v>1</v>
      </c>
      <c r="AN190" s="22">
        <v>1</v>
      </c>
      <c r="AO190" s="22">
        <v>25</v>
      </c>
      <c r="AP190" s="22">
        <v>0</v>
      </c>
      <c r="AQ190" s="22">
        <v>0</v>
      </c>
      <c r="AR190" s="22">
        <v>0</v>
      </c>
      <c r="AS190" s="22">
        <v>2</v>
      </c>
      <c r="AT190" s="22">
        <v>0</v>
      </c>
      <c r="AU190" s="22">
        <v>0</v>
      </c>
      <c r="AV190" s="22">
        <v>0</v>
      </c>
      <c r="AW190" s="22">
        <v>204</v>
      </c>
      <c r="AX190" s="20">
        <v>218.2</v>
      </c>
      <c r="AY190" s="20">
        <v>79.5</v>
      </c>
      <c r="AZ190" s="20">
        <v>53</v>
      </c>
      <c r="BA190" s="20">
        <v>35.200000000000003</v>
      </c>
      <c r="BB190" s="22">
        <v>11</v>
      </c>
      <c r="BC190" s="20">
        <v>0.23</v>
      </c>
      <c r="BD190" s="20">
        <v>0.41</v>
      </c>
      <c r="BE190" s="20">
        <v>0.64</v>
      </c>
      <c r="BF190" s="20">
        <v>18.78</v>
      </c>
      <c r="BG190" s="22">
        <v>247</v>
      </c>
      <c r="BH190" s="22">
        <v>95</v>
      </c>
      <c r="BI190" s="22">
        <v>294</v>
      </c>
      <c r="BJ190" s="22">
        <v>94</v>
      </c>
      <c r="BK190" s="22">
        <v>313</v>
      </c>
      <c r="BL190" s="22">
        <v>99</v>
      </c>
      <c r="BM190" s="22">
        <v>297</v>
      </c>
      <c r="BN190" s="22">
        <v>101</v>
      </c>
      <c r="BO190" s="20"/>
      <c r="BP190" s="20"/>
      <c r="BQ190" s="20"/>
      <c r="BR190" s="20"/>
      <c r="BS190" s="20"/>
      <c r="BT190" s="20"/>
      <c r="BU190" s="22">
        <v>0.02</v>
      </c>
      <c r="BV190" s="22">
        <v>0</v>
      </c>
      <c r="BW190" s="22">
        <v>0.03</v>
      </c>
      <c r="BX190" s="22">
        <v>0.05</v>
      </c>
      <c r="BY190" s="22">
        <v>1.5</v>
      </c>
      <c r="BZ190" s="22">
        <v>2</v>
      </c>
      <c r="CA190" s="22">
        <v>611</v>
      </c>
      <c r="CB190" s="22">
        <v>130</v>
      </c>
      <c r="CC190" s="22">
        <v>178</v>
      </c>
      <c r="CD190" s="22">
        <v>56</v>
      </c>
      <c r="CE190" s="22">
        <v>396</v>
      </c>
      <c r="CF190" s="22">
        <v>137</v>
      </c>
      <c r="CG190" s="22">
        <v>260</v>
      </c>
      <c r="CH190" s="22">
        <v>104</v>
      </c>
      <c r="CI190" s="22">
        <v>0.88</v>
      </c>
      <c r="CJ190" s="22">
        <v>0.08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0"/>
      <c r="B191" s="20"/>
      <c r="C191" s="22">
        <v>489639</v>
      </c>
      <c r="D191" s="22">
        <v>0</v>
      </c>
      <c r="E191" s="22">
        <v>0</v>
      </c>
      <c r="F191" s="22">
        <v>-1</v>
      </c>
      <c r="G191" s="22">
        <v>1</v>
      </c>
      <c r="H191" s="22">
        <v>0</v>
      </c>
      <c r="I191" s="22">
        <v>1</v>
      </c>
      <c r="J191" s="20">
        <v>0</v>
      </c>
      <c r="K191" s="20">
        <v>4.2</v>
      </c>
      <c r="L191" s="22">
        <v>10</v>
      </c>
      <c r="M191" s="20" t="s">
        <v>1960</v>
      </c>
      <c r="N191" s="20">
        <v>4.2</v>
      </c>
      <c r="O191" s="22">
        <v>152</v>
      </c>
      <c r="P191" s="23" t="b">
        <v>0</v>
      </c>
      <c r="Q191" s="20"/>
      <c r="R191" s="20"/>
      <c r="S191" s="22">
        <v>44</v>
      </c>
      <c r="T191" s="20" t="s">
        <v>1961</v>
      </c>
      <c r="U191" s="20">
        <v>3.1</v>
      </c>
      <c r="V191" s="20" t="s">
        <v>1962</v>
      </c>
      <c r="W191" s="20">
        <v>0.4</v>
      </c>
      <c r="X191" s="23" t="b">
        <v>0</v>
      </c>
      <c r="Y191" s="20"/>
      <c r="Z191" s="20" t="s">
        <v>857</v>
      </c>
      <c r="AA191" s="22">
        <v>5</v>
      </c>
      <c r="AB191" s="22">
        <v>36</v>
      </c>
      <c r="AC191" s="22">
        <v>40</v>
      </c>
      <c r="AD191" s="22">
        <v>49841</v>
      </c>
      <c r="AE191" s="22">
        <v>894</v>
      </c>
      <c r="AF191" s="22">
        <v>60917</v>
      </c>
      <c r="AG191" s="22">
        <v>470</v>
      </c>
      <c r="AH191" s="20">
        <v>1</v>
      </c>
      <c r="AI191" s="20">
        <v>9.1</v>
      </c>
      <c r="AJ191" s="20" t="s">
        <v>1962</v>
      </c>
      <c r="AK191" s="22">
        <v>1170</v>
      </c>
      <c r="AL191" s="22">
        <v>0</v>
      </c>
      <c r="AM191" s="22">
        <v>0</v>
      </c>
      <c r="AN191" s="22">
        <v>2</v>
      </c>
      <c r="AO191" s="22">
        <v>16</v>
      </c>
      <c r="AP191" s="22">
        <v>0</v>
      </c>
      <c r="AQ191" s="22">
        <v>0</v>
      </c>
      <c r="AR191" s="22">
        <v>0</v>
      </c>
      <c r="AS191" s="22">
        <v>2</v>
      </c>
      <c r="AT191" s="22">
        <v>0</v>
      </c>
      <c r="AU191" s="22">
        <v>36</v>
      </c>
      <c r="AV191" s="22">
        <v>5</v>
      </c>
      <c r="AW191" s="22">
        <v>248</v>
      </c>
      <c r="AX191" s="20">
        <v>315.60000000000002</v>
      </c>
      <c r="AY191" s="20">
        <v>0</v>
      </c>
      <c r="AZ191" s="20">
        <v>0</v>
      </c>
      <c r="BA191" s="20">
        <v>31.6</v>
      </c>
      <c r="BB191" s="22">
        <v>13</v>
      </c>
      <c r="BC191" s="20">
        <v>0</v>
      </c>
      <c r="BD191" s="20">
        <v>0</v>
      </c>
      <c r="BE191" s="20">
        <v>0</v>
      </c>
      <c r="BF191" s="20">
        <v>17.309999999999999</v>
      </c>
      <c r="BG191" s="22">
        <v>186</v>
      </c>
      <c r="BH191" s="22">
        <v>20</v>
      </c>
      <c r="BI191" s="22">
        <v>686</v>
      </c>
      <c r="BJ191" s="22">
        <v>82</v>
      </c>
      <c r="BK191" s="22">
        <v>660</v>
      </c>
      <c r="BL191" s="22">
        <v>73</v>
      </c>
      <c r="BM191" s="22">
        <v>316</v>
      </c>
      <c r="BN191" s="22">
        <v>20</v>
      </c>
      <c r="BO191" s="20"/>
      <c r="BP191" s="20"/>
      <c r="BQ191" s="20"/>
      <c r="BR191" s="20"/>
      <c r="BS191" s="20"/>
      <c r="BT191" s="20"/>
      <c r="BU191" s="22">
        <v>0</v>
      </c>
      <c r="BV191" s="22">
        <v>2.77</v>
      </c>
      <c r="BW191" s="22">
        <v>0</v>
      </c>
      <c r="BX191" s="22">
        <v>0</v>
      </c>
      <c r="BY191" s="22">
        <v>1.33</v>
      </c>
      <c r="BZ191" s="22">
        <v>1.23</v>
      </c>
      <c r="CA191" s="22">
        <v>578</v>
      </c>
      <c r="CB191" s="22">
        <v>28</v>
      </c>
      <c r="CC191" s="22">
        <v>52</v>
      </c>
      <c r="CD191" s="22">
        <v>5</v>
      </c>
      <c r="CE191" s="22">
        <v>134</v>
      </c>
      <c r="CF191" s="22">
        <v>18</v>
      </c>
      <c r="CG191" s="22">
        <v>270</v>
      </c>
      <c r="CH191" s="22">
        <v>35</v>
      </c>
      <c r="CI191" s="22">
        <v>1</v>
      </c>
      <c r="CJ191" s="22">
        <v>0.15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2">
        <v>100</v>
      </c>
      <c r="B192" s="22">
        <v>100</v>
      </c>
      <c r="C192" s="22">
        <v>110735</v>
      </c>
      <c r="D192" s="22">
        <v>0</v>
      </c>
      <c r="E192" s="22">
        <v>0</v>
      </c>
      <c r="F192" s="22">
        <v>-3</v>
      </c>
      <c r="G192" s="22">
        <v>3</v>
      </c>
      <c r="H192" s="22">
        <v>0</v>
      </c>
      <c r="I192" s="22">
        <v>2</v>
      </c>
      <c r="J192" s="20">
        <v>0</v>
      </c>
      <c r="K192" s="20">
        <v>0.5</v>
      </c>
      <c r="L192" s="22">
        <v>0</v>
      </c>
      <c r="M192" s="20" t="s">
        <v>980</v>
      </c>
      <c r="N192" s="20">
        <v>0.5</v>
      </c>
      <c r="O192" s="22">
        <v>153</v>
      </c>
      <c r="P192" s="23" t="b">
        <v>0</v>
      </c>
      <c r="Q192" s="20"/>
      <c r="R192" s="20" t="s">
        <v>3368</v>
      </c>
      <c r="S192" s="22">
        <v>42</v>
      </c>
      <c r="T192" s="20" t="s">
        <v>1094</v>
      </c>
      <c r="U192" s="20">
        <v>1.3</v>
      </c>
      <c r="V192" s="20" t="s">
        <v>551</v>
      </c>
      <c r="W192" s="20">
        <v>0.2</v>
      </c>
      <c r="X192" s="23" t="b">
        <v>0</v>
      </c>
      <c r="Y192" s="20"/>
      <c r="Z192" s="20" t="s">
        <v>857</v>
      </c>
      <c r="AA192" s="22">
        <v>5</v>
      </c>
      <c r="AB192" s="22">
        <v>36</v>
      </c>
      <c r="AC192" s="22">
        <v>13</v>
      </c>
      <c r="AD192" s="22">
        <v>20091</v>
      </c>
      <c r="AE192" s="22">
        <v>51</v>
      </c>
      <c r="AF192" s="22">
        <v>37634</v>
      </c>
      <c r="AG192" s="22">
        <v>125</v>
      </c>
      <c r="AH192" s="20">
        <v>0.1</v>
      </c>
      <c r="AI192" s="20">
        <v>3.1</v>
      </c>
      <c r="AJ192" s="20" t="s">
        <v>551</v>
      </c>
      <c r="AK192" s="22">
        <v>766</v>
      </c>
      <c r="AL192" s="22">
        <v>0</v>
      </c>
      <c r="AM192" s="22">
        <v>0</v>
      </c>
      <c r="AN192" s="22">
        <v>1</v>
      </c>
      <c r="AO192" s="22">
        <v>16</v>
      </c>
      <c r="AP192" s="22">
        <v>1</v>
      </c>
      <c r="AQ192" s="22">
        <v>0</v>
      </c>
      <c r="AR192" s="22">
        <v>0</v>
      </c>
      <c r="AS192" s="22">
        <v>2</v>
      </c>
      <c r="AT192" s="22">
        <v>0</v>
      </c>
      <c r="AU192" s="22">
        <v>0</v>
      </c>
      <c r="AV192" s="22">
        <v>0</v>
      </c>
      <c r="AW192" s="22">
        <v>142</v>
      </c>
      <c r="AX192" s="20">
        <v>162</v>
      </c>
      <c r="AY192" s="20">
        <v>73.2</v>
      </c>
      <c r="AZ192" s="20">
        <v>32</v>
      </c>
      <c r="BA192" s="20">
        <v>26.9</v>
      </c>
      <c r="BB192" s="22">
        <v>9</v>
      </c>
      <c r="BC192" s="20">
        <v>0.37</v>
      </c>
      <c r="BD192" s="20">
        <v>0.25</v>
      </c>
      <c r="BE192" s="20">
        <v>0.62</v>
      </c>
      <c r="BF192" s="20">
        <v>12.88</v>
      </c>
      <c r="BG192" s="22">
        <v>304</v>
      </c>
      <c r="BH192" s="22">
        <v>117</v>
      </c>
      <c r="BI192" s="22">
        <v>307</v>
      </c>
      <c r="BJ192" s="22">
        <v>100</v>
      </c>
      <c r="BK192" s="22">
        <v>362</v>
      </c>
      <c r="BL192" s="22">
        <v>125</v>
      </c>
      <c r="BM192" s="22">
        <v>335</v>
      </c>
      <c r="BN192" s="22">
        <v>121</v>
      </c>
      <c r="BO192" s="20"/>
      <c r="BP192" s="20"/>
      <c r="BQ192" s="20"/>
      <c r="BR192" s="20"/>
      <c r="BS192" s="20"/>
      <c r="BT192" s="20"/>
      <c r="BU192" s="22">
        <v>0.04</v>
      </c>
      <c r="BV192" s="22">
        <v>0</v>
      </c>
      <c r="BW192" s="22">
        <v>0.03</v>
      </c>
      <c r="BX192" s="22">
        <v>7.0000000000000007E-2</v>
      </c>
      <c r="BY192" s="22">
        <v>1.51</v>
      </c>
      <c r="BZ192" s="22">
        <v>1.88</v>
      </c>
      <c r="CA192" s="22">
        <v>654</v>
      </c>
      <c r="CB192" s="22">
        <v>153</v>
      </c>
      <c r="CC192" s="22">
        <v>300</v>
      </c>
      <c r="CD192" s="22">
        <v>97</v>
      </c>
      <c r="CE192" s="22">
        <v>407</v>
      </c>
      <c r="CF192" s="22">
        <v>140</v>
      </c>
      <c r="CG192" s="22">
        <v>367</v>
      </c>
      <c r="CH192" s="22">
        <v>145</v>
      </c>
      <c r="CI192" s="22">
        <v>1.06</v>
      </c>
      <c r="CJ192" s="22">
        <v>0.12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100</v>
      </c>
      <c r="B193" s="22">
        <v>100</v>
      </c>
      <c r="C193" s="22">
        <v>50175</v>
      </c>
      <c r="D193" s="22">
        <v>0</v>
      </c>
      <c r="E193" s="22">
        <v>0</v>
      </c>
      <c r="F193" s="22">
        <v>-3</v>
      </c>
      <c r="G193" s="22">
        <v>3</v>
      </c>
      <c r="H193" s="22">
        <v>0</v>
      </c>
      <c r="I193" s="22">
        <v>4</v>
      </c>
      <c r="J193" s="20">
        <v>0</v>
      </c>
      <c r="K193" s="20">
        <v>2.2000000000000002</v>
      </c>
      <c r="L193" s="22">
        <v>1</v>
      </c>
      <c r="M193" s="20" t="s">
        <v>1087</v>
      </c>
      <c r="N193" s="20">
        <v>2.2000000000000002</v>
      </c>
      <c r="O193" s="22">
        <v>154</v>
      </c>
      <c r="P193" s="23" t="b">
        <v>0</v>
      </c>
      <c r="Q193" s="20"/>
      <c r="R193" s="20" t="s">
        <v>3233</v>
      </c>
      <c r="S193" s="22">
        <v>57</v>
      </c>
      <c r="T193" s="20" t="s">
        <v>1088</v>
      </c>
      <c r="U193" s="20">
        <v>2.7</v>
      </c>
      <c r="V193" s="20" t="s">
        <v>530</v>
      </c>
      <c r="W193" s="20">
        <v>1</v>
      </c>
      <c r="X193" s="23" t="b">
        <v>0</v>
      </c>
      <c r="Y193" s="20"/>
      <c r="Z193" s="20" t="s">
        <v>857</v>
      </c>
      <c r="AA193" s="22">
        <v>5</v>
      </c>
      <c r="AB193" s="22">
        <v>36</v>
      </c>
      <c r="AC193" s="22">
        <v>52</v>
      </c>
      <c r="AD193" s="22">
        <v>206498</v>
      </c>
      <c r="AE193" s="22">
        <v>669</v>
      </c>
      <c r="AF193" s="22">
        <v>341515</v>
      </c>
      <c r="AG193" s="22">
        <v>4514</v>
      </c>
      <c r="AH193" s="20">
        <v>0.4</v>
      </c>
      <c r="AI193" s="20">
        <v>9.1</v>
      </c>
      <c r="AJ193" s="20" t="s">
        <v>530</v>
      </c>
      <c r="AK193" s="22">
        <v>1024</v>
      </c>
      <c r="AL193" s="22">
        <v>3</v>
      </c>
      <c r="AM193" s="22">
        <v>3</v>
      </c>
      <c r="AN193" s="22">
        <v>7</v>
      </c>
      <c r="AO193" s="22">
        <v>14</v>
      </c>
      <c r="AP193" s="22">
        <v>0</v>
      </c>
      <c r="AQ193" s="22">
        <v>0</v>
      </c>
      <c r="AR193" s="22">
        <v>0</v>
      </c>
      <c r="AS193" s="22">
        <v>2</v>
      </c>
      <c r="AT193" s="22">
        <v>0</v>
      </c>
      <c r="AU193" s="22">
        <v>0</v>
      </c>
      <c r="AV193" s="22">
        <v>4</v>
      </c>
      <c r="AW193" s="22">
        <v>169</v>
      </c>
      <c r="AX193" s="20">
        <v>200.8</v>
      </c>
      <c r="AY193" s="20">
        <v>176.7</v>
      </c>
      <c r="AZ193" s="20">
        <v>340</v>
      </c>
      <c r="BA193" s="20">
        <v>71.8</v>
      </c>
      <c r="BB193" s="22">
        <v>14</v>
      </c>
      <c r="BC193" s="20">
        <v>3.39</v>
      </c>
      <c r="BD193" s="20">
        <v>1.1200000000000001</v>
      </c>
      <c r="BE193" s="20">
        <v>4.51</v>
      </c>
      <c r="BF193" s="20">
        <v>14.8</v>
      </c>
      <c r="BG193" s="22">
        <v>268</v>
      </c>
      <c r="BH193" s="22">
        <v>34</v>
      </c>
      <c r="BI193" s="22">
        <v>168</v>
      </c>
      <c r="BJ193" s="22">
        <v>23</v>
      </c>
      <c r="BK193" s="22">
        <v>79</v>
      </c>
      <c r="BL193" s="22">
        <v>30</v>
      </c>
      <c r="BM193" s="22">
        <v>172</v>
      </c>
      <c r="BN193" s="22">
        <v>32</v>
      </c>
      <c r="BO193" s="20"/>
      <c r="BP193" s="20"/>
      <c r="BQ193" s="22">
        <v>3</v>
      </c>
      <c r="BR193" s="20"/>
      <c r="BS193" s="22">
        <v>3</v>
      </c>
      <c r="BT193" s="20"/>
      <c r="BU193" s="22">
        <v>0.3</v>
      </c>
      <c r="BV193" s="22">
        <v>0</v>
      </c>
      <c r="BW193" s="22">
        <v>0.1</v>
      </c>
      <c r="BX193" s="22">
        <v>0.4</v>
      </c>
      <c r="BY193" s="22">
        <v>1.3</v>
      </c>
      <c r="BZ193" s="22">
        <v>1.23</v>
      </c>
      <c r="CA193" s="22">
        <v>80</v>
      </c>
      <c r="CB193" s="22">
        <v>23</v>
      </c>
      <c r="CC193" s="22">
        <v>156</v>
      </c>
      <c r="CD193" s="22">
        <v>23</v>
      </c>
      <c r="CE193" s="22">
        <v>192</v>
      </c>
      <c r="CF193" s="22">
        <v>34</v>
      </c>
      <c r="CG193" s="22">
        <v>193</v>
      </c>
      <c r="CH193" s="22">
        <v>29</v>
      </c>
      <c r="CI193" s="22">
        <v>1.23</v>
      </c>
      <c r="CJ193" s="22">
        <v>0.62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2">
        <v>0</v>
      </c>
      <c r="B194" s="22">
        <v>0</v>
      </c>
      <c r="C194" s="22">
        <v>204676</v>
      </c>
      <c r="D194" s="22">
        <v>0</v>
      </c>
      <c r="E194" s="22">
        <v>0</v>
      </c>
      <c r="F194" s="22">
        <v>-1</v>
      </c>
      <c r="G194" s="22">
        <v>1</v>
      </c>
      <c r="H194" s="22">
        <v>0</v>
      </c>
      <c r="I194" s="22">
        <v>4</v>
      </c>
      <c r="J194" s="20">
        <v>0</v>
      </c>
      <c r="K194" s="20">
        <v>0</v>
      </c>
      <c r="L194" s="22">
        <v>0</v>
      </c>
      <c r="M194" s="20" t="s">
        <v>1963</v>
      </c>
      <c r="N194" s="20">
        <v>0</v>
      </c>
      <c r="O194" s="22">
        <v>155</v>
      </c>
      <c r="P194" s="23" t="b">
        <v>0</v>
      </c>
      <c r="Q194" s="20" t="s">
        <v>3056</v>
      </c>
      <c r="R194" s="20" t="s">
        <v>3057</v>
      </c>
      <c r="S194" s="22">
        <v>44</v>
      </c>
      <c r="T194" s="20" t="s">
        <v>1964</v>
      </c>
      <c r="U194" s="20">
        <v>0</v>
      </c>
      <c r="V194" s="20" t="s">
        <v>1965</v>
      </c>
      <c r="W194" s="20">
        <v>0.4</v>
      </c>
      <c r="X194" s="23" t="b">
        <v>0</v>
      </c>
      <c r="Y194" s="20"/>
      <c r="Z194" s="20" t="s">
        <v>871</v>
      </c>
      <c r="AA194" s="22">
        <v>5</v>
      </c>
      <c r="AB194" s="22">
        <v>36</v>
      </c>
      <c r="AC194" s="22">
        <v>0</v>
      </c>
      <c r="AD194" s="22">
        <v>25876</v>
      </c>
      <c r="AE194" s="22">
        <v>0</v>
      </c>
      <c r="AF194" s="22">
        <v>105552</v>
      </c>
      <c r="AG194" s="22">
        <v>116</v>
      </c>
      <c r="AH194" s="20">
        <v>0</v>
      </c>
      <c r="AI194" s="20">
        <v>0</v>
      </c>
      <c r="AJ194" s="20" t="s">
        <v>1965</v>
      </c>
      <c r="AK194" s="22">
        <v>0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0">
        <v>0</v>
      </c>
      <c r="AY194" s="20">
        <v>0</v>
      </c>
      <c r="AZ194" s="20">
        <v>0</v>
      </c>
      <c r="BA194" s="20">
        <v>0</v>
      </c>
      <c r="BB194" s="22">
        <v>0</v>
      </c>
      <c r="BC194" s="20">
        <v>0</v>
      </c>
      <c r="BD194" s="20">
        <v>0</v>
      </c>
      <c r="BE194" s="20">
        <v>0</v>
      </c>
      <c r="BF194" s="20">
        <v>0</v>
      </c>
      <c r="BG194" s="22">
        <v>678</v>
      </c>
      <c r="BH194" s="22">
        <v>67</v>
      </c>
      <c r="BI194" s="22">
        <v>669</v>
      </c>
      <c r="BJ194" s="22">
        <v>68</v>
      </c>
      <c r="BK194" s="22">
        <v>642</v>
      </c>
      <c r="BL194" s="22">
        <v>65</v>
      </c>
      <c r="BM194" s="22">
        <v>681</v>
      </c>
      <c r="BN194" s="22">
        <v>69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541</v>
      </c>
      <c r="CB194" s="22">
        <v>100</v>
      </c>
      <c r="CC194" s="22">
        <v>581</v>
      </c>
      <c r="CD194" s="22">
        <v>48</v>
      </c>
      <c r="CE194" s="22">
        <v>690</v>
      </c>
      <c r="CF194" s="22">
        <v>73</v>
      </c>
      <c r="CG194" s="22">
        <v>264</v>
      </c>
      <c r="CH194" s="22">
        <v>42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100</v>
      </c>
      <c r="B195" s="22">
        <v>100</v>
      </c>
      <c r="C195" s="22">
        <v>223434</v>
      </c>
      <c r="D195" s="22">
        <v>0</v>
      </c>
      <c r="E195" s="22">
        <v>0</v>
      </c>
      <c r="F195" s="22">
        <v>-2</v>
      </c>
      <c r="G195" s="22">
        <v>2</v>
      </c>
      <c r="H195" s="22">
        <v>0</v>
      </c>
      <c r="I195" s="22">
        <v>2</v>
      </c>
      <c r="J195" s="20">
        <v>0</v>
      </c>
      <c r="K195" s="20">
        <v>0.8</v>
      </c>
      <c r="L195" s="22">
        <v>1</v>
      </c>
      <c r="M195" s="20" t="s">
        <v>1966</v>
      </c>
      <c r="N195" s="20">
        <v>0.8</v>
      </c>
      <c r="O195" s="22">
        <v>606</v>
      </c>
      <c r="P195" s="23" t="b">
        <v>0</v>
      </c>
      <c r="Q195" s="20"/>
      <c r="R195" s="20" t="s">
        <v>3553</v>
      </c>
      <c r="S195" s="22">
        <v>43</v>
      </c>
      <c r="T195" s="20" t="s">
        <v>1967</v>
      </c>
      <c r="U195" s="20">
        <v>1.1000000000000001</v>
      </c>
      <c r="V195" s="20" t="s">
        <v>1968</v>
      </c>
      <c r="W195" s="20">
        <v>0.1</v>
      </c>
      <c r="X195" s="23" t="b">
        <v>0</v>
      </c>
      <c r="Y195" s="20"/>
      <c r="Z195" s="20" t="s">
        <v>857</v>
      </c>
      <c r="AA195" s="22">
        <v>5</v>
      </c>
      <c r="AB195" s="22">
        <v>36</v>
      </c>
      <c r="AC195" s="22">
        <v>17</v>
      </c>
      <c r="AD195" s="22">
        <v>19700</v>
      </c>
      <c r="AE195" s="22">
        <v>50</v>
      </c>
      <c r="AF195" s="22">
        <v>25210</v>
      </c>
      <c r="AG195" s="22">
        <v>100</v>
      </c>
      <c r="AH195" s="20">
        <v>0.2</v>
      </c>
      <c r="AI195" s="20">
        <v>4</v>
      </c>
      <c r="AJ195" s="20" t="s">
        <v>1969</v>
      </c>
      <c r="AK195" s="22">
        <v>997</v>
      </c>
      <c r="AL195" s="22">
        <v>0</v>
      </c>
      <c r="AM195" s="22">
        <v>0</v>
      </c>
      <c r="AN195" s="22">
        <v>0</v>
      </c>
      <c r="AO195" s="22">
        <v>17</v>
      </c>
      <c r="AP195" s="22">
        <v>0</v>
      </c>
      <c r="AQ195" s="22">
        <v>0</v>
      </c>
      <c r="AR195" s="22">
        <v>0</v>
      </c>
      <c r="AS195" s="22">
        <v>4</v>
      </c>
      <c r="AT195" s="22">
        <v>0</v>
      </c>
      <c r="AU195" s="22">
        <v>0</v>
      </c>
      <c r="AV195" s="22">
        <v>1</v>
      </c>
      <c r="AW195" s="22">
        <v>167</v>
      </c>
      <c r="AX195" s="20">
        <v>181.6</v>
      </c>
      <c r="AY195" s="20">
        <v>79.8</v>
      </c>
      <c r="AZ195" s="20">
        <v>12</v>
      </c>
      <c r="BA195" s="20">
        <v>27.4</v>
      </c>
      <c r="BB195" s="22">
        <v>11</v>
      </c>
      <c r="BC195" s="20">
        <v>0.1</v>
      </c>
      <c r="BD195" s="20">
        <v>0.23</v>
      </c>
      <c r="BE195" s="20">
        <v>0.33</v>
      </c>
      <c r="BF195" s="20">
        <v>14.81</v>
      </c>
      <c r="BG195" s="22">
        <v>287</v>
      </c>
      <c r="BH195" s="22">
        <v>109</v>
      </c>
      <c r="BI195" s="22">
        <v>293</v>
      </c>
      <c r="BJ195" s="22">
        <v>93</v>
      </c>
      <c r="BK195" s="22">
        <v>424</v>
      </c>
      <c r="BL195" s="22">
        <v>156</v>
      </c>
      <c r="BM195" s="22">
        <v>333</v>
      </c>
      <c r="BN195" s="22">
        <v>120</v>
      </c>
      <c r="BO195" s="20"/>
      <c r="BP195" s="20"/>
      <c r="BQ195" s="20"/>
      <c r="BR195" s="20"/>
      <c r="BS195" s="20"/>
      <c r="BT195" s="20"/>
      <c r="BU195" s="22">
        <v>0.01</v>
      </c>
      <c r="BV195" s="22">
        <v>0</v>
      </c>
      <c r="BW195" s="22">
        <v>0.02</v>
      </c>
      <c r="BX195" s="22">
        <v>0.03</v>
      </c>
      <c r="BY195" s="22">
        <v>1.34</v>
      </c>
      <c r="BZ195" s="22">
        <v>1.53</v>
      </c>
      <c r="CA195" s="22">
        <v>631</v>
      </c>
      <c r="CB195" s="22">
        <v>143</v>
      </c>
      <c r="CC195" s="22">
        <v>261</v>
      </c>
      <c r="CD195" s="22">
        <v>86</v>
      </c>
      <c r="CE195" s="22">
        <v>424</v>
      </c>
      <c r="CF195" s="22">
        <v>145</v>
      </c>
      <c r="CG195" s="22">
        <v>405</v>
      </c>
      <c r="CH195" s="22">
        <v>158</v>
      </c>
      <c r="CI195" s="22">
        <v>0.99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2">
        <v>0</v>
      </c>
      <c r="B196" s="22">
        <v>0</v>
      </c>
      <c r="C196" s="22">
        <v>532529</v>
      </c>
      <c r="D196" s="22">
        <v>0</v>
      </c>
      <c r="E196" s="22">
        <v>0</v>
      </c>
      <c r="F196" s="22">
        <v>0</v>
      </c>
      <c r="G196" s="22">
        <v>0</v>
      </c>
      <c r="H196" s="22">
        <v>0</v>
      </c>
      <c r="I196" s="22">
        <v>3</v>
      </c>
      <c r="J196" s="20">
        <v>0</v>
      </c>
      <c r="K196" s="20">
        <v>0</v>
      </c>
      <c r="L196" s="22">
        <v>0</v>
      </c>
      <c r="M196" s="20" t="s">
        <v>994</v>
      </c>
      <c r="N196" s="20">
        <v>0</v>
      </c>
      <c r="O196" s="22">
        <v>621</v>
      </c>
      <c r="P196" s="23" t="b">
        <v>0</v>
      </c>
      <c r="Q196" s="20" t="s">
        <v>4021</v>
      </c>
      <c r="R196" s="20" t="s">
        <v>3979</v>
      </c>
      <c r="S196" s="22">
        <v>45</v>
      </c>
      <c r="T196" s="20" t="s">
        <v>2461</v>
      </c>
      <c r="U196" s="20">
        <v>3.5</v>
      </c>
      <c r="V196" s="20" t="s">
        <v>2462</v>
      </c>
      <c r="W196" s="20">
        <v>0.1</v>
      </c>
      <c r="X196" s="23" t="b">
        <v>0</v>
      </c>
      <c r="Y196" s="20"/>
      <c r="Z196" s="20" t="s">
        <v>898</v>
      </c>
      <c r="AA196" s="22">
        <v>5</v>
      </c>
      <c r="AB196" s="22">
        <v>36</v>
      </c>
      <c r="AC196" s="22">
        <v>42</v>
      </c>
      <c r="AD196" s="22">
        <v>28406</v>
      </c>
      <c r="AE196" s="22">
        <v>9</v>
      </c>
      <c r="AF196" s="22">
        <v>24591</v>
      </c>
      <c r="AG196" s="22">
        <v>258</v>
      </c>
      <c r="AH196" s="20">
        <v>0</v>
      </c>
      <c r="AI196" s="20">
        <v>9.3000000000000007</v>
      </c>
      <c r="AJ196" s="20" t="s">
        <v>2462</v>
      </c>
      <c r="AK196" s="22">
        <v>866</v>
      </c>
      <c r="AL196" s="22">
        <v>3</v>
      </c>
      <c r="AM196" s="22">
        <v>0</v>
      </c>
      <c r="AN196" s="22">
        <v>2</v>
      </c>
      <c r="AO196" s="22">
        <v>17</v>
      </c>
      <c r="AP196" s="22">
        <v>0</v>
      </c>
      <c r="AQ196" s="22">
        <v>0</v>
      </c>
      <c r="AR196" s="22">
        <v>0</v>
      </c>
      <c r="AS196" s="22">
        <v>1</v>
      </c>
      <c r="AT196" s="22">
        <v>0</v>
      </c>
      <c r="AU196" s="22">
        <v>0</v>
      </c>
      <c r="AV196" s="22">
        <v>5</v>
      </c>
      <c r="AW196" s="22">
        <v>155</v>
      </c>
      <c r="AX196" s="20">
        <v>200.2</v>
      </c>
      <c r="AY196" s="20">
        <v>118.9</v>
      </c>
      <c r="AZ196" s="20">
        <v>230</v>
      </c>
      <c r="BA196" s="20">
        <v>55</v>
      </c>
      <c r="BB196" s="22">
        <v>8</v>
      </c>
      <c r="BC196" s="20">
        <v>2.1</v>
      </c>
      <c r="BD196" s="20">
        <v>0.36</v>
      </c>
      <c r="BE196" s="20">
        <v>2.46</v>
      </c>
      <c r="BF196" s="20">
        <v>14.3</v>
      </c>
      <c r="BG196" s="22">
        <v>270</v>
      </c>
      <c r="BH196" s="22">
        <v>113</v>
      </c>
      <c r="BI196" s="22">
        <v>233</v>
      </c>
      <c r="BJ196" s="22">
        <v>139</v>
      </c>
      <c r="BK196" s="22">
        <v>122</v>
      </c>
      <c r="BL196" s="22">
        <v>79</v>
      </c>
      <c r="BM196" s="22">
        <v>216</v>
      </c>
      <c r="BN196" s="22">
        <v>108</v>
      </c>
      <c r="BO196" s="20"/>
      <c r="BP196" s="20"/>
      <c r="BQ196" s="20"/>
      <c r="BR196" s="20"/>
      <c r="BS196" s="20"/>
      <c r="BT196" s="20"/>
      <c r="BU196" s="22">
        <v>0.22</v>
      </c>
      <c r="BV196" s="22">
        <v>0</v>
      </c>
      <c r="BW196" s="22">
        <v>0.04</v>
      </c>
      <c r="BX196" s="22">
        <v>0.26</v>
      </c>
      <c r="BY196" s="22">
        <v>1.49</v>
      </c>
      <c r="BZ196" s="22">
        <v>1.77</v>
      </c>
      <c r="CA196" s="22">
        <v>484</v>
      </c>
      <c r="CB196" s="22">
        <v>291</v>
      </c>
      <c r="CC196" s="22">
        <v>700</v>
      </c>
      <c r="CD196" s="22">
        <v>279</v>
      </c>
      <c r="CE196" s="22">
        <v>92</v>
      </c>
      <c r="CF196" s="22">
        <v>47</v>
      </c>
      <c r="CG196" s="22">
        <v>487</v>
      </c>
      <c r="CH196" s="22">
        <v>164</v>
      </c>
      <c r="CI196" s="22">
        <v>0.83</v>
      </c>
      <c r="CJ196" s="22">
        <v>0.21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0"/>
      <c r="B197" s="20"/>
      <c r="C197" s="22">
        <v>535301</v>
      </c>
      <c r="D197" s="22">
        <v>0</v>
      </c>
      <c r="E197" s="22">
        <v>0</v>
      </c>
      <c r="F197" s="22">
        <v>0</v>
      </c>
      <c r="G197" s="22">
        <v>0</v>
      </c>
      <c r="H197" s="22">
        <v>0</v>
      </c>
      <c r="I197" s="22">
        <v>3</v>
      </c>
      <c r="J197" s="20">
        <v>0</v>
      </c>
      <c r="K197" s="20">
        <v>1</v>
      </c>
      <c r="L197" s="22">
        <v>3</v>
      </c>
      <c r="M197" s="20" t="s">
        <v>577</v>
      </c>
      <c r="N197" s="20">
        <v>1</v>
      </c>
      <c r="O197" s="22">
        <v>690</v>
      </c>
      <c r="P197" s="23" t="b">
        <v>0</v>
      </c>
      <c r="Q197" s="20"/>
      <c r="R197" s="20"/>
      <c r="S197" s="22">
        <v>45</v>
      </c>
      <c r="T197" s="20" t="s">
        <v>2907</v>
      </c>
      <c r="U197" s="20">
        <v>1.1000000000000001</v>
      </c>
      <c r="V197" s="20" t="s">
        <v>2908</v>
      </c>
      <c r="W197" s="20">
        <v>0</v>
      </c>
      <c r="X197" s="23" t="b">
        <v>0</v>
      </c>
      <c r="Y197" s="20"/>
      <c r="Z197" s="20" t="s">
        <v>857</v>
      </c>
      <c r="AA197" s="22">
        <v>5</v>
      </c>
      <c r="AB197" s="22">
        <v>36</v>
      </c>
      <c r="AC197" s="22">
        <v>19</v>
      </c>
      <c r="AD197" s="22">
        <v>17086</v>
      </c>
      <c r="AE197" s="22">
        <v>35</v>
      </c>
      <c r="AF197" s="22">
        <v>14151</v>
      </c>
      <c r="AG197" s="22">
        <v>55</v>
      </c>
      <c r="AH197" s="20">
        <v>0.2</v>
      </c>
      <c r="AI197" s="20">
        <v>4.2</v>
      </c>
      <c r="AJ197" s="20" t="s">
        <v>2908</v>
      </c>
      <c r="AK197" s="22">
        <v>757</v>
      </c>
      <c r="AL197" s="22">
        <v>0</v>
      </c>
      <c r="AM197" s="22">
        <v>0</v>
      </c>
      <c r="AN197" s="22">
        <v>1</v>
      </c>
      <c r="AO197" s="22">
        <v>17</v>
      </c>
      <c r="AP197" s="22">
        <v>0</v>
      </c>
      <c r="AQ197" s="22">
        <v>0</v>
      </c>
      <c r="AR197" s="22">
        <v>0</v>
      </c>
      <c r="AS197" s="22">
        <v>5</v>
      </c>
      <c r="AT197" s="22">
        <v>0</v>
      </c>
      <c r="AU197" s="22">
        <v>0</v>
      </c>
      <c r="AV197" s="22">
        <v>0</v>
      </c>
      <c r="AW197" s="22">
        <v>103</v>
      </c>
      <c r="AX197" s="20">
        <v>113.4</v>
      </c>
      <c r="AY197" s="20">
        <v>89.4</v>
      </c>
      <c r="AZ197" s="20">
        <v>35</v>
      </c>
      <c r="BA197" s="20">
        <v>23.8</v>
      </c>
      <c r="BB197" s="22">
        <v>9</v>
      </c>
      <c r="BC197" s="20">
        <v>0.54</v>
      </c>
      <c r="BD197" s="20">
        <v>0.11</v>
      </c>
      <c r="BE197" s="20">
        <v>0.64</v>
      </c>
      <c r="BF197" s="20">
        <v>12.92</v>
      </c>
      <c r="BG197" s="22">
        <v>341</v>
      </c>
      <c r="BH197" s="22">
        <v>144</v>
      </c>
      <c r="BI197" s="22">
        <v>276</v>
      </c>
      <c r="BJ197" s="22">
        <v>157</v>
      </c>
      <c r="BK197" s="22">
        <v>355</v>
      </c>
      <c r="BL197" s="22">
        <v>181</v>
      </c>
      <c r="BM197" s="22">
        <v>352</v>
      </c>
      <c r="BN197" s="22">
        <v>157</v>
      </c>
      <c r="BO197" s="20"/>
      <c r="BP197" s="20"/>
      <c r="BQ197" s="20"/>
      <c r="BR197" s="20"/>
      <c r="BS197" s="20"/>
      <c r="BT197" s="20"/>
      <c r="BU197" s="22">
        <v>0.06</v>
      </c>
      <c r="BV197" s="22">
        <v>0</v>
      </c>
      <c r="BW197" s="22">
        <v>0.01</v>
      </c>
      <c r="BX197" s="22">
        <v>7.0000000000000007E-2</v>
      </c>
      <c r="BY197" s="22">
        <v>1.54</v>
      </c>
      <c r="BZ197" s="22">
        <v>2.02</v>
      </c>
      <c r="CA197" s="22">
        <v>487</v>
      </c>
      <c r="CB197" s="22">
        <v>293</v>
      </c>
      <c r="CC197" s="22">
        <v>244</v>
      </c>
      <c r="CD197" s="22">
        <v>115</v>
      </c>
      <c r="CE197" s="22">
        <v>429</v>
      </c>
      <c r="CF197" s="22">
        <v>196</v>
      </c>
      <c r="CG197" s="22">
        <v>530</v>
      </c>
      <c r="CH197" s="22">
        <v>182</v>
      </c>
      <c r="CI197" s="22">
        <v>1.07</v>
      </c>
      <c r="CJ197" s="22">
        <v>0.12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100</v>
      </c>
      <c r="B198" s="22">
        <v>100</v>
      </c>
      <c r="C198" s="22">
        <v>465607</v>
      </c>
      <c r="D198" s="22">
        <v>0</v>
      </c>
      <c r="E198" s="22">
        <v>0</v>
      </c>
      <c r="F198" s="22">
        <v>-1</v>
      </c>
      <c r="G198" s="22">
        <v>1</v>
      </c>
      <c r="H198" s="22">
        <v>0</v>
      </c>
      <c r="I198" s="22">
        <v>3</v>
      </c>
      <c r="J198" s="20">
        <v>0</v>
      </c>
      <c r="K198" s="20">
        <v>1.5</v>
      </c>
      <c r="L198" s="22">
        <v>0</v>
      </c>
      <c r="M198" s="20" t="s">
        <v>2909</v>
      </c>
      <c r="N198" s="20">
        <v>1.5</v>
      </c>
      <c r="O198" s="22">
        <v>700</v>
      </c>
      <c r="P198" s="23" t="b">
        <v>0</v>
      </c>
      <c r="Q198" s="20"/>
      <c r="R198" s="20" t="s">
        <v>3369</v>
      </c>
      <c r="S198" s="22">
        <v>64</v>
      </c>
      <c r="T198" s="20" t="s">
        <v>2910</v>
      </c>
      <c r="U198" s="20">
        <v>1.9</v>
      </c>
      <c r="V198" s="20" t="s">
        <v>2911</v>
      </c>
      <c r="W198" s="20">
        <v>0.4</v>
      </c>
      <c r="X198" s="23" t="b">
        <v>0</v>
      </c>
      <c r="Y198" s="20"/>
      <c r="Z198" s="20" t="s">
        <v>857</v>
      </c>
      <c r="AA198" s="22">
        <v>5</v>
      </c>
      <c r="AB198" s="22">
        <v>36</v>
      </c>
      <c r="AC198" s="22">
        <v>29</v>
      </c>
      <c r="AD198" s="22">
        <v>184939</v>
      </c>
      <c r="AE198" s="22">
        <v>380</v>
      </c>
      <c r="AF198" s="22">
        <v>171169</v>
      </c>
      <c r="AG198" s="22">
        <v>490</v>
      </c>
      <c r="AH198" s="20">
        <v>0.2</v>
      </c>
      <c r="AI198" s="20">
        <v>4.5</v>
      </c>
      <c r="AJ198" s="20" t="s">
        <v>2912</v>
      </c>
      <c r="AK198" s="22">
        <v>468</v>
      </c>
      <c r="AL198" s="22">
        <v>2</v>
      </c>
      <c r="AM198" s="22">
        <v>1</v>
      </c>
      <c r="AN198" s="22">
        <v>1</v>
      </c>
      <c r="AO198" s="22">
        <v>10</v>
      </c>
      <c r="AP198" s="22">
        <v>0</v>
      </c>
      <c r="AQ198" s="22">
        <v>0</v>
      </c>
      <c r="AR198" s="22">
        <v>0</v>
      </c>
      <c r="AS198" s="22">
        <v>2</v>
      </c>
      <c r="AT198" s="22">
        <v>0</v>
      </c>
      <c r="AU198" s="22">
        <v>0</v>
      </c>
      <c r="AV198" s="22">
        <v>1</v>
      </c>
      <c r="AW198" s="22">
        <v>76</v>
      </c>
      <c r="AX198" s="20">
        <v>115.2</v>
      </c>
      <c r="AY198" s="20">
        <v>85.5</v>
      </c>
      <c r="AZ198" s="20">
        <v>261</v>
      </c>
      <c r="BA198" s="20">
        <v>46.1</v>
      </c>
      <c r="BB198" s="22">
        <v>3</v>
      </c>
      <c r="BC198" s="20">
        <v>3.36</v>
      </c>
      <c r="BD198" s="20">
        <v>0.49</v>
      </c>
      <c r="BE198" s="20">
        <v>3.85</v>
      </c>
      <c r="BF198" s="20">
        <v>6.55</v>
      </c>
      <c r="BG198" s="22">
        <v>340</v>
      </c>
      <c r="BH198" s="22">
        <v>143</v>
      </c>
      <c r="BI198" s="22">
        <v>280</v>
      </c>
      <c r="BJ198" s="22">
        <v>159</v>
      </c>
      <c r="BK198" s="22">
        <v>107</v>
      </c>
      <c r="BL198" s="22">
        <v>69</v>
      </c>
      <c r="BM198" s="22">
        <v>249</v>
      </c>
      <c r="BN198" s="22">
        <v>121</v>
      </c>
      <c r="BO198" s="20"/>
      <c r="BP198" s="20"/>
      <c r="BQ198" s="20"/>
      <c r="BR198" s="20"/>
      <c r="BS198" s="20"/>
      <c r="BT198" s="20"/>
      <c r="BU198" s="22">
        <v>0.65</v>
      </c>
      <c r="BV198" s="22">
        <v>0</v>
      </c>
      <c r="BW198" s="22">
        <v>0.09</v>
      </c>
      <c r="BX198" s="22">
        <v>0.74</v>
      </c>
      <c r="BY198" s="22">
        <v>1.26</v>
      </c>
      <c r="BZ198" s="22">
        <v>1.92</v>
      </c>
      <c r="CA198" s="22">
        <v>52</v>
      </c>
      <c r="CB198" s="22">
        <v>30</v>
      </c>
      <c r="CC198" s="22">
        <v>216</v>
      </c>
      <c r="CD198" s="22">
        <v>103</v>
      </c>
      <c r="CE198" s="22">
        <v>328</v>
      </c>
      <c r="CF198" s="22">
        <v>142</v>
      </c>
      <c r="CG198" s="22">
        <v>281</v>
      </c>
      <c r="CH198" s="22">
        <v>88</v>
      </c>
      <c r="CI198" s="22">
        <v>0.57999999999999996</v>
      </c>
      <c r="CJ198" s="22">
        <v>0.19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0"/>
      <c r="B199" s="20"/>
      <c r="C199" s="22">
        <v>574402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4</v>
      </c>
      <c r="J199" s="20">
        <v>0</v>
      </c>
      <c r="K199" s="20">
        <v>0</v>
      </c>
      <c r="L199" s="22">
        <v>0</v>
      </c>
      <c r="M199" s="20" t="s">
        <v>1005</v>
      </c>
      <c r="N199" s="20">
        <v>0</v>
      </c>
      <c r="O199" s="22">
        <v>741</v>
      </c>
      <c r="P199" s="23" t="b">
        <v>0</v>
      </c>
      <c r="Q199" s="20"/>
      <c r="R199" s="20"/>
      <c r="S199" s="22">
        <v>45</v>
      </c>
      <c r="T199" s="20" t="s">
        <v>3323</v>
      </c>
      <c r="U199" s="20">
        <v>0</v>
      </c>
      <c r="V199" s="20" t="s">
        <v>3324</v>
      </c>
      <c r="W199" s="20">
        <v>0</v>
      </c>
      <c r="X199" s="23" t="b">
        <v>0</v>
      </c>
      <c r="Y199" s="20"/>
      <c r="Z199" s="20" t="s">
        <v>857</v>
      </c>
      <c r="AA199" s="22">
        <v>5</v>
      </c>
      <c r="AB199" s="22">
        <v>36</v>
      </c>
      <c r="AC199" s="22">
        <v>0</v>
      </c>
      <c r="AD199" s="22">
        <v>5502</v>
      </c>
      <c r="AE199" s="22">
        <v>75</v>
      </c>
      <c r="AF199" s="22">
        <v>3982</v>
      </c>
      <c r="AG199" s="22">
        <v>88</v>
      </c>
      <c r="AH199" s="20">
        <v>0</v>
      </c>
      <c r="AI199" s="20">
        <v>0</v>
      </c>
      <c r="AJ199" s="20" t="s">
        <v>3324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780</v>
      </c>
      <c r="BH199" s="22">
        <v>94</v>
      </c>
      <c r="BI199" s="22">
        <v>777</v>
      </c>
      <c r="BJ199" s="22">
        <v>96</v>
      </c>
      <c r="BK199" s="22">
        <v>767</v>
      </c>
      <c r="BL199" s="22">
        <v>96</v>
      </c>
      <c r="BM199" s="22">
        <v>783</v>
      </c>
      <c r="BN199" s="22">
        <v>96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499</v>
      </c>
      <c r="CB199" s="22">
        <v>95</v>
      </c>
      <c r="CC199" s="22">
        <v>713</v>
      </c>
      <c r="CD199" s="22">
        <v>79</v>
      </c>
      <c r="CE199" s="22">
        <v>782</v>
      </c>
      <c r="CF199" s="22">
        <v>96</v>
      </c>
      <c r="CG199" s="22">
        <v>592</v>
      </c>
      <c r="CH199" s="22">
        <v>82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0"/>
      <c r="B200" s="20"/>
      <c r="C200" s="22">
        <v>475480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3</v>
      </c>
      <c r="J200" s="20">
        <v>0</v>
      </c>
      <c r="K200" s="20">
        <v>0</v>
      </c>
      <c r="L200" s="22">
        <v>0</v>
      </c>
      <c r="M200" s="20" t="s">
        <v>3325</v>
      </c>
      <c r="N200" s="20">
        <v>0</v>
      </c>
      <c r="O200" s="22">
        <v>742</v>
      </c>
      <c r="P200" s="23" t="b">
        <v>0</v>
      </c>
      <c r="Q200" s="20"/>
      <c r="R200" s="20"/>
      <c r="S200" s="22">
        <v>45</v>
      </c>
      <c r="T200" s="20" t="s">
        <v>3326</v>
      </c>
      <c r="U200" s="20">
        <v>1</v>
      </c>
      <c r="V200" s="20" t="s">
        <v>3327</v>
      </c>
      <c r="W200" s="20">
        <v>0</v>
      </c>
      <c r="X200" s="23" t="b">
        <v>0</v>
      </c>
      <c r="Y200" s="20"/>
      <c r="Z200" s="20" t="s">
        <v>857</v>
      </c>
      <c r="AA200" s="22">
        <v>5</v>
      </c>
      <c r="AB200" s="22">
        <v>36</v>
      </c>
      <c r="AC200" s="22">
        <v>4</v>
      </c>
      <c r="AD200" s="22">
        <v>847</v>
      </c>
      <c r="AE200" s="22">
        <v>7</v>
      </c>
      <c r="AF200" s="22">
        <v>582</v>
      </c>
      <c r="AG200" s="22">
        <v>11</v>
      </c>
      <c r="AH200" s="20">
        <v>0</v>
      </c>
      <c r="AI200" s="20">
        <v>0.9</v>
      </c>
      <c r="AJ200" s="20" t="s">
        <v>3327</v>
      </c>
      <c r="AK200" s="22">
        <v>14</v>
      </c>
      <c r="AL200" s="22">
        <v>0</v>
      </c>
      <c r="AM200" s="22">
        <v>0</v>
      </c>
      <c r="AN200" s="22">
        <v>0</v>
      </c>
      <c r="AO200" s="22">
        <v>1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11</v>
      </c>
      <c r="AX200" s="20">
        <v>4.5999999999999996</v>
      </c>
      <c r="AY200" s="20">
        <v>1.6</v>
      </c>
      <c r="AZ200" s="20">
        <v>0</v>
      </c>
      <c r="BA200" s="20">
        <v>0.5</v>
      </c>
      <c r="BB200" s="22">
        <v>0</v>
      </c>
      <c r="BC200" s="20">
        <v>0</v>
      </c>
      <c r="BD200" s="20">
        <v>0.03</v>
      </c>
      <c r="BE200" s="20">
        <v>0.03</v>
      </c>
      <c r="BF200" s="20">
        <v>0.46</v>
      </c>
      <c r="BG200" s="22">
        <v>499</v>
      </c>
      <c r="BH200" s="22">
        <v>224</v>
      </c>
      <c r="BI200" s="22">
        <v>471</v>
      </c>
      <c r="BJ200" s="22">
        <v>231</v>
      </c>
      <c r="BK200" s="22">
        <v>715</v>
      </c>
      <c r="BL200" s="22">
        <v>283</v>
      </c>
      <c r="BM200" s="22">
        <v>514</v>
      </c>
      <c r="BN200" s="22">
        <v>233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0.19</v>
      </c>
      <c r="BX200" s="22">
        <v>0.19</v>
      </c>
      <c r="BY200" s="22">
        <v>2.96</v>
      </c>
      <c r="BZ200" s="22">
        <v>6.43</v>
      </c>
      <c r="CA200" s="22">
        <v>433</v>
      </c>
      <c r="CB200" s="22">
        <v>251</v>
      </c>
      <c r="CC200" s="22">
        <v>656</v>
      </c>
      <c r="CD200" s="22">
        <v>243</v>
      </c>
      <c r="CE200" s="22">
        <v>472</v>
      </c>
      <c r="CF200" s="22">
        <v>214</v>
      </c>
      <c r="CG200" s="22">
        <v>750</v>
      </c>
      <c r="CH200" s="22">
        <v>301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0"/>
      <c r="B201" s="20"/>
      <c r="C201" s="22">
        <v>514154</v>
      </c>
      <c r="D201" s="22">
        <v>0</v>
      </c>
      <c r="E201" s="22">
        <v>0</v>
      </c>
      <c r="F201" s="22">
        <v>0</v>
      </c>
      <c r="G201" s="22">
        <v>0</v>
      </c>
      <c r="H201" s="22">
        <v>0</v>
      </c>
      <c r="I201" s="22">
        <v>2</v>
      </c>
      <c r="J201" s="20">
        <v>0</v>
      </c>
      <c r="K201" s="20">
        <v>0</v>
      </c>
      <c r="L201" s="22">
        <v>0</v>
      </c>
      <c r="M201" s="20" t="s">
        <v>998</v>
      </c>
      <c r="N201" s="20">
        <v>0</v>
      </c>
      <c r="O201" s="22">
        <v>746</v>
      </c>
      <c r="P201" s="23" t="b">
        <v>0</v>
      </c>
      <c r="Q201" s="20"/>
      <c r="R201" s="20"/>
      <c r="S201" s="22">
        <v>40</v>
      </c>
      <c r="T201" s="20" t="s">
        <v>3370</v>
      </c>
      <c r="U201" s="20">
        <v>0</v>
      </c>
      <c r="V201" s="20" t="s">
        <v>1707</v>
      </c>
      <c r="W201" s="20">
        <v>0</v>
      </c>
      <c r="X201" s="23" t="b">
        <v>0</v>
      </c>
      <c r="Y201" s="20"/>
      <c r="Z201" s="20" t="s">
        <v>857</v>
      </c>
      <c r="AA201" s="22">
        <v>5</v>
      </c>
      <c r="AB201" s="22">
        <v>36</v>
      </c>
      <c r="AC201" s="22">
        <v>0</v>
      </c>
      <c r="AD201" s="22">
        <v>4150</v>
      </c>
      <c r="AE201" s="22">
        <v>66</v>
      </c>
      <c r="AF201" s="22">
        <v>2517</v>
      </c>
      <c r="AG201" s="22">
        <v>86</v>
      </c>
      <c r="AH201" s="20">
        <v>0</v>
      </c>
      <c r="AI201" s="20">
        <v>0</v>
      </c>
      <c r="AJ201" s="20" t="s">
        <v>1707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0">
        <v>0</v>
      </c>
      <c r="AY201" s="20">
        <v>0</v>
      </c>
      <c r="AZ201" s="20">
        <v>0</v>
      </c>
      <c r="BA201" s="20">
        <v>0</v>
      </c>
      <c r="BB201" s="22">
        <v>0</v>
      </c>
      <c r="BC201" s="20">
        <v>0</v>
      </c>
      <c r="BD201" s="20">
        <v>0</v>
      </c>
      <c r="BE201" s="20">
        <v>0</v>
      </c>
      <c r="BF201" s="20">
        <v>0</v>
      </c>
      <c r="BG201" s="22">
        <v>627</v>
      </c>
      <c r="BH201" s="22">
        <v>236</v>
      </c>
      <c r="BI201" s="22">
        <v>613</v>
      </c>
      <c r="BJ201" s="22">
        <v>235</v>
      </c>
      <c r="BK201" s="22">
        <v>576</v>
      </c>
      <c r="BL201" s="22">
        <v>225</v>
      </c>
      <c r="BM201" s="22">
        <v>631</v>
      </c>
      <c r="BN201" s="22">
        <v>236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754</v>
      </c>
      <c r="CB201" s="22">
        <v>220</v>
      </c>
      <c r="CC201" s="22">
        <v>493</v>
      </c>
      <c r="CD201" s="22">
        <v>187</v>
      </c>
      <c r="CE201" s="22">
        <v>638</v>
      </c>
      <c r="CF201" s="22">
        <v>232</v>
      </c>
      <c r="CG201" s="22">
        <v>566</v>
      </c>
      <c r="CH201" s="22">
        <v>214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0"/>
      <c r="B202" s="20"/>
      <c r="C202" s="22">
        <v>532528</v>
      </c>
      <c r="D202" s="22">
        <v>0</v>
      </c>
      <c r="E202" s="22">
        <v>0</v>
      </c>
      <c r="F202" s="22">
        <v>-1</v>
      </c>
      <c r="G202" s="22">
        <v>1</v>
      </c>
      <c r="H202" s="22">
        <v>0</v>
      </c>
      <c r="I202" s="22">
        <v>3</v>
      </c>
      <c r="J202" s="20">
        <v>0</v>
      </c>
      <c r="K202" s="20">
        <v>0</v>
      </c>
      <c r="L202" s="22">
        <v>0</v>
      </c>
      <c r="M202" s="20" t="s">
        <v>3371</v>
      </c>
      <c r="N202" s="20">
        <v>0</v>
      </c>
      <c r="O202" s="22">
        <v>747</v>
      </c>
      <c r="P202" s="23" t="b">
        <v>0</v>
      </c>
      <c r="Q202" s="20"/>
      <c r="R202" s="20"/>
      <c r="S202" s="22">
        <v>44</v>
      </c>
      <c r="T202" s="20" t="s">
        <v>3372</v>
      </c>
      <c r="U202" s="20">
        <v>0</v>
      </c>
      <c r="V202" s="20" t="s">
        <v>3373</v>
      </c>
      <c r="W202" s="20">
        <v>0</v>
      </c>
      <c r="X202" s="23" t="b">
        <v>0</v>
      </c>
      <c r="Y202" s="20"/>
      <c r="Z202" s="20" t="s">
        <v>857</v>
      </c>
      <c r="AA202" s="22">
        <v>5</v>
      </c>
      <c r="AB202" s="22">
        <v>36</v>
      </c>
      <c r="AC202" s="22">
        <v>0</v>
      </c>
      <c r="AD202" s="22">
        <v>667</v>
      </c>
      <c r="AE202" s="22">
        <v>14</v>
      </c>
      <c r="AF202" s="22">
        <v>455</v>
      </c>
      <c r="AG202" s="22">
        <v>16</v>
      </c>
      <c r="AH202" s="20">
        <v>0</v>
      </c>
      <c r="AI202" s="20">
        <v>0</v>
      </c>
      <c r="AJ202" s="20" t="s">
        <v>3373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0">
        <v>0</v>
      </c>
      <c r="AY202" s="20">
        <v>0</v>
      </c>
      <c r="AZ202" s="20">
        <v>0</v>
      </c>
      <c r="BA202" s="20">
        <v>0</v>
      </c>
      <c r="BB202" s="22">
        <v>0</v>
      </c>
      <c r="BC202" s="20">
        <v>0</v>
      </c>
      <c r="BD202" s="20">
        <v>0</v>
      </c>
      <c r="BE202" s="20">
        <v>0</v>
      </c>
      <c r="BF202" s="20">
        <v>0</v>
      </c>
      <c r="BG202" s="22">
        <v>698</v>
      </c>
      <c r="BH202" s="22">
        <v>268</v>
      </c>
      <c r="BI202" s="22">
        <v>689</v>
      </c>
      <c r="BJ202" s="22">
        <v>270</v>
      </c>
      <c r="BK202" s="22">
        <v>666</v>
      </c>
      <c r="BL202" s="22">
        <v>260</v>
      </c>
      <c r="BM202" s="22">
        <v>701</v>
      </c>
      <c r="BN202" s="22">
        <v>269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592</v>
      </c>
      <c r="CB202" s="22">
        <v>340</v>
      </c>
      <c r="CC202" s="22">
        <v>607</v>
      </c>
      <c r="CD202" s="22">
        <v>218</v>
      </c>
      <c r="CE202" s="22">
        <v>707</v>
      </c>
      <c r="CF202" s="22">
        <v>275</v>
      </c>
      <c r="CG202" s="22">
        <v>760</v>
      </c>
      <c r="CH202" s="22">
        <v>305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0"/>
      <c r="B203" s="20"/>
      <c r="C203" s="22">
        <v>513836</v>
      </c>
      <c r="D203" s="22">
        <v>0</v>
      </c>
      <c r="E203" s="22">
        <v>0</v>
      </c>
      <c r="F203" s="22">
        <v>0</v>
      </c>
      <c r="G203" s="22">
        <v>0</v>
      </c>
      <c r="H203" s="22">
        <v>0</v>
      </c>
      <c r="I203" s="22">
        <v>2</v>
      </c>
      <c r="J203" s="20">
        <v>0</v>
      </c>
      <c r="K203" s="20">
        <v>0</v>
      </c>
      <c r="L203" s="22">
        <v>0</v>
      </c>
      <c r="M203" s="20" t="s">
        <v>3397</v>
      </c>
      <c r="N203" s="20">
        <v>0</v>
      </c>
      <c r="O203" s="22">
        <v>753</v>
      </c>
      <c r="P203" s="23" t="b">
        <v>0</v>
      </c>
      <c r="Q203" s="20"/>
      <c r="R203" s="20"/>
      <c r="S203" s="22">
        <v>40</v>
      </c>
      <c r="T203" s="20" t="s">
        <v>3398</v>
      </c>
      <c r="U203" s="20">
        <v>0</v>
      </c>
      <c r="V203" s="20" t="s">
        <v>3399</v>
      </c>
      <c r="W203" s="20">
        <v>0</v>
      </c>
      <c r="X203" s="23" t="b">
        <v>0</v>
      </c>
      <c r="Y203" s="20"/>
      <c r="Z203" s="20" t="s">
        <v>857</v>
      </c>
      <c r="AA203" s="22">
        <v>5</v>
      </c>
      <c r="AB203" s="22">
        <v>36</v>
      </c>
      <c r="AC203" s="22">
        <v>0</v>
      </c>
      <c r="AD203" s="22">
        <v>1049</v>
      </c>
      <c r="AE203" s="22">
        <v>17</v>
      </c>
      <c r="AF203" s="22">
        <v>828</v>
      </c>
      <c r="AG203" s="22">
        <v>38</v>
      </c>
      <c r="AH203" s="20">
        <v>0</v>
      </c>
      <c r="AI203" s="20">
        <v>0</v>
      </c>
      <c r="AJ203" s="20" t="s">
        <v>3399</v>
      </c>
      <c r="AK203" s="22">
        <v>0</v>
      </c>
      <c r="AL203" s="22">
        <v>0</v>
      </c>
      <c r="AM203" s="22">
        <v>0</v>
      </c>
      <c r="AN203" s="22">
        <v>0</v>
      </c>
      <c r="AO203" s="22">
        <v>0</v>
      </c>
      <c r="AP203" s="22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0</v>
      </c>
      <c r="AX203" s="20">
        <v>0</v>
      </c>
      <c r="AY203" s="20">
        <v>0</v>
      </c>
      <c r="AZ203" s="20">
        <v>0</v>
      </c>
      <c r="BA203" s="20">
        <v>0</v>
      </c>
      <c r="BB203" s="22">
        <v>0</v>
      </c>
      <c r="BC203" s="20">
        <v>0</v>
      </c>
      <c r="BD203" s="20">
        <v>0</v>
      </c>
      <c r="BE203" s="20">
        <v>0</v>
      </c>
      <c r="BF203" s="20">
        <v>0</v>
      </c>
      <c r="BG203" s="22">
        <v>626</v>
      </c>
      <c r="BH203" s="22">
        <v>235</v>
      </c>
      <c r="BI203" s="22">
        <v>612</v>
      </c>
      <c r="BJ203" s="22">
        <v>234</v>
      </c>
      <c r="BK203" s="22">
        <v>575</v>
      </c>
      <c r="BL203" s="22">
        <v>224</v>
      </c>
      <c r="BM203" s="22">
        <v>630</v>
      </c>
      <c r="BN203" s="22">
        <v>235</v>
      </c>
      <c r="BO203" s="20"/>
      <c r="BP203" s="20"/>
      <c r="BQ203" s="20"/>
      <c r="BR203" s="20"/>
      <c r="BS203" s="20"/>
      <c r="BT203" s="20"/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753</v>
      </c>
      <c r="CB203" s="22">
        <v>219</v>
      </c>
      <c r="CC203" s="22">
        <v>492</v>
      </c>
      <c r="CD203" s="22">
        <v>186</v>
      </c>
      <c r="CE203" s="22">
        <v>637</v>
      </c>
      <c r="CF203" s="22">
        <v>231</v>
      </c>
      <c r="CG203" s="22">
        <v>652</v>
      </c>
      <c r="CH203" s="22">
        <v>232</v>
      </c>
      <c r="CI203" s="22">
        <v>0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500052</v>
      </c>
      <c r="D204" s="22">
        <v>0</v>
      </c>
      <c r="E204" s="22">
        <v>0</v>
      </c>
      <c r="F204" s="22">
        <v>0</v>
      </c>
      <c r="G204" s="22">
        <v>0</v>
      </c>
      <c r="H204" s="22">
        <v>0</v>
      </c>
      <c r="I204" s="22">
        <v>3</v>
      </c>
      <c r="J204" s="20">
        <v>0</v>
      </c>
      <c r="K204" s="20">
        <v>0</v>
      </c>
      <c r="L204" s="22">
        <v>0</v>
      </c>
      <c r="M204" s="20" t="s">
        <v>2043</v>
      </c>
      <c r="N204" s="20">
        <v>0</v>
      </c>
      <c r="O204" s="22">
        <v>755</v>
      </c>
      <c r="P204" s="23" t="b">
        <v>0</v>
      </c>
      <c r="Q204" s="20"/>
      <c r="R204" s="20"/>
      <c r="S204" s="22">
        <v>45</v>
      </c>
      <c r="T204" s="20" t="s">
        <v>3427</v>
      </c>
      <c r="U204" s="20">
        <v>0</v>
      </c>
      <c r="V204" s="20" t="s">
        <v>3428</v>
      </c>
      <c r="W204" s="20">
        <v>0</v>
      </c>
      <c r="X204" s="23" t="b">
        <v>0</v>
      </c>
      <c r="Y204" s="20"/>
      <c r="Z204" s="20" t="s">
        <v>857</v>
      </c>
      <c r="AA204" s="22">
        <v>5</v>
      </c>
      <c r="AB204" s="22">
        <v>36</v>
      </c>
      <c r="AC204" s="22">
        <v>0</v>
      </c>
      <c r="AD204" s="22">
        <v>361</v>
      </c>
      <c r="AE204" s="22">
        <v>5</v>
      </c>
      <c r="AF204" s="22">
        <v>273</v>
      </c>
      <c r="AG204" s="22">
        <v>13</v>
      </c>
      <c r="AH204" s="20">
        <v>0</v>
      </c>
      <c r="AI204" s="20">
        <v>0</v>
      </c>
      <c r="AJ204" s="20" t="s">
        <v>3428</v>
      </c>
      <c r="AK204" s="22">
        <v>0</v>
      </c>
      <c r="AL204" s="22">
        <v>0</v>
      </c>
      <c r="AM204" s="22">
        <v>0</v>
      </c>
      <c r="AN204" s="22">
        <v>0</v>
      </c>
      <c r="AO204" s="22">
        <v>0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0</v>
      </c>
      <c r="AV204" s="22">
        <v>0</v>
      </c>
      <c r="AW204" s="22">
        <v>0</v>
      </c>
      <c r="AX204" s="20">
        <v>0</v>
      </c>
      <c r="AY204" s="20">
        <v>0</v>
      </c>
      <c r="AZ204" s="20">
        <v>0</v>
      </c>
      <c r="BA204" s="20">
        <v>0</v>
      </c>
      <c r="BB204" s="22">
        <v>0</v>
      </c>
      <c r="BC204" s="20">
        <v>0</v>
      </c>
      <c r="BD204" s="20">
        <v>0</v>
      </c>
      <c r="BE204" s="20">
        <v>0</v>
      </c>
      <c r="BF204" s="20">
        <v>0</v>
      </c>
      <c r="BG204" s="22">
        <v>751</v>
      </c>
      <c r="BH204" s="22">
        <v>304</v>
      </c>
      <c r="BI204" s="22">
        <v>745</v>
      </c>
      <c r="BJ204" s="22">
        <v>303</v>
      </c>
      <c r="BK204" s="22">
        <v>733</v>
      </c>
      <c r="BL204" s="22">
        <v>298</v>
      </c>
      <c r="BM204" s="22">
        <v>754</v>
      </c>
      <c r="BN204" s="22">
        <v>305</v>
      </c>
      <c r="BO204" s="20"/>
      <c r="BP204" s="20"/>
      <c r="BQ204" s="20"/>
      <c r="BR204" s="20"/>
      <c r="BS204" s="20"/>
      <c r="BT204" s="20"/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456</v>
      </c>
      <c r="CB204" s="22">
        <v>270</v>
      </c>
      <c r="CC204" s="22">
        <v>676</v>
      </c>
      <c r="CD204" s="22">
        <v>261</v>
      </c>
      <c r="CE204" s="22">
        <v>754</v>
      </c>
      <c r="CF204" s="22">
        <v>307</v>
      </c>
      <c r="CG204" s="22">
        <v>782</v>
      </c>
      <c r="CH204" s="22">
        <v>323</v>
      </c>
      <c r="CI204" s="22">
        <v>0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0"/>
      <c r="B205" s="20"/>
      <c r="C205" s="22">
        <v>491598</v>
      </c>
      <c r="D205" s="22">
        <v>0</v>
      </c>
      <c r="E205" s="22">
        <v>0</v>
      </c>
      <c r="F205" s="22">
        <v>0</v>
      </c>
      <c r="G205" s="22">
        <v>0</v>
      </c>
      <c r="H205" s="22">
        <v>0</v>
      </c>
      <c r="I205" s="22">
        <v>3</v>
      </c>
      <c r="J205" s="20">
        <v>0</v>
      </c>
      <c r="K205" s="20">
        <v>0</v>
      </c>
      <c r="L205" s="22">
        <v>0</v>
      </c>
      <c r="M205" s="20" t="s">
        <v>966</v>
      </c>
      <c r="N205" s="20">
        <v>0</v>
      </c>
      <c r="O205" s="22">
        <v>786</v>
      </c>
      <c r="P205" s="23" t="b">
        <v>0</v>
      </c>
      <c r="Q205" s="20"/>
      <c r="R205" s="20"/>
      <c r="S205" s="22">
        <v>45</v>
      </c>
      <c r="T205" s="20" t="s">
        <v>3662</v>
      </c>
      <c r="U205" s="20">
        <v>0</v>
      </c>
      <c r="V205" s="20" t="s">
        <v>3663</v>
      </c>
      <c r="W205" s="20">
        <v>0</v>
      </c>
      <c r="X205" s="23" t="b">
        <v>0</v>
      </c>
      <c r="Y205" s="20"/>
      <c r="Z205" s="20" t="s">
        <v>857</v>
      </c>
      <c r="AA205" s="22">
        <v>5</v>
      </c>
      <c r="AB205" s="22">
        <v>36</v>
      </c>
      <c r="AC205" s="22">
        <v>0</v>
      </c>
      <c r="AD205" s="22">
        <v>117</v>
      </c>
      <c r="AE205" s="22">
        <v>3</v>
      </c>
      <c r="AF205" s="22">
        <v>61</v>
      </c>
      <c r="AG205" s="22">
        <v>0</v>
      </c>
      <c r="AH205" s="20">
        <v>0</v>
      </c>
      <c r="AI205" s="20">
        <v>0</v>
      </c>
      <c r="AJ205" s="20" t="s">
        <v>3663</v>
      </c>
      <c r="AK205" s="22">
        <v>0</v>
      </c>
      <c r="AL205" s="22">
        <v>0</v>
      </c>
      <c r="AM205" s="22">
        <v>0</v>
      </c>
      <c r="AN205" s="22">
        <v>0</v>
      </c>
      <c r="AO205" s="22">
        <v>0</v>
      </c>
      <c r="AP205" s="22">
        <v>0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0</v>
      </c>
      <c r="AW205" s="22">
        <v>0</v>
      </c>
      <c r="AX205" s="20">
        <v>0</v>
      </c>
      <c r="AY205" s="20">
        <v>0</v>
      </c>
      <c r="AZ205" s="20">
        <v>0</v>
      </c>
      <c r="BA205" s="20">
        <v>0</v>
      </c>
      <c r="BB205" s="22">
        <v>0</v>
      </c>
      <c r="BC205" s="20">
        <v>0</v>
      </c>
      <c r="BD205" s="20">
        <v>0</v>
      </c>
      <c r="BE205" s="20">
        <v>0</v>
      </c>
      <c r="BF205" s="20">
        <v>0</v>
      </c>
      <c r="BG205" s="22">
        <v>746</v>
      </c>
      <c r="BH205" s="22">
        <v>299</v>
      </c>
      <c r="BI205" s="22">
        <v>740</v>
      </c>
      <c r="BJ205" s="22">
        <v>298</v>
      </c>
      <c r="BK205" s="22">
        <v>728</v>
      </c>
      <c r="BL205" s="22">
        <v>293</v>
      </c>
      <c r="BM205" s="22">
        <v>749</v>
      </c>
      <c r="BN205" s="22">
        <v>300</v>
      </c>
      <c r="BO205" s="20"/>
      <c r="BP205" s="20"/>
      <c r="BQ205" s="20"/>
      <c r="BR205" s="20"/>
      <c r="BS205" s="20"/>
      <c r="BT205" s="20"/>
      <c r="BU205" s="22">
        <v>0</v>
      </c>
      <c r="BV205" s="22">
        <v>0</v>
      </c>
      <c r="BW205" s="22">
        <v>0</v>
      </c>
      <c r="BX205" s="22">
        <v>0</v>
      </c>
      <c r="BY205" s="22">
        <v>0</v>
      </c>
      <c r="BZ205" s="22">
        <v>0</v>
      </c>
      <c r="CA205" s="22">
        <v>449</v>
      </c>
      <c r="CB205" s="22">
        <v>263</v>
      </c>
      <c r="CC205" s="22">
        <v>669</v>
      </c>
      <c r="CD205" s="22">
        <v>254</v>
      </c>
      <c r="CE205" s="22">
        <v>749</v>
      </c>
      <c r="CF205" s="22">
        <v>302</v>
      </c>
      <c r="CG205" s="22">
        <v>811</v>
      </c>
      <c r="CH205" s="22">
        <v>346</v>
      </c>
      <c r="CI205" s="22">
        <v>0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0"/>
      <c r="B206" s="20"/>
      <c r="C206" s="22">
        <v>543158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2</v>
      </c>
      <c r="J206" s="20">
        <v>0</v>
      </c>
      <c r="K206" s="20">
        <v>0</v>
      </c>
      <c r="L206" s="22">
        <v>0</v>
      </c>
      <c r="M206" s="20" t="s">
        <v>4022</v>
      </c>
      <c r="N206" s="20">
        <v>0</v>
      </c>
      <c r="O206" s="22">
        <v>816</v>
      </c>
      <c r="P206" s="23" t="b">
        <v>0</v>
      </c>
      <c r="Q206" s="20"/>
      <c r="R206" s="20"/>
      <c r="S206" s="22">
        <v>40</v>
      </c>
      <c r="T206" s="20" t="s">
        <v>4023</v>
      </c>
      <c r="U206" s="20">
        <v>0</v>
      </c>
      <c r="V206" s="20" t="s">
        <v>4024</v>
      </c>
      <c r="W206" s="20">
        <v>0</v>
      </c>
      <c r="X206" s="23" t="b">
        <v>0</v>
      </c>
      <c r="Y206" s="20"/>
      <c r="Z206" s="20" t="s">
        <v>857</v>
      </c>
      <c r="AA206" s="22">
        <v>5</v>
      </c>
      <c r="AB206" s="22">
        <v>36</v>
      </c>
      <c r="AC206" s="22">
        <v>0</v>
      </c>
      <c r="AD206" s="22">
        <v>1240</v>
      </c>
      <c r="AE206" s="22">
        <v>44</v>
      </c>
      <c r="AF206" s="22">
        <v>364</v>
      </c>
      <c r="AG206" s="22">
        <v>47</v>
      </c>
      <c r="AH206" s="20">
        <v>0</v>
      </c>
      <c r="AI206" s="20">
        <v>0</v>
      </c>
      <c r="AJ206" s="20" t="s">
        <v>4024</v>
      </c>
      <c r="AK206" s="22">
        <v>0</v>
      </c>
      <c r="AL206" s="22">
        <v>0</v>
      </c>
      <c r="AM206" s="22">
        <v>0</v>
      </c>
      <c r="AN206" s="22">
        <v>0</v>
      </c>
      <c r="AO206" s="22">
        <v>0</v>
      </c>
      <c r="AP206" s="22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0</v>
      </c>
      <c r="AX206" s="20">
        <v>0</v>
      </c>
      <c r="AY206" s="20">
        <v>0</v>
      </c>
      <c r="AZ206" s="20">
        <v>0</v>
      </c>
      <c r="BA206" s="20">
        <v>0</v>
      </c>
      <c r="BB206" s="22">
        <v>0</v>
      </c>
      <c r="BC206" s="20">
        <v>0</v>
      </c>
      <c r="BD206" s="20">
        <v>0</v>
      </c>
      <c r="BE206" s="20">
        <v>0</v>
      </c>
      <c r="BF206" s="20">
        <v>0</v>
      </c>
      <c r="BG206" s="22">
        <v>639</v>
      </c>
      <c r="BH206" s="22">
        <v>246</v>
      </c>
      <c r="BI206" s="22">
        <v>625</v>
      </c>
      <c r="BJ206" s="22">
        <v>245</v>
      </c>
      <c r="BK206" s="22">
        <v>589</v>
      </c>
      <c r="BL206" s="22">
        <v>236</v>
      </c>
      <c r="BM206" s="22">
        <v>643</v>
      </c>
      <c r="BN206" s="22">
        <v>246</v>
      </c>
      <c r="BO206" s="20"/>
      <c r="BP206" s="20"/>
      <c r="BQ206" s="20"/>
      <c r="BR206" s="20"/>
      <c r="BS206" s="20"/>
      <c r="BT206" s="20"/>
      <c r="BU206" s="22">
        <v>0</v>
      </c>
      <c r="BV206" s="22">
        <v>0</v>
      </c>
      <c r="BW206" s="22">
        <v>0</v>
      </c>
      <c r="BX206" s="22">
        <v>0</v>
      </c>
      <c r="BY206" s="22">
        <v>0</v>
      </c>
      <c r="BZ206" s="22">
        <v>0</v>
      </c>
      <c r="CA206" s="22">
        <v>767</v>
      </c>
      <c r="CB206" s="22">
        <v>231</v>
      </c>
      <c r="CC206" s="22">
        <v>506</v>
      </c>
      <c r="CD206" s="22">
        <v>198</v>
      </c>
      <c r="CE206" s="22">
        <v>650</v>
      </c>
      <c r="CF206" s="22">
        <v>242</v>
      </c>
      <c r="CG206" s="22">
        <v>677</v>
      </c>
      <c r="CH206" s="22">
        <v>237</v>
      </c>
      <c r="CI206" s="22">
        <v>0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0"/>
      <c r="B207" s="20"/>
      <c r="C207" s="22">
        <v>578614</v>
      </c>
      <c r="D207" s="22">
        <v>0</v>
      </c>
      <c r="E207" s="22">
        <v>0</v>
      </c>
      <c r="F207" s="22">
        <v>-3</v>
      </c>
      <c r="G207" s="22">
        <v>3</v>
      </c>
      <c r="H207" s="22">
        <v>0</v>
      </c>
      <c r="I207" s="22">
        <v>3</v>
      </c>
      <c r="J207" s="20">
        <v>-0.5</v>
      </c>
      <c r="K207" s="20">
        <v>-0.5</v>
      </c>
      <c r="L207" s="22">
        <v>0</v>
      </c>
      <c r="M207" s="20" t="s">
        <v>1107</v>
      </c>
      <c r="N207" s="20">
        <v>0</v>
      </c>
      <c r="O207" s="22">
        <v>156</v>
      </c>
      <c r="P207" s="23" t="b">
        <v>0</v>
      </c>
      <c r="Q207" s="20"/>
      <c r="R207" s="20"/>
      <c r="S207" s="22">
        <v>42</v>
      </c>
      <c r="T207" s="20" t="s">
        <v>1970</v>
      </c>
      <c r="U207" s="20">
        <v>0</v>
      </c>
      <c r="V207" s="20" t="s">
        <v>1971</v>
      </c>
      <c r="W207" s="20">
        <v>0.5</v>
      </c>
      <c r="X207" s="23" t="b">
        <v>0</v>
      </c>
      <c r="Y207" s="20"/>
      <c r="Z207" s="20" t="s">
        <v>857</v>
      </c>
      <c r="AA207" s="22">
        <v>6</v>
      </c>
      <c r="AB207" s="22">
        <v>90</v>
      </c>
      <c r="AC207" s="22">
        <v>0</v>
      </c>
      <c r="AD207" s="22">
        <v>86572</v>
      </c>
      <c r="AE207" s="22">
        <v>661</v>
      </c>
      <c r="AF207" s="22">
        <v>60751</v>
      </c>
      <c r="AG207" s="22">
        <v>1358</v>
      </c>
      <c r="AH207" s="20">
        <v>0</v>
      </c>
      <c r="AI207" s="20">
        <v>0</v>
      </c>
      <c r="AJ207" s="20" t="s">
        <v>1971</v>
      </c>
      <c r="AK207" s="22">
        <v>0</v>
      </c>
      <c r="AL207" s="22">
        <v>0</v>
      </c>
      <c r="AM207" s="22">
        <v>0</v>
      </c>
      <c r="AN207" s="22">
        <v>0</v>
      </c>
      <c r="AO207" s="22">
        <v>0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0</v>
      </c>
      <c r="AX207" s="20">
        <v>0</v>
      </c>
      <c r="AY207" s="20">
        <v>0</v>
      </c>
      <c r="AZ207" s="20">
        <v>0</v>
      </c>
      <c r="BA207" s="20">
        <v>0</v>
      </c>
      <c r="BB207" s="22">
        <v>0</v>
      </c>
      <c r="BC207" s="20">
        <v>0</v>
      </c>
      <c r="BD207" s="20">
        <v>0</v>
      </c>
      <c r="BE207" s="20">
        <v>0</v>
      </c>
      <c r="BF207" s="20">
        <v>0</v>
      </c>
      <c r="BG207" s="22">
        <v>655</v>
      </c>
      <c r="BH207" s="22">
        <v>244</v>
      </c>
      <c r="BI207" s="22">
        <v>641</v>
      </c>
      <c r="BJ207" s="22">
        <v>246</v>
      </c>
      <c r="BK207" s="22">
        <v>611</v>
      </c>
      <c r="BL207" s="22">
        <v>233</v>
      </c>
      <c r="BM207" s="22">
        <v>658</v>
      </c>
      <c r="BN207" s="22">
        <v>245</v>
      </c>
      <c r="BO207" s="20"/>
      <c r="BP207" s="20"/>
      <c r="BQ207" s="20"/>
      <c r="BR207" s="20"/>
      <c r="BS207" s="20"/>
      <c r="BT207" s="20"/>
      <c r="BU207" s="22">
        <v>0</v>
      </c>
      <c r="BV207" s="22">
        <v>0</v>
      </c>
      <c r="BW207" s="22">
        <v>0</v>
      </c>
      <c r="BX207" s="22">
        <v>0</v>
      </c>
      <c r="BY207" s="22">
        <v>0</v>
      </c>
      <c r="BZ207" s="22">
        <v>0</v>
      </c>
      <c r="CA207" s="22">
        <v>669</v>
      </c>
      <c r="CB207" s="22">
        <v>363</v>
      </c>
      <c r="CC207" s="22">
        <v>536</v>
      </c>
      <c r="CD207" s="22">
        <v>188</v>
      </c>
      <c r="CE207" s="22">
        <v>666</v>
      </c>
      <c r="CF207" s="22">
        <v>252</v>
      </c>
      <c r="CG207" s="22">
        <v>251</v>
      </c>
      <c r="CH207" s="22">
        <v>79</v>
      </c>
      <c r="CI207" s="22">
        <v>0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2">
        <v>100</v>
      </c>
      <c r="B208" s="22">
        <v>100</v>
      </c>
      <c r="C208" s="22">
        <v>487968</v>
      </c>
      <c r="D208" s="22">
        <v>0</v>
      </c>
      <c r="E208" s="22">
        <v>0</v>
      </c>
      <c r="F208" s="22">
        <v>-2</v>
      </c>
      <c r="G208" s="22">
        <v>2</v>
      </c>
      <c r="H208" s="22">
        <v>0</v>
      </c>
      <c r="I208" s="22">
        <v>2</v>
      </c>
      <c r="J208" s="20">
        <v>-0.5</v>
      </c>
      <c r="K208" s="20">
        <v>-0.5</v>
      </c>
      <c r="L208" s="22">
        <v>0</v>
      </c>
      <c r="M208" s="20" t="s">
        <v>1972</v>
      </c>
      <c r="N208" s="20">
        <v>0</v>
      </c>
      <c r="O208" s="22">
        <v>157</v>
      </c>
      <c r="P208" s="23" t="b">
        <v>0</v>
      </c>
      <c r="Q208" s="20"/>
      <c r="R208" s="20" t="s">
        <v>3234</v>
      </c>
      <c r="S208" s="22">
        <v>38</v>
      </c>
      <c r="T208" s="20" t="s">
        <v>1973</v>
      </c>
      <c r="U208" s="20">
        <v>1.5</v>
      </c>
      <c r="V208" s="20" t="s">
        <v>1974</v>
      </c>
      <c r="W208" s="20">
        <v>2</v>
      </c>
      <c r="X208" s="23" t="b">
        <v>0</v>
      </c>
      <c r="Y208" s="20"/>
      <c r="Z208" s="20" t="s">
        <v>857</v>
      </c>
      <c r="AA208" s="22">
        <v>6</v>
      </c>
      <c r="AB208" s="22">
        <v>90</v>
      </c>
      <c r="AC208" s="22">
        <v>19</v>
      </c>
      <c r="AD208" s="22">
        <v>338000</v>
      </c>
      <c r="AE208" s="22">
        <v>2008</v>
      </c>
      <c r="AF208" s="22">
        <v>182229</v>
      </c>
      <c r="AG208" s="22">
        <v>3986</v>
      </c>
      <c r="AH208" s="20">
        <v>0</v>
      </c>
      <c r="AI208" s="20">
        <v>5</v>
      </c>
      <c r="AJ208" s="20" t="s">
        <v>1974</v>
      </c>
      <c r="AK208" s="22">
        <v>1055</v>
      </c>
      <c r="AL208" s="22">
        <v>1</v>
      </c>
      <c r="AM208" s="22">
        <v>0</v>
      </c>
      <c r="AN208" s="22">
        <v>0</v>
      </c>
      <c r="AO208" s="22">
        <v>26</v>
      </c>
      <c r="AP208" s="22">
        <v>1</v>
      </c>
      <c r="AQ208" s="22">
        <v>0</v>
      </c>
      <c r="AR208" s="22">
        <v>0</v>
      </c>
      <c r="AS208" s="22">
        <v>1</v>
      </c>
      <c r="AT208" s="22">
        <v>0</v>
      </c>
      <c r="AU208" s="22">
        <v>0</v>
      </c>
      <c r="AV208" s="22">
        <v>0</v>
      </c>
      <c r="AW208" s="22">
        <v>127</v>
      </c>
      <c r="AX208" s="20">
        <v>193</v>
      </c>
      <c r="AY208" s="20">
        <v>42.8</v>
      </c>
      <c r="AZ208" s="20">
        <v>84</v>
      </c>
      <c r="BA208" s="20">
        <v>32</v>
      </c>
      <c r="BB208" s="22">
        <v>12</v>
      </c>
      <c r="BC208" s="20">
        <v>1.28</v>
      </c>
      <c r="BD208" s="20">
        <v>0.54</v>
      </c>
      <c r="BE208" s="20">
        <v>1.81</v>
      </c>
      <c r="BF208" s="20">
        <v>20.63</v>
      </c>
      <c r="BG208" s="22">
        <v>278</v>
      </c>
      <c r="BH208" s="22">
        <v>103</v>
      </c>
      <c r="BI208" s="22">
        <v>358</v>
      </c>
      <c r="BJ208" s="22">
        <v>125</v>
      </c>
      <c r="BK208" s="22">
        <v>253</v>
      </c>
      <c r="BL208" s="22">
        <v>75</v>
      </c>
      <c r="BM208" s="22">
        <v>314</v>
      </c>
      <c r="BN208" s="22">
        <v>111</v>
      </c>
      <c r="BO208" s="20"/>
      <c r="BP208" s="20"/>
      <c r="BQ208" s="20"/>
      <c r="BR208" s="20"/>
      <c r="BS208" s="20"/>
      <c r="BT208" s="20"/>
      <c r="BU208" s="22">
        <v>0.11</v>
      </c>
      <c r="BV208" s="22">
        <v>0</v>
      </c>
      <c r="BW208" s="22">
        <v>0.05</v>
      </c>
      <c r="BX208" s="22">
        <v>0.16</v>
      </c>
      <c r="BY208" s="22">
        <v>1.76</v>
      </c>
      <c r="BZ208" s="22">
        <v>2.2200000000000002</v>
      </c>
      <c r="CA208" s="22">
        <v>837</v>
      </c>
      <c r="CB208" s="22">
        <v>271</v>
      </c>
      <c r="CC208" s="22">
        <v>386</v>
      </c>
      <c r="CD208" s="22">
        <v>129</v>
      </c>
      <c r="CE208" s="22">
        <v>375</v>
      </c>
      <c r="CF208" s="22">
        <v>130</v>
      </c>
      <c r="CG208" s="22">
        <v>141</v>
      </c>
      <c r="CH208" s="22">
        <v>58</v>
      </c>
      <c r="CI208" s="22">
        <v>1.02</v>
      </c>
      <c r="CJ208" s="22">
        <v>0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0</v>
      </c>
      <c r="B209" s="22">
        <v>0</v>
      </c>
      <c r="C209" s="22">
        <v>189776</v>
      </c>
      <c r="D209" s="22">
        <v>0</v>
      </c>
      <c r="E209" s="22">
        <v>0</v>
      </c>
      <c r="F209" s="22">
        <v>-1</v>
      </c>
      <c r="G209" s="22">
        <v>1</v>
      </c>
      <c r="H209" s="22">
        <v>0</v>
      </c>
      <c r="I209" s="22">
        <v>3</v>
      </c>
      <c r="J209" s="20">
        <v>0</v>
      </c>
      <c r="K209" s="20">
        <v>0</v>
      </c>
      <c r="L209" s="22">
        <v>0</v>
      </c>
      <c r="M209" s="20" t="s">
        <v>1587</v>
      </c>
      <c r="N209" s="20">
        <v>0</v>
      </c>
      <c r="O209" s="22">
        <v>158</v>
      </c>
      <c r="P209" s="23" t="b">
        <v>0</v>
      </c>
      <c r="Q209" s="20" t="s">
        <v>3058</v>
      </c>
      <c r="R209" s="20" t="s">
        <v>3059</v>
      </c>
      <c r="S209" s="22">
        <v>49</v>
      </c>
      <c r="T209" s="20" t="s">
        <v>1975</v>
      </c>
      <c r="U209" s="20">
        <v>0</v>
      </c>
      <c r="V209" s="20" t="s">
        <v>1976</v>
      </c>
      <c r="W209" s="20">
        <v>0</v>
      </c>
      <c r="X209" s="23" t="b">
        <v>0</v>
      </c>
      <c r="Y209" s="20"/>
      <c r="Z209" s="20" t="s">
        <v>871</v>
      </c>
      <c r="AA209" s="22">
        <v>6</v>
      </c>
      <c r="AB209" s="22">
        <v>90</v>
      </c>
      <c r="AC209" s="22">
        <v>0</v>
      </c>
      <c r="AD209" s="22">
        <v>326</v>
      </c>
      <c r="AE209" s="22">
        <v>0</v>
      </c>
      <c r="AF209" s="22">
        <v>2693</v>
      </c>
      <c r="AG209" s="22">
        <v>0</v>
      </c>
      <c r="AH209" s="20">
        <v>0</v>
      </c>
      <c r="AI209" s="20">
        <v>0</v>
      </c>
      <c r="AJ209" s="20" t="s">
        <v>1976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0</v>
      </c>
      <c r="AX209" s="20">
        <v>0</v>
      </c>
      <c r="AY209" s="20">
        <v>0</v>
      </c>
      <c r="AZ209" s="20">
        <v>0</v>
      </c>
      <c r="BA209" s="20">
        <v>0</v>
      </c>
      <c r="BB209" s="22">
        <v>0</v>
      </c>
      <c r="BC209" s="20">
        <v>0</v>
      </c>
      <c r="BD209" s="20">
        <v>0</v>
      </c>
      <c r="BE209" s="20">
        <v>0</v>
      </c>
      <c r="BF209" s="20">
        <v>0</v>
      </c>
      <c r="BG209" s="22">
        <v>803</v>
      </c>
      <c r="BH209" s="22">
        <v>340</v>
      </c>
      <c r="BI209" s="22">
        <v>799</v>
      </c>
      <c r="BJ209" s="22">
        <v>339</v>
      </c>
      <c r="BK209" s="22">
        <v>794</v>
      </c>
      <c r="BL209" s="22">
        <v>336</v>
      </c>
      <c r="BM209" s="22">
        <v>804</v>
      </c>
      <c r="BN209" s="22">
        <v>340</v>
      </c>
      <c r="BO209" s="20"/>
      <c r="BP209" s="20"/>
      <c r="BQ209" s="20"/>
      <c r="BR209" s="20"/>
      <c r="BS209" s="20"/>
      <c r="BT209" s="20"/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233</v>
      </c>
      <c r="CB209" s="22">
        <v>150</v>
      </c>
      <c r="CC209" s="22">
        <v>759</v>
      </c>
      <c r="CD209" s="22">
        <v>315</v>
      </c>
      <c r="CE209" s="22">
        <v>803</v>
      </c>
      <c r="CF209" s="22">
        <v>340</v>
      </c>
      <c r="CG209" s="22">
        <v>671</v>
      </c>
      <c r="CH209" s="22">
        <v>263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100</v>
      </c>
      <c r="B210" s="22">
        <v>100</v>
      </c>
      <c r="C210" s="22">
        <v>183751</v>
      </c>
      <c r="D210" s="22">
        <v>0</v>
      </c>
      <c r="E210" s="22">
        <v>0</v>
      </c>
      <c r="F210" s="22">
        <v>-3</v>
      </c>
      <c r="G210" s="22">
        <v>3</v>
      </c>
      <c r="H210" s="22">
        <v>0</v>
      </c>
      <c r="I210" s="22">
        <v>3</v>
      </c>
      <c r="J210" s="20">
        <v>0</v>
      </c>
      <c r="K210" s="20">
        <v>0</v>
      </c>
      <c r="L210" s="22">
        <v>0</v>
      </c>
      <c r="M210" s="20" t="s">
        <v>1977</v>
      </c>
      <c r="N210" s="20">
        <v>0.5</v>
      </c>
      <c r="O210" s="22">
        <v>159</v>
      </c>
      <c r="P210" s="23" t="b">
        <v>0</v>
      </c>
      <c r="Q210" s="20"/>
      <c r="R210" s="20" t="s">
        <v>3175</v>
      </c>
      <c r="S210" s="22">
        <v>52</v>
      </c>
      <c r="T210" s="20" t="s">
        <v>1978</v>
      </c>
      <c r="U210" s="20">
        <v>1</v>
      </c>
      <c r="V210" s="20" t="s">
        <v>1979</v>
      </c>
      <c r="W210" s="20">
        <v>0.1</v>
      </c>
      <c r="X210" s="23" t="b">
        <v>0</v>
      </c>
      <c r="Y210" s="20"/>
      <c r="Z210" s="20" t="s">
        <v>857</v>
      </c>
      <c r="AA210" s="22">
        <v>6</v>
      </c>
      <c r="AB210" s="22">
        <v>90</v>
      </c>
      <c r="AC210" s="22">
        <v>6</v>
      </c>
      <c r="AD210" s="22">
        <v>2676</v>
      </c>
      <c r="AE210" s="22">
        <v>81</v>
      </c>
      <c r="AF210" s="22">
        <v>16411</v>
      </c>
      <c r="AG210" s="22">
        <v>40</v>
      </c>
      <c r="AH210" s="20">
        <v>0.1</v>
      </c>
      <c r="AI210" s="20">
        <v>1.2</v>
      </c>
      <c r="AJ210" s="20" t="s">
        <v>1980</v>
      </c>
      <c r="AK210" s="22">
        <v>88</v>
      </c>
      <c r="AL210" s="22">
        <v>0</v>
      </c>
      <c r="AM210" s="22">
        <v>0</v>
      </c>
      <c r="AN210" s="22">
        <v>0</v>
      </c>
      <c r="AO210" s="22">
        <v>4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18</v>
      </c>
      <c r="AX210" s="20">
        <v>14</v>
      </c>
      <c r="AY210" s="20">
        <v>25.5</v>
      </c>
      <c r="AZ210" s="20">
        <v>23</v>
      </c>
      <c r="BA210" s="20">
        <v>6.3</v>
      </c>
      <c r="BB210" s="22">
        <v>1</v>
      </c>
      <c r="BC210" s="20">
        <v>0.05</v>
      </c>
      <c r="BD210" s="20">
        <v>0.17</v>
      </c>
      <c r="BE210" s="20">
        <v>0.22</v>
      </c>
      <c r="BF210" s="20">
        <v>3.41</v>
      </c>
      <c r="BG210" s="22">
        <v>470</v>
      </c>
      <c r="BH210" s="22">
        <v>206</v>
      </c>
      <c r="BI210" s="22">
        <v>395</v>
      </c>
      <c r="BJ210" s="22">
        <v>197</v>
      </c>
      <c r="BK210" s="22">
        <v>392</v>
      </c>
      <c r="BL210" s="22">
        <v>197</v>
      </c>
      <c r="BM210" s="22">
        <v>454</v>
      </c>
      <c r="BN210" s="22">
        <v>204</v>
      </c>
      <c r="BO210" s="20"/>
      <c r="BP210" s="20"/>
      <c r="BQ210" s="20"/>
      <c r="BR210" s="20"/>
      <c r="BS210" s="20"/>
      <c r="BT210" s="20"/>
      <c r="BU210" s="22">
        <v>0.05</v>
      </c>
      <c r="BV210" s="22">
        <v>0</v>
      </c>
      <c r="BW210" s="22">
        <v>0.17</v>
      </c>
      <c r="BX210" s="22">
        <v>0.22</v>
      </c>
      <c r="BY210" s="22">
        <v>3.49</v>
      </c>
      <c r="BZ210" s="22">
        <v>4.09</v>
      </c>
      <c r="CA210" s="22">
        <v>157</v>
      </c>
      <c r="CB210" s="22">
        <v>96</v>
      </c>
      <c r="CC210" s="22">
        <v>322</v>
      </c>
      <c r="CD210" s="22">
        <v>158</v>
      </c>
      <c r="CE210" s="22">
        <v>501</v>
      </c>
      <c r="CF210" s="22">
        <v>235</v>
      </c>
      <c r="CG210" s="22">
        <v>486</v>
      </c>
      <c r="CH210" s="22">
        <v>163</v>
      </c>
      <c r="CI210" s="22">
        <v>1.02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2">
        <v>25</v>
      </c>
      <c r="B211" s="22">
        <v>25</v>
      </c>
      <c r="C211" s="22">
        <v>241231</v>
      </c>
      <c r="D211" s="22">
        <v>0</v>
      </c>
      <c r="E211" s="22">
        <v>0</v>
      </c>
      <c r="F211" s="22">
        <v>-1</v>
      </c>
      <c r="G211" s="22">
        <v>1</v>
      </c>
      <c r="H211" s="22">
        <v>1</v>
      </c>
      <c r="I211" s="22">
        <v>2</v>
      </c>
      <c r="J211" s="20">
        <v>-0.1</v>
      </c>
      <c r="K211" s="20">
        <v>-0.1</v>
      </c>
      <c r="L211" s="22">
        <v>0</v>
      </c>
      <c r="M211" s="20" t="s">
        <v>1013</v>
      </c>
      <c r="N211" s="20">
        <v>0</v>
      </c>
      <c r="O211" s="22">
        <v>160</v>
      </c>
      <c r="P211" s="23" t="b">
        <v>0</v>
      </c>
      <c r="Q211" s="20" t="s">
        <v>3868</v>
      </c>
      <c r="R211" s="20" t="s">
        <v>3584</v>
      </c>
      <c r="S211" s="22">
        <v>39</v>
      </c>
      <c r="T211" s="20" t="s">
        <v>1981</v>
      </c>
      <c r="U211" s="20">
        <v>2</v>
      </c>
      <c r="V211" s="20" t="s">
        <v>1982</v>
      </c>
      <c r="W211" s="20">
        <v>1</v>
      </c>
      <c r="X211" s="23" t="b">
        <v>0</v>
      </c>
      <c r="Y211" s="20"/>
      <c r="Z211" s="20" t="s">
        <v>936</v>
      </c>
      <c r="AA211" s="22">
        <v>6</v>
      </c>
      <c r="AB211" s="22">
        <v>90</v>
      </c>
      <c r="AC211" s="22">
        <v>30</v>
      </c>
      <c r="AD211" s="22">
        <v>101776</v>
      </c>
      <c r="AE211" s="22">
        <v>32</v>
      </c>
      <c r="AF211" s="22">
        <v>425356</v>
      </c>
      <c r="AG211" s="22">
        <v>733</v>
      </c>
      <c r="AH211" s="20">
        <v>0</v>
      </c>
      <c r="AI211" s="20">
        <v>7.7</v>
      </c>
      <c r="AJ211" s="20" t="s">
        <v>1982</v>
      </c>
      <c r="AK211" s="22">
        <v>1234</v>
      </c>
      <c r="AL211" s="22">
        <v>0</v>
      </c>
      <c r="AM211" s="22">
        <v>1</v>
      </c>
      <c r="AN211" s="22">
        <v>2</v>
      </c>
      <c r="AO211" s="22">
        <v>23</v>
      </c>
      <c r="AP211" s="22">
        <v>0</v>
      </c>
      <c r="AQ211" s="22">
        <v>0</v>
      </c>
      <c r="AR211" s="22">
        <v>0</v>
      </c>
      <c r="AS211" s="22">
        <v>6</v>
      </c>
      <c r="AT211" s="22">
        <v>0</v>
      </c>
      <c r="AU211" s="22">
        <v>0</v>
      </c>
      <c r="AV211" s="22">
        <v>4</v>
      </c>
      <c r="AW211" s="22">
        <v>236</v>
      </c>
      <c r="AX211" s="20">
        <v>330.8</v>
      </c>
      <c r="AY211" s="20">
        <v>46.1</v>
      </c>
      <c r="AZ211" s="20">
        <v>35</v>
      </c>
      <c r="BA211" s="20">
        <v>41.3</v>
      </c>
      <c r="BB211" s="22">
        <v>15</v>
      </c>
      <c r="BC211" s="20">
        <v>0.56000000000000005</v>
      </c>
      <c r="BD211" s="20">
        <v>0.19</v>
      </c>
      <c r="BE211" s="20">
        <v>0.75</v>
      </c>
      <c r="BF211" s="20">
        <v>20.87</v>
      </c>
      <c r="BG211" s="22">
        <v>169</v>
      </c>
      <c r="BH211" s="22">
        <v>60</v>
      </c>
      <c r="BI211" s="22">
        <v>351</v>
      </c>
      <c r="BJ211" s="22">
        <v>122</v>
      </c>
      <c r="BK211" s="22">
        <v>351</v>
      </c>
      <c r="BL211" s="22">
        <v>116</v>
      </c>
      <c r="BM211" s="22">
        <v>276</v>
      </c>
      <c r="BN211" s="22">
        <v>91</v>
      </c>
      <c r="BO211" s="20"/>
      <c r="BP211" s="20"/>
      <c r="BQ211" s="20"/>
      <c r="BR211" s="20"/>
      <c r="BS211" s="20"/>
      <c r="BT211" s="20"/>
      <c r="BU211" s="22">
        <v>0.04</v>
      </c>
      <c r="BV211" s="22">
        <v>0</v>
      </c>
      <c r="BW211" s="22">
        <v>0.01</v>
      </c>
      <c r="BX211" s="22">
        <v>0.05</v>
      </c>
      <c r="BY211" s="22">
        <v>1.52</v>
      </c>
      <c r="BZ211" s="22">
        <v>1.68</v>
      </c>
      <c r="CA211" s="22">
        <v>811</v>
      </c>
      <c r="CB211" s="22">
        <v>254</v>
      </c>
      <c r="CC211" s="22">
        <v>410</v>
      </c>
      <c r="CD211" s="22">
        <v>136</v>
      </c>
      <c r="CE211" s="22">
        <v>297</v>
      </c>
      <c r="CF211" s="22">
        <v>99</v>
      </c>
      <c r="CG211" s="22">
        <v>199</v>
      </c>
      <c r="CH211" s="22">
        <v>82</v>
      </c>
      <c r="CI211" s="22">
        <v>1.0900000000000001</v>
      </c>
      <c r="CJ211" s="22">
        <v>0.15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2">
        <v>100</v>
      </c>
      <c r="B212" s="22">
        <v>100</v>
      </c>
      <c r="C212" s="22">
        <v>172782</v>
      </c>
      <c r="D212" s="22">
        <v>0</v>
      </c>
      <c r="E212" s="22">
        <v>0</v>
      </c>
      <c r="F212" s="22">
        <v>-3</v>
      </c>
      <c r="G212" s="22">
        <v>3</v>
      </c>
      <c r="H212" s="22">
        <v>0</v>
      </c>
      <c r="I212" s="22">
        <v>3</v>
      </c>
      <c r="J212" s="20">
        <v>-0.3</v>
      </c>
      <c r="K212" s="20">
        <v>-0.3</v>
      </c>
      <c r="L212" s="22">
        <v>1</v>
      </c>
      <c r="M212" s="20" t="s">
        <v>1038</v>
      </c>
      <c r="N212" s="20">
        <v>0.2</v>
      </c>
      <c r="O212" s="22">
        <v>161</v>
      </c>
      <c r="P212" s="23" t="b">
        <v>0</v>
      </c>
      <c r="Q212" s="20"/>
      <c r="R212" s="20" t="s">
        <v>4095</v>
      </c>
      <c r="S212" s="22">
        <v>47</v>
      </c>
      <c r="T212" s="20" t="s">
        <v>1983</v>
      </c>
      <c r="U212" s="20">
        <v>2.2999999999999998</v>
      </c>
      <c r="V212" s="20" t="s">
        <v>1984</v>
      </c>
      <c r="W212" s="20">
        <v>0.2</v>
      </c>
      <c r="X212" s="23" t="b">
        <v>0</v>
      </c>
      <c r="Y212" s="20"/>
      <c r="Z212" s="20" t="s">
        <v>857</v>
      </c>
      <c r="AA212" s="22">
        <v>6</v>
      </c>
      <c r="AB212" s="22">
        <v>90</v>
      </c>
      <c r="AC212" s="22">
        <v>61</v>
      </c>
      <c r="AD212" s="22">
        <v>66053</v>
      </c>
      <c r="AE212" s="22">
        <v>788</v>
      </c>
      <c r="AF212" s="22">
        <v>78782</v>
      </c>
      <c r="AG212" s="22">
        <v>214</v>
      </c>
      <c r="AH212" s="20">
        <v>0</v>
      </c>
      <c r="AI212" s="20">
        <v>13</v>
      </c>
      <c r="AJ212" s="20" t="s">
        <v>1984</v>
      </c>
      <c r="AK212" s="22">
        <v>2028</v>
      </c>
      <c r="AL212" s="22">
        <v>3</v>
      </c>
      <c r="AM212" s="22">
        <v>1</v>
      </c>
      <c r="AN212" s="22">
        <v>2</v>
      </c>
      <c r="AO212" s="22">
        <v>50</v>
      </c>
      <c r="AP212" s="22">
        <v>0</v>
      </c>
      <c r="AQ212" s="22">
        <v>0</v>
      </c>
      <c r="AR212" s="22">
        <v>0</v>
      </c>
      <c r="AS212" s="22">
        <v>3</v>
      </c>
      <c r="AT212" s="22">
        <v>1</v>
      </c>
      <c r="AU212" s="22">
        <v>0</v>
      </c>
      <c r="AV212" s="22">
        <v>0</v>
      </c>
      <c r="AW212" s="22">
        <v>310</v>
      </c>
      <c r="AX212" s="20">
        <v>399</v>
      </c>
      <c r="AY212" s="20">
        <v>427.2</v>
      </c>
      <c r="AZ212" s="20">
        <v>182</v>
      </c>
      <c r="BA212" s="20">
        <v>101</v>
      </c>
      <c r="BB212" s="22">
        <v>22</v>
      </c>
      <c r="BC212" s="20">
        <v>1.45</v>
      </c>
      <c r="BD212" s="20">
        <v>1.81</v>
      </c>
      <c r="BE212" s="20">
        <v>3.26</v>
      </c>
      <c r="BF212" s="20">
        <v>41.65</v>
      </c>
      <c r="BG212" s="22">
        <v>117</v>
      </c>
      <c r="BH212" s="22">
        <v>50</v>
      </c>
      <c r="BI212" s="22">
        <v>55</v>
      </c>
      <c r="BJ212" s="22">
        <v>46</v>
      </c>
      <c r="BK212" s="22">
        <v>147</v>
      </c>
      <c r="BL212" s="22">
        <v>93</v>
      </c>
      <c r="BM212" s="22">
        <v>96</v>
      </c>
      <c r="BN212" s="22">
        <v>65</v>
      </c>
      <c r="BO212" s="22">
        <v>1</v>
      </c>
      <c r="BP212" s="20"/>
      <c r="BQ212" s="20"/>
      <c r="BR212" s="20"/>
      <c r="BS212" s="20"/>
      <c r="BT212" s="20"/>
      <c r="BU212" s="22">
        <v>0.06</v>
      </c>
      <c r="BV212" s="22">
        <v>0</v>
      </c>
      <c r="BW212" s="22">
        <v>0.08</v>
      </c>
      <c r="BX212" s="22">
        <v>0.14000000000000001</v>
      </c>
      <c r="BY212" s="22">
        <v>1.85</v>
      </c>
      <c r="BZ212" s="22">
        <v>2.2200000000000002</v>
      </c>
      <c r="CA212" s="22">
        <v>314</v>
      </c>
      <c r="CB212" s="22">
        <v>205</v>
      </c>
      <c r="CC212" s="22">
        <v>366</v>
      </c>
      <c r="CD212" s="22">
        <v>171</v>
      </c>
      <c r="CE212" s="22">
        <v>256</v>
      </c>
      <c r="CF212" s="22">
        <v>104</v>
      </c>
      <c r="CG212" s="22">
        <v>334</v>
      </c>
      <c r="CH212" s="22">
        <v>105</v>
      </c>
      <c r="CI212" s="22">
        <v>0.98</v>
      </c>
      <c r="CJ212" s="22">
        <v>0.09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27.75" thickBot="1">
      <c r="A213" s="22">
        <v>0</v>
      </c>
      <c r="B213" s="22">
        <v>0</v>
      </c>
      <c r="C213" s="22">
        <v>250735</v>
      </c>
      <c r="D213" s="22">
        <v>0</v>
      </c>
      <c r="E213" s="22">
        <v>0</v>
      </c>
      <c r="F213" s="22">
        <v>-1</v>
      </c>
      <c r="G213" s="22">
        <v>1</v>
      </c>
      <c r="H213" s="22">
        <v>0</v>
      </c>
      <c r="I213" s="22">
        <v>3</v>
      </c>
      <c r="J213" s="20">
        <v>0</v>
      </c>
      <c r="K213" s="20">
        <v>0</v>
      </c>
      <c r="L213" s="22">
        <v>0</v>
      </c>
      <c r="M213" s="20" t="s">
        <v>1333</v>
      </c>
      <c r="N213" s="20">
        <v>0</v>
      </c>
      <c r="O213" s="22">
        <v>162</v>
      </c>
      <c r="P213" s="23" t="b">
        <v>0</v>
      </c>
      <c r="Q213" s="20" t="s">
        <v>3768</v>
      </c>
      <c r="R213" s="20" t="s">
        <v>3769</v>
      </c>
      <c r="S213" s="22">
        <v>44</v>
      </c>
      <c r="T213" s="20" t="s">
        <v>1985</v>
      </c>
      <c r="U213" s="20">
        <v>0</v>
      </c>
      <c r="V213" s="20" t="s">
        <v>1986</v>
      </c>
      <c r="W213" s="20">
        <v>0</v>
      </c>
      <c r="X213" s="23" t="b">
        <v>0</v>
      </c>
      <c r="Y213" s="20"/>
      <c r="Z213" s="20" t="s">
        <v>871</v>
      </c>
      <c r="AA213" s="22">
        <v>6</v>
      </c>
      <c r="AB213" s="22">
        <v>90</v>
      </c>
      <c r="AC213" s="22">
        <v>0</v>
      </c>
      <c r="AD213" s="22">
        <v>1360</v>
      </c>
      <c r="AE213" s="22">
        <v>0</v>
      </c>
      <c r="AF213" s="22">
        <v>4000</v>
      </c>
      <c r="AG213" s="22">
        <v>8</v>
      </c>
      <c r="AH213" s="20">
        <v>0</v>
      </c>
      <c r="AI213" s="20">
        <v>0</v>
      </c>
      <c r="AJ213" s="20" t="s">
        <v>1986</v>
      </c>
      <c r="AK213" s="22">
        <v>0</v>
      </c>
      <c r="AL213" s="22">
        <v>0</v>
      </c>
      <c r="AM213" s="22">
        <v>0</v>
      </c>
      <c r="AN213" s="22">
        <v>0</v>
      </c>
      <c r="AO213" s="22">
        <v>0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0</v>
      </c>
      <c r="AX213" s="20">
        <v>0</v>
      </c>
      <c r="AY213" s="20">
        <v>0</v>
      </c>
      <c r="AZ213" s="20">
        <v>0</v>
      </c>
      <c r="BA213" s="20">
        <v>0</v>
      </c>
      <c r="BB213" s="22">
        <v>0</v>
      </c>
      <c r="BC213" s="20">
        <v>0</v>
      </c>
      <c r="BD213" s="20">
        <v>0</v>
      </c>
      <c r="BE213" s="20">
        <v>0</v>
      </c>
      <c r="BF213" s="20">
        <v>0</v>
      </c>
      <c r="BG213" s="22">
        <v>687</v>
      </c>
      <c r="BH213" s="22">
        <v>261</v>
      </c>
      <c r="BI213" s="22">
        <v>678</v>
      </c>
      <c r="BJ213" s="22">
        <v>263</v>
      </c>
      <c r="BK213" s="22">
        <v>651</v>
      </c>
      <c r="BL213" s="22">
        <v>251</v>
      </c>
      <c r="BM213" s="22">
        <v>690</v>
      </c>
      <c r="BN213" s="22">
        <v>262</v>
      </c>
      <c r="BO213" s="20"/>
      <c r="BP213" s="20"/>
      <c r="BQ213" s="20"/>
      <c r="BR213" s="20"/>
      <c r="BS213" s="20"/>
      <c r="BT213" s="20"/>
      <c r="BU213" s="22">
        <v>0</v>
      </c>
      <c r="BV213" s="22">
        <v>0</v>
      </c>
      <c r="BW213" s="22">
        <v>0</v>
      </c>
      <c r="BX213" s="22">
        <v>0</v>
      </c>
      <c r="BY213" s="22">
        <v>0</v>
      </c>
      <c r="BZ213" s="22">
        <v>0</v>
      </c>
      <c r="CA213" s="22">
        <v>562</v>
      </c>
      <c r="CB213" s="22">
        <v>322</v>
      </c>
      <c r="CC213" s="22">
        <v>594</v>
      </c>
      <c r="CD213" s="22">
        <v>210</v>
      </c>
      <c r="CE213" s="22">
        <v>699</v>
      </c>
      <c r="CF213" s="22">
        <v>269</v>
      </c>
      <c r="CG213" s="22">
        <v>649</v>
      </c>
      <c r="CH213" s="22">
        <v>250</v>
      </c>
      <c r="CI213" s="22">
        <v>0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100</v>
      </c>
      <c r="B214" s="22">
        <v>100</v>
      </c>
      <c r="C214" s="22">
        <v>40145</v>
      </c>
      <c r="D214" s="22">
        <v>0</v>
      </c>
      <c r="E214" s="22">
        <v>0</v>
      </c>
      <c r="F214" s="22">
        <v>-2</v>
      </c>
      <c r="G214" s="22">
        <v>2</v>
      </c>
      <c r="H214" s="22">
        <v>0</v>
      </c>
      <c r="I214" s="22">
        <v>3</v>
      </c>
      <c r="J214" s="20">
        <v>-0.3</v>
      </c>
      <c r="K214" s="20">
        <v>-0.3</v>
      </c>
      <c r="L214" s="22">
        <v>0</v>
      </c>
      <c r="M214" s="20" t="s">
        <v>994</v>
      </c>
      <c r="N214" s="20">
        <v>0.2</v>
      </c>
      <c r="O214" s="22">
        <v>163</v>
      </c>
      <c r="P214" s="23" t="b">
        <v>0</v>
      </c>
      <c r="Q214" s="20"/>
      <c r="R214" s="20" t="s">
        <v>3328</v>
      </c>
      <c r="S214" s="22">
        <v>48</v>
      </c>
      <c r="T214" s="20" t="s">
        <v>1987</v>
      </c>
      <c r="U214" s="20">
        <v>1</v>
      </c>
      <c r="V214" s="20" t="s">
        <v>1988</v>
      </c>
      <c r="W214" s="20">
        <v>0</v>
      </c>
      <c r="X214" s="23" t="b">
        <v>0</v>
      </c>
      <c r="Y214" s="20"/>
      <c r="Z214" s="20" t="s">
        <v>857</v>
      </c>
      <c r="AA214" s="22">
        <v>6</v>
      </c>
      <c r="AB214" s="22">
        <v>90</v>
      </c>
      <c r="AC214" s="22">
        <v>3</v>
      </c>
      <c r="AD214" s="22">
        <v>926</v>
      </c>
      <c r="AE214" s="22">
        <v>15</v>
      </c>
      <c r="AF214" s="22">
        <v>2910</v>
      </c>
      <c r="AG214" s="22">
        <v>11</v>
      </c>
      <c r="AH214" s="20">
        <v>0</v>
      </c>
      <c r="AI214" s="20">
        <v>0.6</v>
      </c>
      <c r="AJ214" s="20" t="s">
        <v>1988</v>
      </c>
      <c r="AK214" s="22">
        <v>18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7</v>
      </c>
      <c r="AX214" s="20">
        <v>4.2</v>
      </c>
      <c r="AY214" s="20">
        <v>1.9</v>
      </c>
      <c r="AZ214" s="20">
        <v>2</v>
      </c>
      <c r="BA214" s="20">
        <v>0.8</v>
      </c>
      <c r="BB214" s="22">
        <v>0</v>
      </c>
      <c r="BC214" s="20">
        <v>0</v>
      </c>
      <c r="BD214" s="20">
        <v>0.01</v>
      </c>
      <c r="BE214" s="20">
        <v>0.01</v>
      </c>
      <c r="BF214" s="20">
        <v>0.13</v>
      </c>
      <c r="BG214" s="22">
        <v>500</v>
      </c>
      <c r="BH214" s="22">
        <v>225</v>
      </c>
      <c r="BI214" s="22">
        <v>466</v>
      </c>
      <c r="BJ214" s="22">
        <v>228</v>
      </c>
      <c r="BK214" s="22">
        <v>464</v>
      </c>
      <c r="BL214" s="22">
        <v>231</v>
      </c>
      <c r="BM214" s="22">
        <v>508</v>
      </c>
      <c r="BN214" s="22">
        <v>231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0.05</v>
      </c>
      <c r="BX214" s="22">
        <v>0.05</v>
      </c>
      <c r="BY214" s="22">
        <v>0.65</v>
      </c>
      <c r="BZ214" s="22">
        <v>0</v>
      </c>
      <c r="CA214" s="22">
        <v>268</v>
      </c>
      <c r="CB214" s="22">
        <v>172</v>
      </c>
      <c r="CC214" s="22">
        <v>368</v>
      </c>
      <c r="CD214" s="22">
        <v>173</v>
      </c>
      <c r="CE214" s="22">
        <v>492</v>
      </c>
      <c r="CF214" s="22">
        <v>228</v>
      </c>
      <c r="CG214" s="22">
        <v>633</v>
      </c>
      <c r="CH214" s="22">
        <v>239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2">
        <v>0</v>
      </c>
      <c r="B215" s="22">
        <v>0</v>
      </c>
      <c r="C215" s="22">
        <v>530873</v>
      </c>
      <c r="D215" s="22">
        <v>0</v>
      </c>
      <c r="E215" s="22">
        <v>0</v>
      </c>
      <c r="F215" s="22">
        <v>0</v>
      </c>
      <c r="G215" s="22">
        <v>0</v>
      </c>
      <c r="H215" s="22">
        <v>0</v>
      </c>
      <c r="I215" s="22">
        <v>3</v>
      </c>
      <c r="J215" s="20">
        <v>0</v>
      </c>
      <c r="K215" s="20">
        <v>0</v>
      </c>
      <c r="L215" s="22">
        <v>0</v>
      </c>
      <c r="M215" s="20" t="s">
        <v>1989</v>
      </c>
      <c r="N215" s="20">
        <v>0</v>
      </c>
      <c r="O215" s="22">
        <v>164</v>
      </c>
      <c r="P215" s="23" t="b">
        <v>0</v>
      </c>
      <c r="Q215" s="20" t="s">
        <v>2730</v>
      </c>
      <c r="R215" s="20" t="s">
        <v>2731</v>
      </c>
      <c r="S215" s="22">
        <v>45</v>
      </c>
      <c r="T215" s="20" t="s">
        <v>1990</v>
      </c>
      <c r="U215" s="20">
        <v>0</v>
      </c>
      <c r="V215" s="20" t="s">
        <v>1991</v>
      </c>
      <c r="W215" s="20">
        <v>0</v>
      </c>
      <c r="X215" s="23" t="b">
        <v>0</v>
      </c>
      <c r="Y215" s="20"/>
      <c r="Z215" s="20" t="s">
        <v>871</v>
      </c>
      <c r="AA215" s="22">
        <v>6</v>
      </c>
      <c r="AB215" s="22">
        <v>90</v>
      </c>
      <c r="AC215" s="22">
        <v>0</v>
      </c>
      <c r="AD215" s="22">
        <v>101</v>
      </c>
      <c r="AE215" s="22">
        <v>0</v>
      </c>
      <c r="AF215" s="22">
        <v>2937</v>
      </c>
      <c r="AG215" s="22">
        <v>2</v>
      </c>
      <c r="AH215" s="20">
        <v>0</v>
      </c>
      <c r="AI215" s="20">
        <v>0</v>
      </c>
      <c r="AJ215" s="20" t="s">
        <v>1991</v>
      </c>
      <c r="AK215" s="22">
        <v>0</v>
      </c>
      <c r="AL215" s="22">
        <v>0</v>
      </c>
      <c r="AM215" s="22">
        <v>0</v>
      </c>
      <c r="AN215" s="22">
        <v>0</v>
      </c>
      <c r="AO215" s="22">
        <v>0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0</v>
      </c>
      <c r="AX215" s="20">
        <v>0</v>
      </c>
      <c r="AY215" s="20">
        <v>0</v>
      </c>
      <c r="AZ215" s="20">
        <v>0</v>
      </c>
      <c r="BA215" s="20">
        <v>0</v>
      </c>
      <c r="BB215" s="22">
        <v>0</v>
      </c>
      <c r="BC215" s="20">
        <v>0</v>
      </c>
      <c r="BD215" s="20">
        <v>0</v>
      </c>
      <c r="BE215" s="20">
        <v>0</v>
      </c>
      <c r="BF215" s="20">
        <v>0</v>
      </c>
      <c r="BG215" s="22">
        <v>768</v>
      </c>
      <c r="BH215" s="22">
        <v>318</v>
      </c>
      <c r="BI215" s="22">
        <v>764</v>
      </c>
      <c r="BJ215" s="22">
        <v>318</v>
      </c>
      <c r="BK215" s="22">
        <v>752</v>
      </c>
      <c r="BL215" s="22">
        <v>313</v>
      </c>
      <c r="BM215" s="22">
        <v>771</v>
      </c>
      <c r="BN215" s="22">
        <v>319</v>
      </c>
      <c r="BO215" s="20"/>
      <c r="BP215" s="20"/>
      <c r="BQ215" s="20"/>
      <c r="BR215" s="20"/>
      <c r="BS215" s="20"/>
      <c r="BT215" s="20"/>
      <c r="BU215" s="22">
        <v>0</v>
      </c>
      <c r="BV215" s="22">
        <v>0</v>
      </c>
      <c r="BW215" s="22">
        <v>0</v>
      </c>
      <c r="BX215" s="22">
        <v>0</v>
      </c>
      <c r="BY215" s="22">
        <v>0</v>
      </c>
      <c r="BZ215" s="22">
        <v>0</v>
      </c>
      <c r="CA215" s="22">
        <v>478</v>
      </c>
      <c r="CB215" s="22">
        <v>288</v>
      </c>
      <c r="CC215" s="22">
        <v>697</v>
      </c>
      <c r="CD215" s="22">
        <v>278</v>
      </c>
      <c r="CE215" s="22">
        <v>770</v>
      </c>
      <c r="CF215" s="22">
        <v>320</v>
      </c>
      <c r="CG215" s="22">
        <v>711</v>
      </c>
      <c r="CH215" s="22">
        <v>280</v>
      </c>
      <c r="CI215" s="22">
        <v>0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2">
        <v>100</v>
      </c>
      <c r="B216" s="22">
        <v>100</v>
      </c>
      <c r="C216" s="22">
        <v>172567</v>
      </c>
      <c r="D216" s="22">
        <v>0</v>
      </c>
      <c r="E216" s="22">
        <v>0</v>
      </c>
      <c r="F216" s="22">
        <v>0</v>
      </c>
      <c r="G216" s="22">
        <v>0</v>
      </c>
      <c r="H216" s="22">
        <v>0</v>
      </c>
      <c r="I216" s="22">
        <v>3</v>
      </c>
      <c r="J216" s="20">
        <v>1.7</v>
      </c>
      <c r="K216" s="20">
        <v>1.7</v>
      </c>
      <c r="L216" s="22">
        <v>6</v>
      </c>
      <c r="M216" s="20" t="s">
        <v>1038</v>
      </c>
      <c r="N216" s="20">
        <v>2.2000000000000002</v>
      </c>
      <c r="O216" s="22">
        <v>165</v>
      </c>
      <c r="P216" s="23" t="b">
        <v>0</v>
      </c>
      <c r="Q216" s="20"/>
      <c r="R216" s="20" t="s">
        <v>3429</v>
      </c>
      <c r="S216" s="22">
        <v>50</v>
      </c>
      <c r="T216" s="20" t="s">
        <v>1992</v>
      </c>
      <c r="U216" s="20">
        <v>1.9</v>
      </c>
      <c r="V216" s="20" t="s">
        <v>1993</v>
      </c>
      <c r="W216" s="20">
        <v>0.1</v>
      </c>
      <c r="X216" s="23" t="b">
        <v>0</v>
      </c>
      <c r="Y216" s="20"/>
      <c r="Z216" s="20" t="s">
        <v>857</v>
      </c>
      <c r="AA216" s="22">
        <v>6</v>
      </c>
      <c r="AB216" s="22">
        <v>90</v>
      </c>
      <c r="AC216" s="22">
        <v>29</v>
      </c>
      <c r="AD216" s="22">
        <v>8074</v>
      </c>
      <c r="AE216" s="22">
        <v>449</v>
      </c>
      <c r="AF216" s="22">
        <v>11085</v>
      </c>
      <c r="AG216" s="22">
        <v>55</v>
      </c>
      <c r="AH216" s="20">
        <v>0.4</v>
      </c>
      <c r="AI216" s="20">
        <v>5.8</v>
      </c>
      <c r="AJ216" s="20" t="s">
        <v>1993</v>
      </c>
      <c r="AK216" s="22">
        <v>1166</v>
      </c>
      <c r="AL216" s="22">
        <v>0</v>
      </c>
      <c r="AM216" s="22">
        <v>2</v>
      </c>
      <c r="AN216" s="22">
        <v>0</v>
      </c>
      <c r="AO216" s="22">
        <v>32</v>
      </c>
      <c r="AP216" s="22">
        <v>0</v>
      </c>
      <c r="AQ216" s="22">
        <v>0</v>
      </c>
      <c r="AR216" s="22">
        <v>0</v>
      </c>
      <c r="AS216" s="22">
        <v>5</v>
      </c>
      <c r="AT216" s="22">
        <v>0</v>
      </c>
      <c r="AU216" s="22">
        <v>0</v>
      </c>
      <c r="AV216" s="22">
        <v>1</v>
      </c>
      <c r="AW216" s="22">
        <v>178</v>
      </c>
      <c r="AX216" s="20">
        <v>201.2</v>
      </c>
      <c r="AY216" s="20">
        <v>181.5</v>
      </c>
      <c r="AZ216" s="20">
        <v>36</v>
      </c>
      <c r="BA216" s="20">
        <v>41.8</v>
      </c>
      <c r="BB216" s="22">
        <v>13</v>
      </c>
      <c r="BC216" s="20">
        <v>0.17</v>
      </c>
      <c r="BD216" s="20">
        <v>1.06</v>
      </c>
      <c r="BE216" s="20">
        <v>1.23</v>
      </c>
      <c r="BF216" s="20">
        <v>24.75</v>
      </c>
      <c r="BG216" s="22">
        <v>267</v>
      </c>
      <c r="BH216" s="22">
        <v>111</v>
      </c>
      <c r="BI216" s="22">
        <v>165</v>
      </c>
      <c r="BJ216" s="22">
        <v>107</v>
      </c>
      <c r="BK216" s="22">
        <v>350</v>
      </c>
      <c r="BL216" s="22">
        <v>180</v>
      </c>
      <c r="BM216" s="22">
        <v>273</v>
      </c>
      <c r="BN216" s="22">
        <v>130</v>
      </c>
      <c r="BO216" s="20"/>
      <c r="BP216" s="20"/>
      <c r="BQ216" s="20"/>
      <c r="BR216" s="20"/>
      <c r="BS216" s="20"/>
      <c r="BT216" s="20"/>
      <c r="BU216" s="22">
        <v>0.01</v>
      </c>
      <c r="BV216" s="22">
        <v>0</v>
      </c>
      <c r="BW216" s="22">
        <v>0.08</v>
      </c>
      <c r="BX216" s="22">
        <v>0.09</v>
      </c>
      <c r="BY216" s="22">
        <v>1.91</v>
      </c>
      <c r="BZ216" s="22">
        <v>2.4700000000000002</v>
      </c>
      <c r="CA216" s="22">
        <v>189</v>
      </c>
      <c r="CB216" s="22">
        <v>115</v>
      </c>
      <c r="CC216" s="22">
        <v>154</v>
      </c>
      <c r="CD216" s="22">
        <v>68</v>
      </c>
      <c r="CE216" s="22">
        <v>325</v>
      </c>
      <c r="CF216" s="22">
        <v>140</v>
      </c>
      <c r="CG216" s="22">
        <v>478</v>
      </c>
      <c r="CH216" s="22">
        <v>160</v>
      </c>
      <c r="CI216" s="22">
        <v>1</v>
      </c>
      <c r="CJ216" s="22">
        <v>0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0</v>
      </c>
      <c r="B217" s="22">
        <v>0</v>
      </c>
      <c r="C217" s="22">
        <v>432711</v>
      </c>
      <c r="D217" s="22">
        <v>0</v>
      </c>
      <c r="E217" s="22">
        <v>0</v>
      </c>
      <c r="F217" s="22">
        <v>-1</v>
      </c>
      <c r="G217" s="22">
        <v>1</v>
      </c>
      <c r="H217" s="22">
        <v>0</v>
      </c>
      <c r="I217" s="22">
        <v>2</v>
      </c>
      <c r="J217" s="20">
        <v>0</v>
      </c>
      <c r="K217" s="20">
        <v>0</v>
      </c>
      <c r="L217" s="22">
        <v>0</v>
      </c>
      <c r="M217" s="20" t="s">
        <v>1994</v>
      </c>
      <c r="N217" s="20">
        <v>0</v>
      </c>
      <c r="O217" s="22">
        <v>166</v>
      </c>
      <c r="P217" s="23" t="b">
        <v>0</v>
      </c>
      <c r="Q217" s="20" t="s">
        <v>3885</v>
      </c>
      <c r="R217" s="20" t="s">
        <v>3886</v>
      </c>
      <c r="S217" s="22">
        <v>39</v>
      </c>
      <c r="T217" s="20" t="s">
        <v>1995</v>
      </c>
      <c r="U217" s="20">
        <v>0</v>
      </c>
      <c r="V217" s="20" t="s">
        <v>1996</v>
      </c>
      <c r="W217" s="20">
        <v>0.2</v>
      </c>
      <c r="X217" s="23" t="b">
        <v>0</v>
      </c>
      <c r="Y217" s="20"/>
      <c r="Z217" s="20" t="s">
        <v>871</v>
      </c>
      <c r="AA217" s="22">
        <v>6</v>
      </c>
      <c r="AB217" s="22">
        <v>90</v>
      </c>
      <c r="AC217" s="22">
        <v>0</v>
      </c>
      <c r="AD217" s="22">
        <v>23182</v>
      </c>
      <c r="AE217" s="22">
        <v>0</v>
      </c>
      <c r="AF217" s="22">
        <v>26494</v>
      </c>
      <c r="AG217" s="22">
        <v>121</v>
      </c>
      <c r="AH217" s="20">
        <v>0</v>
      </c>
      <c r="AI217" s="20">
        <v>0</v>
      </c>
      <c r="AJ217" s="20" t="s">
        <v>1996</v>
      </c>
      <c r="AK217" s="22">
        <v>0</v>
      </c>
      <c r="AL217" s="22">
        <v>0</v>
      </c>
      <c r="AM217" s="22">
        <v>0</v>
      </c>
      <c r="AN217" s="22">
        <v>0</v>
      </c>
      <c r="AO217" s="22">
        <v>0</v>
      </c>
      <c r="AP217" s="22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0</v>
      </c>
      <c r="AV217" s="22">
        <v>0</v>
      </c>
      <c r="AW217" s="22">
        <v>0</v>
      </c>
      <c r="AX217" s="20">
        <v>0</v>
      </c>
      <c r="AY217" s="20">
        <v>0</v>
      </c>
      <c r="AZ217" s="20">
        <v>0</v>
      </c>
      <c r="BA217" s="20">
        <v>0</v>
      </c>
      <c r="BB217" s="22">
        <v>0</v>
      </c>
      <c r="BC217" s="20">
        <v>0</v>
      </c>
      <c r="BD217" s="20">
        <v>0</v>
      </c>
      <c r="BE217" s="20">
        <v>0</v>
      </c>
      <c r="BF217" s="20">
        <v>0</v>
      </c>
      <c r="BG217" s="22">
        <v>550</v>
      </c>
      <c r="BH217" s="22">
        <v>191</v>
      </c>
      <c r="BI217" s="22">
        <v>536</v>
      </c>
      <c r="BJ217" s="22">
        <v>190</v>
      </c>
      <c r="BK217" s="22">
        <v>495</v>
      </c>
      <c r="BL217" s="22">
        <v>176</v>
      </c>
      <c r="BM217" s="22">
        <v>553</v>
      </c>
      <c r="BN217" s="22">
        <v>190</v>
      </c>
      <c r="BO217" s="20"/>
      <c r="BP217" s="20"/>
      <c r="BQ217" s="20"/>
      <c r="BR217" s="20"/>
      <c r="BS217" s="20"/>
      <c r="BT217" s="20"/>
      <c r="BU217" s="22">
        <v>0</v>
      </c>
      <c r="BV217" s="22">
        <v>0</v>
      </c>
      <c r="BW217" s="22">
        <v>0</v>
      </c>
      <c r="BX217" s="22">
        <v>0</v>
      </c>
      <c r="BY217" s="22">
        <v>0</v>
      </c>
      <c r="BZ217" s="22">
        <v>0</v>
      </c>
      <c r="CA217" s="22">
        <v>814</v>
      </c>
      <c r="CB217" s="22">
        <v>257</v>
      </c>
      <c r="CC217" s="22">
        <v>411</v>
      </c>
      <c r="CD217" s="22">
        <v>137</v>
      </c>
      <c r="CE217" s="22">
        <v>561</v>
      </c>
      <c r="CF217" s="22">
        <v>187</v>
      </c>
      <c r="CG217" s="22">
        <v>358</v>
      </c>
      <c r="CH217" s="22">
        <v>140</v>
      </c>
      <c r="CI217" s="22">
        <v>0</v>
      </c>
      <c r="CJ217" s="22">
        <v>0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100</v>
      </c>
      <c r="B218" s="22">
        <v>100</v>
      </c>
      <c r="C218" s="22">
        <v>478969</v>
      </c>
      <c r="D218" s="22">
        <v>0</v>
      </c>
      <c r="E218" s="22">
        <v>0</v>
      </c>
      <c r="F218" s="22">
        <v>-1</v>
      </c>
      <c r="G218" s="22">
        <v>1</v>
      </c>
      <c r="H218" s="22">
        <v>0</v>
      </c>
      <c r="I218" s="22">
        <v>2</v>
      </c>
      <c r="J218" s="20">
        <v>-0.5</v>
      </c>
      <c r="K218" s="20">
        <v>-0.5</v>
      </c>
      <c r="L218" s="22">
        <v>0</v>
      </c>
      <c r="M218" s="20" t="s">
        <v>1997</v>
      </c>
      <c r="N218" s="20">
        <v>0</v>
      </c>
      <c r="O218" s="22">
        <v>167</v>
      </c>
      <c r="P218" s="23" t="b">
        <v>0</v>
      </c>
      <c r="Q218" s="20"/>
      <c r="R218" s="20" t="s">
        <v>3554</v>
      </c>
      <c r="S218" s="22">
        <v>39</v>
      </c>
      <c r="T218" s="20" t="s">
        <v>1998</v>
      </c>
      <c r="U218" s="20">
        <v>0.8</v>
      </c>
      <c r="V218" s="20" t="s">
        <v>1999</v>
      </c>
      <c r="W218" s="20">
        <v>0.1</v>
      </c>
      <c r="X218" s="23" t="b">
        <v>0</v>
      </c>
      <c r="Y218" s="20"/>
      <c r="Z218" s="20" t="s">
        <v>857</v>
      </c>
      <c r="AA218" s="22">
        <v>6</v>
      </c>
      <c r="AB218" s="22">
        <v>90</v>
      </c>
      <c r="AC218" s="22">
        <v>5</v>
      </c>
      <c r="AD218" s="22">
        <v>12023</v>
      </c>
      <c r="AE218" s="22">
        <v>82</v>
      </c>
      <c r="AF218" s="22">
        <v>23749</v>
      </c>
      <c r="AG218" s="22">
        <v>102</v>
      </c>
      <c r="AH218" s="20">
        <v>0</v>
      </c>
      <c r="AI218" s="20">
        <v>1.3</v>
      </c>
      <c r="AJ218" s="20" t="s">
        <v>1999</v>
      </c>
      <c r="AK218" s="22">
        <v>325</v>
      </c>
      <c r="AL218" s="22">
        <v>0</v>
      </c>
      <c r="AM218" s="22">
        <v>0</v>
      </c>
      <c r="AN218" s="22">
        <v>0</v>
      </c>
      <c r="AO218" s="22">
        <v>7</v>
      </c>
      <c r="AP218" s="22">
        <v>0</v>
      </c>
      <c r="AQ218" s="22">
        <v>0</v>
      </c>
      <c r="AR218" s="22">
        <v>0</v>
      </c>
      <c r="AS218" s="22">
        <v>2</v>
      </c>
      <c r="AT218" s="22">
        <v>0</v>
      </c>
      <c r="AU218" s="22">
        <v>0</v>
      </c>
      <c r="AV218" s="22">
        <v>0</v>
      </c>
      <c r="AW218" s="22">
        <v>41</v>
      </c>
      <c r="AX218" s="20">
        <v>49.6</v>
      </c>
      <c r="AY218" s="20">
        <v>13.3</v>
      </c>
      <c r="AZ218" s="20">
        <v>15</v>
      </c>
      <c r="BA218" s="20">
        <v>7.7</v>
      </c>
      <c r="BB218" s="22">
        <v>4</v>
      </c>
      <c r="BC218" s="20">
        <v>0.06</v>
      </c>
      <c r="BD218" s="20">
        <v>0.01</v>
      </c>
      <c r="BE218" s="20">
        <v>7.0000000000000007E-2</v>
      </c>
      <c r="BF218" s="20">
        <v>5.18</v>
      </c>
      <c r="BG218" s="22">
        <v>421</v>
      </c>
      <c r="BH218" s="22">
        <v>159</v>
      </c>
      <c r="BI218" s="22">
        <v>426</v>
      </c>
      <c r="BJ218" s="22">
        <v>154</v>
      </c>
      <c r="BK218" s="22">
        <v>414</v>
      </c>
      <c r="BL218" s="22">
        <v>149</v>
      </c>
      <c r="BM218" s="22">
        <v>444</v>
      </c>
      <c r="BN218" s="22">
        <v>159</v>
      </c>
      <c r="BO218" s="20"/>
      <c r="BP218" s="20"/>
      <c r="BQ218" s="20"/>
      <c r="BR218" s="20"/>
      <c r="BS218" s="20"/>
      <c r="BT218" s="20"/>
      <c r="BU218" s="22">
        <v>0.02</v>
      </c>
      <c r="BV218" s="22">
        <v>0</v>
      </c>
      <c r="BW218" s="22">
        <v>0</v>
      </c>
      <c r="BX218" s="22">
        <v>0.02</v>
      </c>
      <c r="BY218" s="22">
        <v>1.43</v>
      </c>
      <c r="BZ218" s="22">
        <v>1.94</v>
      </c>
      <c r="CA218" s="22">
        <v>820</v>
      </c>
      <c r="CB218" s="22">
        <v>261</v>
      </c>
      <c r="CC218" s="22">
        <v>417</v>
      </c>
      <c r="CD218" s="22">
        <v>141</v>
      </c>
      <c r="CE218" s="22">
        <v>518</v>
      </c>
      <c r="CF218" s="22">
        <v>169</v>
      </c>
      <c r="CG218" s="22">
        <v>385</v>
      </c>
      <c r="CH218" s="22">
        <v>152</v>
      </c>
      <c r="CI218" s="22">
        <v>1.1100000000000001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0</v>
      </c>
      <c r="B219" s="22">
        <v>0</v>
      </c>
      <c r="C219" s="22">
        <v>435973</v>
      </c>
      <c r="D219" s="22">
        <v>0</v>
      </c>
      <c r="E219" s="22">
        <v>0</v>
      </c>
      <c r="F219" s="22">
        <v>-3</v>
      </c>
      <c r="G219" s="22">
        <v>3</v>
      </c>
      <c r="H219" s="22">
        <v>0</v>
      </c>
      <c r="I219" s="22">
        <v>4</v>
      </c>
      <c r="J219" s="20">
        <v>0</v>
      </c>
      <c r="K219" s="20">
        <v>0</v>
      </c>
      <c r="L219" s="22">
        <v>0</v>
      </c>
      <c r="M219" s="20" t="s">
        <v>1533</v>
      </c>
      <c r="N219" s="20">
        <v>0</v>
      </c>
      <c r="O219" s="22">
        <v>168</v>
      </c>
      <c r="P219" s="23" t="b">
        <v>0</v>
      </c>
      <c r="Q219" s="20" t="s">
        <v>2443</v>
      </c>
      <c r="R219" s="20" t="s">
        <v>3980</v>
      </c>
      <c r="S219" s="22">
        <v>47</v>
      </c>
      <c r="T219" s="20" t="s">
        <v>2000</v>
      </c>
      <c r="U219" s="20">
        <v>3.7</v>
      </c>
      <c r="V219" s="20" t="s">
        <v>2001</v>
      </c>
      <c r="W219" s="20">
        <v>0.4</v>
      </c>
      <c r="X219" s="23" t="b">
        <v>0</v>
      </c>
      <c r="Y219" s="20"/>
      <c r="Z219" s="20" t="s">
        <v>898</v>
      </c>
      <c r="AA219" s="22">
        <v>6</v>
      </c>
      <c r="AB219" s="22">
        <v>90</v>
      </c>
      <c r="AC219" s="22">
        <v>52</v>
      </c>
      <c r="AD219" s="22">
        <v>277591</v>
      </c>
      <c r="AE219" s="22">
        <v>64</v>
      </c>
      <c r="AF219" s="22">
        <v>285722</v>
      </c>
      <c r="AG219" s="22">
        <v>415</v>
      </c>
      <c r="AH219" s="20">
        <v>0</v>
      </c>
      <c r="AI219" s="20">
        <v>11.1</v>
      </c>
      <c r="AJ219" s="20" t="s">
        <v>2001</v>
      </c>
      <c r="AK219" s="22">
        <v>1130</v>
      </c>
      <c r="AL219" s="22">
        <v>4</v>
      </c>
      <c r="AM219" s="22">
        <v>3</v>
      </c>
      <c r="AN219" s="22">
        <v>2</v>
      </c>
      <c r="AO219" s="22">
        <v>29</v>
      </c>
      <c r="AP219" s="22">
        <v>0</v>
      </c>
      <c r="AQ219" s="22">
        <v>0</v>
      </c>
      <c r="AR219" s="22">
        <v>0</v>
      </c>
      <c r="AS219" s="22">
        <v>0</v>
      </c>
      <c r="AT219" s="22">
        <v>1</v>
      </c>
      <c r="AU219" s="22">
        <v>0</v>
      </c>
      <c r="AV219" s="22">
        <v>4</v>
      </c>
      <c r="AW219" s="22">
        <v>166</v>
      </c>
      <c r="AX219" s="20">
        <v>266</v>
      </c>
      <c r="AY219" s="20">
        <v>141.5</v>
      </c>
      <c r="AZ219" s="20">
        <v>233</v>
      </c>
      <c r="BA219" s="20">
        <v>64.099999999999994</v>
      </c>
      <c r="BB219" s="22">
        <v>13</v>
      </c>
      <c r="BC219" s="20">
        <v>2</v>
      </c>
      <c r="BD219" s="20">
        <v>0.57999999999999996</v>
      </c>
      <c r="BE219" s="20">
        <v>2.58</v>
      </c>
      <c r="BF219" s="20">
        <v>22.81</v>
      </c>
      <c r="BG219" s="22">
        <v>218</v>
      </c>
      <c r="BH219" s="22">
        <v>26</v>
      </c>
      <c r="BI219" s="22">
        <v>204</v>
      </c>
      <c r="BJ219" s="22">
        <v>28</v>
      </c>
      <c r="BK219" s="22">
        <v>119</v>
      </c>
      <c r="BL219" s="22">
        <v>36</v>
      </c>
      <c r="BM219" s="22">
        <v>193</v>
      </c>
      <c r="BN219" s="22">
        <v>33</v>
      </c>
      <c r="BO219" s="20"/>
      <c r="BP219" s="20"/>
      <c r="BQ219" s="20"/>
      <c r="BR219" s="20"/>
      <c r="BS219" s="20"/>
      <c r="BT219" s="20"/>
      <c r="BU219" s="22">
        <v>0.16</v>
      </c>
      <c r="BV219" s="22">
        <v>0</v>
      </c>
      <c r="BW219" s="22">
        <v>0.05</v>
      </c>
      <c r="BX219" s="22">
        <v>0.21</v>
      </c>
      <c r="BY219" s="22">
        <v>1.82</v>
      </c>
      <c r="BZ219" s="22">
        <v>2.31</v>
      </c>
      <c r="CA219" s="22">
        <v>325</v>
      </c>
      <c r="CB219" s="22">
        <v>63</v>
      </c>
      <c r="CC219" s="22">
        <v>737</v>
      </c>
      <c r="CD219" s="22">
        <v>84</v>
      </c>
      <c r="CE219" s="22">
        <v>71</v>
      </c>
      <c r="CF219" s="22">
        <v>14</v>
      </c>
      <c r="CG219" s="22">
        <v>274</v>
      </c>
      <c r="CH219" s="22">
        <v>44</v>
      </c>
      <c r="CI219" s="22">
        <v>1.04</v>
      </c>
      <c r="CJ219" s="22">
        <v>0.16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0</v>
      </c>
      <c r="B220" s="22">
        <v>0</v>
      </c>
      <c r="C220" s="22">
        <v>493347</v>
      </c>
      <c r="D220" s="22">
        <v>0</v>
      </c>
      <c r="E220" s="22">
        <v>0</v>
      </c>
      <c r="F220" s="22">
        <v>-1</v>
      </c>
      <c r="G220" s="22">
        <v>1</v>
      </c>
      <c r="H220" s="22">
        <v>0</v>
      </c>
      <c r="I220" s="22">
        <v>1</v>
      </c>
      <c r="J220" s="20">
        <v>0</v>
      </c>
      <c r="K220" s="20">
        <v>0</v>
      </c>
      <c r="L220" s="22">
        <v>0</v>
      </c>
      <c r="M220" s="20" t="s">
        <v>1180</v>
      </c>
      <c r="N220" s="20">
        <v>0</v>
      </c>
      <c r="O220" s="22">
        <v>169</v>
      </c>
      <c r="P220" s="23" t="b">
        <v>0</v>
      </c>
      <c r="Q220" s="20" t="s">
        <v>3887</v>
      </c>
      <c r="R220" s="20" t="s">
        <v>3888</v>
      </c>
      <c r="S220" s="22">
        <v>39</v>
      </c>
      <c r="T220" s="20" t="s">
        <v>2002</v>
      </c>
      <c r="U220" s="20">
        <v>0</v>
      </c>
      <c r="V220" s="20" t="s">
        <v>2003</v>
      </c>
      <c r="W220" s="20">
        <v>0.1</v>
      </c>
      <c r="X220" s="23" t="b">
        <v>0</v>
      </c>
      <c r="Y220" s="20"/>
      <c r="Z220" s="20" t="s">
        <v>871</v>
      </c>
      <c r="AA220" s="22">
        <v>6</v>
      </c>
      <c r="AB220" s="22">
        <v>90</v>
      </c>
      <c r="AC220" s="22">
        <v>0</v>
      </c>
      <c r="AD220" s="22">
        <v>10429</v>
      </c>
      <c r="AE220" s="22">
        <v>0</v>
      </c>
      <c r="AF220" s="22">
        <v>15963</v>
      </c>
      <c r="AG220" s="22">
        <v>95</v>
      </c>
      <c r="AH220" s="20">
        <v>0</v>
      </c>
      <c r="AI220" s="20">
        <v>0</v>
      </c>
      <c r="AJ220" s="20" t="s">
        <v>2003</v>
      </c>
      <c r="AK220" s="22">
        <v>0</v>
      </c>
      <c r="AL220" s="22">
        <v>0</v>
      </c>
      <c r="AM220" s="22">
        <v>0</v>
      </c>
      <c r="AN220" s="22">
        <v>0</v>
      </c>
      <c r="AO220" s="22">
        <v>0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0</v>
      </c>
      <c r="AX220" s="20">
        <v>0</v>
      </c>
      <c r="AY220" s="20">
        <v>0</v>
      </c>
      <c r="AZ220" s="20">
        <v>0</v>
      </c>
      <c r="BA220" s="20">
        <v>0</v>
      </c>
      <c r="BB220" s="22">
        <v>0</v>
      </c>
      <c r="BC220" s="20">
        <v>0</v>
      </c>
      <c r="BD220" s="20">
        <v>0</v>
      </c>
      <c r="BE220" s="20">
        <v>0</v>
      </c>
      <c r="BF220" s="20">
        <v>0</v>
      </c>
      <c r="BG220" s="22">
        <v>557</v>
      </c>
      <c r="BH220" s="22">
        <v>57</v>
      </c>
      <c r="BI220" s="22">
        <v>543</v>
      </c>
      <c r="BJ220" s="22">
        <v>40</v>
      </c>
      <c r="BK220" s="22">
        <v>502</v>
      </c>
      <c r="BL220" s="22">
        <v>29</v>
      </c>
      <c r="BM220" s="22">
        <v>560</v>
      </c>
      <c r="BN220" s="22">
        <v>57</v>
      </c>
      <c r="BO220" s="20"/>
      <c r="BP220" s="20"/>
      <c r="BQ220" s="20"/>
      <c r="BR220" s="20"/>
      <c r="BS220" s="20"/>
      <c r="BT220" s="20"/>
      <c r="BU220" s="22">
        <v>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823</v>
      </c>
      <c r="CB220" s="22">
        <v>90</v>
      </c>
      <c r="CC220" s="22">
        <v>420</v>
      </c>
      <c r="CD220" s="22">
        <v>50</v>
      </c>
      <c r="CE220" s="22">
        <v>568</v>
      </c>
      <c r="CF220" s="22">
        <v>57</v>
      </c>
      <c r="CG220" s="22">
        <v>399</v>
      </c>
      <c r="CH220" s="22">
        <v>58</v>
      </c>
      <c r="CI220" s="22">
        <v>0</v>
      </c>
      <c r="CJ220" s="22">
        <v>0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100</v>
      </c>
      <c r="B221" s="22">
        <v>100</v>
      </c>
      <c r="C221" s="22">
        <v>60586</v>
      </c>
      <c r="D221" s="22">
        <v>0</v>
      </c>
      <c r="E221" s="22">
        <v>0</v>
      </c>
      <c r="F221" s="22">
        <v>-2</v>
      </c>
      <c r="G221" s="22">
        <v>2</v>
      </c>
      <c r="H221" s="22">
        <v>0</v>
      </c>
      <c r="I221" s="22">
        <v>3</v>
      </c>
      <c r="J221" s="20">
        <v>0.7</v>
      </c>
      <c r="K221" s="20">
        <v>0.7</v>
      </c>
      <c r="L221" s="22">
        <v>1</v>
      </c>
      <c r="M221" s="20" t="s">
        <v>2004</v>
      </c>
      <c r="N221" s="20">
        <v>1.2</v>
      </c>
      <c r="O221" s="22">
        <v>170</v>
      </c>
      <c r="P221" s="23" t="b">
        <v>0</v>
      </c>
      <c r="Q221" s="20"/>
      <c r="R221" s="20" t="s">
        <v>3519</v>
      </c>
      <c r="S221" s="22">
        <v>48</v>
      </c>
      <c r="T221" s="20" t="s">
        <v>2005</v>
      </c>
      <c r="U221" s="20">
        <v>1.7</v>
      </c>
      <c r="V221" s="20" t="s">
        <v>2006</v>
      </c>
      <c r="W221" s="20">
        <v>0</v>
      </c>
      <c r="X221" s="23" t="b">
        <v>0</v>
      </c>
      <c r="Y221" s="20"/>
      <c r="Z221" s="20" t="s">
        <v>857</v>
      </c>
      <c r="AA221" s="22">
        <v>6</v>
      </c>
      <c r="AB221" s="22">
        <v>90</v>
      </c>
      <c r="AC221" s="22">
        <v>34</v>
      </c>
      <c r="AD221" s="22">
        <v>4057</v>
      </c>
      <c r="AE221" s="22">
        <v>44</v>
      </c>
      <c r="AF221" s="22">
        <v>6963</v>
      </c>
      <c r="AG221" s="22">
        <v>21</v>
      </c>
      <c r="AH221" s="20">
        <v>0.3</v>
      </c>
      <c r="AI221" s="20">
        <v>7.1</v>
      </c>
      <c r="AJ221" s="20" t="s">
        <v>2006</v>
      </c>
      <c r="AK221" s="22">
        <v>1048</v>
      </c>
      <c r="AL221" s="22">
        <v>0</v>
      </c>
      <c r="AM221" s="22">
        <v>2</v>
      </c>
      <c r="AN221" s="22">
        <v>2</v>
      </c>
      <c r="AO221" s="22">
        <v>23</v>
      </c>
      <c r="AP221" s="22">
        <v>0</v>
      </c>
      <c r="AQ221" s="22">
        <v>0</v>
      </c>
      <c r="AR221" s="22">
        <v>0</v>
      </c>
      <c r="AS221" s="22">
        <v>2</v>
      </c>
      <c r="AT221" s="22">
        <v>0</v>
      </c>
      <c r="AU221" s="22">
        <v>0</v>
      </c>
      <c r="AV221" s="22">
        <v>0</v>
      </c>
      <c r="AW221" s="22">
        <v>149</v>
      </c>
      <c r="AX221" s="20">
        <v>162.80000000000001</v>
      </c>
      <c r="AY221" s="20">
        <v>452.7</v>
      </c>
      <c r="AZ221" s="20">
        <v>99</v>
      </c>
      <c r="BA221" s="20">
        <v>71.599999999999994</v>
      </c>
      <c r="BB221" s="22">
        <v>12</v>
      </c>
      <c r="BC221" s="20">
        <v>0.87</v>
      </c>
      <c r="BD221" s="20">
        <v>2.14</v>
      </c>
      <c r="BE221" s="20">
        <v>3.01</v>
      </c>
      <c r="BF221" s="20">
        <v>17.89</v>
      </c>
      <c r="BG221" s="22">
        <v>302</v>
      </c>
      <c r="BH221" s="22">
        <v>127</v>
      </c>
      <c r="BI221" s="22">
        <v>52</v>
      </c>
      <c r="BJ221" s="22">
        <v>43</v>
      </c>
      <c r="BK221" s="22">
        <v>232</v>
      </c>
      <c r="BL221" s="22">
        <v>122</v>
      </c>
      <c r="BM221" s="22">
        <v>173</v>
      </c>
      <c r="BN221" s="22">
        <v>89</v>
      </c>
      <c r="BO221" s="22">
        <v>2</v>
      </c>
      <c r="BP221" s="20"/>
      <c r="BQ221" s="22">
        <v>2</v>
      </c>
      <c r="BR221" s="20"/>
      <c r="BS221" s="20"/>
      <c r="BT221" s="20"/>
      <c r="BU221" s="22">
        <v>7.0000000000000007E-2</v>
      </c>
      <c r="BV221" s="22">
        <v>0</v>
      </c>
      <c r="BW221" s="22">
        <v>0.18</v>
      </c>
      <c r="BX221" s="22">
        <v>0.25</v>
      </c>
      <c r="BY221" s="22">
        <v>1.54</v>
      </c>
      <c r="BZ221" s="22">
        <v>1.98</v>
      </c>
      <c r="CA221" s="22">
        <v>272</v>
      </c>
      <c r="CB221" s="22">
        <v>175</v>
      </c>
      <c r="CC221" s="22">
        <v>227</v>
      </c>
      <c r="CD221" s="22">
        <v>109</v>
      </c>
      <c r="CE221" s="22">
        <v>351</v>
      </c>
      <c r="CF221" s="22">
        <v>152</v>
      </c>
      <c r="CG221" s="22">
        <v>607</v>
      </c>
      <c r="CH221" s="22">
        <v>221</v>
      </c>
      <c r="CI221" s="22">
        <v>1.03</v>
      </c>
      <c r="CJ221" s="22">
        <v>0.17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0</v>
      </c>
      <c r="B222" s="22">
        <v>0</v>
      </c>
      <c r="C222" s="22">
        <v>483391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2</v>
      </c>
      <c r="J222" s="20">
        <v>0</v>
      </c>
      <c r="K222" s="20">
        <v>0</v>
      </c>
      <c r="L222" s="22">
        <v>0</v>
      </c>
      <c r="M222" s="20" t="s">
        <v>1234</v>
      </c>
      <c r="N222" s="20">
        <v>0</v>
      </c>
      <c r="O222" s="22">
        <v>171</v>
      </c>
      <c r="P222" s="23" t="b">
        <v>0</v>
      </c>
      <c r="Q222" s="20" t="s">
        <v>2380</v>
      </c>
      <c r="R222" s="20" t="s">
        <v>2381</v>
      </c>
      <c r="S222" s="22">
        <v>40</v>
      </c>
      <c r="T222" s="20" t="s">
        <v>2007</v>
      </c>
      <c r="U222" s="20">
        <v>0</v>
      </c>
      <c r="V222" s="20" t="s">
        <v>2008</v>
      </c>
      <c r="W222" s="20">
        <v>0</v>
      </c>
      <c r="X222" s="23" t="b">
        <v>0</v>
      </c>
      <c r="Y222" s="20"/>
      <c r="Z222" s="20" t="s">
        <v>871</v>
      </c>
      <c r="AA222" s="22">
        <v>6</v>
      </c>
      <c r="AB222" s="22">
        <v>90</v>
      </c>
      <c r="AC222" s="22">
        <v>0</v>
      </c>
      <c r="AD222" s="22">
        <v>0</v>
      </c>
      <c r="AE222" s="22">
        <v>0</v>
      </c>
      <c r="AF222" s="22">
        <v>1791</v>
      </c>
      <c r="AG222" s="22">
        <v>2</v>
      </c>
      <c r="AH222" s="20">
        <v>0</v>
      </c>
      <c r="AI222" s="20">
        <v>0</v>
      </c>
      <c r="AJ222" s="20" t="s">
        <v>2008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615</v>
      </c>
      <c r="BH222" s="22">
        <v>226</v>
      </c>
      <c r="BI222" s="22">
        <v>601</v>
      </c>
      <c r="BJ222" s="22">
        <v>225</v>
      </c>
      <c r="BK222" s="22">
        <v>564</v>
      </c>
      <c r="BL222" s="22">
        <v>215</v>
      </c>
      <c r="BM222" s="22">
        <v>619</v>
      </c>
      <c r="BN222" s="22">
        <v>226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741</v>
      </c>
      <c r="CB222" s="22">
        <v>209</v>
      </c>
      <c r="CC222" s="22">
        <v>481</v>
      </c>
      <c r="CD222" s="22">
        <v>177</v>
      </c>
      <c r="CE222" s="22">
        <v>626</v>
      </c>
      <c r="CF222" s="22">
        <v>222</v>
      </c>
      <c r="CG222" s="22">
        <v>697</v>
      </c>
      <c r="CH222" s="22">
        <v>248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100</v>
      </c>
      <c r="B223" s="22">
        <v>100</v>
      </c>
      <c r="C223" s="22">
        <v>232917</v>
      </c>
      <c r="D223" s="22">
        <v>0</v>
      </c>
      <c r="E223" s="22">
        <v>0</v>
      </c>
      <c r="F223" s="22">
        <v>-2</v>
      </c>
      <c r="G223" s="22">
        <v>2</v>
      </c>
      <c r="H223" s="22">
        <v>0</v>
      </c>
      <c r="I223" s="22">
        <v>1</v>
      </c>
      <c r="J223" s="20">
        <v>-0.5</v>
      </c>
      <c r="K223" s="20">
        <v>-0.5</v>
      </c>
      <c r="L223" s="22">
        <v>0</v>
      </c>
      <c r="M223" s="20" t="s">
        <v>2009</v>
      </c>
      <c r="N223" s="20">
        <v>0</v>
      </c>
      <c r="O223" s="22">
        <v>172</v>
      </c>
      <c r="P223" s="23" t="b">
        <v>0</v>
      </c>
      <c r="Q223" s="20"/>
      <c r="R223" s="20" t="s">
        <v>3329</v>
      </c>
      <c r="S223" s="22">
        <v>43</v>
      </c>
      <c r="T223" s="20" t="s">
        <v>2010</v>
      </c>
      <c r="U223" s="20">
        <v>0</v>
      </c>
      <c r="V223" s="20" t="s">
        <v>2011</v>
      </c>
      <c r="W223" s="20">
        <v>0.1</v>
      </c>
      <c r="X223" s="23" t="b">
        <v>0</v>
      </c>
      <c r="Y223" s="20"/>
      <c r="Z223" s="20" t="s">
        <v>857</v>
      </c>
      <c r="AA223" s="22">
        <v>6</v>
      </c>
      <c r="AB223" s="22">
        <v>90</v>
      </c>
      <c r="AC223" s="22">
        <v>0</v>
      </c>
      <c r="AD223" s="22">
        <v>2608</v>
      </c>
      <c r="AE223" s="22">
        <v>58</v>
      </c>
      <c r="AF223" s="22">
        <v>18691</v>
      </c>
      <c r="AG223" s="22">
        <v>51</v>
      </c>
      <c r="AH223" s="20">
        <v>0</v>
      </c>
      <c r="AI223" s="20">
        <v>0</v>
      </c>
      <c r="AJ223" s="20" t="s">
        <v>2011</v>
      </c>
      <c r="AK223" s="22">
        <v>0</v>
      </c>
      <c r="AL223" s="22">
        <v>0</v>
      </c>
      <c r="AM223" s="22">
        <v>0</v>
      </c>
      <c r="AN223" s="22">
        <v>0</v>
      </c>
      <c r="AO223" s="22">
        <v>0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0</v>
      </c>
      <c r="AX223" s="20">
        <v>0</v>
      </c>
      <c r="AY223" s="20">
        <v>0</v>
      </c>
      <c r="AZ223" s="20">
        <v>0</v>
      </c>
      <c r="BA223" s="20">
        <v>0</v>
      </c>
      <c r="BB223" s="22">
        <v>0</v>
      </c>
      <c r="BC223" s="20">
        <v>0</v>
      </c>
      <c r="BD223" s="20">
        <v>0</v>
      </c>
      <c r="BE223" s="20">
        <v>0</v>
      </c>
      <c r="BF223" s="20">
        <v>0</v>
      </c>
      <c r="BG223" s="22">
        <v>665</v>
      </c>
      <c r="BH223" s="22">
        <v>91</v>
      </c>
      <c r="BI223" s="22">
        <v>654</v>
      </c>
      <c r="BJ223" s="22">
        <v>77</v>
      </c>
      <c r="BK223" s="22">
        <v>626</v>
      </c>
      <c r="BL223" s="22">
        <v>68</v>
      </c>
      <c r="BM223" s="22">
        <v>668</v>
      </c>
      <c r="BN223" s="22">
        <v>91</v>
      </c>
      <c r="BO223" s="20"/>
      <c r="BP223" s="20"/>
      <c r="BQ223" s="20"/>
      <c r="BR223" s="20"/>
      <c r="BS223" s="20"/>
      <c r="BT223" s="20"/>
      <c r="BU223" s="22">
        <v>0</v>
      </c>
      <c r="BV223" s="22">
        <v>0</v>
      </c>
      <c r="BW223" s="22">
        <v>0</v>
      </c>
      <c r="BX223" s="22">
        <v>0</v>
      </c>
      <c r="BY223" s="22">
        <v>0</v>
      </c>
      <c r="BZ223" s="22">
        <v>0</v>
      </c>
      <c r="CA223" s="22">
        <v>633</v>
      </c>
      <c r="CB223" s="22">
        <v>33</v>
      </c>
      <c r="CC223" s="22">
        <v>557</v>
      </c>
      <c r="CD223" s="22">
        <v>86</v>
      </c>
      <c r="CE223" s="22">
        <v>676</v>
      </c>
      <c r="CF223" s="22">
        <v>91</v>
      </c>
      <c r="CG223" s="22">
        <v>388</v>
      </c>
      <c r="CH223" s="22">
        <v>55</v>
      </c>
      <c r="CI223" s="22">
        <v>0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0"/>
      <c r="B224" s="20"/>
      <c r="C224" s="22">
        <v>216616</v>
      </c>
      <c r="D224" s="22">
        <v>0</v>
      </c>
      <c r="E224" s="22">
        <v>0</v>
      </c>
      <c r="F224" s="22">
        <v>-1</v>
      </c>
      <c r="G224" s="22">
        <v>1</v>
      </c>
      <c r="H224" s="22">
        <v>0</v>
      </c>
      <c r="I224" s="22">
        <v>2</v>
      </c>
      <c r="J224" s="20">
        <v>0</v>
      </c>
      <c r="K224" s="20">
        <v>0</v>
      </c>
      <c r="L224" s="22">
        <v>1</v>
      </c>
      <c r="M224" s="20" t="s">
        <v>1989</v>
      </c>
      <c r="N224" s="20">
        <v>0.5</v>
      </c>
      <c r="O224" s="22">
        <v>173</v>
      </c>
      <c r="P224" s="23" t="b">
        <v>0</v>
      </c>
      <c r="Q224" s="20"/>
      <c r="R224" s="20"/>
      <c r="S224" s="22">
        <v>44</v>
      </c>
      <c r="T224" s="20" t="s">
        <v>2012</v>
      </c>
      <c r="U224" s="20">
        <v>1.8</v>
      </c>
      <c r="V224" s="20" t="s">
        <v>2013</v>
      </c>
      <c r="W224" s="20">
        <v>0.4</v>
      </c>
      <c r="X224" s="23" t="b">
        <v>0</v>
      </c>
      <c r="Y224" s="20"/>
      <c r="Z224" s="20" t="s">
        <v>857</v>
      </c>
      <c r="AA224" s="22">
        <v>6</v>
      </c>
      <c r="AB224" s="22">
        <v>90</v>
      </c>
      <c r="AC224" s="22">
        <v>43</v>
      </c>
      <c r="AD224" s="22">
        <v>40173</v>
      </c>
      <c r="AE224" s="22">
        <v>3488</v>
      </c>
      <c r="AF224" s="22">
        <v>40327</v>
      </c>
      <c r="AG224" s="22">
        <v>369</v>
      </c>
      <c r="AH224" s="20">
        <v>0.1</v>
      </c>
      <c r="AI224" s="20">
        <v>9.8000000000000007</v>
      </c>
      <c r="AJ224" s="20" t="s">
        <v>2013</v>
      </c>
      <c r="AK224" s="22">
        <v>2106</v>
      </c>
      <c r="AL224" s="22">
        <v>1</v>
      </c>
      <c r="AM224" s="22">
        <v>3</v>
      </c>
      <c r="AN224" s="22">
        <v>2</v>
      </c>
      <c r="AO224" s="22">
        <v>56</v>
      </c>
      <c r="AP224" s="22">
        <v>1</v>
      </c>
      <c r="AQ224" s="22">
        <v>0</v>
      </c>
      <c r="AR224" s="22">
        <v>0</v>
      </c>
      <c r="AS224" s="22">
        <v>5</v>
      </c>
      <c r="AT224" s="22">
        <v>0</v>
      </c>
      <c r="AU224" s="22">
        <v>0</v>
      </c>
      <c r="AV224" s="22">
        <v>1</v>
      </c>
      <c r="AW224" s="22">
        <v>344</v>
      </c>
      <c r="AX224" s="20">
        <v>522</v>
      </c>
      <c r="AY224" s="20">
        <v>124.6</v>
      </c>
      <c r="AZ224" s="20">
        <v>152</v>
      </c>
      <c r="BA224" s="20">
        <v>80.099999999999994</v>
      </c>
      <c r="BB224" s="22">
        <v>23</v>
      </c>
      <c r="BC224" s="20">
        <v>0.5</v>
      </c>
      <c r="BD224" s="20">
        <v>0.56000000000000005</v>
      </c>
      <c r="BE224" s="20">
        <v>1.06</v>
      </c>
      <c r="BF224" s="20">
        <v>42.89</v>
      </c>
      <c r="BG224" s="22">
        <v>58</v>
      </c>
      <c r="BH224" s="22">
        <v>20</v>
      </c>
      <c r="BI224" s="22">
        <v>225</v>
      </c>
      <c r="BJ224" s="22">
        <v>55</v>
      </c>
      <c r="BK224" s="22">
        <v>175</v>
      </c>
      <c r="BL224" s="22">
        <v>31</v>
      </c>
      <c r="BM224" s="22">
        <v>134</v>
      </c>
      <c r="BN224" s="22">
        <v>32</v>
      </c>
      <c r="BO224" s="20"/>
      <c r="BP224" s="20"/>
      <c r="BQ224" s="20"/>
      <c r="BR224" s="20"/>
      <c r="BS224" s="20"/>
      <c r="BT224" s="20"/>
      <c r="BU224" s="22">
        <v>0.02</v>
      </c>
      <c r="BV224" s="22">
        <v>0</v>
      </c>
      <c r="BW224" s="22">
        <v>0.02</v>
      </c>
      <c r="BX224" s="22">
        <v>0.04</v>
      </c>
      <c r="BY224" s="22">
        <v>1.83</v>
      </c>
      <c r="BZ224" s="22">
        <v>2.39</v>
      </c>
      <c r="CA224" s="22">
        <v>545</v>
      </c>
      <c r="CB224" s="22">
        <v>105</v>
      </c>
      <c r="CC224" s="22">
        <v>305</v>
      </c>
      <c r="CD224" s="22">
        <v>99</v>
      </c>
      <c r="CE224" s="22">
        <v>336</v>
      </c>
      <c r="CF224" s="22">
        <v>116</v>
      </c>
      <c r="CG224" s="22">
        <v>257</v>
      </c>
      <c r="CH224" s="22">
        <v>102</v>
      </c>
      <c r="CI224" s="22">
        <v>0.98</v>
      </c>
      <c r="CJ224" s="22">
        <v>0.09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0</v>
      </c>
      <c r="B225" s="22">
        <v>0</v>
      </c>
      <c r="C225" s="22">
        <v>220598</v>
      </c>
      <c r="D225" s="22">
        <v>0</v>
      </c>
      <c r="E225" s="22">
        <v>0</v>
      </c>
      <c r="F225" s="22">
        <v>-1</v>
      </c>
      <c r="G225" s="22">
        <v>1</v>
      </c>
      <c r="H225" s="22">
        <v>0</v>
      </c>
      <c r="I225" s="22">
        <v>4</v>
      </c>
      <c r="J225" s="20">
        <v>0</v>
      </c>
      <c r="K225" s="20">
        <v>0</v>
      </c>
      <c r="L225" s="22">
        <v>0</v>
      </c>
      <c r="M225" s="20" t="s">
        <v>1026</v>
      </c>
      <c r="N225" s="20">
        <v>0</v>
      </c>
      <c r="O225" s="22">
        <v>174</v>
      </c>
      <c r="P225" s="23" t="b">
        <v>0</v>
      </c>
      <c r="Q225" s="20" t="s">
        <v>3770</v>
      </c>
      <c r="R225" s="20" t="s">
        <v>3771</v>
      </c>
      <c r="S225" s="22">
        <v>49</v>
      </c>
      <c r="T225" s="20" t="s">
        <v>2014</v>
      </c>
      <c r="U225" s="20">
        <v>1</v>
      </c>
      <c r="V225" s="20" t="s">
        <v>2015</v>
      </c>
      <c r="W225" s="20">
        <v>0</v>
      </c>
      <c r="X225" s="23" t="b">
        <v>0</v>
      </c>
      <c r="Y225" s="20"/>
      <c r="Z225" s="20" t="s">
        <v>871</v>
      </c>
      <c r="AA225" s="22">
        <v>6</v>
      </c>
      <c r="AB225" s="22">
        <v>90</v>
      </c>
      <c r="AC225" s="22">
        <v>2</v>
      </c>
      <c r="AD225" s="22">
        <v>3475</v>
      </c>
      <c r="AE225" s="22">
        <v>0</v>
      </c>
      <c r="AF225" s="22">
        <v>6959</v>
      </c>
      <c r="AG225" s="22">
        <v>7</v>
      </c>
      <c r="AH225" s="20">
        <v>0</v>
      </c>
      <c r="AI225" s="20">
        <v>0.4</v>
      </c>
      <c r="AJ225" s="20" t="s">
        <v>2015</v>
      </c>
      <c r="AK225" s="22">
        <v>19</v>
      </c>
      <c r="AL225" s="22">
        <v>0</v>
      </c>
      <c r="AM225" s="22">
        <v>0</v>
      </c>
      <c r="AN225" s="22">
        <v>0</v>
      </c>
      <c r="AO225" s="22">
        <v>0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4</v>
      </c>
      <c r="AX225" s="20">
        <v>0</v>
      </c>
      <c r="AY225" s="20">
        <v>0.6</v>
      </c>
      <c r="AZ225" s="20">
        <v>17</v>
      </c>
      <c r="BA225" s="20">
        <v>1.7</v>
      </c>
      <c r="BB225" s="22">
        <v>0</v>
      </c>
      <c r="BC225" s="20">
        <v>0.11</v>
      </c>
      <c r="BD225" s="20">
        <v>0.01</v>
      </c>
      <c r="BE225" s="20">
        <v>0.12</v>
      </c>
      <c r="BF225" s="20">
        <v>0.03</v>
      </c>
      <c r="BG225" s="22">
        <v>806</v>
      </c>
      <c r="BH225" s="22">
        <v>100</v>
      </c>
      <c r="BI225" s="22">
        <v>487</v>
      </c>
      <c r="BJ225" s="22">
        <v>62</v>
      </c>
      <c r="BK225" s="22">
        <v>411</v>
      </c>
      <c r="BL225" s="22">
        <v>60</v>
      </c>
      <c r="BM225" s="22">
        <v>497</v>
      </c>
      <c r="BN225" s="22">
        <v>60</v>
      </c>
      <c r="BO225" s="20"/>
      <c r="BP225" s="20"/>
      <c r="BQ225" s="20"/>
      <c r="BR225" s="20"/>
      <c r="BS225" s="20"/>
      <c r="BT225" s="20"/>
      <c r="BU225" s="22">
        <v>0.52</v>
      </c>
      <c r="BV225" s="22">
        <v>0</v>
      </c>
      <c r="BW225" s="22">
        <v>0.05</v>
      </c>
      <c r="BX225" s="22">
        <v>0.56999999999999995</v>
      </c>
      <c r="BY225" s="22">
        <v>0.14000000000000001</v>
      </c>
      <c r="BZ225" s="22">
        <v>0</v>
      </c>
      <c r="CA225" s="22">
        <v>246</v>
      </c>
      <c r="CB225" s="22">
        <v>52</v>
      </c>
      <c r="CC225" s="22">
        <v>763</v>
      </c>
      <c r="CD225" s="22">
        <v>88</v>
      </c>
      <c r="CE225" s="22">
        <v>496</v>
      </c>
      <c r="CF225" s="22">
        <v>65</v>
      </c>
      <c r="CG225" s="22">
        <v>597</v>
      </c>
      <c r="CH225" s="22">
        <v>84</v>
      </c>
      <c r="CI225" s="22">
        <v>0</v>
      </c>
      <c r="CJ225" s="22">
        <v>0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2">
        <v>0</v>
      </c>
      <c r="B226" s="22">
        <v>0</v>
      </c>
      <c r="C226" s="22">
        <v>220037</v>
      </c>
      <c r="D226" s="22">
        <v>0</v>
      </c>
      <c r="E226" s="22">
        <v>0</v>
      </c>
      <c r="F226" s="22">
        <v>0</v>
      </c>
      <c r="G226" s="22">
        <v>0</v>
      </c>
      <c r="H226" s="22">
        <v>0</v>
      </c>
      <c r="I226" s="22">
        <v>1</v>
      </c>
      <c r="J226" s="20">
        <v>0</v>
      </c>
      <c r="K226" s="20">
        <v>0</v>
      </c>
      <c r="L226" s="22">
        <v>0</v>
      </c>
      <c r="M226" s="20" t="s">
        <v>434</v>
      </c>
      <c r="N226" s="20">
        <v>0</v>
      </c>
      <c r="O226" s="22">
        <v>175</v>
      </c>
      <c r="P226" s="23" t="b">
        <v>0</v>
      </c>
      <c r="Q226" s="20" t="s">
        <v>2016</v>
      </c>
      <c r="R226" s="20" t="s">
        <v>2017</v>
      </c>
      <c r="S226" s="22">
        <v>40</v>
      </c>
      <c r="T226" s="20" t="s">
        <v>2018</v>
      </c>
      <c r="U226" s="20">
        <v>0</v>
      </c>
      <c r="V226" s="20" t="s">
        <v>2019</v>
      </c>
      <c r="W226" s="20">
        <v>0</v>
      </c>
      <c r="X226" s="23" t="b">
        <v>0</v>
      </c>
      <c r="Y226" s="20"/>
      <c r="Z226" s="20" t="s">
        <v>871</v>
      </c>
      <c r="AA226" s="22">
        <v>6</v>
      </c>
      <c r="AB226" s="22">
        <v>90</v>
      </c>
      <c r="AC226" s="22">
        <v>0</v>
      </c>
      <c r="AD226" s="22">
        <v>0</v>
      </c>
      <c r="AE226" s="22">
        <v>0</v>
      </c>
      <c r="AF226" s="22">
        <v>1082</v>
      </c>
      <c r="AG226" s="22">
        <v>2</v>
      </c>
      <c r="AH226" s="20">
        <v>0</v>
      </c>
      <c r="AI226" s="20">
        <v>0</v>
      </c>
      <c r="AJ226" s="20" t="s">
        <v>2019</v>
      </c>
      <c r="AK226" s="22">
        <v>0</v>
      </c>
      <c r="AL226" s="22">
        <v>0</v>
      </c>
      <c r="AM226" s="22">
        <v>0</v>
      </c>
      <c r="AN226" s="22">
        <v>0</v>
      </c>
      <c r="AO226" s="22">
        <v>0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0</v>
      </c>
      <c r="AX226" s="20">
        <v>0</v>
      </c>
      <c r="AY226" s="20">
        <v>0</v>
      </c>
      <c r="AZ226" s="20">
        <v>0</v>
      </c>
      <c r="BA226" s="20">
        <v>0</v>
      </c>
      <c r="BB226" s="22">
        <v>0</v>
      </c>
      <c r="BC226" s="20">
        <v>0</v>
      </c>
      <c r="BD226" s="20">
        <v>0</v>
      </c>
      <c r="BE226" s="20">
        <v>0</v>
      </c>
      <c r="BF226" s="20">
        <v>0</v>
      </c>
      <c r="BG226" s="22">
        <v>583</v>
      </c>
      <c r="BH226" s="22">
        <v>68</v>
      </c>
      <c r="BI226" s="22">
        <v>569</v>
      </c>
      <c r="BJ226" s="22">
        <v>51</v>
      </c>
      <c r="BK226" s="22">
        <v>531</v>
      </c>
      <c r="BL226" s="22">
        <v>40</v>
      </c>
      <c r="BM226" s="22">
        <v>587</v>
      </c>
      <c r="BN226" s="22">
        <v>68</v>
      </c>
      <c r="BO226" s="20"/>
      <c r="BP226" s="20"/>
      <c r="BQ226" s="20"/>
      <c r="BR226" s="20"/>
      <c r="BS226" s="20"/>
      <c r="BT226" s="20"/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702</v>
      </c>
      <c r="CB226" s="22">
        <v>46</v>
      </c>
      <c r="CC226" s="22">
        <v>447</v>
      </c>
      <c r="CD226" s="22">
        <v>61</v>
      </c>
      <c r="CE226" s="22">
        <v>594</v>
      </c>
      <c r="CF226" s="22">
        <v>68</v>
      </c>
      <c r="CG226" s="22">
        <v>713</v>
      </c>
      <c r="CH226" s="22">
        <v>84</v>
      </c>
      <c r="CI226" s="22">
        <v>0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0</v>
      </c>
      <c r="B227" s="22">
        <v>0</v>
      </c>
      <c r="C227" s="22">
        <v>192290</v>
      </c>
      <c r="D227" s="22">
        <v>0</v>
      </c>
      <c r="E227" s="22">
        <v>0</v>
      </c>
      <c r="F227" s="22">
        <v>-2</v>
      </c>
      <c r="G227" s="22">
        <v>2</v>
      </c>
      <c r="H227" s="22">
        <v>0</v>
      </c>
      <c r="I227" s="22">
        <v>2</v>
      </c>
      <c r="J227" s="20">
        <v>0</v>
      </c>
      <c r="K227" s="20">
        <v>0</v>
      </c>
      <c r="L227" s="22">
        <v>0</v>
      </c>
      <c r="M227" s="20" t="s">
        <v>1711</v>
      </c>
      <c r="N227" s="20">
        <v>0</v>
      </c>
      <c r="O227" s="22">
        <v>176</v>
      </c>
      <c r="P227" s="23" t="b">
        <v>0</v>
      </c>
      <c r="Q227" s="20" t="s">
        <v>2898</v>
      </c>
      <c r="R227" s="20" t="s">
        <v>3889</v>
      </c>
      <c r="S227" s="22">
        <v>43</v>
      </c>
      <c r="T227" s="20" t="s">
        <v>2020</v>
      </c>
      <c r="U227" s="20">
        <v>0.9</v>
      </c>
      <c r="V227" s="20" t="s">
        <v>643</v>
      </c>
      <c r="W227" s="20">
        <v>0.1</v>
      </c>
      <c r="X227" s="23" t="b">
        <v>0</v>
      </c>
      <c r="Y227" s="20"/>
      <c r="Z227" s="20" t="s">
        <v>871</v>
      </c>
      <c r="AA227" s="22">
        <v>6</v>
      </c>
      <c r="AB227" s="22">
        <v>90</v>
      </c>
      <c r="AC227" s="22">
        <v>12</v>
      </c>
      <c r="AD227" s="22">
        <v>15050</v>
      </c>
      <c r="AE227" s="22">
        <v>0</v>
      </c>
      <c r="AF227" s="22">
        <v>33738</v>
      </c>
      <c r="AG227" s="22">
        <v>72</v>
      </c>
      <c r="AH227" s="20">
        <v>0</v>
      </c>
      <c r="AI227" s="20">
        <v>2.8</v>
      </c>
      <c r="AJ227" s="20" t="s">
        <v>643</v>
      </c>
      <c r="AK227" s="22">
        <v>817</v>
      </c>
      <c r="AL227" s="22">
        <v>0</v>
      </c>
      <c r="AM227" s="22">
        <v>1</v>
      </c>
      <c r="AN227" s="22">
        <v>0</v>
      </c>
      <c r="AO227" s="22">
        <v>23</v>
      </c>
      <c r="AP227" s="22">
        <v>0</v>
      </c>
      <c r="AQ227" s="22">
        <v>0</v>
      </c>
      <c r="AR227" s="22">
        <v>0</v>
      </c>
      <c r="AS227" s="22">
        <v>3</v>
      </c>
      <c r="AT227" s="22">
        <v>1</v>
      </c>
      <c r="AU227" s="22">
        <v>0</v>
      </c>
      <c r="AV227" s="22">
        <v>0</v>
      </c>
      <c r="AW227" s="22">
        <v>111</v>
      </c>
      <c r="AX227" s="20">
        <v>142.80000000000001</v>
      </c>
      <c r="AY227" s="20">
        <v>104.1</v>
      </c>
      <c r="AZ227" s="20">
        <v>12</v>
      </c>
      <c r="BA227" s="20">
        <v>25.7</v>
      </c>
      <c r="BB227" s="22">
        <v>8</v>
      </c>
      <c r="BC227" s="20">
        <v>0</v>
      </c>
      <c r="BD227" s="20">
        <v>0.35</v>
      </c>
      <c r="BE227" s="20">
        <v>0.35</v>
      </c>
      <c r="BF227" s="20">
        <v>19.91</v>
      </c>
      <c r="BG227" s="22">
        <v>315</v>
      </c>
      <c r="BH227" s="22">
        <v>121</v>
      </c>
      <c r="BI227" s="22">
        <v>256</v>
      </c>
      <c r="BJ227" s="22">
        <v>72</v>
      </c>
      <c r="BK227" s="22">
        <v>423</v>
      </c>
      <c r="BL227" s="22">
        <v>155</v>
      </c>
      <c r="BM227" s="22">
        <v>344</v>
      </c>
      <c r="BN227" s="22">
        <v>125</v>
      </c>
      <c r="BO227" s="20"/>
      <c r="BP227" s="20"/>
      <c r="BQ227" s="20"/>
      <c r="BR227" s="20"/>
      <c r="BS227" s="20"/>
      <c r="BT227" s="20"/>
      <c r="BU227" s="22">
        <v>0</v>
      </c>
      <c r="BV227" s="22">
        <v>0</v>
      </c>
      <c r="BW227" s="22">
        <v>0.04</v>
      </c>
      <c r="BX227" s="22">
        <v>0.04</v>
      </c>
      <c r="BY227" s="22">
        <v>2.19</v>
      </c>
      <c r="BZ227" s="22">
        <v>2.5299999999999998</v>
      </c>
      <c r="CA227" s="22">
        <v>621</v>
      </c>
      <c r="CB227" s="22">
        <v>136</v>
      </c>
      <c r="CC227" s="22">
        <v>550</v>
      </c>
      <c r="CD227" s="22">
        <v>228</v>
      </c>
      <c r="CE227" s="22">
        <v>507</v>
      </c>
      <c r="CF227" s="22">
        <v>166</v>
      </c>
      <c r="CG227" s="22">
        <v>378</v>
      </c>
      <c r="CH227" s="22">
        <v>148</v>
      </c>
      <c r="CI227" s="22">
        <v>0.88</v>
      </c>
      <c r="CJ227" s="22">
        <v>0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0"/>
      <c r="B228" s="20"/>
      <c r="C228" s="22">
        <v>44683</v>
      </c>
      <c r="D228" s="22">
        <v>0</v>
      </c>
      <c r="E228" s="22">
        <v>0</v>
      </c>
      <c r="F228" s="22">
        <v>-2</v>
      </c>
      <c r="G228" s="22">
        <v>2</v>
      </c>
      <c r="H228" s="22">
        <v>0</v>
      </c>
      <c r="I228" s="22">
        <v>4</v>
      </c>
      <c r="J228" s="20">
        <v>0.3</v>
      </c>
      <c r="K228" s="20">
        <v>0.3</v>
      </c>
      <c r="L228" s="22">
        <v>0</v>
      </c>
      <c r="M228" s="20" t="s">
        <v>1309</v>
      </c>
      <c r="N228" s="20">
        <v>0.8</v>
      </c>
      <c r="O228" s="22">
        <v>177</v>
      </c>
      <c r="P228" s="23" t="b">
        <v>0</v>
      </c>
      <c r="Q228" s="20"/>
      <c r="R228" s="20"/>
      <c r="S228" s="22">
        <v>53</v>
      </c>
      <c r="T228" s="20" t="s">
        <v>2021</v>
      </c>
      <c r="U228" s="20">
        <v>2.2000000000000002</v>
      </c>
      <c r="V228" s="20" t="s">
        <v>2022</v>
      </c>
      <c r="W228" s="20">
        <v>0.2</v>
      </c>
      <c r="X228" s="23" t="b">
        <v>0</v>
      </c>
      <c r="Y228" s="20"/>
      <c r="Z228" s="20" t="s">
        <v>857</v>
      </c>
      <c r="AA228" s="22">
        <v>6</v>
      </c>
      <c r="AB228" s="22">
        <v>90</v>
      </c>
      <c r="AC228" s="22">
        <v>36</v>
      </c>
      <c r="AD228" s="22">
        <v>54813</v>
      </c>
      <c r="AE228" s="22">
        <v>340</v>
      </c>
      <c r="AF228" s="22">
        <v>67710</v>
      </c>
      <c r="AG228" s="22">
        <v>253</v>
      </c>
      <c r="AH228" s="20">
        <v>0.2</v>
      </c>
      <c r="AI228" s="20">
        <v>6.8</v>
      </c>
      <c r="AJ228" s="20" t="s">
        <v>2022</v>
      </c>
      <c r="AK228" s="22">
        <v>724</v>
      </c>
      <c r="AL228" s="22">
        <v>2</v>
      </c>
      <c r="AM228" s="22">
        <v>1</v>
      </c>
      <c r="AN228" s="22">
        <v>1</v>
      </c>
      <c r="AO228" s="22">
        <v>16</v>
      </c>
      <c r="AP228" s="22">
        <v>0</v>
      </c>
      <c r="AQ228" s="22">
        <v>0</v>
      </c>
      <c r="AR228" s="22">
        <v>0</v>
      </c>
      <c r="AS228" s="22">
        <v>0</v>
      </c>
      <c r="AT228" s="22">
        <v>0</v>
      </c>
      <c r="AU228" s="22">
        <v>0</v>
      </c>
      <c r="AV228" s="22">
        <v>3</v>
      </c>
      <c r="AW228" s="22">
        <v>107</v>
      </c>
      <c r="AX228" s="20">
        <v>133.19999999999999</v>
      </c>
      <c r="AY228" s="20">
        <v>62.2</v>
      </c>
      <c r="AZ228" s="20">
        <v>208</v>
      </c>
      <c r="BA228" s="20">
        <v>39.700000000000003</v>
      </c>
      <c r="BB228" s="22">
        <v>7</v>
      </c>
      <c r="BC228" s="20">
        <v>3.33</v>
      </c>
      <c r="BD228" s="20">
        <v>7.0000000000000007E-2</v>
      </c>
      <c r="BE228" s="20">
        <v>3.4</v>
      </c>
      <c r="BF228" s="20">
        <v>12.08</v>
      </c>
      <c r="BG228" s="22">
        <v>319</v>
      </c>
      <c r="BH228" s="22">
        <v>38</v>
      </c>
      <c r="BI228" s="22">
        <v>325</v>
      </c>
      <c r="BJ228" s="22">
        <v>43</v>
      </c>
      <c r="BK228" s="22">
        <v>136</v>
      </c>
      <c r="BL228" s="22">
        <v>37</v>
      </c>
      <c r="BM228" s="22">
        <v>281</v>
      </c>
      <c r="BN228" s="22">
        <v>39</v>
      </c>
      <c r="BO228" s="20"/>
      <c r="BP228" s="20"/>
      <c r="BQ228" s="20"/>
      <c r="BR228" s="20"/>
      <c r="BS228" s="22">
        <v>1</v>
      </c>
      <c r="BT228" s="20"/>
      <c r="BU228" s="22">
        <v>0.41</v>
      </c>
      <c r="BV228" s="22">
        <v>0</v>
      </c>
      <c r="BW228" s="22">
        <v>0.01</v>
      </c>
      <c r="BX228" s="22">
        <v>0.42</v>
      </c>
      <c r="BY228" s="22">
        <v>1.5</v>
      </c>
      <c r="BZ228" s="22">
        <v>1.99</v>
      </c>
      <c r="CA228" s="22">
        <v>127</v>
      </c>
      <c r="CB228" s="22">
        <v>36</v>
      </c>
      <c r="CC228" s="22">
        <v>279</v>
      </c>
      <c r="CD228" s="22">
        <v>34</v>
      </c>
      <c r="CE228" s="22">
        <v>283</v>
      </c>
      <c r="CF228" s="22">
        <v>41</v>
      </c>
      <c r="CG228" s="22">
        <v>328</v>
      </c>
      <c r="CH228" s="22">
        <v>51</v>
      </c>
      <c r="CI228" s="22">
        <v>0.87</v>
      </c>
      <c r="CJ228" s="22">
        <v>0.12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100</v>
      </c>
      <c r="B229" s="22">
        <v>100</v>
      </c>
      <c r="C229" s="22">
        <v>103914</v>
      </c>
      <c r="D229" s="22">
        <v>0</v>
      </c>
      <c r="E229" s="22">
        <v>0</v>
      </c>
      <c r="F229" s="22">
        <v>0</v>
      </c>
      <c r="G229" s="22">
        <v>0</v>
      </c>
      <c r="H229" s="22">
        <v>0</v>
      </c>
      <c r="I229" s="22">
        <v>2</v>
      </c>
      <c r="J229" s="20">
        <v>0.3</v>
      </c>
      <c r="K229" s="20">
        <v>0.3</v>
      </c>
      <c r="L229" s="22">
        <v>1</v>
      </c>
      <c r="M229" s="20" t="s">
        <v>1061</v>
      </c>
      <c r="N229" s="20">
        <v>0.8</v>
      </c>
      <c r="O229" s="22">
        <v>178</v>
      </c>
      <c r="P229" s="23" t="b">
        <v>0</v>
      </c>
      <c r="Q229" s="20"/>
      <c r="R229" s="20" t="s">
        <v>3585</v>
      </c>
      <c r="S229" s="22">
        <v>40</v>
      </c>
      <c r="T229" s="20" t="s">
        <v>2023</v>
      </c>
      <c r="U229" s="20">
        <v>1.9</v>
      </c>
      <c r="V229" s="20" t="s">
        <v>717</v>
      </c>
      <c r="W229" s="20">
        <v>3.6</v>
      </c>
      <c r="X229" s="23" t="b">
        <v>0</v>
      </c>
      <c r="Y229" s="20"/>
      <c r="Z229" s="20" t="s">
        <v>857</v>
      </c>
      <c r="AA229" s="22">
        <v>6</v>
      </c>
      <c r="AB229" s="22">
        <v>90</v>
      </c>
      <c r="AC229" s="22">
        <v>37</v>
      </c>
      <c r="AD229" s="22">
        <v>839863</v>
      </c>
      <c r="AE229" s="22">
        <v>4018</v>
      </c>
      <c r="AF229" s="22">
        <v>564040</v>
      </c>
      <c r="AG229" s="22">
        <v>1751</v>
      </c>
      <c r="AH229" s="20">
        <v>0.2</v>
      </c>
      <c r="AI229" s="20">
        <v>9.1999999999999993</v>
      </c>
      <c r="AJ229" s="20" t="s">
        <v>717</v>
      </c>
      <c r="AK229" s="22">
        <v>1722</v>
      </c>
      <c r="AL229" s="22">
        <v>1</v>
      </c>
      <c r="AM229" s="22">
        <v>1</v>
      </c>
      <c r="AN229" s="22">
        <v>2</v>
      </c>
      <c r="AO229" s="22">
        <v>36</v>
      </c>
      <c r="AP229" s="22">
        <v>0</v>
      </c>
      <c r="AQ229" s="22">
        <v>0</v>
      </c>
      <c r="AR229" s="22">
        <v>0</v>
      </c>
      <c r="AS229" s="22">
        <v>6</v>
      </c>
      <c r="AT229" s="22">
        <v>0</v>
      </c>
      <c r="AU229" s="22">
        <v>0</v>
      </c>
      <c r="AV229" s="22">
        <v>1</v>
      </c>
      <c r="AW229" s="22">
        <v>263</v>
      </c>
      <c r="AX229" s="20">
        <v>312.39999999999998</v>
      </c>
      <c r="AY229" s="20">
        <v>157.69999999999999</v>
      </c>
      <c r="AZ229" s="20">
        <v>35</v>
      </c>
      <c r="BA229" s="20">
        <v>50.7</v>
      </c>
      <c r="BB229" s="22">
        <v>19</v>
      </c>
      <c r="BC229" s="20">
        <v>0.14000000000000001</v>
      </c>
      <c r="BD229" s="20">
        <v>0.93</v>
      </c>
      <c r="BE229" s="20">
        <v>1.07</v>
      </c>
      <c r="BF229" s="20">
        <v>32.29</v>
      </c>
      <c r="BG229" s="22">
        <v>189</v>
      </c>
      <c r="BH229" s="22">
        <v>71</v>
      </c>
      <c r="BI229" s="22">
        <v>186</v>
      </c>
      <c r="BJ229" s="22">
        <v>41</v>
      </c>
      <c r="BK229" s="22">
        <v>352</v>
      </c>
      <c r="BL229" s="22">
        <v>117</v>
      </c>
      <c r="BM229" s="22">
        <v>229</v>
      </c>
      <c r="BN229" s="22">
        <v>69</v>
      </c>
      <c r="BO229" s="20"/>
      <c r="BP229" s="20"/>
      <c r="BQ229" s="20"/>
      <c r="BR229" s="20"/>
      <c r="BS229" s="20"/>
      <c r="BT229" s="20"/>
      <c r="BU229" s="22">
        <v>0.01</v>
      </c>
      <c r="BV229" s="22">
        <v>0</v>
      </c>
      <c r="BW229" s="22">
        <v>0.05</v>
      </c>
      <c r="BX229" s="22">
        <v>0.06</v>
      </c>
      <c r="BY229" s="22">
        <v>1.69</v>
      </c>
      <c r="BZ229" s="22">
        <v>1.88</v>
      </c>
      <c r="CA229" s="22">
        <v>681</v>
      </c>
      <c r="CB229" s="22">
        <v>169</v>
      </c>
      <c r="CC229" s="22">
        <v>258</v>
      </c>
      <c r="CD229" s="22">
        <v>83</v>
      </c>
      <c r="CE229" s="22">
        <v>313</v>
      </c>
      <c r="CF229" s="22">
        <v>105</v>
      </c>
      <c r="CG229" s="22">
        <v>97</v>
      </c>
      <c r="CH229" s="22">
        <v>38</v>
      </c>
      <c r="CI229" s="22">
        <v>0.99</v>
      </c>
      <c r="CJ229" s="22">
        <v>0.1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0</v>
      </c>
      <c r="B230" s="22">
        <v>0</v>
      </c>
      <c r="C230" s="22">
        <v>461102</v>
      </c>
      <c r="D230" s="22">
        <v>0</v>
      </c>
      <c r="E230" s="22">
        <v>0</v>
      </c>
      <c r="F230" s="22">
        <v>0</v>
      </c>
      <c r="G230" s="22">
        <v>0</v>
      </c>
      <c r="H230" s="22">
        <v>0</v>
      </c>
      <c r="I230" s="22">
        <v>2</v>
      </c>
      <c r="J230" s="20">
        <v>0</v>
      </c>
      <c r="K230" s="20">
        <v>0</v>
      </c>
      <c r="L230" s="22">
        <v>0</v>
      </c>
      <c r="M230" s="20" t="s">
        <v>1289</v>
      </c>
      <c r="N230" s="20">
        <v>0</v>
      </c>
      <c r="O230" s="22">
        <v>179</v>
      </c>
      <c r="P230" s="23" t="b">
        <v>0</v>
      </c>
      <c r="Q230" s="20" t="s">
        <v>2024</v>
      </c>
      <c r="R230" s="20" t="s">
        <v>2025</v>
      </c>
      <c r="S230" s="22">
        <v>40</v>
      </c>
      <c r="T230" s="20" t="s">
        <v>2026</v>
      </c>
      <c r="U230" s="20">
        <v>0</v>
      </c>
      <c r="V230" s="20" t="s">
        <v>557</v>
      </c>
      <c r="W230" s="20">
        <v>0</v>
      </c>
      <c r="X230" s="23" t="b">
        <v>0</v>
      </c>
      <c r="Y230" s="20"/>
      <c r="Z230" s="20" t="s">
        <v>871</v>
      </c>
      <c r="AA230" s="22">
        <v>6</v>
      </c>
      <c r="AB230" s="22">
        <v>90</v>
      </c>
      <c r="AC230" s="22">
        <v>0</v>
      </c>
      <c r="AD230" s="22">
        <v>0</v>
      </c>
      <c r="AE230" s="22">
        <v>0</v>
      </c>
      <c r="AF230" s="22">
        <v>1414</v>
      </c>
      <c r="AG230" s="22">
        <v>7</v>
      </c>
      <c r="AH230" s="20">
        <v>0</v>
      </c>
      <c r="AI230" s="20">
        <v>0</v>
      </c>
      <c r="AJ230" s="20" t="s">
        <v>557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0">
        <v>0</v>
      </c>
      <c r="AY230" s="20">
        <v>0</v>
      </c>
      <c r="AZ230" s="20">
        <v>0</v>
      </c>
      <c r="BA230" s="20">
        <v>0</v>
      </c>
      <c r="BB230" s="22">
        <v>0</v>
      </c>
      <c r="BC230" s="20">
        <v>0</v>
      </c>
      <c r="BD230" s="20">
        <v>0</v>
      </c>
      <c r="BE230" s="20">
        <v>0</v>
      </c>
      <c r="BF230" s="20">
        <v>0</v>
      </c>
      <c r="BG230" s="22">
        <v>602</v>
      </c>
      <c r="BH230" s="22">
        <v>220</v>
      </c>
      <c r="BI230" s="22">
        <v>588</v>
      </c>
      <c r="BJ230" s="22">
        <v>219</v>
      </c>
      <c r="BK230" s="22">
        <v>550</v>
      </c>
      <c r="BL230" s="22">
        <v>208</v>
      </c>
      <c r="BM230" s="22">
        <v>606</v>
      </c>
      <c r="BN230" s="22">
        <v>220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725</v>
      </c>
      <c r="CB230" s="22">
        <v>200</v>
      </c>
      <c r="CC230" s="22">
        <v>468</v>
      </c>
      <c r="CD230" s="22">
        <v>171</v>
      </c>
      <c r="CE230" s="22">
        <v>613</v>
      </c>
      <c r="CF230" s="22">
        <v>216</v>
      </c>
      <c r="CG230" s="22">
        <v>698</v>
      </c>
      <c r="CH230" s="22">
        <v>249</v>
      </c>
      <c r="CI230" s="22">
        <v>0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2">
        <v>0</v>
      </c>
      <c r="B231" s="22">
        <v>0</v>
      </c>
      <c r="C231" s="22">
        <v>226473</v>
      </c>
      <c r="D231" s="22">
        <v>0</v>
      </c>
      <c r="E231" s="22">
        <v>0</v>
      </c>
      <c r="F231" s="22">
        <v>-1</v>
      </c>
      <c r="G231" s="22">
        <v>1</v>
      </c>
      <c r="H231" s="22">
        <v>0</v>
      </c>
      <c r="I231" s="22">
        <v>3</v>
      </c>
      <c r="J231" s="20">
        <v>0</v>
      </c>
      <c r="K231" s="20">
        <v>0</v>
      </c>
      <c r="L231" s="22">
        <v>0</v>
      </c>
      <c r="M231" s="20" t="s">
        <v>1412</v>
      </c>
      <c r="N231" s="20">
        <v>0</v>
      </c>
      <c r="O231" s="22">
        <v>180</v>
      </c>
      <c r="P231" s="23" t="b">
        <v>0</v>
      </c>
      <c r="Q231" s="20" t="s">
        <v>2732</v>
      </c>
      <c r="R231" s="20" t="s">
        <v>2733</v>
      </c>
      <c r="S231" s="22">
        <v>49</v>
      </c>
      <c r="T231" s="20" t="s">
        <v>2027</v>
      </c>
      <c r="U231" s="20">
        <v>0</v>
      </c>
      <c r="V231" s="20" t="s">
        <v>2028</v>
      </c>
      <c r="W231" s="20">
        <v>0</v>
      </c>
      <c r="X231" s="23" t="b">
        <v>0</v>
      </c>
      <c r="Y231" s="20"/>
      <c r="Z231" s="20" t="s">
        <v>871</v>
      </c>
      <c r="AA231" s="22">
        <v>6</v>
      </c>
      <c r="AB231" s="22">
        <v>90</v>
      </c>
      <c r="AC231" s="22">
        <v>0</v>
      </c>
      <c r="AD231" s="22">
        <v>119</v>
      </c>
      <c r="AE231" s="22">
        <v>0</v>
      </c>
      <c r="AF231" s="22">
        <v>2694</v>
      </c>
      <c r="AG231" s="22">
        <v>0</v>
      </c>
      <c r="AH231" s="20">
        <v>0</v>
      </c>
      <c r="AI231" s="20">
        <v>0</v>
      </c>
      <c r="AJ231" s="20" t="s">
        <v>2028</v>
      </c>
      <c r="AK231" s="22">
        <v>0</v>
      </c>
      <c r="AL231" s="22">
        <v>0</v>
      </c>
      <c r="AM231" s="22">
        <v>0</v>
      </c>
      <c r="AN231" s="22">
        <v>0</v>
      </c>
      <c r="AO231" s="22">
        <v>0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0</v>
      </c>
      <c r="AX231" s="20">
        <v>0</v>
      </c>
      <c r="AY231" s="20">
        <v>0</v>
      </c>
      <c r="AZ231" s="20">
        <v>0</v>
      </c>
      <c r="BA231" s="20">
        <v>0</v>
      </c>
      <c r="BB231" s="22">
        <v>0</v>
      </c>
      <c r="BC231" s="20">
        <v>0</v>
      </c>
      <c r="BD231" s="20">
        <v>0</v>
      </c>
      <c r="BE231" s="20">
        <v>0</v>
      </c>
      <c r="BF231" s="20">
        <v>0</v>
      </c>
      <c r="BG231" s="22">
        <v>808</v>
      </c>
      <c r="BH231" s="22">
        <v>343</v>
      </c>
      <c r="BI231" s="22">
        <v>803</v>
      </c>
      <c r="BJ231" s="22">
        <v>342</v>
      </c>
      <c r="BK231" s="22">
        <v>799</v>
      </c>
      <c r="BL231" s="22">
        <v>340</v>
      </c>
      <c r="BM231" s="22">
        <v>808</v>
      </c>
      <c r="BN231" s="22">
        <v>343</v>
      </c>
      <c r="BO231" s="20"/>
      <c r="BP231" s="20"/>
      <c r="BQ231" s="20"/>
      <c r="BR231" s="20"/>
      <c r="BS231" s="20"/>
      <c r="BT231" s="20"/>
      <c r="BU231" s="22">
        <v>0</v>
      </c>
      <c r="BV231" s="22">
        <v>0</v>
      </c>
      <c r="BW231" s="22">
        <v>0</v>
      </c>
      <c r="BX231" s="22">
        <v>0</v>
      </c>
      <c r="BY231" s="22">
        <v>0</v>
      </c>
      <c r="BZ231" s="22">
        <v>0</v>
      </c>
      <c r="CA231" s="22">
        <v>248</v>
      </c>
      <c r="CB231" s="22">
        <v>158</v>
      </c>
      <c r="CC231" s="22">
        <v>765</v>
      </c>
      <c r="CD231" s="22">
        <v>319</v>
      </c>
      <c r="CE231" s="22">
        <v>807</v>
      </c>
      <c r="CF231" s="22">
        <v>343</v>
      </c>
      <c r="CG231" s="22">
        <v>714</v>
      </c>
      <c r="CH231" s="22">
        <v>281</v>
      </c>
      <c r="CI231" s="22">
        <v>0</v>
      </c>
      <c r="CJ231" s="22">
        <v>0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0"/>
      <c r="B232" s="20"/>
      <c r="C232" s="22">
        <v>133085</v>
      </c>
      <c r="D232" s="22">
        <v>0</v>
      </c>
      <c r="E232" s="22">
        <v>0</v>
      </c>
      <c r="F232" s="22">
        <v>-1</v>
      </c>
      <c r="G232" s="22">
        <v>1</v>
      </c>
      <c r="H232" s="22">
        <v>0</v>
      </c>
      <c r="I232" s="22">
        <v>1</v>
      </c>
      <c r="J232" s="20">
        <v>-0.5</v>
      </c>
      <c r="K232" s="20">
        <v>-0.5</v>
      </c>
      <c r="L232" s="22">
        <v>0</v>
      </c>
      <c r="M232" s="20" t="s">
        <v>2029</v>
      </c>
      <c r="N232" s="20">
        <v>0</v>
      </c>
      <c r="O232" s="22">
        <v>181</v>
      </c>
      <c r="P232" s="23" t="b">
        <v>0</v>
      </c>
      <c r="Q232" s="20"/>
      <c r="R232" s="20"/>
      <c r="S232" s="22">
        <v>39</v>
      </c>
      <c r="T232" s="20" t="s">
        <v>2030</v>
      </c>
      <c r="U232" s="20">
        <v>0</v>
      </c>
      <c r="V232" s="20" t="s">
        <v>2031</v>
      </c>
      <c r="W232" s="20">
        <v>0.3</v>
      </c>
      <c r="X232" s="23" t="b">
        <v>0</v>
      </c>
      <c r="Y232" s="20"/>
      <c r="Z232" s="20" t="s">
        <v>857</v>
      </c>
      <c r="AA232" s="22">
        <v>6</v>
      </c>
      <c r="AB232" s="22">
        <v>90</v>
      </c>
      <c r="AC232" s="22">
        <v>0</v>
      </c>
      <c r="AD232" s="22">
        <v>19324</v>
      </c>
      <c r="AE232" s="22">
        <v>107</v>
      </c>
      <c r="AF232" s="22">
        <v>18843</v>
      </c>
      <c r="AG232" s="22">
        <v>147</v>
      </c>
      <c r="AH232" s="20">
        <v>0</v>
      </c>
      <c r="AI232" s="20">
        <v>0</v>
      </c>
      <c r="AJ232" s="20" t="s">
        <v>2031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0</v>
      </c>
      <c r="AX232" s="20">
        <v>0</v>
      </c>
      <c r="AY232" s="20">
        <v>0</v>
      </c>
      <c r="AZ232" s="20">
        <v>0</v>
      </c>
      <c r="BA232" s="20">
        <v>0</v>
      </c>
      <c r="BB232" s="22">
        <v>0</v>
      </c>
      <c r="BC232" s="20">
        <v>0</v>
      </c>
      <c r="BD232" s="20">
        <v>0</v>
      </c>
      <c r="BE232" s="20">
        <v>0</v>
      </c>
      <c r="BF232" s="20">
        <v>0</v>
      </c>
      <c r="BG232" s="22">
        <v>540</v>
      </c>
      <c r="BH232" s="22">
        <v>44</v>
      </c>
      <c r="BI232" s="22">
        <v>523</v>
      </c>
      <c r="BJ232" s="22">
        <v>24</v>
      </c>
      <c r="BK232" s="22">
        <v>482</v>
      </c>
      <c r="BL232" s="22">
        <v>13</v>
      </c>
      <c r="BM232" s="22">
        <v>543</v>
      </c>
      <c r="BN232" s="22">
        <v>44</v>
      </c>
      <c r="BO232" s="20"/>
      <c r="BP232" s="20"/>
      <c r="BQ232" s="20"/>
      <c r="BR232" s="20"/>
      <c r="BS232" s="20"/>
      <c r="BT232" s="20"/>
      <c r="BU232" s="22">
        <v>0</v>
      </c>
      <c r="BV232" s="22">
        <v>0</v>
      </c>
      <c r="BW232" s="22">
        <v>0</v>
      </c>
      <c r="BX232" s="22">
        <v>0</v>
      </c>
      <c r="BY232" s="22">
        <v>0</v>
      </c>
      <c r="BZ232" s="22">
        <v>0</v>
      </c>
      <c r="CA232" s="22">
        <v>794</v>
      </c>
      <c r="CB232" s="22">
        <v>74</v>
      </c>
      <c r="CC232" s="22">
        <v>396</v>
      </c>
      <c r="CD232" s="22">
        <v>34</v>
      </c>
      <c r="CE232" s="22">
        <v>551</v>
      </c>
      <c r="CF232" s="22">
        <v>44</v>
      </c>
      <c r="CG232" s="22">
        <v>319</v>
      </c>
      <c r="CH232" s="22">
        <v>44</v>
      </c>
      <c r="CI232" s="22">
        <v>0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100</v>
      </c>
      <c r="B233" s="22">
        <v>100</v>
      </c>
      <c r="C233" s="22">
        <v>441455</v>
      </c>
      <c r="D233" s="22">
        <v>0</v>
      </c>
      <c r="E233" s="22">
        <v>0</v>
      </c>
      <c r="F233" s="22">
        <v>-1</v>
      </c>
      <c r="G233" s="22">
        <v>1</v>
      </c>
      <c r="H233" s="22">
        <v>0</v>
      </c>
      <c r="I233" s="22">
        <v>2</v>
      </c>
      <c r="J233" s="20">
        <v>0.5</v>
      </c>
      <c r="K233" s="20">
        <v>0.5</v>
      </c>
      <c r="L233" s="22">
        <v>1</v>
      </c>
      <c r="M233" s="20" t="s">
        <v>1332</v>
      </c>
      <c r="N233" s="20">
        <v>1</v>
      </c>
      <c r="O233" s="22">
        <v>182</v>
      </c>
      <c r="P233" s="23" t="b">
        <v>0</v>
      </c>
      <c r="Q233" s="20"/>
      <c r="R233" s="20" t="s">
        <v>2913</v>
      </c>
      <c r="S233" s="22">
        <v>44</v>
      </c>
      <c r="T233" s="20" t="s">
        <v>2032</v>
      </c>
      <c r="U233" s="20">
        <v>1.6</v>
      </c>
      <c r="V233" s="20" t="s">
        <v>2033</v>
      </c>
      <c r="W233" s="20">
        <v>0.2</v>
      </c>
      <c r="X233" s="23" t="b">
        <v>0</v>
      </c>
      <c r="Y233" s="20"/>
      <c r="Z233" s="20" t="s">
        <v>857</v>
      </c>
      <c r="AA233" s="22">
        <v>6</v>
      </c>
      <c r="AB233" s="22">
        <v>90</v>
      </c>
      <c r="AC233" s="22">
        <v>35</v>
      </c>
      <c r="AD233" s="22">
        <v>15956</v>
      </c>
      <c r="AE233" s="22">
        <v>914</v>
      </c>
      <c r="AF233" s="22">
        <v>22318</v>
      </c>
      <c r="AG233" s="22">
        <v>104</v>
      </c>
      <c r="AH233" s="20">
        <v>0.2</v>
      </c>
      <c r="AI233" s="20">
        <v>8</v>
      </c>
      <c r="AJ233" s="20" t="s">
        <v>2034</v>
      </c>
      <c r="AK233" s="22">
        <v>1602</v>
      </c>
      <c r="AL233" s="22">
        <v>0</v>
      </c>
      <c r="AM233" s="22">
        <v>0</v>
      </c>
      <c r="AN233" s="22">
        <v>2</v>
      </c>
      <c r="AO233" s="22">
        <v>33</v>
      </c>
      <c r="AP233" s="22">
        <v>0</v>
      </c>
      <c r="AQ233" s="22">
        <v>0</v>
      </c>
      <c r="AR233" s="22">
        <v>0</v>
      </c>
      <c r="AS233" s="22">
        <v>1</v>
      </c>
      <c r="AT233" s="22">
        <v>0</v>
      </c>
      <c r="AU233" s="22">
        <v>0</v>
      </c>
      <c r="AV233" s="22">
        <v>0</v>
      </c>
      <c r="AW233" s="22">
        <v>167</v>
      </c>
      <c r="AX233" s="20">
        <v>173.8</v>
      </c>
      <c r="AY233" s="20">
        <v>110.8</v>
      </c>
      <c r="AZ233" s="20">
        <v>102</v>
      </c>
      <c r="BA233" s="20">
        <v>38.1</v>
      </c>
      <c r="BB233" s="22">
        <v>18</v>
      </c>
      <c r="BC233" s="20">
        <v>1.01</v>
      </c>
      <c r="BD233" s="20">
        <v>0.71</v>
      </c>
      <c r="BE233" s="20">
        <v>1.72</v>
      </c>
      <c r="BF233" s="20">
        <v>28.43</v>
      </c>
      <c r="BG233" s="22">
        <v>293</v>
      </c>
      <c r="BH233" s="22">
        <v>111</v>
      </c>
      <c r="BI233" s="22">
        <v>242</v>
      </c>
      <c r="BJ233" s="22">
        <v>64</v>
      </c>
      <c r="BK233" s="22">
        <v>227</v>
      </c>
      <c r="BL233" s="22">
        <v>62</v>
      </c>
      <c r="BM233" s="22">
        <v>286</v>
      </c>
      <c r="BN233" s="22">
        <v>96</v>
      </c>
      <c r="BO233" s="20"/>
      <c r="BP233" s="20"/>
      <c r="BQ233" s="20"/>
      <c r="BR233" s="20"/>
      <c r="BS233" s="20"/>
      <c r="BT233" s="20"/>
      <c r="BU233" s="22">
        <v>0.06</v>
      </c>
      <c r="BV233" s="22">
        <v>0</v>
      </c>
      <c r="BW233" s="22">
        <v>0.04</v>
      </c>
      <c r="BX233" s="22">
        <v>0.1</v>
      </c>
      <c r="BY233" s="22">
        <v>1.6</v>
      </c>
      <c r="BZ233" s="22">
        <v>1.85</v>
      </c>
      <c r="CA233" s="22">
        <v>566</v>
      </c>
      <c r="CB233" s="22">
        <v>114</v>
      </c>
      <c r="CC233" s="22">
        <v>241</v>
      </c>
      <c r="CD233" s="22">
        <v>77</v>
      </c>
      <c r="CE233" s="22">
        <v>367</v>
      </c>
      <c r="CF233" s="22">
        <v>128</v>
      </c>
      <c r="CG233" s="22">
        <v>343</v>
      </c>
      <c r="CH233" s="22">
        <v>136</v>
      </c>
      <c r="CI233" s="22">
        <v>1.01</v>
      </c>
      <c r="CJ233" s="22">
        <v>0.11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0</v>
      </c>
      <c r="B234" s="22">
        <v>0</v>
      </c>
      <c r="C234" s="22">
        <v>120202</v>
      </c>
      <c r="D234" s="22">
        <v>0</v>
      </c>
      <c r="E234" s="22">
        <v>0</v>
      </c>
      <c r="F234" s="22">
        <v>0</v>
      </c>
      <c r="G234" s="22">
        <v>0</v>
      </c>
      <c r="H234" s="22">
        <v>0</v>
      </c>
      <c r="I234" s="22">
        <v>4</v>
      </c>
      <c r="J234" s="20">
        <v>0</v>
      </c>
      <c r="K234" s="20">
        <v>0</v>
      </c>
      <c r="L234" s="22">
        <v>0</v>
      </c>
      <c r="M234" s="20" t="s">
        <v>1331</v>
      </c>
      <c r="N234" s="20">
        <v>0</v>
      </c>
      <c r="O234" s="22">
        <v>183</v>
      </c>
      <c r="P234" s="23" t="b">
        <v>0</v>
      </c>
      <c r="Q234" s="20" t="s">
        <v>2463</v>
      </c>
      <c r="R234" s="20" t="s">
        <v>2464</v>
      </c>
      <c r="S234" s="22">
        <v>55</v>
      </c>
      <c r="T234" s="20" t="s">
        <v>1471</v>
      </c>
      <c r="U234" s="20">
        <v>0</v>
      </c>
      <c r="V234" s="20" t="s">
        <v>1472</v>
      </c>
      <c r="W234" s="20">
        <v>0</v>
      </c>
      <c r="X234" s="23" t="b">
        <v>0</v>
      </c>
      <c r="Y234" s="20"/>
      <c r="Z234" s="20" t="s">
        <v>871</v>
      </c>
      <c r="AA234" s="22">
        <v>6</v>
      </c>
      <c r="AB234" s="22">
        <v>90</v>
      </c>
      <c r="AC234" s="22">
        <v>0</v>
      </c>
      <c r="AD234" s="22">
        <v>0</v>
      </c>
      <c r="AE234" s="22">
        <v>0</v>
      </c>
      <c r="AF234" s="22">
        <v>15013</v>
      </c>
      <c r="AG234" s="22">
        <v>4</v>
      </c>
      <c r="AH234" s="20">
        <v>0</v>
      </c>
      <c r="AI234" s="20">
        <v>0</v>
      </c>
      <c r="AJ234" s="20" t="s">
        <v>1472</v>
      </c>
      <c r="AK234" s="22">
        <v>0</v>
      </c>
      <c r="AL234" s="22">
        <v>0</v>
      </c>
      <c r="AM234" s="22">
        <v>0</v>
      </c>
      <c r="AN234" s="22">
        <v>0</v>
      </c>
      <c r="AO234" s="22">
        <v>0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0</v>
      </c>
      <c r="AW234" s="22">
        <v>0</v>
      </c>
      <c r="AX234" s="20">
        <v>0</v>
      </c>
      <c r="AY234" s="20">
        <v>0</v>
      </c>
      <c r="AZ234" s="20">
        <v>0</v>
      </c>
      <c r="BA234" s="20">
        <v>0</v>
      </c>
      <c r="BB234" s="22">
        <v>0</v>
      </c>
      <c r="BC234" s="20">
        <v>0</v>
      </c>
      <c r="BD234" s="20">
        <v>0</v>
      </c>
      <c r="BE234" s="20">
        <v>0</v>
      </c>
      <c r="BF234" s="20">
        <v>0</v>
      </c>
      <c r="BG234" s="22">
        <v>826</v>
      </c>
      <c r="BH234" s="22">
        <v>103</v>
      </c>
      <c r="BI234" s="22">
        <v>826</v>
      </c>
      <c r="BJ234" s="22">
        <v>103</v>
      </c>
      <c r="BK234" s="22">
        <v>824</v>
      </c>
      <c r="BL234" s="22">
        <v>103</v>
      </c>
      <c r="BM234" s="22">
        <v>826</v>
      </c>
      <c r="BN234" s="22">
        <v>103</v>
      </c>
      <c r="BO234" s="20"/>
      <c r="BP234" s="20"/>
      <c r="BQ234" s="20"/>
      <c r="BR234" s="20"/>
      <c r="BS234" s="20"/>
      <c r="BT234" s="20"/>
      <c r="BU234" s="22">
        <v>0</v>
      </c>
      <c r="BV234" s="22">
        <v>0</v>
      </c>
      <c r="BW234" s="22">
        <v>0</v>
      </c>
      <c r="BX234" s="22">
        <v>0</v>
      </c>
      <c r="BY234" s="22">
        <v>0</v>
      </c>
      <c r="BZ234" s="22">
        <v>0</v>
      </c>
      <c r="CA234" s="22">
        <v>97</v>
      </c>
      <c r="CB234" s="22">
        <v>29</v>
      </c>
      <c r="CC234" s="22">
        <v>810</v>
      </c>
      <c r="CD234" s="22">
        <v>99</v>
      </c>
      <c r="CE234" s="22">
        <v>825</v>
      </c>
      <c r="CF234" s="22">
        <v>103</v>
      </c>
      <c r="CG234" s="22">
        <v>557</v>
      </c>
      <c r="CH234" s="22">
        <v>76</v>
      </c>
      <c r="CI234" s="22">
        <v>0</v>
      </c>
      <c r="CJ234" s="22">
        <v>0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0</v>
      </c>
      <c r="B235" s="22">
        <v>0</v>
      </c>
      <c r="C235" s="22">
        <v>511783</v>
      </c>
      <c r="D235" s="22">
        <v>0</v>
      </c>
      <c r="E235" s="22">
        <v>0</v>
      </c>
      <c r="F235" s="22">
        <v>-4</v>
      </c>
      <c r="G235" s="22">
        <v>4</v>
      </c>
      <c r="H235" s="22">
        <v>0</v>
      </c>
      <c r="I235" s="22">
        <v>3</v>
      </c>
      <c r="J235" s="20">
        <v>0</v>
      </c>
      <c r="K235" s="20">
        <v>0</v>
      </c>
      <c r="L235" s="22">
        <v>0</v>
      </c>
      <c r="M235" s="20" t="s">
        <v>2035</v>
      </c>
      <c r="N235" s="20">
        <v>0</v>
      </c>
      <c r="O235" s="22">
        <v>184</v>
      </c>
      <c r="P235" s="23" t="b">
        <v>0</v>
      </c>
      <c r="Q235" s="20" t="s">
        <v>3890</v>
      </c>
      <c r="R235" s="20" t="s">
        <v>3891</v>
      </c>
      <c r="S235" s="22">
        <v>46</v>
      </c>
      <c r="T235" s="20" t="s">
        <v>2036</v>
      </c>
      <c r="U235" s="20">
        <v>0.7</v>
      </c>
      <c r="V235" s="20" t="s">
        <v>2037</v>
      </c>
      <c r="W235" s="20">
        <v>0</v>
      </c>
      <c r="X235" s="23" t="b">
        <v>0</v>
      </c>
      <c r="Y235" s="20"/>
      <c r="Z235" s="20" t="s">
        <v>871</v>
      </c>
      <c r="AA235" s="22">
        <v>6</v>
      </c>
      <c r="AB235" s="22">
        <v>90</v>
      </c>
      <c r="AC235" s="22">
        <v>4</v>
      </c>
      <c r="AD235" s="22">
        <v>1951</v>
      </c>
      <c r="AE235" s="22">
        <v>0</v>
      </c>
      <c r="AF235" s="22">
        <v>12740</v>
      </c>
      <c r="AG235" s="22">
        <v>14</v>
      </c>
      <c r="AH235" s="20">
        <v>0</v>
      </c>
      <c r="AI235" s="20">
        <v>0.9</v>
      </c>
      <c r="AJ235" s="20" t="s">
        <v>2037</v>
      </c>
      <c r="AK235" s="22">
        <v>149</v>
      </c>
      <c r="AL235" s="22">
        <v>0</v>
      </c>
      <c r="AM235" s="22">
        <v>0</v>
      </c>
      <c r="AN235" s="22">
        <v>0</v>
      </c>
      <c r="AO235" s="22">
        <v>4</v>
      </c>
      <c r="AP235" s="22">
        <v>0</v>
      </c>
      <c r="AQ235" s="22">
        <v>0</v>
      </c>
      <c r="AR235" s="22">
        <v>0</v>
      </c>
      <c r="AS235" s="22">
        <v>0</v>
      </c>
      <c r="AT235" s="22">
        <v>1</v>
      </c>
      <c r="AU235" s="22">
        <v>0</v>
      </c>
      <c r="AV235" s="22">
        <v>0</v>
      </c>
      <c r="AW235" s="22">
        <v>10</v>
      </c>
      <c r="AX235" s="20">
        <v>6.8</v>
      </c>
      <c r="AY235" s="20">
        <v>36.299999999999997</v>
      </c>
      <c r="AZ235" s="20">
        <v>19</v>
      </c>
      <c r="BA235" s="20">
        <v>5.6</v>
      </c>
      <c r="BB235" s="22">
        <v>1</v>
      </c>
      <c r="BC235" s="20">
        <v>0.16</v>
      </c>
      <c r="BD235" s="20">
        <v>0.11</v>
      </c>
      <c r="BE235" s="20">
        <v>0.27</v>
      </c>
      <c r="BF235" s="20">
        <v>3.36</v>
      </c>
      <c r="BG235" s="22">
        <v>490</v>
      </c>
      <c r="BH235" s="22">
        <v>218</v>
      </c>
      <c r="BI235" s="22">
        <v>372</v>
      </c>
      <c r="BJ235" s="22">
        <v>190</v>
      </c>
      <c r="BK235" s="22">
        <v>397</v>
      </c>
      <c r="BL235" s="22">
        <v>199</v>
      </c>
      <c r="BM235" s="22">
        <v>459</v>
      </c>
      <c r="BN235" s="22">
        <v>207</v>
      </c>
      <c r="BO235" s="20"/>
      <c r="BP235" s="20"/>
      <c r="BQ235" s="20"/>
      <c r="BR235" s="20"/>
      <c r="BS235" s="20"/>
      <c r="BT235" s="20"/>
      <c r="BU235" s="22">
        <v>0.1</v>
      </c>
      <c r="BV235" s="22">
        <v>0</v>
      </c>
      <c r="BW235" s="22">
        <v>7.0000000000000007E-2</v>
      </c>
      <c r="BX235" s="22">
        <v>0.17</v>
      </c>
      <c r="BY235" s="22">
        <v>2.0299999999999998</v>
      </c>
      <c r="BZ235" s="22">
        <v>2.42</v>
      </c>
      <c r="CA235" s="22">
        <v>349</v>
      </c>
      <c r="CB235" s="22">
        <v>224</v>
      </c>
      <c r="CC235" s="22">
        <v>727</v>
      </c>
      <c r="CD235" s="22">
        <v>293</v>
      </c>
      <c r="CE235" s="22">
        <v>531</v>
      </c>
      <c r="CF235" s="22">
        <v>248</v>
      </c>
      <c r="CG235" s="22">
        <v>600</v>
      </c>
      <c r="CH235" s="22">
        <v>218</v>
      </c>
      <c r="CI235" s="22">
        <v>0.6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100</v>
      </c>
      <c r="B236" s="22">
        <v>100</v>
      </c>
      <c r="C236" s="22">
        <v>520295</v>
      </c>
      <c r="D236" s="22">
        <v>0</v>
      </c>
      <c r="E236" s="22">
        <v>0</v>
      </c>
      <c r="F236" s="22">
        <v>0</v>
      </c>
      <c r="G236" s="22">
        <v>0</v>
      </c>
      <c r="H236" s="22">
        <v>0</v>
      </c>
      <c r="I236" s="22">
        <v>4</v>
      </c>
      <c r="J236" s="20">
        <v>3.3</v>
      </c>
      <c r="K236" s="20">
        <v>3.3</v>
      </c>
      <c r="L236" s="22">
        <v>9</v>
      </c>
      <c r="M236" s="20" t="s">
        <v>1187</v>
      </c>
      <c r="N236" s="20">
        <v>3.8</v>
      </c>
      <c r="O236" s="22">
        <v>200</v>
      </c>
      <c r="P236" s="23" t="b">
        <v>0</v>
      </c>
      <c r="Q236" s="20"/>
      <c r="R236" s="20" t="s">
        <v>2059</v>
      </c>
      <c r="S236" s="22">
        <v>50</v>
      </c>
      <c r="T236" s="20" t="s">
        <v>1188</v>
      </c>
      <c r="U236" s="20">
        <v>4.5999999999999996</v>
      </c>
      <c r="V236" s="20" t="s">
        <v>619</v>
      </c>
      <c r="W236" s="20">
        <v>0.4</v>
      </c>
      <c r="X236" s="23" t="b">
        <v>0</v>
      </c>
      <c r="Y236" s="20"/>
      <c r="Z236" s="20" t="s">
        <v>857</v>
      </c>
      <c r="AA236" s="22">
        <v>6</v>
      </c>
      <c r="AB236" s="22">
        <v>90</v>
      </c>
      <c r="AC236" s="22">
        <v>32</v>
      </c>
      <c r="AD236" s="22">
        <v>47698</v>
      </c>
      <c r="AE236" s="22">
        <v>7687</v>
      </c>
      <c r="AF236" s="22">
        <v>20253</v>
      </c>
      <c r="AG236" s="22">
        <v>786</v>
      </c>
      <c r="AH236" s="20">
        <v>0.8</v>
      </c>
      <c r="AI236" s="20">
        <v>6.4</v>
      </c>
      <c r="AJ236" s="20" t="s">
        <v>1189</v>
      </c>
      <c r="AK236" s="22">
        <v>508</v>
      </c>
      <c r="AL236" s="22">
        <v>3</v>
      </c>
      <c r="AM236" s="22">
        <v>1</v>
      </c>
      <c r="AN236" s="22">
        <v>0</v>
      </c>
      <c r="AO236" s="22">
        <v>15</v>
      </c>
      <c r="AP236" s="22">
        <v>0</v>
      </c>
      <c r="AQ236" s="22">
        <v>0</v>
      </c>
      <c r="AR236" s="22">
        <v>0</v>
      </c>
      <c r="AS236" s="22">
        <v>1</v>
      </c>
      <c r="AT236" s="22">
        <v>0</v>
      </c>
      <c r="AU236" s="22">
        <v>0</v>
      </c>
      <c r="AV236" s="22">
        <v>6</v>
      </c>
      <c r="AW236" s="22">
        <v>91</v>
      </c>
      <c r="AX236" s="20">
        <v>156.19999999999999</v>
      </c>
      <c r="AY236" s="20">
        <v>53.9</v>
      </c>
      <c r="AZ236" s="20">
        <v>161</v>
      </c>
      <c r="BA236" s="20">
        <v>36.9</v>
      </c>
      <c r="BB236" s="22">
        <v>5</v>
      </c>
      <c r="BC236" s="20">
        <v>2.37</v>
      </c>
      <c r="BD236" s="20">
        <v>0.11</v>
      </c>
      <c r="BE236" s="20">
        <v>2.48</v>
      </c>
      <c r="BF236" s="20">
        <v>11.4</v>
      </c>
      <c r="BG236" s="22">
        <v>308</v>
      </c>
      <c r="BH236" s="22">
        <v>36</v>
      </c>
      <c r="BI236" s="22">
        <v>338</v>
      </c>
      <c r="BJ236" s="22">
        <v>47</v>
      </c>
      <c r="BK236" s="22">
        <v>170</v>
      </c>
      <c r="BL236" s="22">
        <v>42</v>
      </c>
      <c r="BM236" s="22">
        <v>291</v>
      </c>
      <c r="BN236" s="22">
        <v>40</v>
      </c>
      <c r="BO236" s="20"/>
      <c r="BP236" s="20"/>
      <c r="BQ236" s="20"/>
      <c r="BR236" s="20"/>
      <c r="BS236" s="20"/>
      <c r="BT236" s="20"/>
      <c r="BU236" s="22">
        <v>0.42</v>
      </c>
      <c r="BV236" s="22">
        <v>0</v>
      </c>
      <c r="BW236" s="22">
        <v>0.02</v>
      </c>
      <c r="BX236" s="22">
        <v>0.44</v>
      </c>
      <c r="BY236" s="22">
        <v>2.02</v>
      </c>
      <c r="BZ236" s="22">
        <v>2.66</v>
      </c>
      <c r="CA236" s="22">
        <v>213</v>
      </c>
      <c r="CB236" s="22">
        <v>48</v>
      </c>
      <c r="CC236" s="22">
        <v>64</v>
      </c>
      <c r="CD236" s="22">
        <v>13</v>
      </c>
      <c r="CE236" s="22">
        <v>24</v>
      </c>
      <c r="CF236" s="22">
        <v>5</v>
      </c>
      <c r="CG236" s="22">
        <v>255</v>
      </c>
      <c r="CH236" s="22">
        <v>41</v>
      </c>
      <c r="CI236" s="22">
        <v>0.89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0"/>
      <c r="B237" s="20"/>
      <c r="C237" s="22">
        <v>207189</v>
      </c>
      <c r="D237" s="22">
        <v>0</v>
      </c>
      <c r="E237" s="22">
        <v>0</v>
      </c>
      <c r="F237" s="22">
        <v>-4</v>
      </c>
      <c r="G237" s="22">
        <v>4</v>
      </c>
      <c r="H237" s="22">
        <v>1</v>
      </c>
      <c r="I237" s="22">
        <v>3</v>
      </c>
      <c r="J237" s="20">
        <v>1.3</v>
      </c>
      <c r="K237" s="20">
        <v>1.3</v>
      </c>
      <c r="L237" s="22">
        <v>1</v>
      </c>
      <c r="M237" s="20" t="s">
        <v>2252</v>
      </c>
      <c r="N237" s="20">
        <v>1.8</v>
      </c>
      <c r="O237" s="22">
        <v>475</v>
      </c>
      <c r="P237" s="23" t="b">
        <v>0</v>
      </c>
      <c r="Q237" s="20"/>
      <c r="R237" s="20"/>
      <c r="S237" s="22">
        <v>46</v>
      </c>
      <c r="T237" s="20" t="s">
        <v>2253</v>
      </c>
      <c r="U237" s="20">
        <v>2</v>
      </c>
      <c r="V237" s="20" t="s">
        <v>2254</v>
      </c>
      <c r="W237" s="20">
        <v>0.1</v>
      </c>
      <c r="X237" s="23" t="b">
        <v>0</v>
      </c>
      <c r="Y237" s="20"/>
      <c r="Z237" s="20" t="s">
        <v>857</v>
      </c>
      <c r="AA237" s="22">
        <v>6</v>
      </c>
      <c r="AB237" s="22">
        <v>90</v>
      </c>
      <c r="AC237" s="22">
        <v>53</v>
      </c>
      <c r="AD237" s="22">
        <v>14687</v>
      </c>
      <c r="AE237" s="22">
        <v>282</v>
      </c>
      <c r="AF237" s="22">
        <v>23829</v>
      </c>
      <c r="AG237" s="22">
        <v>77</v>
      </c>
      <c r="AH237" s="20">
        <v>0.4</v>
      </c>
      <c r="AI237" s="20">
        <v>11.5</v>
      </c>
      <c r="AJ237" s="20" t="s">
        <v>2254</v>
      </c>
      <c r="AK237" s="22">
        <v>2102</v>
      </c>
      <c r="AL237" s="22">
        <v>1</v>
      </c>
      <c r="AM237" s="22">
        <v>1</v>
      </c>
      <c r="AN237" s="22">
        <v>2</v>
      </c>
      <c r="AO237" s="22">
        <v>54</v>
      </c>
      <c r="AP237" s="22">
        <v>0</v>
      </c>
      <c r="AQ237" s="22">
        <v>0</v>
      </c>
      <c r="AR237" s="22">
        <v>0</v>
      </c>
      <c r="AS237" s="22">
        <v>6</v>
      </c>
      <c r="AT237" s="22">
        <v>1</v>
      </c>
      <c r="AU237" s="22">
        <v>0</v>
      </c>
      <c r="AV237" s="22">
        <v>3</v>
      </c>
      <c r="AW237" s="22">
        <v>277</v>
      </c>
      <c r="AX237" s="20">
        <v>370.2</v>
      </c>
      <c r="AY237" s="20">
        <v>257.2</v>
      </c>
      <c r="AZ237" s="20">
        <v>128</v>
      </c>
      <c r="BA237" s="20">
        <v>75.599999999999994</v>
      </c>
      <c r="BB237" s="22">
        <v>24</v>
      </c>
      <c r="BC237" s="20">
        <v>1.75</v>
      </c>
      <c r="BD237" s="20">
        <v>0.81</v>
      </c>
      <c r="BE237" s="20">
        <v>2.56</v>
      </c>
      <c r="BF237" s="20">
        <v>46.53</v>
      </c>
      <c r="BG237" s="22">
        <v>138</v>
      </c>
      <c r="BH237" s="22">
        <v>60</v>
      </c>
      <c r="BI237" s="22">
        <v>116</v>
      </c>
      <c r="BJ237" s="22">
        <v>80</v>
      </c>
      <c r="BK237" s="22">
        <v>196</v>
      </c>
      <c r="BL237" s="22">
        <v>108</v>
      </c>
      <c r="BM237" s="22">
        <v>153</v>
      </c>
      <c r="BN237" s="22">
        <v>80</v>
      </c>
      <c r="BO237" s="20"/>
      <c r="BP237" s="20"/>
      <c r="BQ237" s="20"/>
      <c r="BR237" s="20"/>
      <c r="BS237" s="20"/>
      <c r="BT237" s="20"/>
      <c r="BU237" s="22">
        <v>7.0000000000000007E-2</v>
      </c>
      <c r="BV237" s="22">
        <v>0</v>
      </c>
      <c r="BW237" s="22">
        <v>0.03</v>
      </c>
      <c r="BX237" s="22">
        <v>0.1</v>
      </c>
      <c r="BY237" s="22">
        <v>1.99</v>
      </c>
      <c r="BZ237" s="22">
        <v>2.31</v>
      </c>
      <c r="CA237" s="22">
        <v>342</v>
      </c>
      <c r="CB237" s="22">
        <v>221</v>
      </c>
      <c r="CC237" s="22">
        <v>182</v>
      </c>
      <c r="CD237" s="22">
        <v>84</v>
      </c>
      <c r="CE237" s="22">
        <v>304</v>
      </c>
      <c r="CF237" s="22">
        <v>127</v>
      </c>
      <c r="CG237" s="22">
        <v>421</v>
      </c>
      <c r="CH237" s="22">
        <v>135</v>
      </c>
      <c r="CI237" s="22">
        <v>1.03</v>
      </c>
      <c r="CJ237" s="22">
        <v>0.09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0"/>
      <c r="B238" s="20"/>
      <c r="C238" s="22">
        <v>492831</v>
      </c>
      <c r="D238" s="22">
        <v>0</v>
      </c>
      <c r="E238" s="22">
        <v>0</v>
      </c>
      <c r="F238" s="22">
        <v>-2</v>
      </c>
      <c r="G238" s="22">
        <v>2</v>
      </c>
      <c r="H238" s="22">
        <v>1</v>
      </c>
      <c r="I238" s="22">
        <v>4</v>
      </c>
      <c r="J238" s="20">
        <v>0.3</v>
      </c>
      <c r="K238" s="20">
        <v>0.3</v>
      </c>
      <c r="L238" s="22">
        <v>0</v>
      </c>
      <c r="M238" s="20" t="s">
        <v>2038</v>
      </c>
      <c r="N238" s="20">
        <v>0.8</v>
      </c>
      <c r="O238" s="22">
        <v>594</v>
      </c>
      <c r="P238" s="23" t="b">
        <v>0</v>
      </c>
      <c r="Q238" s="20"/>
      <c r="R238" s="20"/>
      <c r="S238" s="22">
        <v>53</v>
      </c>
      <c r="T238" s="20" t="s">
        <v>2039</v>
      </c>
      <c r="U238" s="20">
        <v>2.7</v>
      </c>
      <c r="V238" s="20" t="s">
        <v>2040</v>
      </c>
      <c r="W238" s="20">
        <v>0.3</v>
      </c>
      <c r="X238" s="23" t="b">
        <v>0</v>
      </c>
      <c r="Y238" s="20"/>
      <c r="Z238" s="20" t="s">
        <v>857</v>
      </c>
      <c r="AA238" s="22">
        <v>6</v>
      </c>
      <c r="AB238" s="22">
        <v>90</v>
      </c>
      <c r="AC238" s="22">
        <v>71</v>
      </c>
      <c r="AD238" s="22">
        <v>121198</v>
      </c>
      <c r="AE238" s="22">
        <v>1445</v>
      </c>
      <c r="AF238" s="22">
        <v>114707</v>
      </c>
      <c r="AG238" s="22">
        <v>655</v>
      </c>
      <c r="AH238" s="20">
        <v>0.2</v>
      </c>
      <c r="AI238" s="20">
        <v>13.4</v>
      </c>
      <c r="AJ238" s="20" t="s">
        <v>2040</v>
      </c>
      <c r="AK238" s="22">
        <v>1759</v>
      </c>
      <c r="AL238" s="22">
        <v>4</v>
      </c>
      <c r="AM238" s="22">
        <v>1</v>
      </c>
      <c r="AN238" s="22">
        <v>5</v>
      </c>
      <c r="AO238" s="22">
        <v>36</v>
      </c>
      <c r="AP238" s="22">
        <v>0</v>
      </c>
      <c r="AQ238" s="22">
        <v>0</v>
      </c>
      <c r="AR238" s="22">
        <v>0</v>
      </c>
      <c r="AS238" s="22">
        <v>1</v>
      </c>
      <c r="AT238" s="22">
        <v>0</v>
      </c>
      <c r="AU238" s="22">
        <v>0</v>
      </c>
      <c r="AV238" s="22">
        <v>9</v>
      </c>
      <c r="AW238" s="22">
        <v>208</v>
      </c>
      <c r="AX238" s="20">
        <v>327.8</v>
      </c>
      <c r="AY238" s="20">
        <v>222.8</v>
      </c>
      <c r="AZ238" s="20">
        <v>434</v>
      </c>
      <c r="BA238" s="20">
        <v>98.3</v>
      </c>
      <c r="BB238" s="22">
        <v>25</v>
      </c>
      <c r="BC238" s="20">
        <v>4.04</v>
      </c>
      <c r="BD238" s="20">
        <v>1.17</v>
      </c>
      <c r="BE238" s="20">
        <v>5.21</v>
      </c>
      <c r="BF238" s="20">
        <v>30.32</v>
      </c>
      <c r="BG238" s="22">
        <v>172</v>
      </c>
      <c r="BH238" s="22">
        <v>18</v>
      </c>
      <c r="BI238" s="22">
        <v>135</v>
      </c>
      <c r="BJ238" s="22">
        <v>17</v>
      </c>
      <c r="BK238" s="22">
        <v>55</v>
      </c>
      <c r="BL238" s="22">
        <v>22</v>
      </c>
      <c r="BM238" s="22">
        <v>98</v>
      </c>
      <c r="BN238" s="22">
        <v>20</v>
      </c>
      <c r="BO238" s="20"/>
      <c r="BP238" s="20"/>
      <c r="BQ238" s="20"/>
      <c r="BR238" s="20"/>
      <c r="BS238" s="20"/>
      <c r="BT238" s="20"/>
      <c r="BU238" s="22">
        <v>0.21</v>
      </c>
      <c r="BV238" s="22">
        <v>0</v>
      </c>
      <c r="BW238" s="22">
        <v>0.06</v>
      </c>
      <c r="BX238" s="22">
        <v>0.27</v>
      </c>
      <c r="BY238" s="22">
        <v>1.55</v>
      </c>
      <c r="BZ238" s="22">
        <v>1.84</v>
      </c>
      <c r="CA238" s="22">
        <v>149</v>
      </c>
      <c r="CB238" s="22">
        <v>37</v>
      </c>
      <c r="CC238" s="22">
        <v>281</v>
      </c>
      <c r="CD238" s="22">
        <v>35</v>
      </c>
      <c r="CE238" s="22">
        <v>189</v>
      </c>
      <c r="CF238" s="22">
        <v>32</v>
      </c>
      <c r="CG238" s="22">
        <v>306</v>
      </c>
      <c r="CH238" s="22">
        <v>47</v>
      </c>
      <c r="CI238" s="22">
        <v>1.28</v>
      </c>
      <c r="CJ238" s="22">
        <v>0.26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0"/>
      <c r="B239" s="20"/>
      <c r="C239" s="22">
        <v>432720</v>
      </c>
      <c r="D239" s="22">
        <v>0</v>
      </c>
      <c r="E239" s="22">
        <v>0</v>
      </c>
      <c r="F239" s="22">
        <v>0</v>
      </c>
      <c r="G239" s="22">
        <v>0</v>
      </c>
      <c r="H239" s="22">
        <v>1</v>
      </c>
      <c r="I239" s="22">
        <v>1</v>
      </c>
      <c r="J239" s="20">
        <v>0.5</v>
      </c>
      <c r="K239" s="20">
        <v>0.5</v>
      </c>
      <c r="L239" s="22">
        <v>1</v>
      </c>
      <c r="M239" s="20" t="s">
        <v>478</v>
      </c>
      <c r="N239" s="20">
        <v>1</v>
      </c>
      <c r="O239" s="22">
        <v>596</v>
      </c>
      <c r="P239" s="23" t="b">
        <v>0</v>
      </c>
      <c r="Q239" s="20"/>
      <c r="R239" s="20"/>
      <c r="S239" s="22">
        <v>45</v>
      </c>
      <c r="T239" s="20" t="s">
        <v>2041</v>
      </c>
      <c r="U239" s="20">
        <v>2.5</v>
      </c>
      <c r="V239" s="20" t="s">
        <v>2042</v>
      </c>
      <c r="W239" s="20">
        <v>1.2</v>
      </c>
      <c r="X239" s="23" t="b">
        <v>0</v>
      </c>
      <c r="Y239" s="20"/>
      <c r="Z239" s="20" t="s">
        <v>857</v>
      </c>
      <c r="AA239" s="22">
        <v>6</v>
      </c>
      <c r="AB239" s="22">
        <v>90</v>
      </c>
      <c r="AC239" s="22">
        <v>70</v>
      </c>
      <c r="AD239" s="22">
        <v>112484</v>
      </c>
      <c r="AE239" s="22">
        <v>2576</v>
      </c>
      <c r="AF239" s="22">
        <v>123448</v>
      </c>
      <c r="AG239" s="22">
        <v>753</v>
      </c>
      <c r="AH239" s="20">
        <v>0.2</v>
      </c>
      <c r="AI239" s="20">
        <v>15.6</v>
      </c>
      <c r="AJ239" s="20" t="s">
        <v>2042</v>
      </c>
      <c r="AK239" s="22">
        <v>2520</v>
      </c>
      <c r="AL239" s="22">
        <v>0</v>
      </c>
      <c r="AM239" s="22">
        <v>0</v>
      </c>
      <c r="AN239" s="22">
        <v>2</v>
      </c>
      <c r="AO239" s="22">
        <v>62</v>
      </c>
      <c r="AP239" s="22">
        <v>0</v>
      </c>
      <c r="AQ239" s="22">
        <v>0</v>
      </c>
      <c r="AR239" s="22">
        <v>0</v>
      </c>
      <c r="AS239" s="22">
        <v>2</v>
      </c>
      <c r="AT239" s="22">
        <v>0</v>
      </c>
      <c r="AU239" s="22">
        <v>106</v>
      </c>
      <c r="AV239" s="22">
        <v>5</v>
      </c>
      <c r="AW239" s="22">
        <v>533</v>
      </c>
      <c r="AX239" s="20">
        <v>903.6</v>
      </c>
      <c r="AY239" s="20">
        <v>3.3</v>
      </c>
      <c r="AZ239" s="20">
        <v>0</v>
      </c>
      <c r="BA239" s="20">
        <v>90.7</v>
      </c>
      <c r="BB239" s="22">
        <v>28</v>
      </c>
      <c r="BC239" s="20">
        <v>0</v>
      </c>
      <c r="BD239" s="20">
        <v>0.04</v>
      </c>
      <c r="BE239" s="20">
        <v>0.04</v>
      </c>
      <c r="BF239" s="20">
        <v>49.37</v>
      </c>
      <c r="BG239" s="22">
        <v>1</v>
      </c>
      <c r="BH239" s="22">
        <v>1</v>
      </c>
      <c r="BI239" s="22">
        <v>459</v>
      </c>
      <c r="BJ239" s="22">
        <v>9</v>
      </c>
      <c r="BK239" s="22">
        <v>699</v>
      </c>
      <c r="BL239" s="22">
        <v>82</v>
      </c>
      <c r="BM239" s="22">
        <v>115</v>
      </c>
      <c r="BN239" s="22">
        <v>1</v>
      </c>
      <c r="BO239" s="20"/>
      <c r="BP239" s="20"/>
      <c r="BQ239" s="20"/>
      <c r="BR239" s="20"/>
      <c r="BS239" s="20"/>
      <c r="BT239" s="20"/>
      <c r="BU239" s="22">
        <v>0</v>
      </c>
      <c r="BV239" s="22">
        <v>3.79</v>
      </c>
      <c r="BW239" s="22">
        <v>0</v>
      </c>
      <c r="BX239" s="22">
        <v>0</v>
      </c>
      <c r="BY239" s="22">
        <v>1.76</v>
      </c>
      <c r="BZ239" s="22">
        <v>2.21</v>
      </c>
      <c r="CA239" s="22">
        <v>410</v>
      </c>
      <c r="CB239" s="22">
        <v>22</v>
      </c>
      <c r="CC239" s="22">
        <v>243</v>
      </c>
      <c r="CD239" s="22">
        <v>20</v>
      </c>
      <c r="CE239" s="22">
        <v>221</v>
      </c>
      <c r="CF239" s="22">
        <v>26</v>
      </c>
      <c r="CG239" s="22">
        <v>183</v>
      </c>
      <c r="CH239" s="22">
        <v>25</v>
      </c>
      <c r="CI239" s="22">
        <v>1</v>
      </c>
      <c r="CJ239" s="22">
        <v>7.0000000000000007E-2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0</v>
      </c>
      <c r="B240" s="22">
        <v>0</v>
      </c>
      <c r="C240" s="22">
        <v>83283</v>
      </c>
      <c r="D240" s="22">
        <v>0</v>
      </c>
      <c r="E240" s="22">
        <v>0</v>
      </c>
      <c r="F240" s="22">
        <v>-3</v>
      </c>
      <c r="G240" s="22">
        <v>3</v>
      </c>
      <c r="H240" s="22">
        <v>0</v>
      </c>
      <c r="I240" s="22">
        <v>3</v>
      </c>
      <c r="J240" s="20">
        <v>0</v>
      </c>
      <c r="K240" s="20">
        <v>0</v>
      </c>
      <c r="L240" s="22">
        <v>0</v>
      </c>
      <c r="M240" s="20" t="s">
        <v>919</v>
      </c>
      <c r="N240" s="20">
        <v>0</v>
      </c>
      <c r="O240" s="22">
        <v>600</v>
      </c>
      <c r="P240" s="23" t="b">
        <v>0</v>
      </c>
      <c r="Q240" s="20" t="s">
        <v>3772</v>
      </c>
      <c r="R240" s="20" t="s">
        <v>3773</v>
      </c>
      <c r="S240" s="22">
        <v>47</v>
      </c>
      <c r="T240" s="20" t="s">
        <v>1585</v>
      </c>
      <c r="U240" s="20">
        <v>0.9</v>
      </c>
      <c r="V240" s="20" t="s">
        <v>710</v>
      </c>
      <c r="W240" s="20">
        <v>0</v>
      </c>
      <c r="X240" s="23" t="b">
        <v>0</v>
      </c>
      <c r="Y240" s="20"/>
      <c r="Z240" s="20" t="s">
        <v>898</v>
      </c>
      <c r="AA240" s="22">
        <v>6</v>
      </c>
      <c r="AB240" s="22">
        <v>90</v>
      </c>
      <c r="AC240" s="22">
        <v>11</v>
      </c>
      <c r="AD240" s="22">
        <v>914</v>
      </c>
      <c r="AE240" s="22">
        <v>8</v>
      </c>
      <c r="AF240" s="22">
        <v>5077</v>
      </c>
      <c r="AG240" s="22">
        <v>13</v>
      </c>
      <c r="AH240" s="20">
        <v>0</v>
      </c>
      <c r="AI240" s="20">
        <v>2.2999999999999998</v>
      </c>
      <c r="AJ240" s="20" t="s">
        <v>710</v>
      </c>
      <c r="AK240" s="22">
        <v>132</v>
      </c>
      <c r="AL240" s="22">
        <v>0</v>
      </c>
      <c r="AM240" s="22">
        <v>0</v>
      </c>
      <c r="AN240" s="22">
        <v>0</v>
      </c>
      <c r="AO240" s="22">
        <v>5</v>
      </c>
      <c r="AP240" s="22">
        <v>0</v>
      </c>
      <c r="AQ240" s="22">
        <v>0</v>
      </c>
      <c r="AR240" s="22">
        <v>0</v>
      </c>
      <c r="AS240" s="22">
        <v>1</v>
      </c>
      <c r="AT240" s="22">
        <v>0</v>
      </c>
      <c r="AU240" s="22">
        <v>0</v>
      </c>
      <c r="AV240" s="22">
        <v>0</v>
      </c>
      <c r="AW240" s="22">
        <v>38</v>
      </c>
      <c r="AX240" s="20">
        <v>23.8</v>
      </c>
      <c r="AY240" s="20">
        <v>52.5</v>
      </c>
      <c r="AZ240" s="20">
        <v>18</v>
      </c>
      <c r="BA240" s="20">
        <v>9.4</v>
      </c>
      <c r="BB240" s="22">
        <v>0</v>
      </c>
      <c r="BC240" s="20">
        <v>0.03</v>
      </c>
      <c r="BD240" s="20">
        <v>0.37</v>
      </c>
      <c r="BE240" s="20">
        <v>0.4</v>
      </c>
      <c r="BF240" s="20">
        <v>3.92</v>
      </c>
      <c r="BG240" s="22">
        <v>457</v>
      </c>
      <c r="BH240" s="22">
        <v>202</v>
      </c>
      <c r="BI240" s="22">
        <v>340</v>
      </c>
      <c r="BJ240" s="22">
        <v>177</v>
      </c>
      <c r="BK240" s="22">
        <v>401</v>
      </c>
      <c r="BL240" s="22">
        <v>200</v>
      </c>
      <c r="BM240" s="22">
        <v>435</v>
      </c>
      <c r="BN240" s="22">
        <v>197</v>
      </c>
      <c r="BO240" s="20"/>
      <c r="BP240" s="20"/>
      <c r="BQ240" s="20"/>
      <c r="BR240" s="20"/>
      <c r="BS240" s="20"/>
      <c r="BT240" s="20"/>
      <c r="BU240" s="22">
        <v>0.02</v>
      </c>
      <c r="BV240" s="22">
        <v>0</v>
      </c>
      <c r="BW240" s="22">
        <v>0.25</v>
      </c>
      <c r="BX240" s="22">
        <v>0.27</v>
      </c>
      <c r="BY240" s="22">
        <v>2.67</v>
      </c>
      <c r="BZ240" s="22">
        <v>3.41</v>
      </c>
      <c r="CA240" s="22">
        <v>307</v>
      </c>
      <c r="CB240" s="22">
        <v>198</v>
      </c>
      <c r="CC240" s="22">
        <v>731</v>
      </c>
      <c r="CD240" s="22">
        <v>295</v>
      </c>
      <c r="CE240" s="22">
        <v>513</v>
      </c>
      <c r="CF240" s="22">
        <v>241</v>
      </c>
      <c r="CG240" s="22">
        <v>631</v>
      </c>
      <c r="CH240" s="22">
        <v>237</v>
      </c>
      <c r="CI240" s="22">
        <v>0</v>
      </c>
      <c r="CJ240" s="22">
        <v>0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0</v>
      </c>
      <c r="B241" s="22">
        <v>0</v>
      </c>
      <c r="C241" s="22">
        <v>487702</v>
      </c>
      <c r="D241" s="22">
        <v>0</v>
      </c>
      <c r="E241" s="22">
        <v>0</v>
      </c>
      <c r="F241" s="22">
        <v>-2</v>
      </c>
      <c r="G241" s="22">
        <v>2</v>
      </c>
      <c r="H241" s="22">
        <v>0</v>
      </c>
      <c r="I241" s="22">
        <v>3</v>
      </c>
      <c r="J241" s="20">
        <v>0</v>
      </c>
      <c r="K241" s="20">
        <v>0</v>
      </c>
      <c r="L241" s="22">
        <v>0</v>
      </c>
      <c r="M241" s="20" t="s">
        <v>2043</v>
      </c>
      <c r="N241" s="20">
        <v>0</v>
      </c>
      <c r="O241" s="22">
        <v>605</v>
      </c>
      <c r="P241" s="23" t="b">
        <v>0</v>
      </c>
      <c r="Q241" s="20" t="s">
        <v>3430</v>
      </c>
      <c r="R241" s="20" t="s">
        <v>3431</v>
      </c>
      <c r="S241" s="22">
        <v>48</v>
      </c>
      <c r="T241" s="20" t="s">
        <v>2044</v>
      </c>
      <c r="U241" s="20">
        <v>2.7</v>
      </c>
      <c r="V241" s="20" t="s">
        <v>2045</v>
      </c>
      <c r="W241" s="20">
        <v>0</v>
      </c>
      <c r="X241" s="23" t="b">
        <v>0</v>
      </c>
      <c r="Y241" s="20"/>
      <c r="Z241" s="20" t="s">
        <v>898</v>
      </c>
      <c r="AA241" s="22">
        <v>6</v>
      </c>
      <c r="AB241" s="22">
        <v>90</v>
      </c>
      <c r="AC241" s="22">
        <v>40</v>
      </c>
      <c r="AD241" s="22">
        <v>42924</v>
      </c>
      <c r="AE241" s="22">
        <v>15</v>
      </c>
      <c r="AF241" s="22">
        <v>43487</v>
      </c>
      <c r="AG241" s="22">
        <v>26</v>
      </c>
      <c r="AH241" s="20">
        <v>0</v>
      </c>
      <c r="AI241" s="20">
        <v>8.3000000000000007</v>
      </c>
      <c r="AJ241" s="20" t="s">
        <v>2045</v>
      </c>
      <c r="AK241" s="22">
        <v>972</v>
      </c>
      <c r="AL241" s="22">
        <v>1</v>
      </c>
      <c r="AM241" s="22">
        <v>2</v>
      </c>
      <c r="AN241" s="22">
        <v>3</v>
      </c>
      <c r="AO241" s="22">
        <v>23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80</v>
      </c>
      <c r="AX241" s="20">
        <v>86.8</v>
      </c>
      <c r="AY241" s="20">
        <v>147.9</v>
      </c>
      <c r="AZ241" s="20">
        <v>213</v>
      </c>
      <c r="BA241" s="20">
        <v>44.5</v>
      </c>
      <c r="BB241" s="22">
        <v>13</v>
      </c>
      <c r="BC241" s="20">
        <v>1.96</v>
      </c>
      <c r="BD241" s="20">
        <v>1.07</v>
      </c>
      <c r="BE241" s="20">
        <v>3.03</v>
      </c>
      <c r="BF241" s="20">
        <v>15.55</v>
      </c>
      <c r="BG241" s="22">
        <v>367</v>
      </c>
      <c r="BH241" s="22">
        <v>153</v>
      </c>
      <c r="BI241" s="22">
        <v>197</v>
      </c>
      <c r="BJ241" s="22">
        <v>127</v>
      </c>
      <c r="BK241" s="22">
        <v>132</v>
      </c>
      <c r="BL241" s="22">
        <v>85</v>
      </c>
      <c r="BM241" s="22">
        <v>260</v>
      </c>
      <c r="BN241" s="22">
        <v>125</v>
      </c>
      <c r="BO241" s="20"/>
      <c r="BP241" s="20"/>
      <c r="BQ241" s="20"/>
      <c r="BR241" s="20"/>
      <c r="BS241" s="20"/>
      <c r="BT241" s="20"/>
      <c r="BU241" s="22">
        <v>0.18</v>
      </c>
      <c r="BV241" s="22">
        <v>0</v>
      </c>
      <c r="BW241" s="22">
        <v>0.1</v>
      </c>
      <c r="BX241" s="22">
        <v>0.28000000000000003</v>
      </c>
      <c r="BY241" s="22">
        <v>1.44</v>
      </c>
      <c r="BZ241" s="22">
        <v>2.13</v>
      </c>
      <c r="CA241" s="22">
        <v>299</v>
      </c>
      <c r="CB241" s="22">
        <v>195</v>
      </c>
      <c r="CC241" s="22">
        <v>749</v>
      </c>
      <c r="CD241" s="22">
        <v>308</v>
      </c>
      <c r="CE241" s="22">
        <v>182</v>
      </c>
      <c r="CF241" s="22">
        <v>81</v>
      </c>
      <c r="CG241" s="22">
        <v>523</v>
      </c>
      <c r="CH241" s="22">
        <v>178</v>
      </c>
      <c r="CI241" s="22">
        <v>1.2</v>
      </c>
      <c r="CJ241" s="22">
        <v>0.28000000000000003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0"/>
      <c r="B242" s="20"/>
      <c r="C242" s="22">
        <v>179458</v>
      </c>
      <c r="D242" s="22">
        <v>0</v>
      </c>
      <c r="E242" s="22">
        <v>0</v>
      </c>
      <c r="F242" s="22">
        <v>-2</v>
      </c>
      <c r="G242" s="22">
        <v>2</v>
      </c>
      <c r="H242" s="22">
        <v>0</v>
      </c>
      <c r="I242" s="22">
        <v>3</v>
      </c>
      <c r="J242" s="20">
        <v>0.5</v>
      </c>
      <c r="K242" s="20">
        <v>0.5</v>
      </c>
      <c r="L242" s="22">
        <v>1</v>
      </c>
      <c r="M242" s="20" t="s">
        <v>956</v>
      </c>
      <c r="N242" s="20">
        <v>1</v>
      </c>
      <c r="O242" s="22">
        <v>608</v>
      </c>
      <c r="P242" s="23" t="b">
        <v>0</v>
      </c>
      <c r="Q242" s="20"/>
      <c r="R242" s="20"/>
      <c r="S242" s="22">
        <v>48</v>
      </c>
      <c r="T242" s="20" t="s">
        <v>2046</v>
      </c>
      <c r="U242" s="20">
        <v>1.7</v>
      </c>
      <c r="V242" s="20" t="s">
        <v>2047</v>
      </c>
      <c r="W242" s="20">
        <v>0</v>
      </c>
      <c r="X242" s="23" t="b">
        <v>0</v>
      </c>
      <c r="Y242" s="20"/>
      <c r="Z242" s="20" t="s">
        <v>857</v>
      </c>
      <c r="AA242" s="22">
        <v>6</v>
      </c>
      <c r="AB242" s="22">
        <v>90</v>
      </c>
      <c r="AC242" s="22">
        <v>37</v>
      </c>
      <c r="AD242" s="22">
        <v>3438</v>
      </c>
      <c r="AE242" s="22">
        <v>36</v>
      </c>
      <c r="AF242" s="22">
        <v>4111</v>
      </c>
      <c r="AG242" s="22">
        <v>19</v>
      </c>
      <c r="AH242" s="20">
        <v>0.2</v>
      </c>
      <c r="AI242" s="20">
        <v>7.7</v>
      </c>
      <c r="AJ242" s="20" t="s">
        <v>2047</v>
      </c>
      <c r="AK242" s="22">
        <v>582</v>
      </c>
      <c r="AL242" s="22">
        <v>2</v>
      </c>
      <c r="AM242" s="22">
        <v>0</v>
      </c>
      <c r="AN242" s="22">
        <v>1</v>
      </c>
      <c r="AO242" s="22">
        <v>11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105</v>
      </c>
      <c r="AX242" s="20">
        <v>116.2</v>
      </c>
      <c r="AY242" s="20">
        <v>190.9</v>
      </c>
      <c r="AZ242" s="20">
        <v>181</v>
      </c>
      <c r="BA242" s="20">
        <v>48.2</v>
      </c>
      <c r="BB242" s="22">
        <v>6</v>
      </c>
      <c r="BC242" s="20">
        <v>1.48</v>
      </c>
      <c r="BD242" s="20">
        <v>0.52</v>
      </c>
      <c r="BE242" s="20">
        <v>2</v>
      </c>
      <c r="BF242" s="20">
        <v>9.34</v>
      </c>
      <c r="BG242" s="22">
        <v>336</v>
      </c>
      <c r="BH242" s="22">
        <v>141</v>
      </c>
      <c r="BI242" s="22">
        <v>161</v>
      </c>
      <c r="BJ242" s="22">
        <v>105</v>
      </c>
      <c r="BK242" s="22">
        <v>151</v>
      </c>
      <c r="BL242" s="22">
        <v>96</v>
      </c>
      <c r="BM242" s="22">
        <v>239</v>
      </c>
      <c r="BN242" s="22">
        <v>115</v>
      </c>
      <c r="BO242" s="22">
        <v>4</v>
      </c>
      <c r="BP242" s="20"/>
      <c r="BQ242" s="22">
        <v>1</v>
      </c>
      <c r="BR242" s="20"/>
      <c r="BS242" s="20"/>
      <c r="BT242" s="20"/>
      <c r="BU242" s="22">
        <v>0.23</v>
      </c>
      <c r="BV242" s="22">
        <v>0</v>
      </c>
      <c r="BW242" s="22">
        <v>0.08</v>
      </c>
      <c r="BX242" s="22">
        <v>0.31</v>
      </c>
      <c r="BY242" s="22">
        <v>1.44</v>
      </c>
      <c r="BZ242" s="22">
        <v>1.7</v>
      </c>
      <c r="CA242" s="22">
        <v>287</v>
      </c>
      <c r="CB242" s="22">
        <v>186</v>
      </c>
      <c r="CC242" s="22">
        <v>250</v>
      </c>
      <c r="CD242" s="22">
        <v>119</v>
      </c>
      <c r="CE242" s="22">
        <v>353</v>
      </c>
      <c r="CF242" s="22">
        <v>154</v>
      </c>
      <c r="CG242" s="22">
        <v>619</v>
      </c>
      <c r="CH242" s="22">
        <v>230</v>
      </c>
      <c r="CI242" s="22">
        <v>0.93</v>
      </c>
      <c r="CJ242" s="22">
        <v>0.15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2">
        <v>0</v>
      </c>
      <c r="B243" s="22">
        <v>0</v>
      </c>
      <c r="C243" s="22">
        <v>461567</v>
      </c>
      <c r="D243" s="22">
        <v>0</v>
      </c>
      <c r="E243" s="22">
        <v>0</v>
      </c>
      <c r="F243" s="22">
        <v>0</v>
      </c>
      <c r="G243" s="22">
        <v>0</v>
      </c>
      <c r="H243" s="22">
        <v>0</v>
      </c>
      <c r="I243" s="22">
        <v>2</v>
      </c>
      <c r="J243" s="20">
        <v>0</v>
      </c>
      <c r="K243" s="20">
        <v>0</v>
      </c>
      <c r="L243" s="22">
        <v>0</v>
      </c>
      <c r="M243" s="20" t="s">
        <v>2465</v>
      </c>
      <c r="N243" s="20">
        <v>0</v>
      </c>
      <c r="O243" s="22">
        <v>622</v>
      </c>
      <c r="P243" s="23" t="b">
        <v>0</v>
      </c>
      <c r="Q243" s="20" t="s">
        <v>2834</v>
      </c>
      <c r="R243" s="20" t="s">
        <v>2914</v>
      </c>
      <c r="S243" s="22">
        <v>40</v>
      </c>
      <c r="T243" s="20" t="s">
        <v>2466</v>
      </c>
      <c r="U243" s="20">
        <v>0</v>
      </c>
      <c r="V243" s="20" t="s">
        <v>2467</v>
      </c>
      <c r="W243" s="20">
        <v>0</v>
      </c>
      <c r="X243" s="23" t="b">
        <v>0</v>
      </c>
      <c r="Y243" s="20"/>
      <c r="Z243" s="20" t="s">
        <v>871</v>
      </c>
      <c r="AA243" s="22">
        <v>6</v>
      </c>
      <c r="AB243" s="22">
        <v>90</v>
      </c>
      <c r="AC243" s="22">
        <v>0</v>
      </c>
      <c r="AD243" s="22">
        <v>467</v>
      </c>
      <c r="AE243" s="22">
        <v>0</v>
      </c>
      <c r="AF243" s="22">
        <v>3620</v>
      </c>
      <c r="AG243" s="22">
        <v>5</v>
      </c>
      <c r="AH243" s="20">
        <v>0</v>
      </c>
      <c r="AI243" s="20">
        <v>0</v>
      </c>
      <c r="AJ243" s="20" t="s">
        <v>2467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2">
        <v>0</v>
      </c>
      <c r="BC243" s="20">
        <v>0</v>
      </c>
      <c r="BD243" s="20">
        <v>0</v>
      </c>
      <c r="BE243" s="20">
        <v>0</v>
      </c>
      <c r="BF243" s="20">
        <v>0</v>
      </c>
      <c r="BG243" s="22">
        <v>605</v>
      </c>
      <c r="BH243" s="22">
        <v>222</v>
      </c>
      <c r="BI243" s="22">
        <v>591</v>
      </c>
      <c r="BJ243" s="22">
        <v>221</v>
      </c>
      <c r="BK243" s="22">
        <v>553</v>
      </c>
      <c r="BL243" s="22">
        <v>210</v>
      </c>
      <c r="BM243" s="22">
        <v>609</v>
      </c>
      <c r="BN243" s="22">
        <v>222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728</v>
      </c>
      <c r="CB243" s="22">
        <v>202</v>
      </c>
      <c r="CC243" s="22">
        <v>471</v>
      </c>
      <c r="CD243" s="22">
        <v>173</v>
      </c>
      <c r="CE243" s="22">
        <v>616</v>
      </c>
      <c r="CF243" s="22">
        <v>218</v>
      </c>
      <c r="CG243" s="22">
        <v>601</v>
      </c>
      <c r="CH243" s="22">
        <v>222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0"/>
      <c r="B244" s="20"/>
      <c r="C244" s="22">
        <v>550839</v>
      </c>
      <c r="D244" s="22">
        <v>0</v>
      </c>
      <c r="E244" s="22">
        <v>0</v>
      </c>
      <c r="F244" s="22">
        <v>0</v>
      </c>
      <c r="G244" s="22">
        <v>0</v>
      </c>
      <c r="H244" s="22">
        <v>1</v>
      </c>
      <c r="I244" s="22">
        <v>3</v>
      </c>
      <c r="J244" s="20">
        <v>1.5</v>
      </c>
      <c r="K244" s="20">
        <v>1.5</v>
      </c>
      <c r="L244" s="22">
        <v>2</v>
      </c>
      <c r="M244" s="20" t="s">
        <v>481</v>
      </c>
      <c r="N244" s="20">
        <v>2</v>
      </c>
      <c r="O244" s="22">
        <v>660</v>
      </c>
      <c r="P244" s="23" t="b">
        <v>0</v>
      </c>
      <c r="Q244" s="20"/>
      <c r="R244" s="20"/>
      <c r="S244" s="22">
        <v>50</v>
      </c>
      <c r="T244" s="20" t="s">
        <v>2468</v>
      </c>
      <c r="U244" s="20">
        <v>3</v>
      </c>
      <c r="V244" s="20" t="s">
        <v>2469</v>
      </c>
      <c r="W244" s="20">
        <v>0.1</v>
      </c>
      <c r="X244" s="23" t="b">
        <v>0</v>
      </c>
      <c r="Y244" s="20"/>
      <c r="Z244" s="20" t="s">
        <v>857</v>
      </c>
      <c r="AA244" s="22">
        <v>6</v>
      </c>
      <c r="AB244" s="22">
        <v>90</v>
      </c>
      <c r="AC244" s="22">
        <v>57</v>
      </c>
      <c r="AD244" s="22">
        <v>18859</v>
      </c>
      <c r="AE244" s="22">
        <v>741</v>
      </c>
      <c r="AF244" s="22">
        <v>15371</v>
      </c>
      <c r="AG244" s="22">
        <v>168</v>
      </c>
      <c r="AH244" s="20">
        <v>0.4</v>
      </c>
      <c r="AI244" s="20">
        <v>11.4</v>
      </c>
      <c r="AJ244" s="20" t="s">
        <v>2469</v>
      </c>
      <c r="AK244" s="22">
        <v>1229</v>
      </c>
      <c r="AL244" s="22">
        <v>3</v>
      </c>
      <c r="AM244" s="22">
        <v>2</v>
      </c>
      <c r="AN244" s="22">
        <v>2</v>
      </c>
      <c r="AO244" s="22">
        <v>33</v>
      </c>
      <c r="AP244" s="22">
        <v>0</v>
      </c>
      <c r="AQ244" s="22">
        <v>0</v>
      </c>
      <c r="AR244" s="22">
        <v>0</v>
      </c>
      <c r="AS244" s="22">
        <v>2</v>
      </c>
      <c r="AT244" s="22">
        <v>0</v>
      </c>
      <c r="AU244" s="22">
        <v>0</v>
      </c>
      <c r="AV244" s="22">
        <v>3</v>
      </c>
      <c r="AW244" s="22">
        <v>205</v>
      </c>
      <c r="AX244" s="20">
        <v>229.8</v>
      </c>
      <c r="AY244" s="20">
        <v>220.9</v>
      </c>
      <c r="AZ244" s="20">
        <v>241</v>
      </c>
      <c r="BA244" s="20">
        <v>69</v>
      </c>
      <c r="BB244" s="22">
        <v>15</v>
      </c>
      <c r="BC244" s="20">
        <v>1.45</v>
      </c>
      <c r="BD244" s="20">
        <v>1.86</v>
      </c>
      <c r="BE244" s="20">
        <v>3.31</v>
      </c>
      <c r="BF244" s="20">
        <v>26.31</v>
      </c>
      <c r="BG244" s="22">
        <v>242</v>
      </c>
      <c r="BH244" s="22">
        <v>96</v>
      </c>
      <c r="BI244" s="22">
        <v>137</v>
      </c>
      <c r="BJ244" s="22">
        <v>93</v>
      </c>
      <c r="BK244" s="22">
        <v>116</v>
      </c>
      <c r="BL244" s="22">
        <v>74</v>
      </c>
      <c r="BM244" s="22">
        <v>180</v>
      </c>
      <c r="BN244" s="22">
        <v>91</v>
      </c>
      <c r="BO244" s="20"/>
      <c r="BP244" s="20"/>
      <c r="BQ244" s="20"/>
      <c r="BR244" s="20"/>
      <c r="BS244" s="20"/>
      <c r="BT244" s="20"/>
      <c r="BU244" s="22">
        <v>0.11</v>
      </c>
      <c r="BV244" s="22">
        <v>0</v>
      </c>
      <c r="BW244" s="22">
        <v>0.14000000000000001</v>
      </c>
      <c r="BX244" s="22">
        <v>0.25</v>
      </c>
      <c r="BY244" s="22">
        <v>1.93</v>
      </c>
      <c r="BZ244" s="22">
        <v>2.42</v>
      </c>
      <c r="CA244" s="22">
        <v>216</v>
      </c>
      <c r="CB244" s="22">
        <v>137</v>
      </c>
      <c r="CC244" s="22">
        <v>170</v>
      </c>
      <c r="CD244" s="22">
        <v>76</v>
      </c>
      <c r="CE244" s="22">
        <v>150</v>
      </c>
      <c r="CF244" s="22">
        <v>71</v>
      </c>
      <c r="CG244" s="22">
        <v>465</v>
      </c>
      <c r="CH244" s="22">
        <v>155</v>
      </c>
      <c r="CI244" s="22">
        <v>1.1000000000000001</v>
      </c>
      <c r="CJ244" s="22">
        <v>0.15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100</v>
      </c>
      <c r="B245" s="22">
        <v>100</v>
      </c>
      <c r="C245" s="22">
        <v>247245</v>
      </c>
      <c r="D245" s="22">
        <v>0</v>
      </c>
      <c r="E245" s="22">
        <v>0</v>
      </c>
      <c r="F245" s="22">
        <v>0</v>
      </c>
      <c r="G245" s="22">
        <v>0</v>
      </c>
      <c r="H245" s="22">
        <v>0</v>
      </c>
      <c r="I245" s="22">
        <v>2</v>
      </c>
      <c r="J245" s="20">
        <v>-0.5</v>
      </c>
      <c r="K245" s="20">
        <v>-0.5</v>
      </c>
      <c r="L245" s="22">
        <v>0</v>
      </c>
      <c r="M245" s="20" t="s">
        <v>2810</v>
      </c>
      <c r="N245" s="20">
        <v>0</v>
      </c>
      <c r="O245" s="22">
        <v>674</v>
      </c>
      <c r="P245" s="23" t="b">
        <v>0</v>
      </c>
      <c r="Q245" s="20"/>
      <c r="R245" s="20" t="s">
        <v>3664</v>
      </c>
      <c r="S245" s="22">
        <v>40</v>
      </c>
      <c r="T245" s="20" t="s">
        <v>2811</v>
      </c>
      <c r="U245" s="20">
        <v>0.6</v>
      </c>
      <c r="V245" s="20" t="s">
        <v>2812</v>
      </c>
      <c r="W245" s="20">
        <v>0</v>
      </c>
      <c r="X245" s="23" t="b">
        <v>0</v>
      </c>
      <c r="Y245" s="20"/>
      <c r="Z245" s="20" t="s">
        <v>857</v>
      </c>
      <c r="AA245" s="22">
        <v>6</v>
      </c>
      <c r="AB245" s="22">
        <v>90</v>
      </c>
      <c r="AC245" s="22">
        <v>7</v>
      </c>
      <c r="AD245" s="22">
        <v>5818</v>
      </c>
      <c r="AE245" s="22">
        <v>47</v>
      </c>
      <c r="AF245" s="22">
        <v>4976</v>
      </c>
      <c r="AG245" s="22">
        <v>37</v>
      </c>
      <c r="AH245" s="20">
        <v>0</v>
      </c>
      <c r="AI245" s="20">
        <v>1.8</v>
      </c>
      <c r="AJ245" s="20" t="s">
        <v>2812</v>
      </c>
      <c r="AK245" s="22">
        <v>584</v>
      </c>
      <c r="AL245" s="22">
        <v>0</v>
      </c>
      <c r="AM245" s="22">
        <v>0</v>
      </c>
      <c r="AN245" s="22">
        <v>0</v>
      </c>
      <c r="AO245" s="22">
        <v>25</v>
      </c>
      <c r="AP245" s="22">
        <v>0</v>
      </c>
      <c r="AQ245" s="22">
        <v>0</v>
      </c>
      <c r="AR245" s="22">
        <v>0</v>
      </c>
      <c r="AS245" s="22">
        <v>2</v>
      </c>
      <c r="AT245" s="22">
        <v>0</v>
      </c>
      <c r="AU245" s="22">
        <v>0</v>
      </c>
      <c r="AV245" s="22">
        <v>0</v>
      </c>
      <c r="AW245" s="22">
        <v>88</v>
      </c>
      <c r="AX245" s="20">
        <v>110</v>
      </c>
      <c r="AY245" s="20">
        <v>57.8</v>
      </c>
      <c r="AZ245" s="20">
        <v>42</v>
      </c>
      <c r="BA245" s="20">
        <v>20.9</v>
      </c>
      <c r="BB245" s="22">
        <v>5</v>
      </c>
      <c r="BC245" s="20">
        <v>0.35</v>
      </c>
      <c r="BD245" s="20">
        <v>0.12</v>
      </c>
      <c r="BE245" s="20">
        <v>0.47</v>
      </c>
      <c r="BF245" s="20">
        <v>15.91</v>
      </c>
      <c r="BG245" s="22">
        <v>342</v>
      </c>
      <c r="BH245" s="22">
        <v>133</v>
      </c>
      <c r="BI245" s="22">
        <v>331</v>
      </c>
      <c r="BJ245" s="22">
        <v>114</v>
      </c>
      <c r="BK245" s="22">
        <v>332</v>
      </c>
      <c r="BL245" s="22">
        <v>107</v>
      </c>
      <c r="BM245" s="22">
        <v>368</v>
      </c>
      <c r="BN245" s="22">
        <v>132</v>
      </c>
      <c r="BO245" s="20"/>
      <c r="BP245" s="20"/>
      <c r="BQ245" s="20"/>
      <c r="BR245" s="20"/>
      <c r="BS245" s="20"/>
      <c r="BT245" s="20"/>
      <c r="BU245" s="22">
        <v>0.05</v>
      </c>
      <c r="BV245" s="22">
        <v>0</v>
      </c>
      <c r="BW245" s="22">
        <v>0.02</v>
      </c>
      <c r="BX245" s="22">
        <v>7.0000000000000007E-2</v>
      </c>
      <c r="BY245" s="22">
        <v>2.4500000000000002</v>
      </c>
      <c r="BZ245" s="22">
        <v>3.85</v>
      </c>
      <c r="CA245" s="22">
        <v>711</v>
      </c>
      <c r="CB245" s="22">
        <v>191</v>
      </c>
      <c r="CC245" s="22">
        <v>456</v>
      </c>
      <c r="CD245" s="22">
        <v>164</v>
      </c>
      <c r="CE245" s="22">
        <v>535</v>
      </c>
      <c r="CF245" s="22">
        <v>178</v>
      </c>
      <c r="CG245" s="22">
        <v>519</v>
      </c>
      <c r="CH245" s="22">
        <v>199</v>
      </c>
      <c r="CI245" s="22">
        <v>0.77</v>
      </c>
      <c r="CJ245" s="22">
        <v>0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0</v>
      </c>
      <c r="B246" s="22">
        <v>0</v>
      </c>
      <c r="C246" s="22">
        <v>447715</v>
      </c>
      <c r="D246" s="22">
        <v>0</v>
      </c>
      <c r="E246" s="22">
        <v>0</v>
      </c>
      <c r="F246" s="22">
        <v>0</v>
      </c>
      <c r="G246" s="22">
        <v>0</v>
      </c>
      <c r="H246" s="22">
        <v>0</v>
      </c>
      <c r="I246" s="22">
        <v>3</v>
      </c>
      <c r="J246" s="20">
        <v>0</v>
      </c>
      <c r="K246" s="20">
        <v>0</v>
      </c>
      <c r="L246" s="22">
        <v>0</v>
      </c>
      <c r="M246" s="20" t="s">
        <v>882</v>
      </c>
      <c r="N246" s="20">
        <v>0.2</v>
      </c>
      <c r="O246" s="22">
        <v>675</v>
      </c>
      <c r="P246" s="23" t="b">
        <v>0</v>
      </c>
      <c r="Q246" s="20" t="s">
        <v>4096</v>
      </c>
      <c r="R246" s="20" t="s">
        <v>4025</v>
      </c>
      <c r="S246" s="22">
        <v>50</v>
      </c>
      <c r="T246" s="20" t="s">
        <v>2813</v>
      </c>
      <c r="U246" s="20">
        <v>1.3</v>
      </c>
      <c r="V246" s="20" t="s">
        <v>544</v>
      </c>
      <c r="W246" s="20">
        <v>0</v>
      </c>
      <c r="X246" s="23" t="b">
        <v>0</v>
      </c>
      <c r="Y246" s="20"/>
      <c r="Z246" s="20" t="s">
        <v>898</v>
      </c>
      <c r="AA246" s="22">
        <v>6</v>
      </c>
      <c r="AB246" s="22">
        <v>90</v>
      </c>
      <c r="AC246" s="22">
        <v>18</v>
      </c>
      <c r="AD246" s="22">
        <v>10661</v>
      </c>
      <c r="AE246" s="22">
        <v>19</v>
      </c>
      <c r="AF246" s="22">
        <v>9879</v>
      </c>
      <c r="AG246" s="22">
        <v>55</v>
      </c>
      <c r="AH246" s="20">
        <v>0</v>
      </c>
      <c r="AI246" s="20">
        <v>3.6</v>
      </c>
      <c r="AJ246" s="20" t="s">
        <v>2814</v>
      </c>
      <c r="AK246" s="22">
        <v>522</v>
      </c>
      <c r="AL246" s="22">
        <v>0</v>
      </c>
      <c r="AM246" s="22">
        <v>0</v>
      </c>
      <c r="AN246" s="22">
        <v>0</v>
      </c>
      <c r="AO246" s="22">
        <v>17</v>
      </c>
      <c r="AP246" s="22">
        <v>0</v>
      </c>
      <c r="AQ246" s="22">
        <v>0</v>
      </c>
      <c r="AR246" s="22">
        <v>0</v>
      </c>
      <c r="AS246" s="22">
        <v>1</v>
      </c>
      <c r="AT246" s="22">
        <v>0</v>
      </c>
      <c r="AU246" s="22">
        <v>0</v>
      </c>
      <c r="AV246" s="22">
        <v>0</v>
      </c>
      <c r="AW246" s="22">
        <v>62</v>
      </c>
      <c r="AX246" s="20">
        <v>51.2</v>
      </c>
      <c r="AY246" s="20">
        <v>28</v>
      </c>
      <c r="AZ246" s="20">
        <v>53</v>
      </c>
      <c r="BA246" s="20">
        <v>12.7</v>
      </c>
      <c r="BB246" s="22">
        <v>5</v>
      </c>
      <c r="BC246" s="20">
        <v>0.35</v>
      </c>
      <c r="BD246" s="20">
        <v>0.48</v>
      </c>
      <c r="BE246" s="20">
        <v>0.82</v>
      </c>
      <c r="BF246" s="20">
        <v>11.33</v>
      </c>
      <c r="BG246" s="22">
        <v>419</v>
      </c>
      <c r="BH246" s="22">
        <v>181</v>
      </c>
      <c r="BI246" s="22">
        <v>388</v>
      </c>
      <c r="BJ246" s="22">
        <v>194</v>
      </c>
      <c r="BK246" s="22">
        <v>315</v>
      </c>
      <c r="BL246" s="22">
        <v>162</v>
      </c>
      <c r="BM246" s="22">
        <v>418</v>
      </c>
      <c r="BN246" s="22">
        <v>190</v>
      </c>
      <c r="BO246" s="20"/>
      <c r="BP246" s="20"/>
      <c r="BQ246" s="20"/>
      <c r="BR246" s="20"/>
      <c r="BS246" s="20"/>
      <c r="BT246" s="20"/>
      <c r="BU246" s="22">
        <v>0.06</v>
      </c>
      <c r="BV246" s="22">
        <v>0</v>
      </c>
      <c r="BW246" s="22">
        <v>0.08</v>
      </c>
      <c r="BX246" s="22">
        <v>0.14000000000000001</v>
      </c>
      <c r="BY246" s="22">
        <v>1.95</v>
      </c>
      <c r="BZ246" s="22">
        <v>2.93</v>
      </c>
      <c r="CA246" s="22">
        <v>207</v>
      </c>
      <c r="CB246" s="22">
        <v>130</v>
      </c>
      <c r="CC246" s="22">
        <v>378</v>
      </c>
      <c r="CD246" s="22">
        <v>182</v>
      </c>
      <c r="CE246" s="22">
        <v>414</v>
      </c>
      <c r="CF246" s="22">
        <v>188</v>
      </c>
      <c r="CG246" s="22">
        <v>564</v>
      </c>
      <c r="CH246" s="22">
        <v>200</v>
      </c>
      <c r="CI246" s="22">
        <v>0.86</v>
      </c>
      <c r="CJ246" s="22">
        <v>0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0"/>
      <c r="B247" s="20"/>
      <c r="C247" s="22">
        <v>437757</v>
      </c>
      <c r="D247" s="22">
        <v>0</v>
      </c>
      <c r="E247" s="22">
        <v>0</v>
      </c>
      <c r="F247" s="22">
        <v>-1</v>
      </c>
      <c r="G247" s="22">
        <v>1</v>
      </c>
      <c r="H247" s="22">
        <v>0</v>
      </c>
      <c r="I247" s="22">
        <v>3</v>
      </c>
      <c r="J247" s="20">
        <v>-0.5</v>
      </c>
      <c r="K247" s="20">
        <v>-0.5</v>
      </c>
      <c r="L247" s="22">
        <v>0</v>
      </c>
      <c r="M247" s="20" t="s">
        <v>2915</v>
      </c>
      <c r="N247" s="20">
        <v>0</v>
      </c>
      <c r="O247" s="22">
        <v>694</v>
      </c>
      <c r="P247" s="23" t="b">
        <v>0</v>
      </c>
      <c r="Q247" s="20"/>
      <c r="R247" s="20"/>
      <c r="S247" s="22">
        <v>49</v>
      </c>
      <c r="T247" s="20" t="s">
        <v>2916</v>
      </c>
      <c r="U247" s="20">
        <v>1</v>
      </c>
      <c r="V247" s="20" t="s">
        <v>2917</v>
      </c>
      <c r="W247" s="20">
        <v>0</v>
      </c>
      <c r="X247" s="23" t="b">
        <v>0</v>
      </c>
      <c r="Y247" s="20"/>
      <c r="Z247" s="20" t="s">
        <v>857</v>
      </c>
      <c r="AA247" s="22">
        <v>6</v>
      </c>
      <c r="AB247" s="22">
        <v>90</v>
      </c>
      <c r="AC247" s="22">
        <v>3</v>
      </c>
      <c r="AD247" s="22">
        <v>521</v>
      </c>
      <c r="AE247" s="22">
        <v>6</v>
      </c>
      <c r="AF247" s="22">
        <v>593</v>
      </c>
      <c r="AG247" s="22">
        <v>11</v>
      </c>
      <c r="AH247" s="20">
        <v>0</v>
      </c>
      <c r="AI247" s="20">
        <v>0.6</v>
      </c>
      <c r="AJ247" s="20" t="s">
        <v>2917</v>
      </c>
      <c r="AK247" s="22">
        <v>14</v>
      </c>
      <c r="AL247" s="22">
        <v>0</v>
      </c>
      <c r="AM247" s="22">
        <v>0</v>
      </c>
      <c r="AN247" s="22">
        <v>0</v>
      </c>
      <c r="AO247" s="22">
        <v>0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11</v>
      </c>
      <c r="AX247" s="20">
        <v>2.8</v>
      </c>
      <c r="AY247" s="20">
        <v>0.1</v>
      </c>
      <c r="AZ247" s="20">
        <v>0</v>
      </c>
      <c r="BA247" s="20">
        <v>0.3</v>
      </c>
      <c r="BB247" s="22">
        <v>0</v>
      </c>
      <c r="BC247" s="20">
        <v>0</v>
      </c>
      <c r="BD247" s="20">
        <v>0</v>
      </c>
      <c r="BE247" s="20">
        <v>0</v>
      </c>
      <c r="BF247" s="20">
        <v>0.72</v>
      </c>
      <c r="BG247" s="22">
        <v>513</v>
      </c>
      <c r="BH247" s="22">
        <v>233</v>
      </c>
      <c r="BI247" s="22">
        <v>509</v>
      </c>
      <c r="BJ247" s="22">
        <v>245</v>
      </c>
      <c r="BK247" s="22">
        <v>801</v>
      </c>
      <c r="BL247" s="22">
        <v>342</v>
      </c>
      <c r="BM247" s="22">
        <v>522</v>
      </c>
      <c r="BN247" s="22">
        <v>237</v>
      </c>
      <c r="BO247" s="20"/>
      <c r="BP247" s="20"/>
      <c r="BQ247" s="20"/>
      <c r="BR247" s="20"/>
      <c r="BS247" s="20"/>
      <c r="BT247" s="20"/>
      <c r="BU247" s="22">
        <v>0</v>
      </c>
      <c r="BV247" s="22">
        <v>0</v>
      </c>
      <c r="BW247" s="22">
        <v>0</v>
      </c>
      <c r="BX247" s="22">
        <v>0</v>
      </c>
      <c r="BY247" s="22">
        <v>4.63</v>
      </c>
      <c r="BZ247" s="22">
        <v>0</v>
      </c>
      <c r="CA247" s="22">
        <v>259</v>
      </c>
      <c r="CB247" s="22">
        <v>165</v>
      </c>
      <c r="CC247" s="22">
        <v>770</v>
      </c>
      <c r="CD247" s="22">
        <v>322</v>
      </c>
      <c r="CE247" s="22">
        <v>497</v>
      </c>
      <c r="CF247" s="22">
        <v>231</v>
      </c>
      <c r="CG247" s="22">
        <v>707</v>
      </c>
      <c r="CH247" s="22">
        <v>277</v>
      </c>
      <c r="CI247" s="22">
        <v>0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0"/>
      <c r="B248" s="20"/>
      <c r="C248" s="22">
        <v>437748</v>
      </c>
      <c r="D248" s="22">
        <v>0</v>
      </c>
      <c r="E248" s="22">
        <v>0</v>
      </c>
      <c r="F248" s="22">
        <v>-2</v>
      </c>
      <c r="G248" s="22">
        <v>2</v>
      </c>
      <c r="H248" s="22">
        <v>0</v>
      </c>
      <c r="I248" s="22">
        <v>3</v>
      </c>
      <c r="J248" s="20">
        <v>-0.5</v>
      </c>
      <c r="K248" s="20">
        <v>-0.5</v>
      </c>
      <c r="L248" s="22">
        <v>0</v>
      </c>
      <c r="M248" s="20" t="s">
        <v>3060</v>
      </c>
      <c r="N248" s="20">
        <v>0</v>
      </c>
      <c r="O248" s="22">
        <v>706</v>
      </c>
      <c r="P248" s="23" t="b">
        <v>0</v>
      </c>
      <c r="Q248" s="20"/>
      <c r="R248" s="20"/>
      <c r="S248" s="22">
        <v>53</v>
      </c>
      <c r="T248" s="20" t="s">
        <v>3061</v>
      </c>
      <c r="U248" s="20">
        <v>1.3</v>
      </c>
      <c r="V248" s="20" t="s">
        <v>3062</v>
      </c>
      <c r="W248" s="20">
        <v>0</v>
      </c>
      <c r="X248" s="23" t="b">
        <v>0</v>
      </c>
      <c r="Y248" s="20"/>
      <c r="Z248" s="20" t="s">
        <v>857</v>
      </c>
      <c r="AA248" s="22">
        <v>6</v>
      </c>
      <c r="AB248" s="22">
        <v>90</v>
      </c>
      <c r="AC248" s="22">
        <v>18</v>
      </c>
      <c r="AD248" s="22">
        <v>5396</v>
      </c>
      <c r="AE248" s="22">
        <v>147</v>
      </c>
      <c r="AF248" s="22">
        <v>5118</v>
      </c>
      <c r="AG248" s="22">
        <v>29</v>
      </c>
      <c r="AH248" s="20">
        <v>0</v>
      </c>
      <c r="AI248" s="20">
        <v>3.4</v>
      </c>
      <c r="AJ248" s="20" t="s">
        <v>3063</v>
      </c>
      <c r="AK248" s="22">
        <v>397</v>
      </c>
      <c r="AL248" s="22">
        <v>0</v>
      </c>
      <c r="AM248" s="22">
        <v>0</v>
      </c>
      <c r="AN248" s="22">
        <v>0</v>
      </c>
      <c r="AO248" s="22">
        <v>9</v>
      </c>
      <c r="AP248" s="22">
        <v>0</v>
      </c>
      <c r="AQ248" s="22">
        <v>0</v>
      </c>
      <c r="AR248" s="22">
        <v>0</v>
      </c>
      <c r="AS248" s="22">
        <v>0</v>
      </c>
      <c r="AT248" s="22">
        <v>0</v>
      </c>
      <c r="AU248" s="22">
        <v>0</v>
      </c>
      <c r="AV248" s="22">
        <v>0</v>
      </c>
      <c r="AW248" s="22">
        <v>68</v>
      </c>
      <c r="AX248" s="20">
        <v>43.4</v>
      </c>
      <c r="AY248" s="20">
        <v>109.7</v>
      </c>
      <c r="AZ248" s="20">
        <v>24</v>
      </c>
      <c r="BA248" s="20">
        <v>17.8</v>
      </c>
      <c r="BB248" s="22">
        <v>3</v>
      </c>
      <c r="BC248" s="20">
        <v>0.37</v>
      </c>
      <c r="BD248" s="20">
        <v>0.54</v>
      </c>
      <c r="BE248" s="20">
        <v>0.91</v>
      </c>
      <c r="BF248" s="20">
        <v>9.67</v>
      </c>
      <c r="BG248" s="22">
        <v>431</v>
      </c>
      <c r="BH248" s="22">
        <v>191</v>
      </c>
      <c r="BI248" s="22">
        <v>244</v>
      </c>
      <c r="BJ248" s="22">
        <v>144</v>
      </c>
      <c r="BK248" s="22">
        <v>391</v>
      </c>
      <c r="BL248" s="22">
        <v>196</v>
      </c>
      <c r="BM248" s="22">
        <v>383</v>
      </c>
      <c r="BN248" s="22">
        <v>171</v>
      </c>
      <c r="BO248" s="22">
        <v>3</v>
      </c>
      <c r="BP248" s="20"/>
      <c r="BQ248" s="22">
        <v>4</v>
      </c>
      <c r="BR248" s="20"/>
      <c r="BS248" s="20"/>
      <c r="BT248" s="20"/>
      <c r="BU248" s="22">
        <v>0.08</v>
      </c>
      <c r="BV248" s="22">
        <v>0</v>
      </c>
      <c r="BW248" s="22">
        <v>0.12</v>
      </c>
      <c r="BX248" s="22">
        <v>0.2</v>
      </c>
      <c r="BY248" s="22">
        <v>2.19</v>
      </c>
      <c r="BZ248" s="22">
        <v>2.04</v>
      </c>
      <c r="CA248" s="22">
        <v>148</v>
      </c>
      <c r="CB248" s="22">
        <v>92</v>
      </c>
      <c r="CC248" s="22">
        <v>806</v>
      </c>
      <c r="CD248" s="22">
        <v>347</v>
      </c>
      <c r="CE248" s="22">
        <v>415</v>
      </c>
      <c r="CF248" s="22">
        <v>189</v>
      </c>
      <c r="CG248" s="22">
        <v>598</v>
      </c>
      <c r="CH248" s="22">
        <v>217</v>
      </c>
      <c r="CI248" s="22">
        <v>0.68</v>
      </c>
      <c r="CJ248" s="22">
        <v>0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0"/>
      <c r="B249" s="20"/>
      <c r="C249" s="22">
        <v>503724</v>
      </c>
      <c r="D249" s="22">
        <v>0</v>
      </c>
      <c r="E249" s="22">
        <v>0</v>
      </c>
      <c r="F249" s="22">
        <v>0</v>
      </c>
      <c r="G249" s="22">
        <v>0</v>
      </c>
      <c r="H249" s="22">
        <v>0</v>
      </c>
      <c r="I249" s="22">
        <v>2</v>
      </c>
      <c r="J249" s="20">
        <v>-0.3</v>
      </c>
      <c r="K249" s="20">
        <v>-0.3</v>
      </c>
      <c r="L249" s="22">
        <v>0</v>
      </c>
      <c r="M249" s="20" t="s">
        <v>3892</v>
      </c>
      <c r="N249" s="20">
        <v>0.2</v>
      </c>
      <c r="O249" s="22">
        <v>805</v>
      </c>
      <c r="P249" s="23" t="b">
        <v>0</v>
      </c>
      <c r="Q249" s="20"/>
      <c r="R249" s="20"/>
      <c r="S249" s="22">
        <v>40</v>
      </c>
      <c r="T249" s="20" t="s">
        <v>3893</v>
      </c>
      <c r="U249" s="20">
        <v>1</v>
      </c>
      <c r="V249" s="20" t="s">
        <v>3894</v>
      </c>
      <c r="W249" s="20">
        <v>0.1</v>
      </c>
      <c r="X249" s="23" t="b">
        <v>0</v>
      </c>
      <c r="Y249" s="20"/>
      <c r="Z249" s="20" t="s">
        <v>857</v>
      </c>
      <c r="AA249" s="22">
        <v>6</v>
      </c>
      <c r="AB249" s="22">
        <v>90</v>
      </c>
      <c r="AC249" s="22">
        <v>6</v>
      </c>
      <c r="AD249" s="22">
        <v>8374</v>
      </c>
      <c r="AE249" s="22">
        <v>358</v>
      </c>
      <c r="AF249" s="22">
        <v>3098</v>
      </c>
      <c r="AG249" s="22">
        <v>145</v>
      </c>
      <c r="AH249" s="20">
        <v>0</v>
      </c>
      <c r="AI249" s="20">
        <v>1.5</v>
      </c>
      <c r="AJ249" s="20" t="s">
        <v>3894</v>
      </c>
      <c r="AK249" s="22">
        <v>528</v>
      </c>
      <c r="AL249" s="22">
        <v>0</v>
      </c>
      <c r="AM249" s="22">
        <v>1</v>
      </c>
      <c r="AN249" s="22">
        <v>0</v>
      </c>
      <c r="AO249" s="22">
        <v>17</v>
      </c>
      <c r="AP249" s="22">
        <v>0</v>
      </c>
      <c r="AQ249" s="22">
        <v>0</v>
      </c>
      <c r="AR249" s="22">
        <v>0</v>
      </c>
      <c r="AS249" s="22">
        <v>2</v>
      </c>
      <c r="AT249" s="22">
        <v>0</v>
      </c>
      <c r="AU249" s="22">
        <v>0</v>
      </c>
      <c r="AV249" s="22">
        <v>0</v>
      </c>
      <c r="AW249" s="22">
        <v>52</v>
      </c>
      <c r="AX249" s="20">
        <v>106</v>
      </c>
      <c r="AY249" s="20">
        <v>70.2</v>
      </c>
      <c r="AZ249" s="20">
        <v>10</v>
      </c>
      <c r="BA249" s="20">
        <v>18.7</v>
      </c>
      <c r="BB249" s="22">
        <v>6</v>
      </c>
      <c r="BC249" s="20">
        <v>0.03</v>
      </c>
      <c r="BD249" s="20">
        <v>0.28999999999999998</v>
      </c>
      <c r="BE249" s="20">
        <v>0.32</v>
      </c>
      <c r="BF249" s="20">
        <v>11.68</v>
      </c>
      <c r="BG249" s="22">
        <v>344</v>
      </c>
      <c r="BH249" s="22">
        <v>135</v>
      </c>
      <c r="BI249" s="22">
        <v>311</v>
      </c>
      <c r="BJ249" s="22">
        <v>102</v>
      </c>
      <c r="BK249" s="22">
        <v>428</v>
      </c>
      <c r="BL249" s="22">
        <v>157</v>
      </c>
      <c r="BM249" s="22">
        <v>377</v>
      </c>
      <c r="BN249" s="22">
        <v>136</v>
      </c>
      <c r="BO249" s="20"/>
      <c r="BP249" s="20"/>
      <c r="BQ249" s="20"/>
      <c r="BR249" s="20"/>
      <c r="BS249" s="20"/>
      <c r="BT249" s="20"/>
      <c r="BU249" s="22">
        <v>0.01</v>
      </c>
      <c r="BV249" s="22">
        <v>0</v>
      </c>
      <c r="BW249" s="22">
        <v>0.05</v>
      </c>
      <c r="BX249" s="22">
        <v>0.06</v>
      </c>
      <c r="BY249" s="22">
        <v>1.99</v>
      </c>
      <c r="BZ249" s="22">
        <v>2.9</v>
      </c>
      <c r="CA249" s="22">
        <v>749</v>
      </c>
      <c r="CB249" s="22">
        <v>216</v>
      </c>
      <c r="CC249" s="22">
        <v>346</v>
      </c>
      <c r="CD249" s="22">
        <v>115</v>
      </c>
      <c r="CE249" s="22">
        <v>445</v>
      </c>
      <c r="CF249" s="22">
        <v>156</v>
      </c>
      <c r="CG249" s="22">
        <v>474</v>
      </c>
      <c r="CH249" s="22">
        <v>185</v>
      </c>
      <c r="CI249" s="22">
        <v>1.02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0"/>
      <c r="B250" s="20"/>
      <c r="C250" s="22">
        <v>477717</v>
      </c>
      <c r="D250" s="22">
        <v>0</v>
      </c>
      <c r="E250" s="22">
        <v>0</v>
      </c>
      <c r="F250" s="22">
        <v>0</v>
      </c>
      <c r="G250" s="22">
        <v>0</v>
      </c>
      <c r="H250" s="22">
        <v>0</v>
      </c>
      <c r="I250" s="22">
        <v>2</v>
      </c>
      <c r="J250" s="20">
        <v>0</v>
      </c>
      <c r="K250" s="20">
        <v>0</v>
      </c>
      <c r="L250" s="22">
        <v>0</v>
      </c>
      <c r="M250" s="20" t="s">
        <v>3895</v>
      </c>
      <c r="N250" s="20">
        <v>0.5</v>
      </c>
      <c r="O250" s="22">
        <v>806</v>
      </c>
      <c r="P250" s="23" t="b">
        <v>0</v>
      </c>
      <c r="Q250" s="20"/>
      <c r="R250" s="20"/>
      <c r="S250" s="22">
        <v>40</v>
      </c>
      <c r="T250" s="20" t="s">
        <v>3896</v>
      </c>
      <c r="U250" s="20">
        <v>0.7</v>
      </c>
      <c r="V250" s="20" t="s">
        <v>3897</v>
      </c>
      <c r="W250" s="20">
        <v>0</v>
      </c>
      <c r="X250" s="23" t="b">
        <v>0</v>
      </c>
      <c r="Y250" s="20"/>
      <c r="Z250" s="20" t="s">
        <v>857</v>
      </c>
      <c r="AA250" s="22">
        <v>6</v>
      </c>
      <c r="AB250" s="22">
        <v>90</v>
      </c>
      <c r="AC250" s="22">
        <v>4</v>
      </c>
      <c r="AD250" s="22">
        <v>1011</v>
      </c>
      <c r="AE250" s="22">
        <v>102</v>
      </c>
      <c r="AF250" s="22">
        <v>458</v>
      </c>
      <c r="AG250" s="22">
        <v>30</v>
      </c>
      <c r="AH250" s="20">
        <v>0.1</v>
      </c>
      <c r="AI250" s="20">
        <v>1</v>
      </c>
      <c r="AJ250" s="20" t="s">
        <v>3898</v>
      </c>
      <c r="AK250" s="22">
        <v>455</v>
      </c>
      <c r="AL250" s="22">
        <v>0</v>
      </c>
      <c r="AM250" s="22">
        <v>0</v>
      </c>
      <c r="AN250" s="22">
        <v>0</v>
      </c>
      <c r="AO250" s="22">
        <v>13</v>
      </c>
      <c r="AP250" s="22">
        <v>0</v>
      </c>
      <c r="AQ250" s="22">
        <v>0</v>
      </c>
      <c r="AR250" s="22">
        <v>0</v>
      </c>
      <c r="AS250" s="22">
        <v>2</v>
      </c>
      <c r="AT250" s="22">
        <v>0</v>
      </c>
      <c r="AU250" s="22">
        <v>0</v>
      </c>
      <c r="AV250" s="22">
        <v>0</v>
      </c>
      <c r="AW250" s="22">
        <v>61</v>
      </c>
      <c r="AX250" s="20">
        <v>82.6</v>
      </c>
      <c r="AY250" s="20">
        <v>8.5</v>
      </c>
      <c r="AZ250" s="20">
        <v>6</v>
      </c>
      <c r="BA250" s="20">
        <v>9.8000000000000007</v>
      </c>
      <c r="BB250" s="22">
        <v>5</v>
      </c>
      <c r="BC250" s="20">
        <v>0.09</v>
      </c>
      <c r="BD250" s="20">
        <v>0.02</v>
      </c>
      <c r="BE250" s="20">
        <v>0.11</v>
      </c>
      <c r="BF250" s="20">
        <v>9.14</v>
      </c>
      <c r="BG250" s="22">
        <v>376</v>
      </c>
      <c r="BH250" s="22">
        <v>147</v>
      </c>
      <c r="BI250" s="22">
        <v>444</v>
      </c>
      <c r="BJ250" s="22">
        <v>161</v>
      </c>
      <c r="BK250" s="22">
        <v>436</v>
      </c>
      <c r="BL250" s="22">
        <v>158</v>
      </c>
      <c r="BM250" s="22">
        <v>432</v>
      </c>
      <c r="BN250" s="22">
        <v>155</v>
      </c>
      <c r="BO250" s="20"/>
      <c r="BP250" s="20"/>
      <c r="BQ250" s="20"/>
      <c r="BR250" s="20"/>
      <c r="BS250" s="20"/>
      <c r="BT250" s="20"/>
      <c r="BU250" s="22">
        <v>0.02</v>
      </c>
      <c r="BV250" s="22">
        <v>0</v>
      </c>
      <c r="BW250" s="22">
        <v>0</v>
      </c>
      <c r="BX250" s="22">
        <v>0.02</v>
      </c>
      <c r="BY250" s="22">
        <v>1.81</v>
      </c>
      <c r="BZ250" s="22">
        <v>2.57</v>
      </c>
      <c r="CA250" s="22">
        <v>738</v>
      </c>
      <c r="CB250" s="22">
        <v>208</v>
      </c>
      <c r="CC250" s="22">
        <v>299</v>
      </c>
      <c r="CD250" s="22">
        <v>96</v>
      </c>
      <c r="CE250" s="22">
        <v>528</v>
      </c>
      <c r="CF250" s="22">
        <v>175</v>
      </c>
      <c r="CG250" s="22">
        <v>680</v>
      </c>
      <c r="CH250" s="22">
        <v>239</v>
      </c>
      <c r="CI250" s="22">
        <v>0.99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100</v>
      </c>
      <c r="B251" s="22">
        <v>100</v>
      </c>
      <c r="C251" s="22">
        <v>486672</v>
      </c>
      <c r="D251" s="22">
        <v>0</v>
      </c>
      <c r="E251" s="22">
        <v>0</v>
      </c>
      <c r="F251" s="22">
        <v>-5</v>
      </c>
      <c r="G251" s="22">
        <v>5</v>
      </c>
      <c r="H251" s="22">
        <v>0</v>
      </c>
      <c r="I251" s="22">
        <v>3</v>
      </c>
      <c r="J251" s="20">
        <v>0</v>
      </c>
      <c r="K251" s="20">
        <v>1.3</v>
      </c>
      <c r="L251" s="22">
        <v>1</v>
      </c>
      <c r="M251" s="20" t="s">
        <v>1111</v>
      </c>
      <c r="N251" s="20">
        <v>1.3</v>
      </c>
      <c r="O251" s="22">
        <v>126</v>
      </c>
      <c r="P251" s="23" t="b">
        <v>0</v>
      </c>
      <c r="Q251" s="20"/>
      <c r="R251" s="20" t="s">
        <v>3543</v>
      </c>
      <c r="S251" s="22">
        <v>45</v>
      </c>
      <c r="T251" s="20" t="s">
        <v>1112</v>
      </c>
      <c r="U251" s="20">
        <v>1.9</v>
      </c>
      <c r="V251" s="20" t="s">
        <v>1113</v>
      </c>
      <c r="W251" s="20">
        <v>1.2</v>
      </c>
      <c r="X251" s="23" t="b">
        <v>0</v>
      </c>
      <c r="Y251" s="20"/>
      <c r="Z251" s="20" t="s">
        <v>857</v>
      </c>
      <c r="AA251" s="22">
        <v>7</v>
      </c>
      <c r="AB251" s="22">
        <v>8</v>
      </c>
      <c r="AC251" s="22">
        <v>45</v>
      </c>
      <c r="AD251" s="22">
        <v>124717</v>
      </c>
      <c r="AE251" s="22">
        <v>452</v>
      </c>
      <c r="AF251" s="22">
        <v>330101</v>
      </c>
      <c r="AG251" s="22">
        <v>926</v>
      </c>
      <c r="AH251" s="20">
        <v>0.3</v>
      </c>
      <c r="AI251" s="20">
        <v>10</v>
      </c>
      <c r="AJ251" s="20" t="s">
        <v>589</v>
      </c>
      <c r="AK251" s="22">
        <v>1940</v>
      </c>
      <c r="AL251" s="22">
        <v>0</v>
      </c>
      <c r="AM251" s="22">
        <v>1</v>
      </c>
      <c r="AN251" s="22">
        <v>4</v>
      </c>
      <c r="AO251" s="22">
        <v>33</v>
      </c>
      <c r="AP251" s="22">
        <v>0</v>
      </c>
      <c r="AQ251" s="22">
        <v>0</v>
      </c>
      <c r="AR251" s="22">
        <v>0</v>
      </c>
      <c r="AS251" s="22">
        <v>8</v>
      </c>
      <c r="AT251" s="22">
        <v>0</v>
      </c>
      <c r="AU251" s="22">
        <v>0</v>
      </c>
      <c r="AV251" s="22">
        <v>0</v>
      </c>
      <c r="AW251" s="22">
        <v>285</v>
      </c>
      <c r="AX251" s="20">
        <v>343.6</v>
      </c>
      <c r="AY251" s="20">
        <v>253.3</v>
      </c>
      <c r="AZ251" s="20">
        <v>30</v>
      </c>
      <c r="BA251" s="20">
        <v>62.4</v>
      </c>
      <c r="BB251" s="22">
        <v>22</v>
      </c>
      <c r="BC251" s="20">
        <v>0.25</v>
      </c>
      <c r="BD251" s="20">
        <v>1.04</v>
      </c>
      <c r="BE251" s="20">
        <v>1.29</v>
      </c>
      <c r="BF251" s="20">
        <v>30.18</v>
      </c>
      <c r="BG251" s="22">
        <v>159</v>
      </c>
      <c r="BH251" s="22">
        <v>70</v>
      </c>
      <c r="BI251" s="22">
        <v>120</v>
      </c>
      <c r="BJ251" s="22">
        <v>84</v>
      </c>
      <c r="BK251" s="22">
        <v>368</v>
      </c>
      <c r="BL251" s="22">
        <v>187</v>
      </c>
      <c r="BM251" s="22">
        <v>198</v>
      </c>
      <c r="BN251" s="22">
        <v>101</v>
      </c>
      <c r="BO251" s="20"/>
      <c r="BP251" s="20"/>
      <c r="BQ251" s="20"/>
      <c r="BR251" s="20"/>
      <c r="BS251" s="20"/>
      <c r="BT251" s="20"/>
      <c r="BU251" s="22">
        <v>0.01</v>
      </c>
      <c r="BV251" s="22">
        <v>0</v>
      </c>
      <c r="BW251" s="22">
        <v>0.05</v>
      </c>
      <c r="BX251" s="22">
        <v>0.06</v>
      </c>
      <c r="BY251" s="22">
        <v>1.4</v>
      </c>
      <c r="BZ251" s="22">
        <v>1.53</v>
      </c>
      <c r="CA251" s="22">
        <v>440</v>
      </c>
      <c r="CB251" s="22">
        <v>257</v>
      </c>
      <c r="CC251" s="22">
        <v>222</v>
      </c>
      <c r="CD251" s="22">
        <v>107</v>
      </c>
      <c r="CE251" s="22">
        <v>320</v>
      </c>
      <c r="CF251" s="22">
        <v>135</v>
      </c>
      <c r="CG251" s="22">
        <v>185</v>
      </c>
      <c r="CH251" s="22">
        <v>55</v>
      </c>
      <c r="CI251" s="22">
        <v>1.02</v>
      </c>
      <c r="CJ251" s="22">
        <v>0.19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100</v>
      </c>
      <c r="B252" s="22">
        <v>100</v>
      </c>
      <c r="C252" s="22">
        <v>215059</v>
      </c>
      <c r="D252" s="22">
        <v>0</v>
      </c>
      <c r="E252" s="22">
        <v>0</v>
      </c>
      <c r="F252" s="22">
        <v>0</v>
      </c>
      <c r="G252" s="22">
        <v>0</v>
      </c>
      <c r="H252" s="22">
        <v>1</v>
      </c>
      <c r="I252" s="22">
        <v>1</v>
      </c>
      <c r="J252" s="20">
        <v>0</v>
      </c>
      <c r="K252" s="20">
        <v>0</v>
      </c>
      <c r="L252" s="22">
        <v>0</v>
      </c>
      <c r="M252" s="20" t="s">
        <v>1097</v>
      </c>
      <c r="N252" s="20">
        <v>0</v>
      </c>
      <c r="O252" s="22">
        <v>145</v>
      </c>
      <c r="P252" s="23" t="b">
        <v>0</v>
      </c>
      <c r="Q252" s="20"/>
      <c r="R252" s="20" t="s">
        <v>3457</v>
      </c>
      <c r="S252" s="22">
        <v>45</v>
      </c>
      <c r="T252" s="20" t="s">
        <v>1098</v>
      </c>
      <c r="U252" s="20">
        <v>3.7</v>
      </c>
      <c r="V252" s="20" t="s">
        <v>425</v>
      </c>
      <c r="W252" s="20">
        <v>2.7</v>
      </c>
      <c r="X252" s="23" t="b">
        <v>0</v>
      </c>
      <c r="Y252" s="20"/>
      <c r="Z252" s="20" t="s">
        <v>857</v>
      </c>
      <c r="AA252" s="22">
        <v>7</v>
      </c>
      <c r="AB252" s="22">
        <v>8</v>
      </c>
      <c r="AC252" s="22">
        <v>59</v>
      </c>
      <c r="AD252" s="22">
        <v>1001002</v>
      </c>
      <c r="AE252" s="22">
        <v>408</v>
      </c>
      <c r="AF252" s="22">
        <v>1102669</v>
      </c>
      <c r="AG252" s="22">
        <v>1752</v>
      </c>
      <c r="AH252" s="20">
        <v>0</v>
      </c>
      <c r="AI252" s="20">
        <v>13.1</v>
      </c>
      <c r="AJ252" s="20" t="s">
        <v>1955</v>
      </c>
      <c r="AK252" s="22">
        <v>1433</v>
      </c>
      <c r="AL252" s="22">
        <v>0</v>
      </c>
      <c r="AM252" s="22">
        <v>0</v>
      </c>
      <c r="AN252" s="22">
        <v>3</v>
      </c>
      <c r="AO252" s="22">
        <v>25</v>
      </c>
      <c r="AP252" s="22">
        <v>0</v>
      </c>
      <c r="AQ252" s="22">
        <v>1</v>
      </c>
      <c r="AR252" s="22">
        <v>0</v>
      </c>
      <c r="AS252" s="22">
        <v>2</v>
      </c>
      <c r="AT252" s="22">
        <v>0</v>
      </c>
      <c r="AU252" s="22">
        <v>53</v>
      </c>
      <c r="AV252" s="22">
        <v>7</v>
      </c>
      <c r="AW252" s="22">
        <v>317</v>
      </c>
      <c r="AX252" s="20">
        <v>450.6</v>
      </c>
      <c r="AY252" s="20">
        <v>0.1</v>
      </c>
      <c r="AZ252" s="20">
        <v>0</v>
      </c>
      <c r="BA252" s="20">
        <v>45.2</v>
      </c>
      <c r="BB252" s="22">
        <v>16</v>
      </c>
      <c r="BC252" s="20">
        <v>0</v>
      </c>
      <c r="BD252" s="20">
        <v>0</v>
      </c>
      <c r="BE252" s="20">
        <v>0</v>
      </c>
      <c r="BF252" s="20">
        <v>23.72</v>
      </c>
      <c r="BG252" s="22">
        <v>91</v>
      </c>
      <c r="BH252" s="22">
        <v>15</v>
      </c>
      <c r="BI252" s="22">
        <v>505</v>
      </c>
      <c r="BJ252" s="22">
        <v>11</v>
      </c>
      <c r="BK252" s="22">
        <v>683</v>
      </c>
      <c r="BL252" s="22">
        <v>80</v>
      </c>
      <c r="BM252" s="22">
        <v>255</v>
      </c>
      <c r="BN252" s="22">
        <v>16</v>
      </c>
      <c r="BO252" s="20"/>
      <c r="BP252" s="20"/>
      <c r="BQ252" s="20"/>
      <c r="BR252" s="20"/>
      <c r="BS252" s="20"/>
      <c r="BT252" s="20"/>
      <c r="BU252" s="22">
        <v>0</v>
      </c>
      <c r="BV252" s="22">
        <v>3.33</v>
      </c>
      <c r="BW252" s="22">
        <v>0</v>
      </c>
      <c r="BX252" s="22">
        <v>0</v>
      </c>
      <c r="BY252" s="22">
        <v>1.49</v>
      </c>
      <c r="BZ252" s="22">
        <v>1.57</v>
      </c>
      <c r="CA252" s="22">
        <v>383</v>
      </c>
      <c r="CB252" s="22">
        <v>20</v>
      </c>
      <c r="CC252" s="22">
        <v>623</v>
      </c>
      <c r="CD252" s="22">
        <v>91</v>
      </c>
      <c r="CE252" s="22">
        <v>69</v>
      </c>
      <c r="CF252" s="22">
        <v>8</v>
      </c>
      <c r="CG252" s="22">
        <v>125</v>
      </c>
      <c r="CH252" s="22">
        <v>17</v>
      </c>
      <c r="CI252" s="22">
        <v>1</v>
      </c>
      <c r="CJ252" s="22">
        <v>0.19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2">
        <v>0</v>
      </c>
      <c r="C253" s="22">
        <v>199598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2</v>
      </c>
      <c r="J253" s="20">
        <v>0</v>
      </c>
      <c r="K253" s="20">
        <v>0</v>
      </c>
      <c r="L253" s="22">
        <v>0</v>
      </c>
      <c r="M253" s="20" t="s">
        <v>917</v>
      </c>
      <c r="N253" s="20">
        <v>0</v>
      </c>
      <c r="O253" s="22">
        <v>185</v>
      </c>
      <c r="P253" s="23" t="b">
        <v>0</v>
      </c>
      <c r="Q253" s="20" t="s">
        <v>2048</v>
      </c>
      <c r="R253" s="20" t="s">
        <v>2049</v>
      </c>
      <c r="S253" s="22">
        <v>40</v>
      </c>
      <c r="T253" s="20" t="s">
        <v>1174</v>
      </c>
      <c r="U253" s="20">
        <v>0</v>
      </c>
      <c r="V253" s="20" t="s">
        <v>737</v>
      </c>
      <c r="W253" s="20">
        <v>0</v>
      </c>
      <c r="X253" s="23" t="b">
        <v>0</v>
      </c>
      <c r="Y253" s="20"/>
      <c r="Z253" s="20" t="s">
        <v>871</v>
      </c>
      <c r="AA253" s="22">
        <v>7</v>
      </c>
      <c r="AB253" s="22">
        <v>8</v>
      </c>
      <c r="AC253" s="22">
        <v>0</v>
      </c>
      <c r="AD253" s="22">
        <v>0</v>
      </c>
      <c r="AE253" s="22">
        <v>0</v>
      </c>
      <c r="AF253" s="22">
        <v>929</v>
      </c>
      <c r="AG253" s="22">
        <v>0</v>
      </c>
      <c r="AH253" s="20">
        <v>0</v>
      </c>
      <c r="AI253" s="20">
        <v>0</v>
      </c>
      <c r="AJ253" s="20" t="s">
        <v>737</v>
      </c>
      <c r="AK253" s="22">
        <v>0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0</v>
      </c>
      <c r="AX253" s="20">
        <v>0</v>
      </c>
      <c r="AY253" s="20">
        <v>0</v>
      </c>
      <c r="AZ253" s="20">
        <v>0</v>
      </c>
      <c r="BA253" s="20">
        <v>0</v>
      </c>
      <c r="BB253" s="22">
        <v>0</v>
      </c>
      <c r="BC253" s="20">
        <v>0</v>
      </c>
      <c r="BD253" s="20">
        <v>0</v>
      </c>
      <c r="BE253" s="20">
        <v>0</v>
      </c>
      <c r="BF253" s="20">
        <v>0</v>
      </c>
      <c r="BG253" s="22">
        <v>578</v>
      </c>
      <c r="BH253" s="22">
        <v>206</v>
      </c>
      <c r="BI253" s="22">
        <v>564</v>
      </c>
      <c r="BJ253" s="22">
        <v>205</v>
      </c>
      <c r="BK253" s="22">
        <v>526</v>
      </c>
      <c r="BL253" s="22">
        <v>194</v>
      </c>
      <c r="BM253" s="22">
        <v>582</v>
      </c>
      <c r="BN253" s="22">
        <v>206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0</v>
      </c>
      <c r="BZ253" s="22">
        <v>0</v>
      </c>
      <c r="CA253" s="22">
        <v>696</v>
      </c>
      <c r="CB253" s="22">
        <v>181</v>
      </c>
      <c r="CC253" s="22">
        <v>442</v>
      </c>
      <c r="CD253" s="22">
        <v>155</v>
      </c>
      <c r="CE253" s="22">
        <v>589</v>
      </c>
      <c r="CF253" s="22">
        <v>202</v>
      </c>
      <c r="CG253" s="22">
        <v>736</v>
      </c>
      <c r="CH253" s="22">
        <v>254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0</v>
      </c>
      <c r="B254" s="22">
        <v>0</v>
      </c>
      <c r="C254" s="22">
        <v>532605</v>
      </c>
      <c r="D254" s="22">
        <v>0</v>
      </c>
      <c r="E254" s="22">
        <v>0</v>
      </c>
      <c r="F254" s="22">
        <v>-3</v>
      </c>
      <c r="G254" s="22">
        <v>3</v>
      </c>
      <c r="H254" s="22">
        <v>0</v>
      </c>
      <c r="I254" s="22">
        <v>3</v>
      </c>
      <c r="J254" s="20">
        <v>0</v>
      </c>
      <c r="K254" s="20">
        <v>0</v>
      </c>
      <c r="L254" s="22">
        <v>0</v>
      </c>
      <c r="M254" s="20" t="s">
        <v>1197</v>
      </c>
      <c r="N254" s="20">
        <v>0</v>
      </c>
      <c r="O254" s="22">
        <v>186</v>
      </c>
      <c r="P254" s="23" t="b">
        <v>0</v>
      </c>
      <c r="Q254" s="20" t="s">
        <v>3899</v>
      </c>
      <c r="R254" s="20" t="s">
        <v>3900</v>
      </c>
      <c r="S254" s="22">
        <v>42</v>
      </c>
      <c r="T254" s="20" t="s">
        <v>1198</v>
      </c>
      <c r="U254" s="20">
        <v>1</v>
      </c>
      <c r="V254" s="20" t="s">
        <v>1199</v>
      </c>
      <c r="W254" s="20">
        <v>0.1</v>
      </c>
      <c r="X254" s="23" t="b">
        <v>0</v>
      </c>
      <c r="Y254" s="20"/>
      <c r="Z254" s="20" t="s">
        <v>871</v>
      </c>
      <c r="AA254" s="22">
        <v>7</v>
      </c>
      <c r="AB254" s="22">
        <v>8</v>
      </c>
      <c r="AC254" s="22">
        <v>1</v>
      </c>
      <c r="AD254" s="22">
        <v>15054</v>
      </c>
      <c r="AE254" s="22">
        <v>0</v>
      </c>
      <c r="AF254" s="22">
        <v>23171</v>
      </c>
      <c r="AG254" s="22">
        <v>66</v>
      </c>
      <c r="AH254" s="20">
        <v>0</v>
      </c>
      <c r="AI254" s="20">
        <v>0.2</v>
      </c>
      <c r="AJ254" s="20" t="s">
        <v>1197</v>
      </c>
      <c r="AK254" s="22">
        <v>7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1</v>
      </c>
      <c r="AX254" s="20">
        <v>0</v>
      </c>
      <c r="AY254" s="20">
        <v>0.5</v>
      </c>
      <c r="AZ254" s="20">
        <v>3</v>
      </c>
      <c r="BA254" s="20">
        <v>0.2</v>
      </c>
      <c r="BB254" s="22">
        <v>0</v>
      </c>
      <c r="BC254" s="20">
        <v>0.06</v>
      </c>
      <c r="BD254" s="20">
        <v>0</v>
      </c>
      <c r="BE254" s="20">
        <v>0.06</v>
      </c>
      <c r="BF254" s="20">
        <v>0.02</v>
      </c>
      <c r="BG254" s="22">
        <v>654</v>
      </c>
      <c r="BH254" s="22">
        <v>243</v>
      </c>
      <c r="BI254" s="22">
        <v>489</v>
      </c>
      <c r="BJ254" s="22">
        <v>238</v>
      </c>
      <c r="BK254" s="22">
        <v>452</v>
      </c>
      <c r="BL254" s="22">
        <v>225</v>
      </c>
      <c r="BM254" s="22">
        <v>525</v>
      </c>
      <c r="BN254" s="22">
        <v>239</v>
      </c>
      <c r="BO254" s="20"/>
      <c r="BP254" s="20"/>
      <c r="BQ254" s="20"/>
      <c r="BR254" s="20"/>
      <c r="BS254" s="20"/>
      <c r="BT254" s="20"/>
      <c r="BU254" s="22">
        <v>0.77</v>
      </c>
      <c r="BV254" s="22">
        <v>0</v>
      </c>
      <c r="BW254" s="22">
        <v>0</v>
      </c>
      <c r="BX254" s="22">
        <v>0.77</v>
      </c>
      <c r="BY254" s="22">
        <v>0.26</v>
      </c>
      <c r="BZ254" s="22">
        <v>0</v>
      </c>
      <c r="CA254" s="22">
        <v>668</v>
      </c>
      <c r="CB254" s="22">
        <v>362</v>
      </c>
      <c r="CC254" s="22">
        <v>535</v>
      </c>
      <c r="CD254" s="22">
        <v>187</v>
      </c>
      <c r="CE254" s="22">
        <v>449</v>
      </c>
      <c r="CF254" s="22">
        <v>200</v>
      </c>
      <c r="CG254" s="22">
        <v>446</v>
      </c>
      <c r="CH254" s="22">
        <v>147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0</v>
      </c>
      <c r="B255" s="22">
        <v>0</v>
      </c>
      <c r="C255" s="22">
        <v>109745</v>
      </c>
      <c r="D255" s="22">
        <v>0</v>
      </c>
      <c r="E255" s="22">
        <v>0</v>
      </c>
      <c r="F255" s="22">
        <v>0</v>
      </c>
      <c r="G255" s="22">
        <v>0</v>
      </c>
      <c r="H255" s="22">
        <v>0</v>
      </c>
      <c r="I255" s="22">
        <v>1</v>
      </c>
      <c r="J255" s="20">
        <v>0</v>
      </c>
      <c r="K255" s="20">
        <v>0</v>
      </c>
      <c r="L255" s="22">
        <v>0</v>
      </c>
      <c r="M255" s="20" t="s">
        <v>398</v>
      </c>
      <c r="N255" s="20">
        <v>0</v>
      </c>
      <c r="O255" s="22">
        <v>187</v>
      </c>
      <c r="P255" s="23" t="b">
        <v>0</v>
      </c>
      <c r="Q255" s="20" t="s">
        <v>2470</v>
      </c>
      <c r="R255" s="20" t="s">
        <v>2471</v>
      </c>
      <c r="S255" s="22">
        <v>50</v>
      </c>
      <c r="T255" s="20" t="s">
        <v>1153</v>
      </c>
      <c r="U255" s="20">
        <v>0</v>
      </c>
      <c r="V255" s="20" t="s">
        <v>397</v>
      </c>
      <c r="W255" s="20">
        <v>0.2</v>
      </c>
      <c r="X255" s="23" t="b">
        <v>0</v>
      </c>
      <c r="Y255" s="20"/>
      <c r="Z255" s="20" t="s">
        <v>871</v>
      </c>
      <c r="AA255" s="22">
        <v>7</v>
      </c>
      <c r="AB255" s="22">
        <v>8</v>
      </c>
      <c r="AC255" s="22">
        <v>0</v>
      </c>
      <c r="AD255" s="22">
        <v>1775</v>
      </c>
      <c r="AE255" s="22">
        <v>0</v>
      </c>
      <c r="AF255" s="22">
        <v>85044</v>
      </c>
      <c r="AG255" s="22">
        <v>17</v>
      </c>
      <c r="AH255" s="20">
        <v>0</v>
      </c>
      <c r="AI255" s="20">
        <v>0</v>
      </c>
      <c r="AJ255" s="20" t="s">
        <v>397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812</v>
      </c>
      <c r="BH255" s="22">
        <v>95</v>
      </c>
      <c r="BI255" s="22">
        <v>807</v>
      </c>
      <c r="BJ255" s="22">
        <v>91</v>
      </c>
      <c r="BK255" s="22">
        <v>805</v>
      </c>
      <c r="BL255" s="22">
        <v>89</v>
      </c>
      <c r="BM255" s="22">
        <v>812</v>
      </c>
      <c r="BN255" s="22">
        <v>95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177</v>
      </c>
      <c r="CB255" s="22">
        <v>6</v>
      </c>
      <c r="CC255" s="22">
        <v>778</v>
      </c>
      <c r="CD255" s="22">
        <v>93</v>
      </c>
      <c r="CE255" s="22">
        <v>811</v>
      </c>
      <c r="CF255" s="22">
        <v>95</v>
      </c>
      <c r="CG255" s="22">
        <v>350</v>
      </c>
      <c r="CH255" s="22">
        <v>52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54694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4</v>
      </c>
      <c r="J256" s="20">
        <v>0</v>
      </c>
      <c r="K256" s="20">
        <v>0</v>
      </c>
      <c r="L256" s="22">
        <v>0</v>
      </c>
      <c r="M256" s="20" t="s">
        <v>1181</v>
      </c>
      <c r="N256" s="20">
        <v>0</v>
      </c>
      <c r="O256" s="22">
        <v>188</v>
      </c>
      <c r="P256" s="23" t="b">
        <v>0</v>
      </c>
      <c r="Q256" s="20"/>
      <c r="R256" s="20" t="s">
        <v>2050</v>
      </c>
      <c r="S256" s="22">
        <v>65</v>
      </c>
      <c r="T256" s="20" t="s">
        <v>1182</v>
      </c>
      <c r="U256" s="20">
        <v>0</v>
      </c>
      <c r="V256" s="20" t="s">
        <v>570</v>
      </c>
      <c r="W256" s="20">
        <v>0</v>
      </c>
      <c r="X256" s="23" t="b">
        <v>0</v>
      </c>
      <c r="Y256" s="20"/>
      <c r="Z256" s="20" t="s">
        <v>871</v>
      </c>
      <c r="AA256" s="22">
        <v>7</v>
      </c>
      <c r="AB256" s="22">
        <v>8</v>
      </c>
      <c r="AC256" s="22">
        <v>0</v>
      </c>
      <c r="AD256" s="22">
        <v>0</v>
      </c>
      <c r="AE256" s="22">
        <v>0</v>
      </c>
      <c r="AF256" s="22">
        <v>2028</v>
      </c>
      <c r="AG256" s="22">
        <v>3</v>
      </c>
      <c r="AH256" s="20">
        <v>0</v>
      </c>
      <c r="AI256" s="20">
        <v>0</v>
      </c>
      <c r="AJ256" s="20" t="s">
        <v>570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835</v>
      </c>
      <c r="BH256" s="22">
        <v>107</v>
      </c>
      <c r="BI256" s="22">
        <v>835</v>
      </c>
      <c r="BJ256" s="22">
        <v>107</v>
      </c>
      <c r="BK256" s="22">
        <v>835</v>
      </c>
      <c r="BL256" s="22">
        <v>107</v>
      </c>
      <c r="BM256" s="22">
        <v>835</v>
      </c>
      <c r="BN256" s="22">
        <v>107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43</v>
      </c>
      <c r="CB256" s="22">
        <v>16</v>
      </c>
      <c r="CC256" s="22">
        <v>827</v>
      </c>
      <c r="CD256" s="22">
        <v>105</v>
      </c>
      <c r="CE256" s="22">
        <v>834</v>
      </c>
      <c r="CF256" s="22">
        <v>107</v>
      </c>
      <c r="CG256" s="22">
        <v>646</v>
      </c>
      <c r="CH256" s="22">
        <v>89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2">
        <v>0</v>
      </c>
      <c r="B257" s="22">
        <v>0</v>
      </c>
      <c r="C257" s="22">
        <v>41328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2</v>
      </c>
      <c r="J257" s="20">
        <v>0</v>
      </c>
      <c r="K257" s="20">
        <v>0</v>
      </c>
      <c r="L257" s="22">
        <v>0</v>
      </c>
      <c r="M257" s="20" t="s">
        <v>1144</v>
      </c>
      <c r="N257" s="20">
        <v>0</v>
      </c>
      <c r="O257" s="22">
        <v>189</v>
      </c>
      <c r="P257" s="23" t="b">
        <v>0</v>
      </c>
      <c r="Q257" s="20" t="s">
        <v>2051</v>
      </c>
      <c r="R257" s="20" t="s">
        <v>2052</v>
      </c>
      <c r="S257" s="22">
        <v>45</v>
      </c>
      <c r="T257" s="20" t="s">
        <v>1145</v>
      </c>
      <c r="U257" s="20">
        <v>0</v>
      </c>
      <c r="V257" s="20" t="s">
        <v>515</v>
      </c>
      <c r="W257" s="20">
        <v>0</v>
      </c>
      <c r="X257" s="23" t="b">
        <v>0</v>
      </c>
      <c r="Y257" s="20"/>
      <c r="Z257" s="20" t="s">
        <v>871</v>
      </c>
      <c r="AA257" s="22">
        <v>7</v>
      </c>
      <c r="AB257" s="22">
        <v>8</v>
      </c>
      <c r="AC257" s="22">
        <v>0</v>
      </c>
      <c r="AD257" s="22">
        <v>0</v>
      </c>
      <c r="AE257" s="22">
        <v>0</v>
      </c>
      <c r="AF257" s="22">
        <v>100</v>
      </c>
      <c r="AG257" s="22">
        <v>0</v>
      </c>
      <c r="AH257" s="20">
        <v>0</v>
      </c>
      <c r="AI257" s="20">
        <v>0</v>
      </c>
      <c r="AJ257" s="20" t="s">
        <v>515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0</v>
      </c>
      <c r="AZ257" s="20">
        <v>0</v>
      </c>
      <c r="BA257" s="20">
        <v>0</v>
      </c>
      <c r="BB257" s="22">
        <v>0</v>
      </c>
      <c r="BC257" s="20">
        <v>0</v>
      </c>
      <c r="BD257" s="20">
        <v>0</v>
      </c>
      <c r="BE257" s="20">
        <v>0</v>
      </c>
      <c r="BF257" s="20">
        <v>0</v>
      </c>
      <c r="BG257" s="22">
        <v>701</v>
      </c>
      <c r="BH257" s="22">
        <v>267</v>
      </c>
      <c r="BI257" s="22">
        <v>690</v>
      </c>
      <c r="BJ257" s="22">
        <v>267</v>
      </c>
      <c r="BK257" s="22">
        <v>669</v>
      </c>
      <c r="BL257" s="22">
        <v>264</v>
      </c>
      <c r="BM257" s="22">
        <v>704</v>
      </c>
      <c r="BN257" s="22">
        <v>267</v>
      </c>
      <c r="BO257" s="20"/>
      <c r="BP257" s="20"/>
      <c r="BQ257" s="20"/>
      <c r="BR257" s="20"/>
      <c r="BS257" s="20"/>
      <c r="BT257" s="20"/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350</v>
      </c>
      <c r="CB257" s="22">
        <v>49</v>
      </c>
      <c r="CC257" s="22">
        <v>610</v>
      </c>
      <c r="CD257" s="22">
        <v>249</v>
      </c>
      <c r="CE257" s="22">
        <v>708</v>
      </c>
      <c r="CF257" s="22">
        <v>265</v>
      </c>
      <c r="CG257" s="22">
        <v>817</v>
      </c>
      <c r="CH257" s="22">
        <v>267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2">
        <v>0</v>
      </c>
      <c r="B258" s="22">
        <v>0</v>
      </c>
      <c r="C258" s="22">
        <v>118335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2</v>
      </c>
      <c r="J258" s="20">
        <v>0</v>
      </c>
      <c r="K258" s="20">
        <v>0</v>
      </c>
      <c r="L258" s="22">
        <v>0</v>
      </c>
      <c r="M258" s="20" t="s">
        <v>2053</v>
      </c>
      <c r="N258" s="20">
        <v>0</v>
      </c>
      <c r="O258" s="22">
        <v>190</v>
      </c>
      <c r="P258" s="23" t="b">
        <v>0</v>
      </c>
      <c r="Q258" s="20" t="s">
        <v>2054</v>
      </c>
      <c r="R258" s="20" t="s">
        <v>2055</v>
      </c>
      <c r="S258" s="22">
        <v>40</v>
      </c>
      <c r="T258" s="20" t="s">
        <v>2056</v>
      </c>
      <c r="U258" s="20">
        <v>0</v>
      </c>
      <c r="V258" s="20" t="s">
        <v>2057</v>
      </c>
      <c r="W258" s="20">
        <v>0</v>
      </c>
      <c r="X258" s="23" t="b">
        <v>0</v>
      </c>
      <c r="Y258" s="20"/>
      <c r="Z258" s="20" t="s">
        <v>871</v>
      </c>
      <c r="AA258" s="22">
        <v>7</v>
      </c>
      <c r="AB258" s="22">
        <v>8</v>
      </c>
      <c r="AC258" s="22">
        <v>0</v>
      </c>
      <c r="AD258" s="22">
        <v>0</v>
      </c>
      <c r="AE258" s="22">
        <v>0</v>
      </c>
      <c r="AF258" s="22">
        <v>292</v>
      </c>
      <c r="AG258" s="22">
        <v>0</v>
      </c>
      <c r="AH258" s="20">
        <v>0</v>
      </c>
      <c r="AI258" s="20">
        <v>0</v>
      </c>
      <c r="AJ258" s="20" t="s">
        <v>2057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2">
        <v>0</v>
      </c>
      <c r="BC258" s="20">
        <v>0</v>
      </c>
      <c r="BD258" s="20">
        <v>0</v>
      </c>
      <c r="BE258" s="20">
        <v>0</v>
      </c>
      <c r="BF258" s="20">
        <v>0</v>
      </c>
      <c r="BG258" s="22">
        <v>570</v>
      </c>
      <c r="BH258" s="22">
        <v>199</v>
      </c>
      <c r="BI258" s="22">
        <v>556</v>
      </c>
      <c r="BJ258" s="22">
        <v>198</v>
      </c>
      <c r="BK258" s="22">
        <v>518</v>
      </c>
      <c r="BL258" s="22">
        <v>187</v>
      </c>
      <c r="BM258" s="22">
        <v>574</v>
      </c>
      <c r="BN258" s="22">
        <v>199</v>
      </c>
      <c r="BO258" s="20"/>
      <c r="BP258" s="20"/>
      <c r="BQ258" s="20"/>
      <c r="BR258" s="20"/>
      <c r="BS258" s="20"/>
      <c r="BT258" s="20"/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686</v>
      </c>
      <c r="CB258" s="22">
        <v>172</v>
      </c>
      <c r="CC258" s="22">
        <v>434</v>
      </c>
      <c r="CD258" s="22">
        <v>148</v>
      </c>
      <c r="CE258" s="22">
        <v>581</v>
      </c>
      <c r="CF258" s="22">
        <v>195</v>
      </c>
      <c r="CG258" s="22">
        <v>789</v>
      </c>
      <c r="CH258" s="22">
        <v>263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0</v>
      </c>
      <c r="B259" s="22">
        <v>0</v>
      </c>
      <c r="C259" s="22">
        <v>242880</v>
      </c>
      <c r="D259" s="22">
        <v>0</v>
      </c>
      <c r="E259" s="22">
        <v>0</v>
      </c>
      <c r="F259" s="22">
        <v>-1</v>
      </c>
      <c r="G259" s="22">
        <v>1</v>
      </c>
      <c r="H259" s="22">
        <v>0</v>
      </c>
      <c r="I259" s="22">
        <v>2</v>
      </c>
      <c r="J259" s="20">
        <v>0</v>
      </c>
      <c r="K259" s="20">
        <v>0</v>
      </c>
      <c r="L259" s="22">
        <v>0</v>
      </c>
      <c r="M259" s="20" t="s">
        <v>1190</v>
      </c>
      <c r="N259" s="20">
        <v>0</v>
      </c>
      <c r="O259" s="22">
        <v>191</v>
      </c>
      <c r="P259" s="23" t="b">
        <v>0</v>
      </c>
      <c r="Q259" s="20" t="s">
        <v>4116</v>
      </c>
      <c r="R259" s="20" t="s">
        <v>3901</v>
      </c>
      <c r="S259" s="22">
        <v>44</v>
      </c>
      <c r="T259" s="20" t="s">
        <v>1191</v>
      </c>
      <c r="U259" s="20">
        <v>2.2000000000000002</v>
      </c>
      <c r="V259" s="20" t="s">
        <v>1192</v>
      </c>
      <c r="W259" s="20">
        <v>0.1</v>
      </c>
      <c r="X259" s="23" t="b">
        <v>0</v>
      </c>
      <c r="Y259" s="20"/>
      <c r="Z259" s="20" t="s">
        <v>898</v>
      </c>
      <c r="AA259" s="22">
        <v>7</v>
      </c>
      <c r="AB259" s="22">
        <v>8</v>
      </c>
      <c r="AC259" s="22">
        <v>18</v>
      </c>
      <c r="AD259" s="22">
        <v>22199</v>
      </c>
      <c r="AE259" s="22">
        <v>9</v>
      </c>
      <c r="AF259" s="22">
        <v>23715</v>
      </c>
      <c r="AG259" s="22">
        <v>110</v>
      </c>
      <c r="AH259" s="20">
        <v>0</v>
      </c>
      <c r="AI259" s="20">
        <v>4.0999999999999996</v>
      </c>
      <c r="AJ259" s="20" t="s">
        <v>2058</v>
      </c>
      <c r="AK259" s="22">
        <v>559</v>
      </c>
      <c r="AL259" s="22">
        <v>0</v>
      </c>
      <c r="AM259" s="22">
        <v>1</v>
      </c>
      <c r="AN259" s="22">
        <v>1</v>
      </c>
      <c r="AO259" s="22">
        <v>15</v>
      </c>
      <c r="AP259" s="22">
        <v>0</v>
      </c>
      <c r="AQ259" s="22">
        <v>0</v>
      </c>
      <c r="AR259" s="22">
        <v>0</v>
      </c>
      <c r="AS259" s="22">
        <v>1</v>
      </c>
      <c r="AT259" s="22">
        <v>0</v>
      </c>
      <c r="AU259" s="22">
        <v>0</v>
      </c>
      <c r="AV259" s="22">
        <v>4</v>
      </c>
      <c r="AW259" s="22">
        <v>123</v>
      </c>
      <c r="AX259" s="20">
        <v>160.80000000000001</v>
      </c>
      <c r="AY259" s="20">
        <v>40.1</v>
      </c>
      <c r="AZ259" s="20">
        <v>25</v>
      </c>
      <c r="BA259" s="20">
        <v>22.6</v>
      </c>
      <c r="BB259" s="22">
        <v>6</v>
      </c>
      <c r="BC259" s="20">
        <v>0.11</v>
      </c>
      <c r="BD259" s="20">
        <v>0.63</v>
      </c>
      <c r="BE259" s="20">
        <v>0.74</v>
      </c>
      <c r="BF259" s="20">
        <v>10.029999999999999</v>
      </c>
      <c r="BG259" s="22">
        <v>305</v>
      </c>
      <c r="BH259" s="22">
        <v>118</v>
      </c>
      <c r="BI259" s="22">
        <v>364</v>
      </c>
      <c r="BJ259" s="22">
        <v>127</v>
      </c>
      <c r="BK259" s="22">
        <v>386</v>
      </c>
      <c r="BL259" s="22">
        <v>134</v>
      </c>
      <c r="BM259" s="22">
        <v>358</v>
      </c>
      <c r="BN259" s="22">
        <v>130</v>
      </c>
      <c r="BO259" s="20"/>
      <c r="BP259" s="20"/>
      <c r="BQ259" s="20"/>
      <c r="BR259" s="20"/>
      <c r="BS259" s="20"/>
      <c r="BT259" s="20"/>
      <c r="BU259" s="22">
        <v>0.02</v>
      </c>
      <c r="BV259" s="22">
        <v>0</v>
      </c>
      <c r="BW259" s="22">
        <v>0.1</v>
      </c>
      <c r="BX259" s="22">
        <v>0.12</v>
      </c>
      <c r="BY259" s="22">
        <v>1.61</v>
      </c>
      <c r="BZ259" s="22">
        <v>2.42</v>
      </c>
      <c r="CA259" s="22">
        <v>558</v>
      </c>
      <c r="CB259" s="22">
        <v>112</v>
      </c>
      <c r="CC259" s="22">
        <v>591</v>
      </c>
      <c r="CD259" s="22">
        <v>246</v>
      </c>
      <c r="CE259" s="22">
        <v>269</v>
      </c>
      <c r="CF259" s="22">
        <v>87</v>
      </c>
      <c r="CG259" s="22">
        <v>502</v>
      </c>
      <c r="CH259" s="22">
        <v>193</v>
      </c>
      <c r="CI259" s="22">
        <v>0.97</v>
      </c>
      <c r="CJ259" s="22">
        <v>0.16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2">
        <v>100</v>
      </c>
      <c r="B260" s="22">
        <v>100</v>
      </c>
      <c r="C260" s="22">
        <v>122074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1</v>
      </c>
      <c r="J260" s="20">
        <v>0</v>
      </c>
      <c r="K260" s="20">
        <v>0</v>
      </c>
      <c r="L260" s="22">
        <v>0</v>
      </c>
      <c r="M260" s="20" t="s">
        <v>906</v>
      </c>
      <c r="N260" s="20">
        <v>0</v>
      </c>
      <c r="O260" s="22">
        <v>192</v>
      </c>
      <c r="P260" s="23" t="b">
        <v>0</v>
      </c>
      <c r="Q260" s="20"/>
      <c r="R260" s="20" t="s">
        <v>2383</v>
      </c>
      <c r="S260" s="22">
        <v>40</v>
      </c>
      <c r="T260" s="20" t="s">
        <v>1183</v>
      </c>
      <c r="U260" s="20">
        <v>0</v>
      </c>
      <c r="V260" s="20" t="s">
        <v>1184</v>
      </c>
      <c r="W260" s="20">
        <v>0</v>
      </c>
      <c r="X260" s="23" t="b">
        <v>0</v>
      </c>
      <c r="Y260" s="20"/>
      <c r="Z260" s="20" t="s">
        <v>857</v>
      </c>
      <c r="AA260" s="22">
        <v>7</v>
      </c>
      <c r="AB260" s="22">
        <v>8</v>
      </c>
      <c r="AC260" s="22">
        <v>-1</v>
      </c>
      <c r="AD260" s="22">
        <v>2646</v>
      </c>
      <c r="AE260" s="22">
        <v>34</v>
      </c>
      <c r="AF260" s="22">
        <v>3066</v>
      </c>
      <c r="AG260" s="22">
        <v>28</v>
      </c>
      <c r="AH260" s="20">
        <v>0</v>
      </c>
      <c r="AI260" s="20">
        <v>-0.2</v>
      </c>
      <c r="AJ260" s="20" t="s">
        <v>1184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  <c r="AP260" s="22">
        <v>0</v>
      </c>
      <c r="AQ260" s="22">
        <v>0</v>
      </c>
      <c r="AR260" s="22">
        <v>0</v>
      </c>
      <c r="AS260" s="22">
        <v>1</v>
      </c>
      <c r="AT260" s="22">
        <v>0</v>
      </c>
      <c r="AU260" s="22">
        <v>0</v>
      </c>
      <c r="AV260" s="22">
        <v>0</v>
      </c>
      <c r="AW260" s="22">
        <v>-3</v>
      </c>
      <c r="AX260" s="20">
        <v>0</v>
      </c>
      <c r="AY260" s="20">
        <v>0</v>
      </c>
      <c r="AZ260" s="20">
        <v>0</v>
      </c>
      <c r="BA260" s="20">
        <v>0</v>
      </c>
      <c r="BB260" s="22">
        <v>0</v>
      </c>
      <c r="BC260" s="20">
        <v>0</v>
      </c>
      <c r="BD260" s="20">
        <v>0</v>
      </c>
      <c r="BE260" s="20">
        <v>0</v>
      </c>
      <c r="BF260" s="20">
        <v>0</v>
      </c>
      <c r="BG260" s="22">
        <v>572</v>
      </c>
      <c r="BH260" s="22">
        <v>65</v>
      </c>
      <c r="BI260" s="22">
        <v>558</v>
      </c>
      <c r="BJ260" s="22">
        <v>48</v>
      </c>
      <c r="BK260" s="22">
        <v>520</v>
      </c>
      <c r="BL260" s="22">
        <v>37</v>
      </c>
      <c r="BM260" s="22">
        <v>576</v>
      </c>
      <c r="BN260" s="22">
        <v>65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0</v>
      </c>
      <c r="BZ260" s="22">
        <v>0</v>
      </c>
      <c r="CA260" s="22">
        <v>688</v>
      </c>
      <c r="CB260" s="22">
        <v>43</v>
      </c>
      <c r="CC260" s="22">
        <v>436</v>
      </c>
      <c r="CD260" s="22">
        <v>58</v>
      </c>
      <c r="CE260" s="22">
        <v>583</v>
      </c>
      <c r="CF260" s="22">
        <v>65</v>
      </c>
      <c r="CG260" s="22">
        <v>583</v>
      </c>
      <c r="CH260" s="22">
        <v>74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2">
        <v>100</v>
      </c>
      <c r="B261" s="22">
        <v>100</v>
      </c>
      <c r="C261" s="22">
        <v>180736</v>
      </c>
      <c r="D261" s="22">
        <v>0</v>
      </c>
      <c r="E261" s="22">
        <v>0</v>
      </c>
      <c r="F261" s="22">
        <v>-2</v>
      </c>
      <c r="G261" s="22">
        <v>2</v>
      </c>
      <c r="H261" s="22">
        <v>0</v>
      </c>
      <c r="I261" s="22">
        <v>2</v>
      </c>
      <c r="J261" s="20">
        <v>0</v>
      </c>
      <c r="K261" s="20">
        <v>1</v>
      </c>
      <c r="L261" s="22">
        <v>1</v>
      </c>
      <c r="M261" s="20" t="s">
        <v>1158</v>
      </c>
      <c r="N261" s="20">
        <v>1</v>
      </c>
      <c r="O261" s="22">
        <v>194</v>
      </c>
      <c r="P261" s="23" t="b">
        <v>0</v>
      </c>
      <c r="Q261" s="20"/>
      <c r="R261" s="20" t="s">
        <v>2472</v>
      </c>
      <c r="S261" s="22">
        <v>43</v>
      </c>
      <c r="T261" s="20" t="s">
        <v>1159</v>
      </c>
      <c r="U261" s="20">
        <v>1</v>
      </c>
      <c r="V261" s="20" t="s">
        <v>517</v>
      </c>
      <c r="W261" s="20">
        <v>0.1</v>
      </c>
      <c r="X261" s="23" t="b">
        <v>0</v>
      </c>
      <c r="Y261" s="20"/>
      <c r="Z261" s="20" t="s">
        <v>857</v>
      </c>
      <c r="AA261" s="22">
        <v>7</v>
      </c>
      <c r="AB261" s="22">
        <v>8</v>
      </c>
      <c r="AC261" s="22">
        <v>3</v>
      </c>
      <c r="AD261" s="22">
        <v>1822</v>
      </c>
      <c r="AE261" s="22">
        <v>116</v>
      </c>
      <c r="AF261" s="22">
        <v>17452</v>
      </c>
      <c r="AG261" s="22">
        <v>48</v>
      </c>
      <c r="AH261" s="20">
        <v>0.2</v>
      </c>
      <c r="AI261" s="20">
        <v>0.7</v>
      </c>
      <c r="AJ261" s="20" t="s">
        <v>517</v>
      </c>
      <c r="AK261" s="22">
        <v>199</v>
      </c>
      <c r="AL261" s="22">
        <v>0</v>
      </c>
      <c r="AM261" s="22">
        <v>0</v>
      </c>
      <c r="AN261" s="22">
        <v>0</v>
      </c>
      <c r="AO261" s="22">
        <v>5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32</v>
      </c>
      <c r="AX261" s="20">
        <v>38.4</v>
      </c>
      <c r="AY261" s="20">
        <v>11</v>
      </c>
      <c r="AZ261" s="20">
        <v>0</v>
      </c>
      <c r="BA261" s="20">
        <v>5</v>
      </c>
      <c r="BB261" s="22">
        <v>2</v>
      </c>
      <c r="BC261" s="20">
        <v>0</v>
      </c>
      <c r="BD261" s="20">
        <v>0.01</v>
      </c>
      <c r="BE261" s="20">
        <v>0.01</v>
      </c>
      <c r="BF261" s="20">
        <v>3.41</v>
      </c>
      <c r="BG261" s="22">
        <v>437</v>
      </c>
      <c r="BH261" s="22">
        <v>162</v>
      </c>
      <c r="BI261" s="22">
        <v>435</v>
      </c>
      <c r="BJ261" s="22">
        <v>159</v>
      </c>
      <c r="BK261" s="22">
        <v>621</v>
      </c>
      <c r="BL261" s="22">
        <v>257</v>
      </c>
      <c r="BM261" s="22">
        <v>463</v>
      </c>
      <c r="BN261" s="22">
        <v>165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1.54</v>
      </c>
      <c r="BZ261" s="22">
        <v>2.2599999999999998</v>
      </c>
      <c r="CA261" s="22">
        <v>619</v>
      </c>
      <c r="CB261" s="22">
        <v>135</v>
      </c>
      <c r="CC261" s="22">
        <v>236</v>
      </c>
      <c r="CD261" s="22">
        <v>74</v>
      </c>
      <c r="CE261" s="22">
        <v>452</v>
      </c>
      <c r="CF261" s="22">
        <v>161</v>
      </c>
      <c r="CG261" s="22">
        <v>511</v>
      </c>
      <c r="CH261" s="22">
        <v>197</v>
      </c>
      <c r="CI261" s="22">
        <v>0.9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2">
        <v>0</v>
      </c>
      <c r="B262" s="22">
        <v>0</v>
      </c>
      <c r="C262" s="22">
        <v>172850</v>
      </c>
      <c r="D262" s="22">
        <v>0</v>
      </c>
      <c r="E262" s="22">
        <v>0</v>
      </c>
      <c r="F262" s="22">
        <v>-1</v>
      </c>
      <c r="G262" s="22">
        <v>1</v>
      </c>
      <c r="H262" s="22">
        <v>0</v>
      </c>
      <c r="I262" s="22">
        <v>2</v>
      </c>
      <c r="J262" s="20">
        <v>0</v>
      </c>
      <c r="K262" s="20">
        <v>0</v>
      </c>
      <c r="L262" s="22">
        <v>0</v>
      </c>
      <c r="M262" s="20" t="s">
        <v>998</v>
      </c>
      <c r="N262" s="20">
        <v>1</v>
      </c>
      <c r="O262" s="22">
        <v>195</v>
      </c>
      <c r="P262" s="23" t="b">
        <v>0</v>
      </c>
      <c r="Q262" s="20" t="s">
        <v>909</v>
      </c>
      <c r="R262" s="20" t="s">
        <v>4264</v>
      </c>
      <c r="S262" s="22">
        <v>54</v>
      </c>
      <c r="T262" s="20" t="s">
        <v>1156</v>
      </c>
      <c r="U262" s="20">
        <v>1.7</v>
      </c>
      <c r="V262" s="20" t="s">
        <v>469</v>
      </c>
      <c r="W262" s="20">
        <v>4.9000000000000004</v>
      </c>
      <c r="X262" s="23" t="b">
        <v>0</v>
      </c>
      <c r="Y262" s="20"/>
      <c r="Z262" s="20" t="s">
        <v>898</v>
      </c>
      <c r="AA262" s="22">
        <v>7</v>
      </c>
      <c r="AB262" s="22">
        <v>8</v>
      </c>
      <c r="AC262" s="22">
        <v>20</v>
      </c>
      <c r="AD262" s="22">
        <v>2187155</v>
      </c>
      <c r="AE262" s="22">
        <v>88</v>
      </c>
      <c r="AF262" s="22">
        <v>3213459</v>
      </c>
      <c r="AG262" s="22">
        <v>6961</v>
      </c>
      <c r="AH262" s="20">
        <v>0.2</v>
      </c>
      <c r="AI262" s="20">
        <v>3.7</v>
      </c>
      <c r="AJ262" s="20" t="s">
        <v>469</v>
      </c>
      <c r="AK262" s="22">
        <v>742</v>
      </c>
      <c r="AL262" s="22">
        <v>0</v>
      </c>
      <c r="AM262" s="22">
        <v>1</v>
      </c>
      <c r="AN262" s="22">
        <v>1</v>
      </c>
      <c r="AO262" s="22">
        <v>14</v>
      </c>
      <c r="AP262" s="22">
        <v>0</v>
      </c>
      <c r="AQ262" s="22">
        <v>0</v>
      </c>
      <c r="AR262" s="22">
        <v>0</v>
      </c>
      <c r="AS262" s="22">
        <v>5</v>
      </c>
      <c r="AT262" s="22">
        <v>0</v>
      </c>
      <c r="AU262" s="22">
        <v>0</v>
      </c>
      <c r="AV262" s="22">
        <v>2</v>
      </c>
      <c r="AW262" s="22">
        <v>111</v>
      </c>
      <c r="AX262" s="20">
        <v>124.2</v>
      </c>
      <c r="AY262" s="20">
        <v>212.2</v>
      </c>
      <c r="AZ262" s="20">
        <v>122</v>
      </c>
      <c r="BA262" s="20">
        <v>45.8</v>
      </c>
      <c r="BB262" s="22">
        <v>9</v>
      </c>
      <c r="BC262" s="20">
        <v>1.08</v>
      </c>
      <c r="BD262" s="20">
        <v>1.62</v>
      </c>
      <c r="BE262" s="20">
        <v>2.7</v>
      </c>
      <c r="BF262" s="20">
        <v>12.46</v>
      </c>
      <c r="BG262" s="22">
        <v>330</v>
      </c>
      <c r="BH262" s="22">
        <v>129</v>
      </c>
      <c r="BI262" s="22">
        <v>144</v>
      </c>
      <c r="BJ262" s="22">
        <v>29</v>
      </c>
      <c r="BK262" s="22">
        <v>203</v>
      </c>
      <c r="BL262" s="22">
        <v>47</v>
      </c>
      <c r="BM262" s="22">
        <v>252</v>
      </c>
      <c r="BN262" s="22">
        <v>81</v>
      </c>
      <c r="BO262" s="22">
        <v>1</v>
      </c>
      <c r="BP262" s="20"/>
      <c r="BQ262" s="22">
        <v>4</v>
      </c>
      <c r="BR262" s="20"/>
      <c r="BS262" s="20"/>
      <c r="BT262" s="20"/>
      <c r="BU262" s="22">
        <v>0.13</v>
      </c>
      <c r="BV262" s="22">
        <v>0</v>
      </c>
      <c r="BW262" s="22">
        <v>0.2</v>
      </c>
      <c r="BX262" s="22">
        <v>0.33</v>
      </c>
      <c r="BY262" s="22">
        <v>1.51</v>
      </c>
      <c r="BZ262" s="22">
        <v>1.7</v>
      </c>
      <c r="CA262" s="22">
        <v>117</v>
      </c>
      <c r="CB262" s="22">
        <v>12</v>
      </c>
      <c r="CC262" s="22">
        <v>253</v>
      </c>
      <c r="CD262" s="22">
        <v>81</v>
      </c>
      <c r="CE262" s="22">
        <v>359</v>
      </c>
      <c r="CF262" s="22">
        <v>121</v>
      </c>
      <c r="CG262" s="22">
        <v>78</v>
      </c>
      <c r="CH262" s="22">
        <v>28</v>
      </c>
      <c r="CI262" s="22">
        <v>1.0900000000000001</v>
      </c>
      <c r="CJ262" s="22">
        <v>0.12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2">
        <v>100</v>
      </c>
      <c r="B263" s="22">
        <v>25</v>
      </c>
      <c r="C263" s="22">
        <v>478912</v>
      </c>
      <c r="D263" s="22">
        <v>0</v>
      </c>
      <c r="E263" s="22">
        <v>0</v>
      </c>
      <c r="F263" s="22">
        <v>-3</v>
      </c>
      <c r="G263" s="22">
        <v>3</v>
      </c>
      <c r="H263" s="22">
        <v>0</v>
      </c>
      <c r="I263" s="22">
        <v>3</v>
      </c>
      <c r="J263" s="20">
        <v>0</v>
      </c>
      <c r="K263" s="20">
        <v>0.1</v>
      </c>
      <c r="L263" s="22">
        <v>1</v>
      </c>
      <c r="M263" s="20" t="s">
        <v>1139</v>
      </c>
      <c r="N263" s="20">
        <v>0.3</v>
      </c>
      <c r="O263" s="22">
        <v>196</v>
      </c>
      <c r="P263" s="23" t="b">
        <v>0</v>
      </c>
      <c r="Q263" s="20"/>
      <c r="R263" s="20" t="s">
        <v>4026</v>
      </c>
      <c r="S263" s="22">
        <v>42</v>
      </c>
      <c r="T263" s="20" t="s">
        <v>1140</v>
      </c>
      <c r="U263" s="20">
        <v>2.2000000000000002</v>
      </c>
      <c r="V263" s="20" t="s">
        <v>559</v>
      </c>
      <c r="W263" s="20">
        <v>1.2</v>
      </c>
      <c r="X263" s="23" t="b">
        <v>0</v>
      </c>
      <c r="Y263" s="20"/>
      <c r="Z263" s="20" t="s">
        <v>857</v>
      </c>
      <c r="AA263" s="22">
        <v>7</v>
      </c>
      <c r="AB263" s="22">
        <v>8</v>
      </c>
      <c r="AC263" s="22">
        <v>13</v>
      </c>
      <c r="AD263" s="22">
        <v>358590</v>
      </c>
      <c r="AE263" s="22">
        <v>1182</v>
      </c>
      <c r="AF263" s="22">
        <v>517126</v>
      </c>
      <c r="AG263" s="22">
        <v>2587</v>
      </c>
      <c r="AH263" s="20">
        <v>0.1</v>
      </c>
      <c r="AI263" s="20">
        <v>3.1</v>
      </c>
      <c r="AJ263" s="20" t="s">
        <v>559</v>
      </c>
      <c r="AK263" s="22">
        <v>169</v>
      </c>
      <c r="AL263" s="22">
        <v>1</v>
      </c>
      <c r="AM263" s="22">
        <v>1</v>
      </c>
      <c r="AN263" s="22">
        <v>0</v>
      </c>
      <c r="AO263" s="22">
        <v>4</v>
      </c>
      <c r="AP263" s="22">
        <v>0</v>
      </c>
      <c r="AQ263" s="22">
        <v>0</v>
      </c>
      <c r="AR263" s="22">
        <v>0</v>
      </c>
      <c r="AS263" s="22">
        <v>2</v>
      </c>
      <c r="AT263" s="22">
        <v>0</v>
      </c>
      <c r="AU263" s="22">
        <v>0</v>
      </c>
      <c r="AV263" s="22">
        <v>0</v>
      </c>
      <c r="AW263" s="22">
        <v>47</v>
      </c>
      <c r="AX263" s="20">
        <v>65.2</v>
      </c>
      <c r="AY263" s="20">
        <v>55.7</v>
      </c>
      <c r="AZ263" s="20">
        <v>46</v>
      </c>
      <c r="BA263" s="20">
        <v>16.7</v>
      </c>
      <c r="BB263" s="22">
        <v>2</v>
      </c>
      <c r="BC263" s="20">
        <v>0.1</v>
      </c>
      <c r="BD263" s="20">
        <v>0.27</v>
      </c>
      <c r="BE263" s="20">
        <v>0.37</v>
      </c>
      <c r="BF263" s="20">
        <v>3.81</v>
      </c>
      <c r="BG263" s="22">
        <v>405</v>
      </c>
      <c r="BH263" s="22">
        <v>171</v>
      </c>
      <c r="BI263" s="22">
        <v>336</v>
      </c>
      <c r="BJ263" s="22">
        <v>175</v>
      </c>
      <c r="BK263" s="22">
        <v>322</v>
      </c>
      <c r="BL263" s="22">
        <v>165</v>
      </c>
      <c r="BM263" s="22">
        <v>390</v>
      </c>
      <c r="BN263" s="22">
        <v>175</v>
      </c>
      <c r="BO263" s="20"/>
      <c r="BP263" s="20"/>
      <c r="BQ263" s="20"/>
      <c r="BR263" s="20"/>
      <c r="BS263" s="20"/>
      <c r="BT263" s="20"/>
      <c r="BU263" s="22">
        <v>0.05</v>
      </c>
      <c r="BV263" s="22">
        <v>0</v>
      </c>
      <c r="BW263" s="22">
        <v>0.14000000000000001</v>
      </c>
      <c r="BX263" s="22">
        <v>0.19</v>
      </c>
      <c r="BY263" s="22">
        <v>2.0299999999999998</v>
      </c>
      <c r="BZ263" s="22">
        <v>2.13</v>
      </c>
      <c r="CA263" s="22">
        <v>662</v>
      </c>
      <c r="CB263" s="22">
        <v>360</v>
      </c>
      <c r="CC263" s="22">
        <v>334</v>
      </c>
      <c r="CD263" s="22">
        <v>163</v>
      </c>
      <c r="CE263" s="22">
        <v>264</v>
      </c>
      <c r="CF263" s="22">
        <v>112</v>
      </c>
      <c r="CG263" s="22">
        <v>184</v>
      </c>
      <c r="CH263" s="22">
        <v>54</v>
      </c>
      <c r="CI263" s="22">
        <v>1.07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0</v>
      </c>
      <c r="B264" s="22">
        <v>0</v>
      </c>
      <c r="C264" s="22">
        <v>460028</v>
      </c>
      <c r="D264" s="22">
        <v>0</v>
      </c>
      <c r="E264" s="22">
        <v>0</v>
      </c>
      <c r="F264" s="22">
        <v>2</v>
      </c>
      <c r="G264" s="22">
        <v>-2</v>
      </c>
      <c r="H264" s="22">
        <v>1</v>
      </c>
      <c r="I264" s="22">
        <v>2</v>
      </c>
      <c r="J264" s="20">
        <v>0</v>
      </c>
      <c r="K264" s="20">
        <v>0</v>
      </c>
      <c r="L264" s="22">
        <v>0</v>
      </c>
      <c r="M264" s="20" t="s">
        <v>1129</v>
      </c>
      <c r="N264" s="20">
        <v>1</v>
      </c>
      <c r="O264" s="22">
        <v>197</v>
      </c>
      <c r="P264" s="23" t="b">
        <v>0</v>
      </c>
      <c r="Q264" s="20" t="s">
        <v>4265</v>
      </c>
      <c r="R264" s="20" t="s">
        <v>4266</v>
      </c>
      <c r="S264" s="22">
        <v>47</v>
      </c>
      <c r="T264" s="20" t="s">
        <v>1130</v>
      </c>
      <c r="U264" s="20">
        <v>2.8</v>
      </c>
      <c r="V264" s="20" t="s">
        <v>472</v>
      </c>
      <c r="W264" s="20">
        <v>2.9</v>
      </c>
      <c r="X264" s="23" t="b">
        <v>0</v>
      </c>
      <c r="Y264" s="20"/>
      <c r="Z264" s="20" t="s">
        <v>898</v>
      </c>
      <c r="AA264" s="22">
        <v>7</v>
      </c>
      <c r="AB264" s="22">
        <v>8</v>
      </c>
      <c r="AC264" s="22">
        <v>65</v>
      </c>
      <c r="AD264" s="22">
        <v>1196223</v>
      </c>
      <c r="AE264" s="22">
        <v>49</v>
      </c>
      <c r="AF264" s="22">
        <v>1213013</v>
      </c>
      <c r="AG264" s="22">
        <v>11625</v>
      </c>
      <c r="AH264" s="20">
        <v>0.2</v>
      </c>
      <c r="AI264" s="20">
        <v>13.8</v>
      </c>
      <c r="AJ264" s="20" t="s">
        <v>472</v>
      </c>
      <c r="AK264" s="22">
        <v>1794</v>
      </c>
      <c r="AL264" s="22">
        <v>1</v>
      </c>
      <c r="AM264" s="22">
        <v>1</v>
      </c>
      <c r="AN264" s="22">
        <v>5</v>
      </c>
      <c r="AO264" s="22">
        <v>26</v>
      </c>
      <c r="AP264" s="22">
        <v>0</v>
      </c>
      <c r="AQ264" s="22">
        <v>0</v>
      </c>
      <c r="AR264" s="22">
        <v>0</v>
      </c>
      <c r="AS264" s="22">
        <v>2</v>
      </c>
      <c r="AT264" s="22">
        <v>0</v>
      </c>
      <c r="AU264" s="22">
        <v>0</v>
      </c>
      <c r="AV264" s="22">
        <v>4</v>
      </c>
      <c r="AW264" s="22">
        <v>355</v>
      </c>
      <c r="AX264" s="20">
        <v>394.6</v>
      </c>
      <c r="AY264" s="20">
        <v>113.2</v>
      </c>
      <c r="AZ264" s="20">
        <v>163</v>
      </c>
      <c r="BA264" s="20">
        <v>67.2</v>
      </c>
      <c r="BB264" s="22">
        <v>20</v>
      </c>
      <c r="BC264" s="20">
        <v>1.29</v>
      </c>
      <c r="BD264" s="20">
        <v>0.53</v>
      </c>
      <c r="BE264" s="20">
        <v>1.82</v>
      </c>
      <c r="BF264" s="20">
        <v>28.43</v>
      </c>
      <c r="BG264" s="22">
        <v>118</v>
      </c>
      <c r="BH264" s="22">
        <v>42</v>
      </c>
      <c r="BI264" s="22">
        <v>240</v>
      </c>
      <c r="BJ264" s="22">
        <v>63</v>
      </c>
      <c r="BK264" s="22">
        <v>167</v>
      </c>
      <c r="BL264" s="22">
        <v>25</v>
      </c>
      <c r="BM264" s="22">
        <v>183</v>
      </c>
      <c r="BN264" s="22">
        <v>50</v>
      </c>
      <c r="BO264" s="20"/>
      <c r="BP264" s="20"/>
      <c r="BQ264" s="20"/>
      <c r="BR264" s="20"/>
      <c r="BS264" s="20"/>
      <c r="BT264" s="20"/>
      <c r="BU264" s="22">
        <v>0.06</v>
      </c>
      <c r="BV264" s="22">
        <v>0</v>
      </c>
      <c r="BW264" s="22">
        <v>0.03</v>
      </c>
      <c r="BX264" s="22">
        <v>0.09</v>
      </c>
      <c r="BY264" s="22">
        <v>1.43</v>
      </c>
      <c r="BZ264" s="22">
        <v>1.3</v>
      </c>
      <c r="CA264" s="22">
        <v>327</v>
      </c>
      <c r="CB264" s="22">
        <v>39</v>
      </c>
      <c r="CC264" s="22">
        <v>247</v>
      </c>
      <c r="CD264" s="22">
        <v>80</v>
      </c>
      <c r="CE264" s="22">
        <v>167</v>
      </c>
      <c r="CF264" s="22">
        <v>43</v>
      </c>
      <c r="CG264" s="22">
        <v>112</v>
      </c>
      <c r="CH264" s="22">
        <v>45</v>
      </c>
      <c r="CI264" s="22">
        <v>1</v>
      </c>
      <c r="CJ264" s="22">
        <v>0.25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2">
        <v>100</v>
      </c>
      <c r="B265" s="22">
        <v>100</v>
      </c>
      <c r="C265" s="22">
        <v>179268</v>
      </c>
      <c r="D265" s="22">
        <v>0</v>
      </c>
      <c r="E265" s="22">
        <v>0</v>
      </c>
      <c r="F265" s="22">
        <v>-2</v>
      </c>
      <c r="G265" s="22">
        <v>2</v>
      </c>
      <c r="H265" s="22">
        <v>0</v>
      </c>
      <c r="I265" s="22">
        <v>2</v>
      </c>
      <c r="J265" s="20">
        <v>0</v>
      </c>
      <c r="K265" s="20">
        <v>0.3</v>
      </c>
      <c r="L265" s="22">
        <v>1</v>
      </c>
      <c r="M265" s="20" t="s">
        <v>1141</v>
      </c>
      <c r="N265" s="20">
        <v>0.3</v>
      </c>
      <c r="O265" s="22">
        <v>198</v>
      </c>
      <c r="P265" s="23" t="b">
        <v>0</v>
      </c>
      <c r="Q265" s="20"/>
      <c r="R265" s="20" t="s">
        <v>3458</v>
      </c>
      <c r="S265" s="22">
        <v>48</v>
      </c>
      <c r="T265" s="20" t="s">
        <v>1142</v>
      </c>
      <c r="U265" s="20">
        <v>1.1000000000000001</v>
      </c>
      <c r="V265" s="20" t="s">
        <v>1143</v>
      </c>
      <c r="W265" s="20">
        <v>0.4</v>
      </c>
      <c r="X265" s="23" t="b">
        <v>0</v>
      </c>
      <c r="Y265" s="20"/>
      <c r="Z265" s="20" t="s">
        <v>857</v>
      </c>
      <c r="AA265" s="22">
        <v>7</v>
      </c>
      <c r="AB265" s="22">
        <v>8</v>
      </c>
      <c r="AC265" s="22">
        <v>11</v>
      </c>
      <c r="AD265" s="22">
        <v>56040</v>
      </c>
      <c r="AE265" s="22">
        <v>441</v>
      </c>
      <c r="AF265" s="22">
        <v>88153</v>
      </c>
      <c r="AG265" s="22">
        <v>165</v>
      </c>
      <c r="AH265" s="20">
        <v>0.1</v>
      </c>
      <c r="AI265" s="20">
        <v>2.2999999999999998</v>
      </c>
      <c r="AJ265" s="20" t="s">
        <v>491</v>
      </c>
      <c r="AK265" s="22">
        <v>793</v>
      </c>
      <c r="AL265" s="22">
        <v>0</v>
      </c>
      <c r="AM265" s="22">
        <v>0</v>
      </c>
      <c r="AN265" s="22">
        <v>1</v>
      </c>
      <c r="AO265" s="22">
        <v>16</v>
      </c>
      <c r="AP265" s="22">
        <v>0</v>
      </c>
      <c r="AQ265" s="22">
        <v>0</v>
      </c>
      <c r="AR265" s="22">
        <v>0</v>
      </c>
      <c r="AS265" s="22">
        <v>5</v>
      </c>
      <c r="AT265" s="22">
        <v>0</v>
      </c>
      <c r="AU265" s="22">
        <v>0</v>
      </c>
      <c r="AV265" s="22">
        <v>0</v>
      </c>
      <c r="AW265" s="22">
        <v>118</v>
      </c>
      <c r="AX265" s="20">
        <v>172.6</v>
      </c>
      <c r="AY265" s="20">
        <v>92.8</v>
      </c>
      <c r="AZ265" s="20">
        <v>58</v>
      </c>
      <c r="BA265" s="20">
        <v>32.4</v>
      </c>
      <c r="BB265" s="22">
        <v>9</v>
      </c>
      <c r="BC265" s="20">
        <v>0.85</v>
      </c>
      <c r="BD265" s="20">
        <v>0.26</v>
      </c>
      <c r="BE265" s="20">
        <v>1.1100000000000001</v>
      </c>
      <c r="BF265" s="20">
        <v>14.03</v>
      </c>
      <c r="BG265" s="22">
        <v>298</v>
      </c>
      <c r="BH265" s="22">
        <v>114</v>
      </c>
      <c r="BI265" s="22">
        <v>272</v>
      </c>
      <c r="BJ265" s="22">
        <v>80</v>
      </c>
      <c r="BK265" s="22">
        <v>306</v>
      </c>
      <c r="BL265" s="22">
        <v>95</v>
      </c>
      <c r="BM265" s="22">
        <v>311</v>
      </c>
      <c r="BN265" s="22">
        <v>110</v>
      </c>
      <c r="BO265" s="20"/>
      <c r="BP265" s="20"/>
      <c r="BQ265" s="20"/>
      <c r="BR265" s="20"/>
      <c r="BS265" s="20"/>
      <c r="BT265" s="20"/>
      <c r="BU265" s="22">
        <v>0.1</v>
      </c>
      <c r="BV265" s="22">
        <v>0</v>
      </c>
      <c r="BW265" s="22">
        <v>0.03</v>
      </c>
      <c r="BX265" s="22">
        <v>0.13</v>
      </c>
      <c r="BY265" s="22">
        <v>1.59</v>
      </c>
      <c r="BZ265" s="22">
        <v>1.82</v>
      </c>
      <c r="CA265" s="22">
        <v>286</v>
      </c>
      <c r="CB265" s="22">
        <v>33</v>
      </c>
      <c r="CC265" s="22">
        <v>337</v>
      </c>
      <c r="CD265" s="22">
        <v>109</v>
      </c>
      <c r="CE265" s="22">
        <v>430</v>
      </c>
      <c r="CF265" s="22">
        <v>146</v>
      </c>
      <c r="CG265" s="22">
        <v>278</v>
      </c>
      <c r="CH265" s="22">
        <v>112</v>
      </c>
      <c r="CI265" s="22">
        <v>1.02</v>
      </c>
      <c r="CJ265" s="22">
        <v>0.11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2">
        <v>100</v>
      </c>
      <c r="B266" s="22">
        <v>100</v>
      </c>
      <c r="C266" s="22">
        <v>448047</v>
      </c>
      <c r="D266" s="22">
        <v>0</v>
      </c>
      <c r="E266" s="22">
        <v>0</v>
      </c>
      <c r="F266" s="22">
        <v>-2</v>
      </c>
      <c r="G266" s="22">
        <v>2</v>
      </c>
      <c r="H266" s="22">
        <v>1</v>
      </c>
      <c r="I266" s="22">
        <v>3</v>
      </c>
      <c r="J266" s="20">
        <v>0</v>
      </c>
      <c r="K266" s="20">
        <v>3</v>
      </c>
      <c r="L266" s="22">
        <v>5</v>
      </c>
      <c r="M266" s="20" t="s">
        <v>1747</v>
      </c>
      <c r="N266" s="20">
        <v>3</v>
      </c>
      <c r="O266" s="22">
        <v>199</v>
      </c>
      <c r="P266" s="23" t="b">
        <v>0</v>
      </c>
      <c r="Q266" s="20"/>
      <c r="R266" s="20" t="s">
        <v>3520</v>
      </c>
      <c r="S266" s="22">
        <v>48</v>
      </c>
      <c r="T266" s="20" t="s">
        <v>1748</v>
      </c>
      <c r="U266" s="20">
        <v>2.8</v>
      </c>
      <c r="V266" s="20" t="s">
        <v>746</v>
      </c>
      <c r="W266" s="20">
        <v>2.2000000000000002</v>
      </c>
      <c r="X266" s="23" t="b">
        <v>0</v>
      </c>
      <c r="Y266" s="20"/>
      <c r="Z266" s="20" t="s">
        <v>857</v>
      </c>
      <c r="AA266" s="22">
        <v>7</v>
      </c>
      <c r="AB266" s="22">
        <v>8</v>
      </c>
      <c r="AC266" s="22">
        <v>67</v>
      </c>
      <c r="AD266" s="22">
        <v>372891</v>
      </c>
      <c r="AE266" s="22">
        <v>814</v>
      </c>
      <c r="AF266" s="22">
        <v>589474</v>
      </c>
      <c r="AG266" s="22">
        <v>1388</v>
      </c>
      <c r="AH266" s="20">
        <v>0.6</v>
      </c>
      <c r="AI266" s="20">
        <v>14</v>
      </c>
      <c r="AJ266" s="20" t="s">
        <v>1747</v>
      </c>
      <c r="AK266" s="22">
        <v>1872</v>
      </c>
      <c r="AL266" s="22">
        <v>3</v>
      </c>
      <c r="AM266" s="22">
        <v>2</v>
      </c>
      <c r="AN266" s="22">
        <v>5</v>
      </c>
      <c r="AO266" s="22">
        <v>36</v>
      </c>
      <c r="AP266" s="22">
        <v>0</v>
      </c>
      <c r="AQ266" s="22">
        <v>0</v>
      </c>
      <c r="AR266" s="22">
        <v>1</v>
      </c>
      <c r="AS266" s="22">
        <v>6</v>
      </c>
      <c r="AT266" s="22">
        <v>0</v>
      </c>
      <c r="AU266" s="22">
        <v>0</v>
      </c>
      <c r="AV266" s="22">
        <v>4</v>
      </c>
      <c r="AW266" s="22">
        <v>318</v>
      </c>
      <c r="AX266" s="20">
        <v>460.2</v>
      </c>
      <c r="AY266" s="20">
        <v>462.9</v>
      </c>
      <c r="AZ266" s="20">
        <v>315</v>
      </c>
      <c r="BA266" s="20">
        <v>123.7</v>
      </c>
      <c r="BB266" s="22">
        <v>22</v>
      </c>
      <c r="BC266" s="20">
        <v>5.24</v>
      </c>
      <c r="BD266" s="20">
        <v>3.49</v>
      </c>
      <c r="BE266" s="20">
        <v>8.73</v>
      </c>
      <c r="BF266" s="20">
        <v>32.92</v>
      </c>
      <c r="BG266" s="22">
        <v>84</v>
      </c>
      <c r="BH266" s="22">
        <v>31</v>
      </c>
      <c r="BI266" s="22">
        <v>49</v>
      </c>
      <c r="BJ266" s="22">
        <v>40</v>
      </c>
      <c r="BK266" s="22">
        <v>83</v>
      </c>
      <c r="BL266" s="22">
        <v>51</v>
      </c>
      <c r="BM266" s="22">
        <v>61</v>
      </c>
      <c r="BN266" s="22">
        <v>46</v>
      </c>
      <c r="BO266" s="20"/>
      <c r="BP266" s="20"/>
      <c r="BQ266" s="22">
        <v>5</v>
      </c>
      <c r="BR266" s="20"/>
      <c r="BS266" s="22">
        <v>2</v>
      </c>
      <c r="BT266" s="20"/>
      <c r="BU266" s="22">
        <v>0.25</v>
      </c>
      <c r="BV266" s="22">
        <v>0</v>
      </c>
      <c r="BW266" s="22">
        <v>0.17</v>
      </c>
      <c r="BX266" s="22">
        <v>0.42</v>
      </c>
      <c r="BY266" s="22">
        <v>1.58</v>
      </c>
      <c r="BZ266" s="22">
        <v>1.73</v>
      </c>
      <c r="CA266" s="22">
        <v>297</v>
      </c>
      <c r="CB266" s="22">
        <v>194</v>
      </c>
      <c r="CC266" s="22">
        <v>98</v>
      </c>
      <c r="CD266" s="22">
        <v>42</v>
      </c>
      <c r="CE266" s="22">
        <v>168</v>
      </c>
      <c r="CF266" s="22">
        <v>76</v>
      </c>
      <c r="CG266" s="22">
        <v>136</v>
      </c>
      <c r="CH266" s="22">
        <v>42</v>
      </c>
      <c r="CI266" s="22">
        <v>1.06</v>
      </c>
      <c r="CJ266" s="22">
        <v>0.24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2">
        <v>0</v>
      </c>
      <c r="B267" s="22">
        <v>0</v>
      </c>
      <c r="C267" s="22">
        <v>444463</v>
      </c>
      <c r="D267" s="22">
        <v>0</v>
      </c>
      <c r="E267" s="22">
        <v>0</v>
      </c>
      <c r="F267" s="22">
        <v>-1</v>
      </c>
      <c r="G267" s="22">
        <v>1</v>
      </c>
      <c r="H267" s="22">
        <v>0</v>
      </c>
      <c r="I267" s="22">
        <v>2</v>
      </c>
      <c r="J267" s="20">
        <v>0</v>
      </c>
      <c r="K267" s="20">
        <v>0</v>
      </c>
      <c r="L267" s="22">
        <v>0</v>
      </c>
      <c r="M267" s="20" t="s">
        <v>1175</v>
      </c>
      <c r="N267" s="20">
        <v>0</v>
      </c>
      <c r="O267" s="22">
        <v>201</v>
      </c>
      <c r="P267" s="23" t="b">
        <v>0</v>
      </c>
      <c r="Q267" s="20" t="s">
        <v>909</v>
      </c>
      <c r="R267" s="20" t="s">
        <v>2060</v>
      </c>
      <c r="S267" s="22">
        <v>44</v>
      </c>
      <c r="T267" s="20" t="s">
        <v>1176</v>
      </c>
      <c r="U267" s="20">
        <v>0</v>
      </c>
      <c r="V267" s="20" t="s">
        <v>619</v>
      </c>
      <c r="W267" s="20">
        <v>0</v>
      </c>
      <c r="X267" s="23" t="b">
        <v>0</v>
      </c>
      <c r="Y267" s="20"/>
      <c r="Z267" s="20" t="s">
        <v>898</v>
      </c>
      <c r="AA267" s="22">
        <v>7</v>
      </c>
      <c r="AB267" s="22">
        <v>8</v>
      </c>
      <c r="AC267" s="22">
        <v>0</v>
      </c>
      <c r="AD267" s="22">
        <v>919</v>
      </c>
      <c r="AE267" s="22">
        <v>5</v>
      </c>
      <c r="AF267" s="22">
        <v>3429</v>
      </c>
      <c r="AG267" s="22">
        <v>5</v>
      </c>
      <c r="AH267" s="20">
        <v>0</v>
      </c>
      <c r="AI267" s="20">
        <v>0</v>
      </c>
      <c r="AJ267" s="20" t="s">
        <v>620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0</v>
      </c>
      <c r="AX267" s="20">
        <v>0</v>
      </c>
      <c r="AY267" s="20">
        <v>0</v>
      </c>
      <c r="AZ267" s="20">
        <v>0</v>
      </c>
      <c r="BA267" s="20">
        <v>0</v>
      </c>
      <c r="BB267" s="22">
        <v>0</v>
      </c>
      <c r="BC267" s="20">
        <v>0</v>
      </c>
      <c r="BD267" s="20">
        <v>0</v>
      </c>
      <c r="BE267" s="20">
        <v>0</v>
      </c>
      <c r="BF267" s="20">
        <v>0</v>
      </c>
      <c r="BG267" s="22">
        <v>689</v>
      </c>
      <c r="BH267" s="22">
        <v>266</v>
      </c>
      <c r="BI267" s="22">
        <v>680</v>
      </c>
      <c r="BJ267" s="22">
        <v>266</v>
      </c>
      <c r="BK267" s="22">
        <v>653</v>
      </c>
      <c r="BL267" s="22">
        <v>263</v>
      </c>
      <c r="BM267" s="22">
        <v>692</v>
      </c>
      <c r="BN267" s="22">
        <v>266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</v>
      </c>
      <c r="BX267" s="22">
        <v>0</v>
      </c>
      <c r="BY267" s="22">
        <v>0</v>
      </c>
      <c r="BZ267" s="22">
        <v>0</v>
      </c>
      <c r="CA267" s="22">
        <v>567</v>
      </c>
      <c r="CB267" s="22">
        <v>115</v>
      </c>
      <c r="CC267" s="22">
        <v>596</v>
      </c>
      <c r="CD267" s="22">
        <v>247</v>
      </c>
      <c r="CE267" s="22">
        <v>701</v>
      </c>
      <c r="CF267" s="22">
        <v>264</v>
      </c>
      <c r="CG267" s="22">
        <v>614</v>
      </c>
      <c r="CH267" s="22">
        <v>226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100</v>
      </c>
      <c r="B268" s="22">
        <v>75</v>
      </c>
      <c r="C268" s="22">
        <v>232787</v>
      </c>
      <c r="D268" s="22">
        <v>0</v>
      </c>
      <c r="E268" s="22">
        <v>0</v>
      </c>
      <c r="F268" s="22">
        <v>-1</v>
      </c>
      <c r="G268" s="22">
        <v>1</v>
      </c>
      <c r="H268" s="22">
        <v>1</v>
      </c>
      <c r="I268" s="22">
        <v>3</v>
      </c>
      <c r="J268" s="20">
        <v>0</v>
      </c>
      <c r="K268" s="20">
        <v>2.2000000000000002</v>
      </c>
      <c r="L268" s="22">
        <v>6</v>
      </c>
      <c r="M268" s="20" t="s">
        <v>1170</v>
      </c>
      <c r="N268" s="20">
        <v>3</v>
      </c>
      <c r="O268" s="22">
        <v>202</v>
      </c>
      <c r="P268" s="23" t="b">
        <v>0</v>
      </c>
      <c r="Q268" s="20"/>
      <c r="R268" s="20" t="s">
        <v>4267</v>
      </c>
      <c r="S268" s="22">
        <v>54</v>
      </c>
      <c r="T268" s="20" t="s">
        <v>1171</v>
      </c>
      <c r="U268" s="20">
        <v>3.2</v>
      </c>
      <c r="V268" s="20" t="s">
        <v>588</v>
      </c>
      <c r="W268" s="20">
        <v>0.5</v>
      </c>
      <c r="X268" s="23" t="b">
        <v>0</v>
      </c>
      <c r="Y268" s="20"/>
      <c r="Z268" s="20" t="s">
        <v>857</v>
      </c>
      <c r="AA268" s="22">
        <v>7</v>
      </c>
      <c r="AB268" s="22">
        <v>8</v>
      </c>
      <c r="AC268" s="22">
        <v>83</v>
      </c>
      <c r="AD268" s="22">
        <v>111322</v>
      </c>
      <c r="AE268" s="22">
        <v>738</v>
      </c>
      <c r="AF268" s="22">
        <v>117837</v>
      </c>
      <c r="AG268" s="22">
        <v>1538</v>
      </c>
      <c r="AH268" s="20">
        <v>0.6</v>
      </c>
      <c r="AI268" s="20">
        <v>15.4</v>
      </c>
      <c r="AJ268" s="20" t="s">
        <v>588</v>
      </c>
      <c r="AK268" s="22">
        <v>2182</v>
      </c>
      <c r="AL268" s="22">
        <v>2</v>
      </c>
      <c r="AM268" s="22">
        <v>6</v>
      </c>
      <c r="AN268" s="22">
        <v>5</v>
      </c>
      <c r="AO268" s="22">
        <v>39</v>
      </c>
      <c r="AP268" s="22">
        <v>0</v>
      </c>
      <c r="AQ268" s="22">
        <v>0</v>
      </c>
      <c r="AR268" s="22">
        <v>0</v>
      </c>
      <c r="AS268" s="22">
        <v>5</v>
      </c>
      <c r="AT268" s="22">
        <v>1</v>
      </c>
      <c r="AU268" s="22">
        <v>0</v>
      </c>
      <c r="AV268" s="22">
        <v>8</v>
      </c>
      <c r="AW268" s="22">
        <v>414</v>
      </c>
      <c r="AX268" s="20">
        <v>503.4</v>
      </c>
      <c r="AY268" s="20">
        <v>589.79999999999995</v>
      </c>
      <c r="AZ268" s="20">
        <v>266</v>
      </c>
      <c r="BA268" s="20">
        <v>135.5</v>
      </c>
      <c r="BB268" s="22">
        <v>26</v>
      </c>
      <c r="BC268" s="20">
        <v>2.3199999999999998</v>
      </c>
      <c r="BD268" s="20">
        <v>2.72</v>
      </c>
      <c r="BE268" s="20">
        <v>5.04</v>
      </c>
      <c r="BF268" s="20">
        <v>35.369999999999997</v>
      </c>
      <c r="BG268" s="22">
        <v>65</v>
      </c>
      <c r="BH268" s="22">
        <v>22</v>
      </c>
      <c r="BI268" s="22">
        <v>28</v>
      </c>
      <c r="BJ268" s="22">
        <v>23</v>
      </c>
      <c r="BK268" s="22">
        <v>102</v>
      </c>
      <c r="BL268" s="22">
        <v>64</v>
      </c>
      <c r="BM268" s="22">
        <v>44</v>
      </c>
      <c r="BN268" s="22">
        <v>32</v>
      </c>
      <c r="BO268" s="22">
        <v>1</v>
      </c>
      <c r="BP268" s="20"/>
      <c r="BQ268" s="20"/>
      <c r="BR268" s="20"/>
      <c r="BS268" s="20"/>
      <c r="BT268" s="20"/>
      <c r="BU268" s="22">
        <v>0.1</v>
      </c>
      <c r="BV268" s="22">
        <v>0</v>
      </c>
      <c r="BW268" s="22">
        <v>0.11</v>
      </c>
      <c r="BX268" s="22">
        <v>0.21</v>
      </c>
      <c r="BY268" s="22">
        <v>1.46</v>
      </c>
      <c r="BZ268" s="22">
        <v>1.61</v>
      </c>
      <c r="CA268" s="22">
        <v>122</v>
      </c>
      <c r="CB268" s="22">
        <v>74</v>
      </c>
      <c r="CC268" s="22">
        <v>101</v>
      </c>
      <c r="CD268" s="22">
        <v>44</v>
      </c>
      <c r="CE268" s="22">
        <v>126</v>
      </c>
      <c r="CF268" s="22">
        <v>64</v>
      </c>
      <c r="CG268" s="22">
        <v>246</v>
      </c>
      <c r="CH268" s="22">
        <v>75</v>
      </c>
      <c r="CI268" s="22">
        <v>1.07</v>
      </c>
      <c r="CJ268" s="22">
        <v>0.21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2">
        <v>100</v>
      </c>
      <c r="B269" s="22">
        <v>100</v>
      </c>
      <c r="C269" s="22">
        <v>482609</v>
      </c>
      <c r="D269" s="22">
        <v>0</v>
      </c>
      <c r="E269" s="22">
        <v>0</v>
      </c>
      <c r="F269" s="22">
        <v>2</v>
      </c>
      <c r="G269" s="22">
        <v>-2</v>
      </c>
      <c r="H269" s="22">
        <v>2</v>
      </c>
      <c r="I269" s="22">
        <v>2</v>
      </c>
      <c r="J269" s="20">
        <v>0</v>
      </c>
      <c r="K269" s="20">
        <v>2.7</v>
      </c>
      <c r="L269" s="22">
        <v>1</v>
      </c>
      <c r="M269" s="20" t="s">
        <v>2061</v>
      </c>
      <c r="N269" s="20">
        <v>2.7</v>
      </c>
      <c r="O269" s="22">
        <v>203</v>
      </c>
      <c r="P269" s="23" t="b">
        <v>0</v>
      </c>
      <c r="Q269" s="20"/>
      <c r="R269" s="20" t="s">
        <v>3665</v>
      </c>
      <c r="S269" s="22">
        <v>42</v>
      </c>
      <c r="T269" s="20" t="s">
        <v>2062</v>
      </c>
      <c r="U269" s="20">
        <v>2.6</v>
      </c>
      <c r="V269" s="20" t="s">
        <v>2063</v>
      </c>
      <c r="W269" s="20">
        <v>6.4</v>
      </c>
      <c r="X269" s="23" t="b">
        <v>0</v>
      </c>
      <c r="Y269" s="20"/>
      <c r="Z269" s="20" t="s">
        <v>857</v>
      </c>
      <c r="AA269" s="22">
        <v>7</v>
      </c>
      <c r="AB269" s="22">
        <v>8</v>
      </c>
      <c r="AC269" s="22">
        <v>53</v>
      </c>
      <c r="AD269" s="22">
        <v>2393149</v>
      </c>
      <c r="AE269" s="22">
        <v>11452</v>
      </c>
      <c r="AF269" s="22">
        <v>1877811</v>
      </c>
      <c r="AG269" s="22">
        <v>7273</v>
      </c>
      <c r="AH269" s="20">
        <v>0.6</v>
      </c>
      <c r="AI269" s="20">
        <v>12.6</v>
      </c>
      <c r="AJ269" s="20" t="s">
        <v>2063</v>
      </c>
      <c r="AK269" s="22">
        <v>1366</v>
      </c>
      <c r="AL269" s="22">
        <v>0</v>
      </c>
      <c r="AM269" s="22">
        <v>5</v>
      </c>
      <c r="AN269" s="22">
        <v>3</v>
      </c>
      <c r="AO269" s="22">
        <v>22</v>
      </c>
      <c r="AP269" s="22">
        <v>0</v>
      </c>
      <c r="AQ269" s="22">
        <v>0</v>
      </c>
      <c r="AR269" s="22">
        <v>0</v>
      </c>
      <c r="AS269" s="22">
        <v>5</v>
      </c>
      <c r="AT269" s="22">
        <v>1</v>
      </c>
      <c r="AU269" s="22">
        <v>0</v>
      </c>
      <c r="AV269" s="22">
        <v>7</v>
      </c>
      <c r="AW269" s="22">
        <v>310</v>
      </c>
      <c r="AX269" s="20">
        <v>333.6</v>
      </c>
      <c r="AY269" s="20">
        <v>335.1</v>
      </c>
      <c r="AZ269" s="20">
        <v>81</v>
      </c>
      <c r="BA269" s="20">
        <v>75</v>
      </c>
      <c r="BB269" s="22">
        <v>15</v>
      </c>
      <c r="BC269" s="20">
        <v>0.48</v>
      </c>
      <c r="BD269" s="20">
        <v>2.4700000000000002</v>
      </c>
      <c r="BE269" s="20">
        <v>2.95</v>
      </c>
      <c r="BF269" s="20">
        <v>20.350000000000001</v>
      </c>
      <c r="BG269" s="22">
        <v>167</v>
      </c>
      <c r="BH269" s="22">
        <v>59</v>
      </c>
      <c r="BI269" s="22">
        <v>78</v>
      </c>
      <c r="BJ269" s="22">
        <v>14</v>
      </c>
      <c r="BK269" s="22">
        <v>258</v>
      </c>
      <c r="BL269" s="22">
        <v>77</v>
      </c>
      <c r="BM269" s="22">
        <v>157</v>
      </c>
      <c r="BN269" s="22">
        <v>41</v>
      </c>
      <c r="BO269" s="20"/>
      <c r="BP269" s="20"/>
      <c r="BQ269" s="20"/>
      <c r="BR269" s="20"/>
      <c r="BS269" s="20"/>
      <c r="BT269" s="20"/>
      <c r="BU269" s="22">
        <v>0.03</v>
      </c>
      <c r="BV269" s="22">
        <v>0</v>
      </c>
      <c r="BW269" s="22">
        <v>0.16</v>
      </c>
      <c r="BX269" s="22">
        <v>0.19</v>
      </c>
      <c r="BY269" s="22">
        <v>1.34</v>
      </c>
      <c r="BZ269" s="22">
        <v>1.45</v>
      </c>
      <c r="CA269" s="22">
        <v>664</v>
      </c>
      <c r="CB269" s="22">
        <v>160</v>
      </c>
      <c r="CC269" s="22">
        <v>121</v>
      </c>
      <c r="CD269" s="22">
        <v>33</v>
      </c>
      <c r="CE269" s="22">
        <v>197</v>
      </c>
      <c r="CF269" s="22">
        <v>53</v>
      </c>
      <c r="CG269" s="22">
        <v>54</v>
      </c>
      <c r="CH269" s="22">
        <v>18</v>
      </c>
      <c r="CI269" s="22">
        <v>0.99</v>
      </c>
      <c r="CJ269" s="22">
        <v>0.2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0</v>
      </c>
      <c r="B270" s="22">
        <v>0</v>
      </c>
      <c r="C270" s="22">
        <v>225796</v>
      </c>
      <c r="D270" s="22">
        <v>0</v>
      </c>
      <c r="E270" s="22">
        <v>0</v>
      </c>
      <c r="F270" s="22">
        <v>-2</v>
      </c>
      <c r="G270" s="22">
        <v>2</v>
      </c>
      <c r="H270" s="22">
        <v>0</v>
      </c>
      <c r="I270" s="22">
        <v>2</v>
      </c>
      <c r="J270" s="20">
        <v>0</v>
      </c>
      <c r="K270" s="20">
        <v>0</v>
      </c>
      <c r="L270" s="22">
        <v>0</v>
      </c>
      <c r="M270" s="20" t="s">
        <v>1168</v>
      </c>
      <c r="N270" s="20">
        <v>0</v>
      </c>
      <c r="O270" s="22">
        <v>206</v>
      </c>
      <c r="P270" s="23" t="b">
        <v>0</v>
      </c>
      <c r="Q270" s="20" t="s">
        <v>2382</v>
      </c>
      <c r="R270" s="20" t="s">
        <v>3459</v>
      </c>
      <c r="S270" s="22">
        <v>53</v>
      </c>
      <c r="T270" s="20" t="s">
        <v>1169</v>
      </c>
      <c r="U270" s="20">
        <v>1.1000000000000001</v>
      </c>
      <c r="V270" s="20" t="s">
        <v>478</v>
      </c>
      <c r="W270" s="20">
        <v>2.7</v>
      </c>
      <c r="X270" s="23" t="b">
        <v>0</v>
      </c>
      <c r="Y270" s="20"/>
      <c r="Z270" s="20" t="s">
        <v>898</v>
      </c>
      <c r="AA270" s="22">
        <v>7</v>
      </c>
      <c r="AB270" s="22">
        <v>8</v>
      </c>
      <c r="AC270" s="22">
        <v>9</v>
      </c>
      <c r="AD270" s="22">
        <v>508076</v>
      </c>
      <c r="AE270" s="22">
        <v>53</v>
      </c>
      <c r="AF270" s="22">
        <v>1768065</v>
      </c>
      <c r="AG270" s="22">
        <v>828</v>
      </c>
      <c r="AH270" s="20">
        <v>0</v>
      </c>
      <c r="AI270" s="20">
        <v>1.7</v>
      </c>
      <c r="AJ270" s="20" t="s">
        <v>478</v>
      </c>
      <c r="AK270" s="22">
        <v>386</v>
      </c>
      <c r="AL270" s="22">
        <v>0</v>
      </c>
      <c r="AM270" s="22">
        <v>1</v>
      </c>
      <c r="AN270" s="22">
        <v>0</v>
      </c>
      <c r="AO270" s="22">
        <v>12</v>
      </c>
      <c r="AP270" s="22">
        <v>0</v>
      </c>
      <c r="AQ270" s="22">
        <v>0</v>
      </c>
      <c r="AR270" s="22">
        <v>0</v>
      </c>
      <c r="AS270" s="22">
        <v>0</v>
      </c>
      <c r="AT270" s="22">
        <v>1</v>
      </c>
      <c r="AU270" s="22">
        <v>0</v>
      </c>
      <c r="AV270" s="22">
        <v>0</v>
      </c>
      <c r="AW270" s="22">
        <v>95</v>
      </c>
      <c r="AX270" s="20">
        <v>115.2</v>
      </c>
      <c r="AY270" s="20">
        <v>156.9</v>
      </c>
      <c r="AZ270" s="20">
        <v>59</v>
      </c>
      <c r="BA270" s="20">
        <v>33.200000000000003</v>
      </c>
      <c r="BB270" s="22">
        <v>5</v>
      </c>
      <c r="BC270" s="20">
        <v>0.3</v>
      </c>
      <c r="BD270" s="20">
        <v>1.01</v>
      </c>
      <c r="BE270" s="20">
        <v>1.31</v>
      </c>
      <c r="BF270" s="20">
        <v>10.199999999999999</v>
      </c>
      <c r="BG270" s="22">
        <v>339</v>
      </c>
      <c r="BH270" s="22">
        <v>132</v>
      </c>
      <c r="BI270" s="22">
        <v>188</v>
      </c>
      <c r="BJ270" s="22">
        <v>42</v>
      </c>
      <c r="BK270" s="22">
        <v>301</v>
      </c>
      <c r="BL270" s="22">
        <v>93</v>
      </c>
      <c r="BM270" s="22">
        <v>309</v>
      </c>
      <c r="BN270" s="22">
        <v>108</v>
      </c>
      <c r="BO270" s="22">
        <v>4</v>
      </c>
      <c r="BP270" s="20"/>
      <c r="BQ270" s="22">
        <v>2</v>
      </c>
      <c r="BR270" s="20"/>
      <c r="BS270" s="20"/>
      <c r="BT270" s="20"/>
      <c r="BU270" s="22">
        <v>7.0000000000000007E-2</v>
      </c>
      <c r="BV270" s="22">
        <v>0</v>
      </c>
      <c r="BW270" s="22">
        <v>0.24</v>
      </c>
      <c r="BX270" s="22">
        <v>0.31</v>
      </c>
      <c r="BY270" s="22">
        <v>2.38</v>
      </c>
      <c r="BZ270" s="22">
        <v>2.8</v>
      </c>
      <c r="CA270" s="22">
        <v>145</v>
      </c>
      <c r="CB270" s="22">
        <v>14</v>
      </c>
      <c r="CC270" s="22">
        <v>804</v>
      </c>
      <c r="CD270" s="22">
        <v>268</v>
      </c>
      <c r="CE270" s="22">
        <v>433</v>
      </c>
      <c r="CF270" s="22">
        <v>147</v>
      </c>
      <c r="CG270" s="22">
        <v>123</v>
      </c>
      <c r="CH270" s="22">
        <v>52</v>
      </c>
      <c r="CI270" s="22">
        <v>1.17</v>
      </c>
      <c r="CJ270" s="22">
        <v>0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2">
        <v>0</v>
      </c>
      <c r="B271" s="22">
        <v>0</v>
      </c>
      <c r="C271" s="22">
        <v>66749</v>
      </c>
      <c r="D271" s="22">
        <v>0</v>
      </c>
      <c r="E271" s="22">
        <v>0</v>
      </c>
      <c r="F271" s="22">
        <v>-2</v>
      </c>
      <c r="G271" s="22">
        <v>2</v>
      </c>
      <c r="H271" s="22">
        <v>0</v>
      </c>
      <c r="I271" s="22">
        <v>4</v>
      </c>
      <c r="J271" s="20">
        <v>0</v>
      </c>
      <c r="K271" s="20">
        <v>0</v>
      </c>
      <c r="L271" s="22">
        <v>0</v>
      </c>
      <c r="M271" s="20" t="s">
        <v>2064</v>
      </c>
      <c r="N271" s="20">
        <v>0</v>
      </c>
      <c r="O271" s="22">
        <v>207</v>
      </c>
      <c r="P271" s="23" t="b">
        <v>0</v>
      </c>
      <c r="Q271" s="20" t="s">
        <v>2918</v>
      </c>
      <c r="R271" s="20" t="s">
        <v>2919</v>
      </c>
      <c r="S271" s="22">
        <v>68</v>
      </c>
      <c r="T271" s="20" t="s">
        <v>2065</v>
      </c>
      <c r="U271" s="20">
        <v>0</v>
      </c>
      <c r="V271" s="20" t="s">
        <v>2066</v>
      </c>
      <c r="W271" s="20">
        <v>0.3</v>
      </c>
      <c r="X271" s="23" t="b">
        <v>0</v>
      </c>
      <c r="Y271" s="20"/>
      <c r="Z271" s="20" t="s">
        <v>871</v>
      </c>
      <c r="AA271" s="22">
        <v>7</v>
      </c>
      <c r="AB271" s="22">
        <v>8</v>
      </c>
      <c r="AC271" s="22">
        <v>0</v>
      </c>
      <c r="AD271" s="22">
        <v>9006</v>
      </c>
      <c r="AE271" s="22">
        <v>0</v>
      </c>
      <c r="AF271" s="22">
        <v>61972</v>
      </c>
      <c r="AG271" s="22">
        <v>19</v>
      </c>
      <c r="AH271" s="20">
        <v>0</v>
      </c>
      <c r="AI271" s="20">
        <v>0</v>
      </c>
      <c r="AJ271" s="20" t="s">
        <v>2067</v>
      </c>
      <c r="AK271" s="22">
        <v>0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0</v>
      </c>
      <c r="AX271" s="20">
        <v>0</v>
      </c>
      <c r="AY271" s="20">
        <v>0</v>
      </c>
      <c r="AZ271" s="20">
        <v>0</v>
      </c>
      <c r="BA271" s="20">
        <v>0</v>
      </c>
      <c r="BB271" s="22">
        <v>0</v>
      </c>
      <c r="BC271" s="20">
        <v>0</v>
      </c>
      <c r="BD271" s="20">
        <v>0</v>
      </c>
      <c r="BE271" s="20">
        <v>0</v>
      </c>
      <c r="BF271" s="20">
        <v>0</v>
      </c>
      <c r="BG271" s="22">
        <v>836</v>
      </c>
      <c r="BH271" s="22">
        <v>108</v>
      </c>
      <c r="BI271" s="22">
        <v>836</v>
      </c>
      <c r="BJ271" s="22">
        <v>108</v>
      </c>
      <c r="BK271" s="22">
        <v>836</v>
      </c>
      <c r="BL271" s="22">
        <v>108</v>
      </c>
      <c r="BM271" s="22">
        <v>836</v>
      </c>
      <c r="BN271" s="22">
        <v>108</v>
      </c>
      <c r="BO271" s="20"/>
      <c r="BP271" s="20"/>
      <c r="BQ271" s="20"/>
      <c r="BR271" s="20"/>
      <c r="BS271" s="20"/>
      <c r="BT271" s="20"/>
      <c r="BU271" s="22">
        <v>0</v>
      </c>
      <c r="BV271" s="22">
        <v>0</v>
      </c>
      <c r="BW271" s="22">
        <v>0</v>
      </c>
      <c r="BX271" s="22">
        <v>0</v>
      </c>
      <c r="BY271" s="22">
        <v>0</v>
      </c>
      <c r="BZ271" s="22">
        <v>0</v>
      </c>
      <c r="CA271" s="22">
        <v>34</v>
      </c>
      <c r="CB271" s="22">
        <v>14</v>
      </c>
      <c r="CC271" s="22">
        <v>830</v>
      </c>
      <c r="CD271" s="22">
        <v>106</v>
      </c>
      <c r="CE271" s="22">
        <v>835</v>
      </c>
      <c r="CF271" s="22">
        <v>108</v>
      </c>
      <c r="CG271" s="22">
        <v>314</v>
      </c>
      <c r="CH271" s="22">
        <v>48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100</v>
      </c>
      <c r="B272" s="22">
        <v>100</v>
      </c>
      <c r="C272" s="22">
        <v>248857</v>
      </c>
      <c r="D272" s="22">
        <v>0</v>
      </c>
      <c r="E272" s="22">
        <v>0</v>
      </c>
      <c r="F272" s="22">
        <v>-2</v>
      </c>
      <c r="G272" s="22">
        <v>2</v>
      </c>
      <c r="H272" s="22">
        <v>0</v>
      </c>
      <c r="I272" s="22">
        <v>3</v>
      </c>
      <c r="J272" s="20">
        <v>0</v>
      </c>
      <c r="K272" s="20">
        <v>0</v>
      </c>
      <c r="L272" s="22">
        <v>0</v>
      </c>
      <c r="M272" s="20" t="s">
        <v>1200</v>
      </c>
      <c r="N272" s="20">
        <v>0</v>
      </c>
      <c r="O272" s="22">
        <v>208</v>
      </c>
      <c r="P272" s="23" t="b">
        <v>0</v>
      </c>
      <c r="Q272" s="20"/>
      <c r="R272" s="20" t="s">
        <v>3432</v>
      </c>
      <c r="S272" s="22">
        <v>53</v>
      </c>
      <c r="T272" s="20" t="s">
        <v>1201</v>
      </c>
      <c r="U272" s="20">
        <v>2</v>
      </c>
      <c r="V272" s="20" t="s">
        <v>1202</v>
      </c>
      <c r="W272" s="20">
        <v>0.1</v>
      </c>
      <c r="X272" s="23" t="b">
        <v>0</v>
      </c>
      <c r="Y272" s="20"/>
      <c r="Z272" s="20" t="s">
        <v>857</v>
      </c>
      <c r="AA272" s="22">
        <v>7</v>
      </c>
      <c r="AB272" s="22">
        <v>8</v>
      </c>
      <c r="AC272" s="22">
        <v>24</v>
      </c>
      <c r="AD272" s="22">
        <v>24466</v>
      </c>
      <c r="AE272" s="22">
        <v>50</v>
      </c>
      <c r="AF272" s="22">
        <v>28296</v>
      </c>
      <c r="AG272" s="22">
        <v>217</v>
      </c>
      <c r="AH272" s="20">
        <v>0</v>
      </c>
      <c r="AI272" s="20">
        <v>4.5</v>
      </c>
      <c r="AJ272" s="20" t="s">
        <v>1202</v>
      </c>
      <c r="AK272" s="22">
        <v>342</v>
      </c>
      <c r="AL272" s="22">
        <v>2</v>
      </c>
      <c r="AM272" s="22">
        <v>0</v>
      </c>
      <c r="AN272" s="22">
        <v>0</v>
      </c>
      <c r="AO272" s="22">
        <v>8</v>
      </c>
      <c r="AP272" s="22">
        <v>0</v>
      </c>
      <c r="AQ272" s="22">
        <v>0</v>
      </c>
      <c r="AR272" s="22">
        <v>0</v>
      </c>
      <c r="AS272" s="22">
        <v>1</v>
      </c>
      <c r="AT272" s="22">
        <v>0</v>
      </c>
      <c r="AU272" s="22">
        <v>0</v>
      </c>
      <c r="AV272" s="22">
        <v>1</v>
      </c>
      <c r="AW272" s="22">
        <v>85</v>
      </c>
      <c r="AX272" s="20">
        <v>115.4</v>
      </c>
      <c r="AY272" s="20">
        <v>102.5</v>
      </c>
      <c r="AZ272" s="20">
        <v>122</v>
      </c>
      <c r="BA272" s="20">
        <v>33.9</v>
      </c>
      <c r="BB272" s="22">
        <v>4</v>
      </c>
      <c r="BC272" s="20">
        <v>1.17</v>
      </c>
      <c r="BD272" s="20">
        <v>0.64</v>
      </c>
      <c r="BE272" s="20">
        <v>1.81</v>
      </c>
      <c r="BF272" s="20">
        <v>6.48</v>
      </c>
      <c r="BG272" s="22">
        <v>337</v>
      </c>
      <c r="BH272" s="22">
        <v>142</v>
      </c>
      <c r="BI272" s="22">
        <v>259</v>
      </c>
      <c r="BJ272" s="22">
        <v>149</v>
      </c>
      <c r="BK272" s="22">
        <v>202</v>
      </c>
      <c r="BL272" s="22">
        <v>112</v>
      </c>
      <c r="BM272" s="22">
        <v>305</v>
      </c>
      <c r="BN272" s="22">
        <v>143</v>
      </c>
      <c r="BO272" s="20"/>
      <c r="BP272" s="20"/>
      <c r="BQ272" s="20"/>
      <c r="BR272" s="20"/>
      <c r="BS272" s="20"/>
      <c r="BT272" s="20"/>
      <c r="BU272" s="22">
        <v>0.31</v>
      </c>
      <c r="BV272" s="22">
        <v>0</v>
      </c>
      <c r="BW272" s="22">
        <v>0.17</v>
      </c>
      <c r="BX272" s="22">
        <v>0.48</v>
      </c>
      <c r="BY272" s="22">
        <v>1.71</v>
      </c>
      <c r="BZ272" s="22">
        <v>2.11</v>
      </c>
      <c r="CA272" s="22">
        <v>147</v>
      </c>
      <c r="CB272" s="22">
        <v>91</v>
      </c>
      <c r="CC272" s="22">
        <v>805</v>
      </c>
      <c r="CD272" s="22">
        <v>346</v>
      </c>
      <c r="CE272" s="22">
        <v>310</v>
      </c>
      <c r="CF272" s="22">
        <v>133</v>
      </c>
      <c r="CG272" s="22">
        <v>417</v>
      </c>
      <c r="CH272" s="22">
        <v>131</v>
      </c>
      <c r="CI272" s="22">
        <v>1.05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100</v>
      </c>
      <c r="B273" s="22">
        <v>100</v>
      </c>
      <c r="C273" s="22">
        <v>465920</v>
      </c>
      <c r="D273" s="22">
        <v>0</v>
      </c>
      <c r="E273" s="22">
        <v>0</v>
      </c>
      <c r="F273" s="22">
        <v>-2</v>
      </c>
      <c r="G273" s="22">
        <v>2</v>
      </c>
      <c r="H273" s="22">
        <v>1</v>
      </c>
      <c r="I273" s="22">
        <v>3</v>
      </c>
      <c r="J273" s="20">
        <v>0</v>
      </c>
      <c r="K273" s="20">
        <v>2.7</v>
      </c>
      <c r="L273" s="22">
        <v>7</v>
      </c>
      <c r="M273" s="20" t="s">
        <v>1194</v>
      </c>
      <c r="N273" s="20">
        <v>2.7</v>
      </c>
      <c r="O273" s="22">
        <v>210</v>
      </c>
      <c r="P273" s="23" t="b">
        <v>0</v>
      </c>
      <c r="Q273" s="20"/>
      <c r="R273" s="20" t="s">
        <v>3586</v>
      </c>
      <c r="S273" s="22">
        <v>63</v>
      </c>
      <c r="T273" s="20" t="s">
        <v>1195</v>
      </c>
      <c r="U273" s="20">
        <v>3.2</v>
      </c>
      <c r="V273" s="20" t="s">
        <v>1196</v>
      </c>
      <c r="W273" s="20">
        <v>0.9</v>
      </c>
      <c r="X273" s="23" t="b">
        <v>0</v>
      </c>
      <c r="Y273" s="20"/>
      <c r="Z273" s="20" t="s">
        <v>857</v>
      </c>
      <c r="AA273" s="22">
        <v>7</v>
      </c>
      <c r="AB273" s="22">
        <v>8</v>
      </c>
      <c r="AC273" s="22">
        <v>67</v>
      </c>
      <c r="AD273" s="22">
        <v>157403</v>
      </c>
      <c r="AE273" s="22">
        <v>1024</v>
      </c>
      <c r="AF273" s="22">
        <v>360467</v>
      </c>
      <c r="AG273" s="22">
        <v>557</v>
      </c>
      <c r="AH273" s="20">
        <v>0.4</v>
      </c>
      <c r="AI273" s="20">
        <v>10.6</v>
      </c>
      <c r="AJ273" s="20" t="s">
        <v>1196</v>
      </c>
      <c r="AK273" s="22">
        <v>901</v>
      </c>
      <c r="AL273" s="22">
        <v>4</v>
      </c>
      <c r="AM273" s="22">
        <v>4</v>
      </c>
      <c r="AN273" s="22">
        <v>4</v>
      </c>
      <c r="AO273" s="22">
        <v>15</v>
      </c>
      <c r="AP273" s="22">
        <v>0</v>
      </c>
      <c r="AQ273" s="22">
        <v>0</v>
      </c>
      <c r="AR273" s="22">
        <v>0</v>
      </c>
      <c r="AS273" s="22">
        <v>3</v>
      </c>
      <c r="AT273" s="22">
        <v>0</v>
      </c>
      <c r="AU273" s="22">
        <v>0</v>
      </c>
      <c r="AV273" s="22">
        <v>5</v>
      </c>
      <c r="AW273" s="22">
        <v>196</v>
      </c>
      <c r="AX273" s="20">
        <v>248.4</v>
      </c>
      <c r="AY273" s="20">
        <v>235.5</v>
      </c>
      <c r="AZ273" s="20">
        <v>228</v>
      </c>
      <c r="BA273" s="20">
        <v>71</v>
      </c>
      <c r="BB273" s="22">
        <v>9</v>
      </c>
      <c r="BC273" s="20">
        <v>3.21</v>
      </c>
      <c r="BD273" s="20">
        <v>1.74</v>
      </c>
      <c r="BE273" s="20">
        <v>4.95</v>
      </c>
      <c r="BF273" s="20">
        <v>12.97</v>
      </c>
      <c r="BG273" s="22">
        <v>229</v>
      </c>
      <c r="BH273" s="22">
        <v>92</v>
      </c>
      <c r="BI273" s="22">
        <v>126</v>
      </c>
      <c r="BJ273" s="22">
        <v>89</v>
      </c>
      <c r="BK273" s="22">
        <v>123</v>
      </c>
      <c r="BL273" s="22">
        <v>80</v>
      </c>
      <c r="BM273" s="22">
        <v>175</v>
      </c>
      <c r="BN273" s="22">
        <v>90</v>
      </c>
      <c r="BO273" s="22">
        <v>3</v>
      </c>
      <c r="BP273" s="20"/>
      <c r="BQ273" s="20"/>
      <c r="BR273" s="20"/>
      <c r="BS273" s="20"/>
      <c r="BT273" s="20"/>
      <c r="BU273" s="22">
        <v>0.32</v>
      </c>
      <c r="BV273" s="22">
        <v>0</v>
      </c>
      <c r="BW273" s="22">
        <v>0.17</v>
      </c>
      <c r="BX273" s="22">
        <v>0.49</v>
      </c>
      <c r="BY273" s="22">
        <v>1.3</v>
      </c>
      <c r="BZ273" s="22">
        <v>1.5</v>
      </c>
      <c r="CA273" s="22">
        <v>56</v>
      </c>
      <c r="CB273" s="22">
        <v>32</v>
      </c>
      <c r="CC273" s="22">
        <v>124</v>
      </c>
      <c r="CD273" s="22">
        <v>58</v>
      </c>
      <c r="CE273" s="22">
        <v>130</v>
      </c>
      <c r="CF273" s="22">
        <v>67</v>
      </c>
      <c r="CG273" s="22">
        <v>211</v>
      </c>
      <c r="CH273" s="22">
        <v>64</v>
      </c>
      <c r="CI273" s="22">
        <v>0.9</v>
      </c>
      <c r="CJ273" s="22">
        <v>0.4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2">
        <v>100</v>
      </c>
      <c r="B274" s="22">
        <v>100</v>
      </c>
      <c r="C274" s="22">
        <v>517052</v>
      </c>
      <c r="D274" s="22">
        <v>0</v>
      </c>
      <c r="E274" s="22">
        <v>0</v>
      </c>
      <c r="F274" s="22">
        <v>-2</v>
      </c>
      <c r="G274" s="22">
        <v>2</v>
      </c>
      <c r="H274" s="22">
        <v>1</v>
      </c>
      <c r="I274" s="22">
        <v>4</v>
      </c>
      <c r="J274" s="20">
        <v>0</v>
      </c>
      <c r="K274" s="20">
        <v>6.3</v>
      </c>
      <c r="L274" s="22">
        <v>8</v>
      </c>
      <c r="M274" s="20" t="s">
        <v>869</v>
      </c>
      <c r="N274" s="20">
        <v>6.3</v>
      </c>
      <c r="O274" s="22">
        <v>211</v>
      </c>
      <c r="P274" s="23" t="b">
        <v>0</v>
      </c>
      <c r="Q274" s="20"/>
      <c r="R274" s="20" t="s">
        <v>3587</v>
      </c>
      <c r="S274" s="22">
        <v>68</v>
      </c>
      <c r="T274" s="20" t="s">
        <v>2068</v>
      </c>
      <c r="U274" s="20">
        <v>3.6</v>
      </c>
      <c r="V274" s="20" t="s">
        <v>1707</v>
      </c>
      <c r="W274" s="20">
        <v>4.3</v>
      </c>
      <c r="X274" s="23" t="b">
        <v>0</v>
      </c>
      <c r="Y274" s="20"/>
      <c r="Z274" s="20" t="s">
        <v>857</v>
      </c>
      <c r="AA274" s="22">
        <v>7</v>
      </c>
      <c r="AB274" s="22">
        <v>8</v>
      </c>
      <c r="AC274" s="22">
        <v>87</v>
      </c>
      <c r="AD274" s="22">
        <v>1702777</v>
      </c>
      <c r="AE274" s="22">
        <v>6952</v>
      </c>
      <c r="AF274" s="22">
        <v>2804675</v>
      </c>
      <c r="AG274" s="22">
        <v>3729</v>
      </c>
      <c r="AH274" s="20">
        <v>0.9</v>
      </c>
      <c r="AI274" s="20">
        <v>12.8</v>
      </c>
      <c r="AJ274" s="20" t="s">
        <v>2069</v>
      </c>
      <c r="AK274" s="22">
        <v>1815</v>
      </c>
      <c r="AL274" s="22">
        <v>9</v>
      </c>
      <c r="AM274" s="22">
        <v>3</v>
      </c>
      <c r="AN274" s="22">
        <v>5</v>
      </c>
      <c r="AO274" s="22">
        <v>32</v>
      </c>
      <c r="AP274" s="22">
        <v>0</v>
      </c>
      <c r="AQ274" s="22">
        <v>0</v>
      </c>
      <c r="AR274" s="22">
        <v>0</v>
      </c>
      <c r="AS274" s="22">
        <v>9</v>
      </c>
      <c r="AT274" s="22">
        <v>0</v>
      </c>
      <c r="AU274" s="22">
        <v>0</v>
      </c>
      <c r="AV274" s="22">
        <v>7</v>
      </c>
      <c r="AW274" s="22">
        <v>277</v>
      </c>
      <c r="AX274" s="20">
        <v>497.2</v>
      </c>
      <c r="AY274" s="20">
        <v>289.5</v>
      </c>
      <c r="AZ274" s="20">
        <v>727</v>
      </c>
      <c r="BA274" s="20">
        <v>150.69999999999999</v>
      </c>
      <c r="BB274" s="22">
        <v>20</v>
      </c>
      <c r="BC274" s="20">
        <v>12.25</v>
      </c>
      <c r="BD274" s="20">
        <v>2.31</v>
      </c>
      <c r="BE274" s="20">
        <v>14.56</v>
      </c>
      <c r="BF274" s="20">
        <v>30.84</v>
      </c>
      <c r="BG274" s="22">
        <v>67</v>
      </c>
      <c r="BH274" s="22">
        <v>7</v>
      </c>
      <c r="BI274" s="22">
        <v>99</v>
      </c>
      <c r="BJ274" s="22">
        <v>11</v>
      </c>
      <c r="BK274" s="22">
        <v>12</v>
      </c>
      <c r="BL274" s="22">
        <v>6</v>
      </c>
      <c r="BM274" s="22">
        <v>32</v>
      </c>
      <c r="BN274" s="22">
        <v>7</v>
      </c>
      <c r="BO274" s="20"/>
      <c r="BP274" s="20"/>
      <c r="BQ274" s="20"/>
      <c r="BR274" s="20"/>
      <c r="BS274" s="22">
        <v>3</v>
      </c>
      <c r="BT274" s="20"/>
      <c r="BU274" s="22">
        <v>0.61</v>
      </c>
      <c r="BV274" s="22">
        <v>0</v>
      </c>
      <c r="BW274" s="22">
        <v>0.11</v>
      </c>
      <c r="BX274" s="22">
        <v>0.72</v>
      </c>
      <c r="BY274" s="22">
        <v>1.53</v>
      </c>
      <c r="BZ274" s="22">
        <v>1.59</v>
      </c>
      <c r="CA274" s="22">
        <v>40</v>
      </c>
      <c r="CB274" s="22">
        <v>15</v>
      </c>
      <c r="CC274" s="22">
        <v>16</v>
      </c>
      <c r="CD274" s="22">
        <v>3</v>
      </c>
      <c r="CE274" s="22">
        <v>86</v>
      </c>
      <c r="CF274" s="22">
        <v>17</v>
      </c>
      <c r="CG274" s="22">
        <v>84</v>
      </c>
      <c r="CH274" s="22">
        <v>13</v>
      </c>
      <c r="CI274" s="22">
        <v>0.99</v>
      </c>
      <c r="CJ274" s="22">
        <v>0.25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0</v>
      </c>
      <c r="B275" s="22">
        <v>0</v>
      </c>
      <c r="C275" s="22">
        <v>213198</v>
      </c>
      <c r="D275" s="22">
        <v>0</v>
      </c>
      <c r="E275" s="22">
        <v>0</v>
      </c>
      <c r="F275" s="22">
        <v>-3</v>
      </c>
      <c r="G275" s="22">
        <v>3</v>
      </c>
      <c r="H275" s="22">
        <v>0</v>
      </c>
      <c r="I275" s="22">
        <v>4</v>
      </c>
      <c r="J275" s="20">
        <v>0</v>
      </c>
      <c r="K275" s="20">
        <v>0</v>
      </c>
      <c r="L275" s="22">
        <v>0</v>
      </c>
      <c r="M275" s="20" t="s">
        <v>2070</v>
      </c>
      <c r="N275" s="20">
        <v>0.3</v>
      </c>
      <c r="O275" s="22">
        <v>212</v>
      </c>
      <c r="P275" s="23" t="b">
        <v>0</v>
      </c>
      <c r="Q275" s="20" t="s">
        <v>4097</v>
      </c>
      <c r="R275" s="20" t="s">
        <v>4098</v>
      </c>
      <c r="S275" s="22">
        <v>72</v>
      </c>
      <c r="T275" s="20" t="s">
        <v>2071</v>
      </c>
      <c r="U275" s="20">
        <v>2.7</v>
      </c>
      <c r="V275" s="20" t="s">
        <v>2072</v>
      </c>
      <c r="W275" s="20">
        <v>0.9</v>
      </c>
      <c r="X275" s="23" t="b">
        <v>0</v>
      </c>
      <c r="Y275" s="20"/>
      <c r="Z275" s="20" t="s">
        <v>898</v>
      </c>
      <c r="AA275" s="22">
        <v>7</v>
      </c>
      <c r="AB275" s="22">
        <v>8</v>
      </c>
      <c r="AC275" s="22">
        <v>19</v>
      </c>
      <c r="AD275" s="22">
        <v>486103</v>
      </c>
      <c r="AE275" s="22">
        <v>45</v>
      </c>
      <c r="AF275" s="22">
        <v>570063</v>
      </c>
      <c r="AG275" s="22">
        <v>2535</v>
      </c>
      <c r="AH275" s="20">
        <v>0</v>
      </c>
      <c r="AI275" s="20">
        <v>2.6</v>
      </c>
      <c r="AJ275" s="20" t="s">
        <v>2072</v>
      </c>
      <c r="AK275" s="22">
        <v>317</v>
      </c>
      <c r="AL275" s="22">
        <v>2</v>
      </c>
      <c r="AM275" s="22">
        <v>0</v>
      </c>
      <c r="AN275" s="22">
        <v>0</v>
      </c>
      <c r="AO275" s="22">
        <v>10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2</v>
      </c>
      <c r="AW275" s="22">
        <v>59</v>
      </c>
      <c r="AX275" s="20">
        <v>86.2</v>
      </c>
      <c r="AY275" s="20">
        <v>47</v>
      </c>
      <c r="AZ275" s="20">
        <v>175</v>
      </c>
      <c r="BA275" s="20">
        <v>30.5</v>
      </c>
      <c r="BB275" s="22">
        <v>2</v>
      </c>
      <c r="BC275" s="20">
        <v>1.93</v>
      </c>
      <c r="BD275" s="20">
        <v>0.25</v>
      </c>
      <c r="BE275" s="20">
        <v>2.1800000000000002</v>
      </c>
      <c r="BF275" s="20">
        <v>6.49</v>
      </c>
      <c r="BG275" s="22">
        <v>369</v>
      </c>
      <c r="BH275" s="22">
        <v>42</v>
      </c>
      <c r="BI275" s="22">
        <v>348</v>
      </c>
      <c r="BJ275" s="22">
        <v>50</v>
      </c>
      <c r="BK275" s="22">
        <v>156</v>
      </c>
      <c r="BL275" s="22">
        <v>40</v>
      </c>
      <c r="BM275" s="22">
        <v>320</v>
      </c>
      <c r="BN275" s="22">
        <v>41</v>
      </c>
      <c r="BO275" s="20"/>
      <c r="BP275" s="20"/>
      <c r="BQ275" s="20"/>
      <c r="BR275" s="20"/>
      <c r="BS275" s="20"/>
      <c r="BT275" s="20"/>
      <c r="BU275" s="22">
        <v>0.55000000000000004</v>
      </c>
      <c r="BV275" s="22">
        <v>0</v>
      </c>
      <c r="BW275" s="22">
        <v>7.0000000000000007E-2</v>
      </c>
      <c r="BX275" s="22">
        <v>0.62</v>
      </c>
      <c r="BY275" s="22">
        <v>1.84</v>
      </c>
      <c r="BZ275" s="22">
        <v>2.84</v>
      </c>
      <c r="CA275" s="22">
        <v>27</v>
      </c>
      <c r="CB275" s="22">
        <v>11</v>
      </c>
      <c r="CC275" s="22">
        <v>338</v>
      </c>
      <c r="CD275" s="22">
        <v>43</v>
      </c>
      <c r="CE275" s="22">
        <v>193</v>
      </c>
      <c r="CF275" s="22">
        <v>35</v>
      </c>
      <c r="CG275" s="22">
        <v>207</v>
      </c>
      <c r="CH275" s="22">
        <v>33</v>
      </c>
      <c r="CI275" s="22">
        <v>0.56999999999999995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0</v>
      </c>
      <c r="B276" s="22">
        <v>0</v>
      </c>
      <c r="C276" s="22">
        <v>176413</v>
      </c>
      <c r="D276" s="22">
        <v>0</v>
      </c>
      <c r="E276" s="22">
        <v>0</v>
      </c>
      <c r="F276" s="22">
        <v>0</v>
      </c>
      <c r="G276" s="22">
        <v>0</v>
      </c>
      <c r="H276" s="22">
        <v>0</v>
      </c>
      <c r="I276" s="22">
        <v>3</v>
      </c>
      <c r="J276" s="20">
        <v>0</v>
      </c>
      <c r="K276" s="20">
        <v>0</v>
      </c>
      <c r="L276" s="22">
        <v>0</v>
      </c>
      <c r="M276" s="20" t="s">
        <v>1024</v>
      </c>
      <c r="N276" s="20">
        <v>0</v>
      </c>
      <c r="O276" s="22">
        <v>213</v>
      </c>
      <c r="P276" s="23" t="b">
        <v>0</v>
      </c>
      <c r="Q276" s="20" t="s">
        <v>2073</v>
      </c>
      <c r="R276" s="20" t="s">
        <v>2074</v>
      </c>
      <c r="S276" s="22">
        <v>55</v>
      </c>
      <c r="T276" s="20" t="s">
        <v>1157</v>
      </c>
      <c r="U276" s="20">
        <v>0</v>
      </c>
      <c r="V276" s="20" t="s">
        <v>575</v>
      </c>
      <c r="W276" s="20">
        <v>0</v>
      </c>
      <c r="X276" s="23" t="b">
        <v>0</v>
      </c>
      <c r="Y276" s="20"/>
      <c r="Z276" s="20" t="s">
        <v>871</v>
      </c>
      <c r="AA276" s="22">
        <v>7</v>
      </c>
      <c r="AB276" s="22">
        <v>8</v>
      </c>
      <c r="AC276" s="22">
        <v>0</v>
      </c>
      <c r="AD276" s="22">
        <v>0</v>
      </c>
      <c r="AE276" s="22">
        <v>0</v>
      </c>
      <c r="AF276" s="22">
        <v>406</v>
      </c>
      <c r="AG276" s="22">
        <v>0</v>
      </c>
      <c r="AH276" s="20">
        <v>0</v>
      </c>
      <c r="AI276" s="20">
        <v>0</v>
      </c>
      <c r="AJ276" s="20" t="s">
        <v>575</v>
      </c>
      <c r="AK276" s="22">
        <v>0</v>
      </c>
      <c r="AL276" s="22">
        <v>0</v>
      </c>
      <c r="AM276" s="22">
        <v>0</v>
      </c>
      <c r="AN276" s="22">
        <v>0</v>
      </c>
      <c r="AO276" s="22">
        <v>0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0</v>
      </c>
      <c r="AX276" s="20">
        <v>0</v>
      </c>
      <c r="AY276" s="20">
        <v>0</v>
      </c>
      <c r="AZ276" s="20">
        <v>0</v>
      </c>
      <c r="BA276" s="20">
        <v>0</v>
      </c>
      <c r="BB276" s="22">
        <v>0</v>
      </c>
      <c r="BC276" s="20">
        <v>0</v>
      </c>
      <c r="BD276" s="20">
        <v>0</v>
      </c>
      <c r="BE276" s="20">
        <v>0</v>
      </c>
      <c r="BF276" s="20">
        <v>0</v>
      </c>
      <c r="BG276" s="22">
        <v>827</v>
      </c>
      <c r="BH276" s="22">
        <v>359</v>
      </c>
      <c r="BI276" s="22">
        <v>827</v>
      </c>
      <c r="BJ276" s="22">
        <v>359</v>
      </c>
      <c r="BK276" s="22">
        <v>826</v>
      </c>
      <c r="BL276" s="22">
        <v>359</v>
      </c>
      <c r="BM276" s="22">
        <v>827</v>
      </c>
      <c r="BN276" s="22">
        <v>359</v>
      </c>
      <c r="BO276" s="20"/>
      <c r="BP276" s="20"/>
      <c r="BQ276" s="20"/>
      <c r="BR276" s="20"/>
      <c r="BS276" s="20"/>
      <c r="BT276" s="20"/>
      <c r="BU276" s="22">
        <v>0</v>
      </c>
      <c r="BV276" s="22">
        <v>0</v>
      </c>
      <c r="BW276" s="22">
        <v>0</v>
      </c>
      <c r="BX276" s="22">
        <v>0</v>
      </c>
      <c r="BY276" s="22">
        <v>0</v>
      </c>
      <c r="BZ276" s="22">
        <v>0</v>
      </c>
      <c r="CA276" s="22">
        <v>101</v>
      </c>
      <c r="CB276" s="22">
        <v>61</v>
      </c>
      <c r="CC276" s="22">
        <v>811</v>
      </c>
      <c r="CD276" s="22">
        <v>350</v>
      </c>
      <c r="CE276" s="22">
        <v>826</v>
      </c>
      <c r="CF276" s="22">
        <v>359</v>
      </c>
      <c r="CG276" s="22">
        <v>768</v>
      </c>
      <c r="CH276" s="22">
        <v>313</v>
      </c>
      <c r="CI276" s="22">
        <v>0</v>
      </c>
      <c r="CJ276" s="22">
        <v>0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204727</v>
      </c>
      <c r="D277" s="22">
        <v>0</v>
      </c>
      <c r="E277" s="22">
        <v>0</v>
      </c>
      <c r="F277" s="22">
        <v>-2</v>
      </c>
      <c r="G277" s="22">
        <v>2</v>
      </c>
      <c r="H277" s="22">
        <v>0</v>
      </c>
      <c r="I277" s="22">
        <v>2</v>
      </c>
      <c r="J277" s="20">
        <v>0</v>
      </c>
      <c r="K277" s="20">
        <v>0</v>
      </c>
      <c r="L277" s="22">
        <v>0</v>
      </c>
      <c r="M277" s="20" t="s">
        <v>1162</v>
      </c>
      <c r="N277" s="20">
        <v>0</v>
      </c>
      <c r="O277" s="22">
        <v>214</v>
      </c>
      <c r="P277" s="23" t="b">
        <v>0</v>
      </c>
      <c r="Q277" s="20"/>
      <c r="R277" s="20"/>
      <c r="S277" s="22">
        <v>43</v>
      </c>
      <c r="T277" s="20" t="s">
        <v>1163</v>
      </c>
      <c r="U277" s="20">
        <v>0</v>
      </c>
      <c r="V277" s="20" t="s">
        <v>704</v>
      </c>
      <c r="W277" s="20">
        <v>0.1</v>
      </c>
      <c r="X277" s="23" t="b">
        <v>0</v>
      </c>
      <c r="Y277" s="20"/>
      <c r="Z277" s="20" t="s">
        <v>857</v>
      </c>
      <c r="AA277" s="22">
        <v>7</v>
      </c>
      <c r="AB277" s="22">
        <v>8</v>
      </c>
      <c r="AC277" s="22">
        <v>0</v>
      </c>
      <c r="AD277" s="22">
        <v>5348</v>
      </c>
      <c r="AE277" s="22">
        <v>32</v>
      </c>
      <c r="AF277" s="22">
        <v>10387</v>
      </c>
      <c r="AG277" s="22">
        <v>47</v>
      </c>
      <c r="AH277" s="20">
        <v>0</v>
      </c>
      <c r="AI277" s="20">
        <v>0</v>
      </c>
      <c r="AJ277" s="20" t="s">
        <v>2075</v>
      </c>
      <c r="AK277" s="22">
        <v>0</v>
      </c>
      <c r="AL277" s="22">
        <v>0</v>
      </c>
      <c r="AM277" s="22">
        <v>0</v>
      </c>
      <c r="AN277" s="22">
        <v>0</v>
      </c>
      <c r="AO277" s="22">
        <v>0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0</v>
      </c>
      <c r="AX277" s="20">
        <v>0</v>
      </c>
      <c r="AY277" s="20">
        <v>0</v>
      </c>
      <c r="AZ277" s="20">
        <v>0</v>
      </c>
      <c r="BA277" s="20">
        <v>0</v>
      </c>
      <c r="BB277" s="22">
        <v>0</v>
      </c>
      <c r="BC277" s="20">
        <v>0</v>
      </c>
      <c r="BD277" s="20">
        <v>0</v>
      </c>
      <c r="BE277" s="20">
        <v>0</v>
      </c>
      <c r="BF277" s="20">
        <v>0</v>
      </c>
      <c r="BG277" s="22">
        <v>662</v>
      </c>
      <c r="BH277" s="22">
        <v>261</v>
      </c>
      <c r="BI277" s="22">
        <v>650</v>
      </c>
      <c r="BJ277" s="22">
        <v>261</v>
      </c>
      <c r="BK277" s="22">
        <v>622</v>
      </c>
      <c r="BL277" s="22">
        <v>258</v>
      </c>
      <c r="BM277" s="22">
        <v>665</v>
      </c>
      <c r="BN277" s="22">
        <v>261</v>
      </c>
      <c r="BO277" s="20"/>
      <c r="BP277" s="20"/>
      <c r="BQ277" s="20"/>
      <c r="BR277" s="20"/>
      <c r="BS277" s="20"/>
      <c r="BT277" s="20"/>
      <c r="BU277" s="22">
        <v>0</v>
      </c>
      <c r="BV277" s="22">
        <v>0</v>
      </c>
      <c r="BW277" s="22">
        <v>0</v>
      </c>
      <c r="BX277" s="22">
        <v>0</v>
      </c>
      <c r="BY277" s="22">
        <v>0</v>
      </c>
      <c r="BZ277" s="22">
        <v>0</v>
      </c>
      <c r="CA277" s="22">
        <v>624</v>
      </c>
      <c r="CB277" s="22">
        <v>139</v>
      </c>
      <c r="CC277" s="22">
        <v>552</v>
      </c>
      <c r="CD277" s="22">
        <v>230</v>
      </c>
      <c r="CE277" s="22">
        <v>673</v>
      </c>
      <c r="CF277" s="22">
        <v>258</v>
      </c>
      <c r="CG277" s="22">
        <v>431</v>
      </c>
      <c r="CH277" s="22">
        <v>168</v>
      </c>
      <c r="CI277" s="22">
        <v>0</v>
      </c>
      <c r="CJ277" s="22">
        <v>0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2">
        <v>0</v>
      </c>
      <c r="B278" s="22">
        <v>0</v>
      </c>
      <c r="C278" s="22">
        <v>471798</v>
      </c>
      <c r="D278" s="22">
        <v>0</v>
      </c>
      <c r="E278" s="22">
        <v>0</v>
      </c>
      <c r="F278" s="22">
        <v>0</v>
      </c>
      <c r="G278" s="22">
        <v>0</v>
      </c>
      <c r="H278" s="22">
        <v>0</v>
      </c>
      <c r="I278" s="22">
        <v>1</v>
      </c>
      <c r="J278" s="20">
        <v>0</v>
      </c>
      <c r="K278" s="20">
        <v>0</v>
      </c>
      <c r="L278" s="22">
        <v>0</v>
      </c>
      <c r="M278" s="20" t="s">
        <v>411</v>
      </c>
      <c r="N278" s="20">
        <v>0</v>
      </c>
      <c r="O278" s="22">
        <v>215</v>
      </c>
      <c r="P278" s="23" t="b">
        <v>0</v>
      </c>
      <c r="Q278" s="20" t="s">
        <v>2473</v>
      </c>
      <c r="R278" s="20" t="s">
        <v>2474</v>
      </c>
      <c r="S278" s="22">
        <v>40</v>
      </c>
      <c r="T278" s="20" t="s">
        <v>2076</v>
      </c>
      <c r="U278" s="20">
        <v>0</v>
      </c>
      <c r="V278" s="20" t="s">
        <v>2077</v>
      </c>
      <c r="W278" s="20">
        <v>0</v>
      </c>
      <c r="X278" s="23" t="b">
        <v>0</v>
      </c>
      <c r="Y278" s="20"/>
      <c r="Z278" s="20" t="s">
        <v>871</v>
      </c>
      <c r="AA278" s="22">
        <v>7</v>
      </c>
      <c r="AB278" s="22">
        <v>8</v>
      </c>
      <c r="AC278" s="22">
        <v>0</v>
      </c>
      <c r="AD278" s="22">
        <v>0</v>
      </c>
      <c r="AE278" s="22">
        <v>0</v>
      </c>
      <c r="AF278" s="22">
        <v>4288</v>
      </c>
      <c r="AG278" s="22">
        <v>6</v>
      </c>
      <c r="AH278" s="20">
        <v>0</v>
      </c>
      <c r="AI278" s="20">
        <v>0</v>
      </c>
      <c r="AJ278" s="20" t="s">
        <v>2078</v>
      </c>
      <c r="AK278" s="22">
        <v>0</v>
      </c>
      <c r="AL278" s="22">
        <v>0</v>
      </c>
      <c r="AM278" s="22">
        <v>0</v>
      </c>
      <c r="AN278" s="22">
        <v>0</v>
      </c>
      <c r="AO278" s="22">
        <v>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0</v>
      </c>
      <c r="AX278" s="20">
        <v>0</v>
      </c>
      <c r="AY278" s="20">
        <v>0</v>
      </c>
      <c r="AZ278" s="20">
        <v>0</v>
      </c>
      <c r="BA278" s="20">
        <v>0</v>
      </c>
      <c r="BB278" s="22">
        <v>0</v>
      </c>
      <c r="BC278" s="20">
        <v>0</v>
      </c>
      <c r="BD278" s="20">
        <v>0</v>
      </c>
      <c r="BE278" s="20">
        <v>0</v>
      </c>
      <c r="BF278" s="20">
        <v>0</v>
      </c>
      <c r="BG278" s="22">
        <v>610</v>
      </c>
      <c r="BH278" s="22">
        <v>79</v>
      </c>
      <c r="BI278" s="22">
        <v>596</v>
      </c>
      <c r="BJ278" s="22">
        <v>62</v>
      </c>
      <c r="BK278" s="22">
        <v>559</v>
      </c>
      <c r="BL278" s="22">
        <v>51</v>
      </c>
      <c r="BM278" s="22">
        <v>614</v>
      </c>
      <c r="BN278" s="22">
        <v>79</v>
      </c>
      <c r="BO278" s="20"/>
      <c r="BP278" s="20"/>
      <c r="BQ278" s="20"/>
      <c r="BR278" s="20"/>
      <c r="BS278" s="20"/>
      <c r="BT278" s="20"/>
      <c r="BU278" s="22">
        <v>0</v>
      </c>
      <c r="BV278" s="22">
        <v>0</v>
      </c>
      <c r="BW278" s="22">
        <v>0</v>
      </c>
      <c r="BX278" s="22">
        <v>0</v>
      </c>
      <c r="BY278" s="22">
        <v>0</v>
      </c>
      <c r="BZ278" s="22">
        <v>0</v>
      </c>
      <c r="CA278" s="22">
        <v>734</v>
      </c>
      <c r="CB278" s="22">
        <v>57</v>
      </c>
      <c r="CC278" s="22">
        <v>476</v>
      </c>
      <c r="CD278" s="22">
        <v>72</v>
      </c>
      <c r="CE278" s="22">
        <v>621</v>
      </c>
      <c r="CF278" s="22">
        <v>79</v>
      </c>
      <c r="CG278" s="22">
        <v>611</v>
      </c>
      <c r="CH278" s="22">
        <v>79</v>
      </c>
      <c r="CI278" s="22">
        <v>0</v>
      </c>
      <c r="CJ278" s="22">
        <v>0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100</v>
      </c>
      <c r="B279" s="22">
        <v>100</v>
      </c>
      <c r="C279" s="22">
        <v>103955</v>
      </c>
      <c r="D279" s="22">
        <v>0</v>
      </c>
      <c r="E279" s="22">
        <v>0</v>
      </c>
      <c r="F279" s="22">
        <v>-1</v>
      </c>
      <c r="G279" s="22">
        <v>1</v>
      </c>
      <c r="H279" s="22">
        <v>2</v>
      </c>
      <c r="I279" s="22">
        <v>3</v>
      </c>
      <c r="J279" s="20">
        <v>0</v>
      </c>
      <c r="K279" s="20">
        <v>3.3</v>
      </c>
      <c r="L279" s="22">
        <v>1</v>
      </c>
      <c r="M279" s="20" t="s">
        <v>1177</v>
      </c>
      <c r="N279" s="20">
        <v>3.3</v>
      </c>
      <c r="O279" s="22">
        <v>216</v>
      </c>
      <c r="P279" s="23" t="b">
        <v>0</v>
      </c>
      <c r="Q279" s="20"/>
      <c r="R279" s="20" t="s">
        <v>3521</v>
      </c>
      <c r="S279" s="22">
        <v>69</v>
      </c>
      <c r="T279" s="20" t="s">
        <v>1178</v>
      </c>
      <c r="U279" s="20">
        <v>4.0999999999999996</v>
      </c>
      <c r="V279" s="20" t="s">
        <v>463</v>
      </c>
      <c r="W279" s="20">
        <v>5.6</v>
      </c>
      <c r="X279" s="23" t="b">
        <v>0</v>
      </c>
      <c r="Y279" s="20"/>
      <c r="Z279" s="20" t="s">
        <v>857</v>
      </c>
      <c r="AA279" s="22">
        <v>7</v>
      </c>
      <c r="AB279" s="22">
        <v>8</v>
      </c>
      <c r="AC279" s="22">
        <v>102</v>
      </c>
      <c r="AD279" s="22">
        <v>3099411</v>
      </c>
      <c r="AE279" s="22">
        <v>2273</v>
      </c>
      <c r="AF279" s="22">
        <v>2896939</v>
      </c>
      <c r="AG279" s="22">
        <v>8568</v>
      </c>
      <c r="AH279" s="20">
        <v>0.5</v>
      </c>
      <c r="AI279" s="20">
        <v>14.8</v>
      </c>
      <c r="AJ279" s="20" t="s">
        <v>463</v>
      </c>
      <c r="AK279" s="22">
        <v>1811</v>
      </c>
      <c r="AL279" s="22">
        <v>6</v>
      </c>
      <c r="AM279" s="22">
        <v>7</v>
      </c>
      <c r="AN279" s="22">
        <v>5</v>
      </c>
      <c r="AO279" s="22">
        <v>33</v>
      </c>
      <c r="AP279" s="22">
        <v>0</v>
      </c>
      <c r="AQ279" s="22">
        <v>0</v>
      </c>
      <c r="AR279" s="22">
        <v>0</v>
      </c>
      <c r="AS279" s="22">
        <v>6</v>
      </c>
      <c r="AT279" s="22">
        <v>0</v>
      </c>
      <c r="AU279" s="22">
        <v>0</v>
      </c>
      <c r="AV279" s="22">
        <v>6</v>
      </c>
      <c r="AW279" s="22">
        <v>261</v>
      </c>
      <c r="AX279" s="20">
        <v>401.2</v>
      </c>
      <c r="AY279" s="20">
        <v>407.5</v>
      </c>
      <c r="AZ279" s="20">
        <v>649</v>
      </c>
      <c r="BA279" s="20">
        <v>145.4</v>
      </c>
      <c r="BB279" s="22">
        <v>21</v>
      </c>
      <c r="BC279" s="20">
        <v>5.55</v>
      </c>
      <c r="BD279" s="20">
        <v>3.74</v>
      </c>
      <c r="BE279" s="20">
        <v>9.2899999999999991</v>
      </c>
      <c r="BF279" s="20">
        <v>29.57</v>
      </c>
      <c r="BG279" s="22">
        <v>116</v>
      </c>
      <c r="BH279" s="22">
        <v>49</v>
      </c>
      <c r="BI279" s="22">
        <v>58</v>
      </c>
      <c r="BJ279" s="22">
        <v>49</v>
      </c>
      <c r="BK279" s="22">
        <v>20</v>
      </c>
      <c r="BL279" s="22">
        <v>12</v>
      </c>
      <c r="BM279" s="22">
        <v>37</v>
      </c>
      <c r="BN279" s="22">
        <v>26</v>
      </c>
      <c r="BO279" s="20"/>
      <c r="BP279" s="20"/>
      <c r="BQ279" s="22">
        <v>3</v>
      </c>
      <c r="BR279" s="20"/>
      <c r="BS279" s="22">
        <v>4</v>
      </c>
      <c r="BT279" s="20"/>
      <c r="BU279" s="22">
        <v>0.28000000000000003</v>
      </c>
      <c r="BV279" s="22">
        <v>0</v>
      </c>
      <c r="BW279" s="22">
        <v>0.19</v>
      </c>
      <c r="BX279" s="22">
        <v>0.47</v>
      </c>
      <c r="BY279" s="22">
        <v>1.47</v>
      </c>
      <c r="BZ279" s="22">
        <v>1.64</v>
      </c>
      <c r="CA279" s="22">
        <v>32</v>
      </c>
      <c r="CB279" s="22">
        <v>18</v>
      </c>
      <c r="CC279" s="22">
        <v>81</v>
      </c>
      <c r="CD279" s="22">
        <v>37</v>
      </c>
      <c r="CE279" s="22">
        <v>45</v>
      </c>
      <c r="CF279" s="22">
        <v>29</v>
      </c>
      <c r="CG279" s="22">
        <v>69</v>
      </c>
      <c r="CH279" s="22">
        <v>23</v>
      </c>
      <c r="CI279" s="22">
        <v>1.04</v>
      </c>
      <c r="CJ279" s="22">
        <v>0.25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2">
        <v>100</v>
      </c>
      <c r="B280" s="22">
        <v>100</v>
      </c>
      <c r="C280" s="22">
        <v>51090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2</v>
      </c>
      <c r="J280" s="20">
        <v>0</v>
      </c>
      <c r="K280" s="20">
        <v>0</v>
      </c>
      <c r="L280" s="22">
        <v>0</v>
      </c>
      <c r="M280" s="20" t="s">
        <v>604</v>
      </c>
      <c r="N280" s="20">
        <v>0</v>
      </c>
      <c r="O280" s="22">
        <v>217</v>
      </c>
      <c r="P280" s="23" t="b">
        <v>0</v>
      </c>
      <c r="Q280" s="20"/>
      <c r="R280" s="20" t="s">
        <v>3981</v>
      </c>
      <c r="S280" s="22">
        <v>50</v>
      </c>
      <c r="T280" s="20" t="s">
        <v>1146</v>
      </c>
      <c r="U280" s="20">
        <v>2.9</v>
      </c>
      <c r="V280" s="20" t="s">
        <v>1147</v>
      </c>
      <c r="W280" s="20">
        <v>3.1</v>
      </c>
      <c r="X280" s="23" t="b">
        <v>0</v>
      </c>
      <c r="Y280" s="20"/>
      <c r="Z280" s="20" t="s">
        <v>857</v>
      </c>
      <c r="AA280" s="22">
        <v>7</v>
      </c>
      <c r="AB280" s="22">
        <v>8</v>
      </c>
      <c r="AC280" s="22">
        <v>66</v>
      </c>
      <c r="AD280" s="22">
        <v>424549</v>
      </c>
      <c r="AE280" s="22">
        <v>1519</v>
      </c>
      <c r="AF280" s="22">
        <v>466340</v>
      </c>
      <c r="AG280" s="22">
        <v>2482</v>
      </c>
      <c r="AH280" s="20">
        <v>0</v>
      </c>
      <c r="AI280" s="20">
        <v>13.2</v>
      </c>
      <c r="AJ280" s="20" t="s">
        <v>2079</v>
      </c>
      <c r="AK280" s="22">
        <v>1982</v>
      </c>
      <c r="AL280" s="22">
        <v>2</v>
      </c>
      <c r="AM280" s="22">
        <v>0</v>
      </c>
      <c r="AN280" s="22">
        <v>5</v>
      </c>
      <c r="AO280" s="22">
        <v>37</v>
      </c>
      <c r="AP280" s="22">
        <v>0</v>
      </c>
      <c r="AQ280" s="22">
        <v>0</v>
      </c>
      <c r="AR280" s="22">
        <v>0</v>
      </c>
      <c r="AS280" s="22">
        <v>3</v>
      </c>
      <c r="AT280" s="22">
        <v>0</v>
      </c>
      <c r="AU280" s="22">
        <v>0</v>
      </c>
      <c r="AV280" s="22">
        <v>7</v>
      </c>
      <c r="AW280" s="22">
        <v>443</v>
      </c>
      <c r="AX280" s="20">
        <v>580</v>
      </c>
      <c r="AY280" s="20">
        <v>97.2</v>
      </c>
      <c r="AZ280" s="20">
        <v>120</v>
      </c>
      <c r="BA280" s="20">
        <v>80</v>
      </c>
      <c r="BB280" s="22">
        <v>22</v>
      </c>
      <c r="BC280" s="20">
        <v>0.36</v>
      </c>
      <c r="BD280" s="20">
        <v>0.45</v>
      </c>
      <c r="BE280" s="20">
        <v>0.81</v>
      </c>
      <c r="BF280" s="20">
        <v>33.33</v>
      </c>
      <c r="BG280" s="22">
        <v>41</v>
      </c>
      <c r="BH280" s="22">
        <v>11</v>
      </c>
      <c r="BI280" s="22">
        <v>262</v>
      </c>
      <c r="BJ280" s="22">
        <v>75</v>
      </c>
      <c r="BK280" s="22">
        <v>207</v>
      </c>
      <c r="BL280" s="22">
        <v>51</v>
      </c>
      <c r="BM280" s="22">
        <v>135</v>
      </c>
      <c r="BN280" s="22">
        <v>33</v>
      </c>
      <c r="BO280" s="20"/>
      <c r="BP280" s="20"/>
      <c r="BQ280" s="20"/>
      <c r="BR280" s="20"/>
      <c r="BS280" s="20"/>
      <c r="BT280" s="20"/>
      <c r="BU280" s="22">
        <v>0.02</v>
      </c>
      <c r="BV280" s="22">
        <v>0</v>
      </c>
      <c r="BW280" s="22">
        <v>0.02</v>
      </c>
      <c r="BX280" s="22">
        <v>0.04</v>
      </c>
      <c r="BY280" s="22">
        <v>1.51</v>
      </c>
      <c r="BZ280" s="22">
        <v>1.68</v>
      </c>
      <c r="CA280" s="22">
        <v>171</v>
      </c>
      <c r="CB280" s="22">
        <v>21</v>
      </c>
      <c r="CC280" s="22">
        <v>774</v>
      </c>
      <c r="CD280" s="22">
        <v>266</v>
      </c>
      <c r="CE280" s="22">
        <v>160</v>
      </c>
      <c r="CF280" s="22">
        <v>38</v>
      </c>
      <c r="CG280" s="22">
        <v>108</v>
      </c>
      <c r="CH280" s="22">
        <v>43</v>
      </c>
      <c r="CI280" s="22">
        <v>1</v>
      </c>
      <c r="CJ280" s="22">
        <v>0.23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0</v>
      </c>
      <c r="B281" s="22">
        <v>0</v>
      </c>
      <c r="C281" s="22">
        <v>124183</v>
      </c>
      <c r="D281" s="22">
        <v>0</v>
      </c>
      <c r="E281" s="22">
        <v>0</v>
      </c>
      <c r="F281" s="22">
        <v>-1</v>
      </c>
      <c r="G281" s="22">
        <v>1</v>
      </c>
      <c r="H281" s="22">
        <v>0</v>
      </c>
      <c r="I281" s="22">
        <v>3</v>
      </c>
      <c r="J281" s="20">
        <v>0</v>
      </c>
      <c r="K281" s="20">
        <v>0</v>
      </c>
      <c r="L281" s="22">
        <v>0</v>
      </c>
      <c r="M281" s="20" t="s">
        <v>1154</v>
      </c>
      <c r="N281" s="20">
        <v>0</v>
      </c>
      <c r="O281" s="22">
        <v>218</v>
      </c>
      <c r="P281" s="23" t="b">
        <v>0</v>
      </c>
      <c r="Q281" s="20" t="s">
        <v>2734</v>
      </c>
      <c r="R281" s="20" t="s">
        <v>2735</v>
      </c>
      <c r="S281" s="22">
        <v>54</v>
      </c>
      <c r="T281" s="20" t="s">
        <v>1155</v>
      </c>
      <c r="U281" s="20">
        <v>0</v>
      </c>
      <c r="V281" s="20" t="s">
        <v>509</v>
      </c>
      <c r="W281" s="20">
        <v>0.1</v>
      </c>
      <c r="X281" s="23" t="b">
        <v>0</v>
      </c>
      <c r="Y281" s="20"/>
      <c r="Z281" s="20" t="s">
        <v>871</v>
      </c>
      <c r="AA281" s="22">
        <v>7</v>
      </c>
      <c r="AB281" s="22">
        <v>8</v>
      </c>
      <c r="AC281" s="22">
        <v>0</v>
      </c>
      <c r="AD281" s="22">
        <v>1010</v>
      </c>
      <c r="AE281" s="22">
        <v>0</v>
      </c>
      <c r="AF281" s="22">
        <v>16505</v>
      </c>
      <c r="AG281" s="22">
        <v>9</v>
      </c>
      <c r="AH281" s="20">
        <v>0</v>
      </c>
      <c r="AI281" s="20">
        <v>0</v>
      </c>
      <c r="AJ281" s="20" t="s">
        <v>509</v>
      </c>
      <c r="AK281" s="22">
        <v>0</v>
      </c>
      <c r="AL281" s="22">
        <v>0</v>
      </c>
      <c r="AM281" s="22">
        <v>0</v>
      </c>
      <c r="AN281" s="22">
        <v>0</v>
      </c>
      <c r="AO281" s="22">
        <v>0</v>
      </c>
      <c r="AP281" s="22">
        <v>0</v>
      </c>
      <c r="AQ281" s="22">
        <v>0</v>
      </c>
      <c r="AR281" s="22">
        <v>0</v>
      </c>
      <c r="AS281" s="22">
        <v>0</v>
      </c>
      <c r="AT281" s="22">
        <v>0</v>
      </c>
      <c r="AU281" s="22">
        <v>0</v>
      </c>
      <c r="AV281" s="22">
        <v>0</v>
      </c>
      <c r="AW281" s="22">
        <v>0</v>
      </c>
      <c r="AX281" s="20">
        <v>0</v>
      </c>
      <c r="AY281" s="20">
        <v>0</v>
      </c>
      <c r="AZ281" s="20">
        <v>0</v>
      </c>
      <c r="BA281" s="20">
        <v>0</v>
      </c>
      <c r="BB281" s="22">
        <v>0</v>
      </c>
      <c r="BC281" s="20">
        <v>0</v>
      </c>
      <c r="BD281" s="20">
        <v>0</v>
      </c>
      <c r="BE281" s="20">
        <v>0</v>
      </c>
      <c r="BF281" s="20">
        <v>0</v>
      </c>
      <c r="BG281" s="22">
        <v>824</v>
      </c>
      <c r="BH281" s="22">
        <v>357</v>
      </c>
      <c r="BI281" s="22">
        <v>824</v>
      </c>
      <c r="BJ281" s="22">
        <v>357</v>
      </c>
      <c r="BK281" s="22">
        <v>822</v>
      </c>
      <c r="BL281" s="22">
        <v>357</v>
      </c>
      <c r="BM281" s="22">
        <v>824</v>
      </c>
      <c r="BN281" s="22">
        <v>357</v>
      </c>
      <c r="BO281" s="20"/>
      <c r="BP281" s="20"/>
      <c r="BQ281" s="20"/>
      <c r="BR281" s="20"/>
      <c r="BS281" s="20"/>
      <c r="BT281" s="20"/>
      <c r="BU281" s="22">
        <v>0</v>
      </c>
      <c r="BV281" s="22">
        <v>0</v>
      </c>
      <c r="BW281" s="22">
        <v>0</v>
      </c>
      <c r="BX281" s="22">
        <v>0</v>
      </c>
      <c r="BY281" s="22">
        <v>0</v>
      </c>
      <c r="BZ281" s="22">
        <v>0</v>
      </c>
      <c r="CA281" s="22">
        <v>114</v>
      </c>
      <c r="CB281" s="22">
        <v>69</v>
      </c>
      <c r="CC281" s="22">
        <v>807</v>
      </c>
      <c r="CD281" s="22">
        <v>348</v>
      </c>
      <c r="CE281" s="22">
        <v>823</v>
      </c>
      <c r="CF281" s="22">
        <v>357</v>
      </c>
      <c r="CG281" s="22">
        <v>473</v>
      </c>
      <c r="CH281" s="22">
        <v>156</v>
      </c>
      <c r="CI281" s="22">
        <v>0</v>
      </c>
      <c r="CJ281" s="22">
        <v>0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2">
        <v>100</v>
      </c>
      <c r="B282" s="22">
        <v>100</v>
      </c>
      <c r="C282" s="22">
        <v>244851</v>
      </c>
      <c r="D282" s="22">
        <v>0</v>
      </c>
      <c r="E282" s="22">
        <v>0</v>
      </c>
      <c r="F282" s="22">
        <v>7</v>
      </c>
      <c r="G282" s="22">
        <v>-7</v>
      </c>
      <c r="H282" s="22">
        <v>6</v>
      </c>
      <c r="I282" s="22">
        <v>3</v>
      </c>
      <c r="J282" s="20">
        <v>0</v>
      </c>
      <c r="K282" s="20">
        <v>6.7</v>
      </c>
      <c r="L282" s="22">
        <v>13</v>
      </c>
      <c r="M282" s="20" t="s">
        <v>1401</v>
      </c>
      <c r="N282" s="20">
        <v>6.7</v>
      </c>
      <c r="O282" s="22">
        <v>362</v>
      </c>
      <c r="P282" s="23" t="b">
        <v>0</v>
      </c>
      <c r="Q282" s="20"/>
      <c r="R282" s="20" t="s">
        <v>3522</v>
      </c>
      <c r="S282" s="22">
        <v>57</v>
      </c>
      <c r="T282" s="20" t="s">
        <v>1402</v>
      </c>
      <c r="U282" s="20">
        <v>5.9</v>
      </c>
      <c r="V282" s="20" t="s">
        <v>747</v>
      </c>
      <c r="W282" s="20">
        <v>31</v>
      </c>
      <c r="X282" s="23" t="b">
        <v>0</v>
      </c>
      <c r="Y282" s="20"/>
      <c r="Z282" s="20" t="s">
        <v>857</v>
      </c>
      <c r="AA282" s="22">
        <v>7</v>
      </c>
      <c r="AB282" s="22">
        <v>8</v>
      </c>
      <c r="AC282" s="22">
        <v>142</v>
      </c>
      <c r="AD282" s="22">
        <v>5697025</v>
      </c>
      <c r="AE282" s="22">
        <v>39452</v>
      </c>
      <c r="AF282" s="22">
        <v>2168707</v>
      </c>
      <c r="AG282" s="22">
        <v>66026</v>
      </c>
      <c r="AH282" s="20">
        <v>1.2</v>
      </c>
      <c r="AI282" s="20">
        <v>24.9</v>
      </c>
      <c r="AJ282" s="20" t="s">
        <v>747</v>
      </c>
      <c r="AK282" s="22">
        <v>1749</v>
      </c>
      <c r="AL282" s="22">
        <v>11</v>
      </c>
      <c r="AM282" s="22">
        <v>9</v>
      </c>
      <c r="AN282" s="22">
        <v>4</v>
      </c>
      <c r="AO282" s="22">
        <v>34</v>
      </c>
      <c r="AP282" s="22">
        <v>0</v>
      </c>
      <c r="AQ282" s="22">
        <v>0</v>
      </c>
      <c r="AR282" s="22">
        <v>0</v>
      </c>
      <c r="AS282" s="22">
        <v>7</v>
      </c>
      <c r="AT282" s="22">
        <v>0</v>
      </c>
      <c r="AU282" s="22">
        <v>0</v>
      </c>
      <c r="AV282" s="22">
        <v>20</v>
      </c>
      <c r="AW282" s="22">
        <v>473</v>
      </c>
      <c r="AX282" s="20">
        <v>693.6</v>
      </c>
      <c r="AY282" s="20">
        <v>556.4</v>
      </c>
      <c r="AZ282" s="20">
        <v>570</v>
      </c>
      <c r="BA282" s="20">
        <v>181.8</v>
      </c>
      <c r="BB282" s="22">
        <v>19</v>
      </c>
      <c r="BC282" s="20">
        <v>8.41</v>
      </c>
      <c r="BD282" s="20">
        <v>5.14</v>
      </c>
      <c r="BE282" s="20">
        <v>13.55</v>
      </c>
      <c r="BF282" s="20">
        <v>32.6</v>
      </c>
      <c r="BG282" s="22">
        <v>24</v>
      </c>
      <c r="BH282" s="22">
        <v>11</v>
      </c>
      <c r="BI282" s="22">
        <v>32</v>
      </c>
      <c r="BJ282" s="22">
        <v>27</v>
      </c>
      <c r="BK282" s="22">
        <v>30</v>
      </c>
      <c r="BL282" s="22">
        <v>17</v>
      </c>
      <c r="BM282" s="22">
        <v>15</v>
      </c>
      <c r="BN282" s="22">
        <v>10</v>
      </c>
      <c r="BO282" s="22">
        <v>2</v>
      </c>
      <c r="BP282" s="20"/>
      <c r="BQ282" s="22">
        <v>1</v>
      </c>
      <c r="BR282" s="20"/>
      <c r="BS282" s="22">
        <v>1</v>
      </c>
      <c r="BT282" s="20"/>
      <c r="BU282" s="22">
        <v>0.43</v>
      </c>
      <c r="BV282" s="22">
        <v>0</v>
      </c>
      <c r="BW282" s="22">
        <v>0.26</v>
      </c>
      <c r="BX282" s="22">
        <v>0.69</v>
      </c>
      <c r="BY282" s="22">
        <v>1.68</v>
      </c>
      <c r="BZ282" s="22">
        <v>1.75</v>
      </c>
      <c r="CA282" s="22">
        <v>87</v>
      </c>
      <c r="CB282" s="22">
        <v>54</v>
      </c>
      <c r="CC282" s="22">
        <v>11</v>
      </c>
      <c r="CD282" s="22">
        <v>7</v>
      </c>
      <c r="CE282" s="22">
        <v>8</v>
      </c>
      <c r="CF282" s="22">
        <v>5</v>
      </c>
      <c r="CG282" s="22">
        <v>8</v>
      </c>
      <c r="CH282" s="22">
        <v>3</v>
      </c>
      <c r="CI282" s="22">
        <v>0.98</v>
      </c>
      <c r="CJ282" s="22">
        <v>0.21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27.75" thickBot="1">
      <c r="A283" s="22">
        <v>0</v>
      </c>
      <c r="B283" s="22">
        <v>0</v>
      </c>
      <c r="C283" s="22">
        <v>518620</v>
      </c>
      <c r="D283" s="22">
        <v>0</v>
      </c>
      <c r="E283" s="22">
        <v>0</v>
      </c>
      <c r="F283" s="22">
        <v>0</v>
      </c>
      <c r="G283" s="22">
        <v>0</v>
      </c>
      <c r="H283" s="22">
        <v>0</v>
      </c>
      <c r="I283" s="22">
        <v>3</v>
      </c>
      <c r="J283" s="20">
        <v>0</v>
      </c>
      <c r="K283" s="20">
        <v>0</v>
      </c>
      <c r="L283" s="22">
        <v>0</v>
      </c>
      <c r="M283" s="20" t="s">
        <v>2080</v>
      </c>
      <c r="N283" s="20">
        <v>0</v>
      </c>
      <c r="O283" s="22">
        <v>589</v>
      </c>
      <c r="P283" s="23" t="b">
        <v>0</v>
      </c>
      <c r="Q283" s="20" t="s">
        <v>2475</v>
      </c>
      <c r="R283" s="20" t="s">
        <v>2476</v>
      </c>
      <c r="S283" s="22">
        <v>50</v>
      </c>
      <c r="T283" s="20" t="s">
        <v>2081</v>
      </c>
      <c r="U283" s="20">
        <v>0</v>
      </c>
      <c r="V283" s="20" t="s">
        <v>2082</v>
      </c>
      <c r="W283" s="20">
        <v>0</v>
      </c>
      <c r="X283" s="23" t="b">
        <v>0</v>
      </c>
      <c r="Y283" s="20"/>
      <c r="Z283" s="20" t="s">
        <v>871</v>
      </c>
      <c r="AA283" s="22">
        <v>7</v>
      </c>
      <c r="AB283" s="22">
        <v>8</v>
      </c>
      <c r="AC283" s="22">
        <v>0</v>
      </c>
      <c r="AD283" s="22">
        <v>0</v>
      </c>
      <c r="AE283" s="22">
        <v>0</v>
      </c>
      <c r="AF283" s="22">
        <v>1007</v>
      </c>
      <c r="AG283" s="22">
        <v>0</v>
      </c>
      <c r="AH283" s="20">
        <v>0</v>
      </c>
      <c r="AI283" s="20">
        <v>0</v>
      </c>
      <c r="AJ283" s="20" t="s">
        <v>2083</v>
      </c>
      <c r="AK283" s="22">
        <v>0</v>
      </c>
      <c r="AL283" s="22">
        <v>0</v>
      </c>
      <c r="AM283" s="22">
        <v>0</v>
      </c>
      <c r="AN283" s="22">
        <v>0</v>
      </c>
      <c r="AO283" s="22">
        <v>0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0</v>
      </c>
      <c r="AX283" s="20">
        <v>0</v>
      </c>
      <c r="AY283" s="20">
        <v>0</v>
      </c>
      <c r="AZ283" s="20">
        <v>0</v>
      </c>
      <c r="BA283" s="20">
        <v>0</v>
      </c>
      <c r="BB283" s="22">
        <v>0</v>
      </c>
      <c r="BC283" s="20">
        <v>0</v>
      </c>
      <c r="BD283" s="20">
        <v>0</v>
      </c>
      <c r="BE283" s="20">
        <v>0</v>
      </c>
      <c r="BF283" s="20">
        <v>0</v>
      </c>
      <c r="BG283" s="22">
        <v>819</v>
      </c>
      <c r="BH283" s="22">
        <v>352</v>
      </c>
      <c r="BI283" s="22">
        <v>817</v>
      </c>
      <c r="BJ283" s="22">
        <v>352</v>
      </c>
      <c r="BK283" s="22">
        <v>815</v>
      </c>
      <c r="BL283" s="22">
        <v>352</v>
      </c>
      <c r="BM283" s="22">
        <v>819</v>
      </c>
      <c r="BN283" s="22">
        <v>352</v>
      </c>
      <c r="BO283" s="20"/>
      <c r="BP283" s="20"/>
      <c r="BQ283" s="20"/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0</v>
      </c>
      <c r="BZ283" s="22">
        <v>0</v>
      </c>
      <c r="CA283" s="22">
        <v>212</v>
      </c>
      <c r="CB283" s="22">
        <v>134</v>
      </c>
      <c r="CC283" s="22">
        <v>789</v>
      </c>
      <c r="CD283" s="22">
        <v>336</v>
      </c>
      <c r="CE283" s="22">
        <v>818</v>
      </c>
      <c r="CF283" s="22">
        <v>352</v>
      </c>
      <c r="CG283" s="22">
        <v>781</v>
      </c>
      <c r="CH283" s="22">
        <v>322</v>
      </c>
      <c r="CI283" s="22">
        <v>0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27.75" thickBot="1">
      <c r="A284" s="22">
        <v>0</v>
      </c>
      <c r="B284" s="22">
        <v>0</v>
      </c>
      <c r="C284" s="22">
        <v>441302</v>
      </c>
      <c r="D284" s="22">
        <v>0</v>
      </c>
      <c r="E284" s="22">
        <v>0</v>
      </c>
      <c r="F284" s="22">
        <v>-4</v>
      </c>
      <c r="G284" s="22">
        <v>4</v>
      </c>
      <c r="H284" s="22">
        <v>0</v>
      </c>
      <c r="I284" s="22">
        <v>3</v>
      </c>
      <c r="J284" s="20">
        <v>0</v>
      </c>
      <c r="K284" s="20">
        <v>0</v>
      </c>
      <c r="L284" s="22">
        <v>0</v>
      </c>
      <c r="M284" s="20" t="s">
        <v>2084</v>
      </c>
      <c r="N284" s="20">
        <v>0</v>
      </c>
      <c r="O284" s="22">
        <v>609</v>
      </c>
      <c r="P284" s="23" t="b">
        <v>0</v>
      </c>
      <c r="Q284" s="20" t="s">
        <v>3666</v>
      </c>
      <c r="R284" s="20" t="s">
        <v>3667</v>
      </c>
      <c r="S284" s="22">
        <v>51</v>
      </c>
      <c r="T284" s="20" t="s">
        <v>2085</v>
      </c>
      <c r="U284" s="20">
        <v>0.9</v>
      </c>
      <c r="V284" s="20" t="s">
        <v>2086</v>
      </c>
      <c r="W284" s="20">
        <v>0</v>
      </c>
      <c r="X284" s="23" t="b">
        <v>0</v>
      </c>
      <c r="Y284" s="20"/>
      <c r="Z284" s="20" t="s">
        <v>871</v>
      </c>
      <c r="AA284" s="22">
        <v>7</v>
      </c>
      <c r="AB284" s="22">
        <v>8</v>
      </c>
      <c r="AC284" s="22">
        <v>11</v>
      </c>
      <c r="AD284" s="22">
        <v>3375</v>
      </c>
      <c r="AE284" s="22">
        <v>0</v>
      </c>
      <c r="AF284" s="22">
        <v>11440</v>
      </c>
      <c r="AG284" s="22">
        <v>20</v>
      </c>
      <c r="AH284" s="20">
        <v>0</v>
      </c>
      <c r="AI284" s="20">
        <v>2.2000000000000002</v>
      </c>
      <c r="AJ284" s="20" t="s">
        <v>2086</v>
      </c>
      <c r="AK284" s="22">
        <v>200</v>
      </c>
      <c r="AL284" s="22">
        <v>0</v>
      </c>
      <c r="AM284" s="22">
        <v>0</v>
      </c>
      <c r="AN284" s="22">
        <v>0</v>
      </c>
      <c r="AO284" s="22">
        <v>5</v>
      </c>
      <c r="AP284" s="22">
        <v>0</v>
      </c>
      <c r="AQ284" s="22">
        <v>0</v>
      </c>
      <c r="AR284" s="22">
        <v>0</v>
      </c>
      <c r="AS284" s="22">
        <v>1</v>
      </c>
      <c r="AT284" s="22">
        <v>0</v>
      </c>
      <c r="AU284" s="22">
        <v>0</v>
      </c>
      <c r="AV284" s="22">
        <v>0</v>
      </c>
      <c r="AW284" s="22">
        <v>24</v>
      </c>
      <c r="AX284" s="20">
        <v>29.4</v>
      </c>
      <c r="AY284" s="20">
        <v>44.8</v>
      </c>
      <c r="AZ284" s="20">
        <v>29</v>
      </c>
      <c r="BA284" s="20">
        <v>10.3</v>
      </c>
      <c r="BB284" s="22">
        <v>1</v>
      </c>
      <c r="BC284" s="20">
        <v>0.74</v>
      </c>
      <c r="BD284" s="20">
        <v>0.2</v>
      </c>
      <c r="BE284" s="20">
        <v>0.94</v>
      </c>
      <c r="BF284" s="20">
        <v>5.07</v>
      </c>
      <c r="BG284" s="22">
        <v>449</v>
      </c>
      <c r="BH284" s="22">
        <v>197</v>
      </c>
      <c r="BI284" s="22">
        <v>354</v>
      </c>
      <c r="BJ284" s="22">
        <v>181</v>
      </c>
      <c r="BK284" s="22">
        <v>372</v>
      </c>
      <c r="BL284" s="22">
        <v>190</v>
      </c>
      <c r="BM284" s="22">
        <v>430</v>
      </c>
      <c r="BN284" s="22">
        <v>195</v>
      </c>
      <c r="BO284" s="20"/>
      <c r="BP284" s="20"/>
      <c r="BQ284" s="20"/>
      <c r="BR284" s="20"/>
      <c r="BS284" s="20"/>
      <c r="BT284" s="20"/>
      <c r="BU284" s="22">
        <v>0.33</v>
      </c>
      <c r="BV284" s="22">
        <v>0</v>
      </c>
      <c r="BW284" s="22">
        <v>0.09</v>
      </c>
      <c r="BX284" s="22">
        <v>0.42</v>
      </c>
      <c r="BY284" s="22">
        <v>2.2799999999999998</v>
      </c>
      <c r="BZ284" s="22">
        <v>2.25</v>
      </c>
      <c r="CA284" s="22">
        <v>168</v>
      </c>
      <c r="CB284" s="22">
        <v>102</v>
      </c>
      <c r="CC284" s="22">
        <v>793</v>
      </c>
      <c r="CD284" s="22">
        <v>340</v>
      </c>
      <c r="CE284" s="22">
        <v>517</v>
      </c>
      <c r="CF284" s="22">
        <v>244</v>
      </c>
      <c r="CG284" s="22">
        <v>541</v>
      </c>
      <c r="CH284" s="22">
        <v>189</v>
      </c>
      <c r="CI284" s="22">
        <v>0.45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2">
        <v>100</v>
      </c>
      <c r="B285" s="22">
        <v>100</v>
      </c>
      <c r="C285" s="22">
        <v>220362</v>
      </c>
      <c r="D285" s="22">
        <v>0</v>
      </c>
      <c r="E285" s="22">
        <v>0</v>
      </c>
      <c r="F285" s="22">
        <v>-1</v>
      </c>
      <c r="G285" s="22">
        <v>1</v>
      </c>
      <c r="H285" s="22">
        <v>1</v>
      </c>
      <c r="I285" s="22">
        <v>2</v>
      </c>
      <c r="J285" s="20">
        <v>0</v>
      </c>
      <c r="K285" s="20">
        <v>4</v>
      </c>
      <c r="L285" s="22">
        <v>1</v>
      </c>
      <c r="M285" s="20" t="s">
        <v>2384</v>
      </c>
      <c r="N285" s="20">
        <v>4</v>
      </c>
      <c r="O285" s="22">
        <v>611</v>
      </c>
      <c r="P285" s="23" t="b">
        <v>0</v>
      </c>
      <c r="Q285" s="20"/>
      <c r="R285" s="20" t="s">
        <v>3235</v>
      </c>
      <c r="S285" s="22">
        <v>49</v>
      </c>
      <c r="T285" s="20" t="s">
        <v>2385</v>
      </c>
      <c r="U285" s="20">
        <v>2.6</v>
      </c>
      <c r="V285" s="20" t="s">
        <v>2386</v>
      </c>
      <c r="W285" s="20">
        <v>3.4</v>
      </c>
      <c r="X285" s="23" t="b">
        <v>0</v>
      </c>
      <c r="Y285" s="20"/>
      <c r="Z285" s="20" t="s">
        <v>857</v>
      </c>
      <c r="AA285" s="22">
        <v>7</v>
      </c>
      <c r="AB285" s="22">
        <v>8</v>
      </c>
      <c r="AC285" s="22">
        <v>66</v>
      </c>
      <c r="AD285" s="22">
        <v>1008254</v>
      </c>
      <c r="AE285" s="22">
        <v>3768</v>
      </c>
      <c r="AF285" s="22">
        <v>887928</v>
      </c>
      <c r="AG285" s="22">
        <v>3796</v>
      </c>
      <c r="AH285" s="20">
        <v>0.8</v>
      </c>
      <c r="AI285" s="20">
        <v>13.5</v>
      </c>
      <c r="AJ285" s="20" t="s">
        <v>2386</v>
      </c>
      <c r="AK285" s="22">
        <v>2226</v>
      </c>
      <c r="AL285" s="22">
        <v>2</v>
      </c>
      <c r="AM285" s="22">
        <v>0</v>
      </c>
      <c r="AN285" s="22">
        <v>5</v>
      </c>
      <c r="AO285" s="22">
        <v>38</v>
      </c>
      <c r="AP285" s="22">
        <v>1</v>
      </c>
      <c r="AQ285" s="22">
        <v>0</v>
      </c>
      <c r="AR285" s="22">
        <v>0</v>
      </c>
      <c r="AS285" s="22">
        <v>6</v>
      </c>
      <c r="AT285" s="22">
        <v>0</v>
      </c>
      <c r="AU285" s="22">
        <v>0</v>
      </c>
      <c r="AV285" s="22">
        <v>6</v>
      </c>
      <c r="AW285" s="22">
        <v>414</v>
      </c>
      <c r="AX285" s="20">
        <v>513</v>
      </c>
      <c r="AY285" s="20">
        <v>85.3</v>
      </c>
      <c r="AZ285" s="20">
        <v>146</v>
      </c>
      <c r="BA285" s="20">
        <v>74.5</v>
      </c>
      <c r="BB285" s="22">
        <v>25</v>
      </c>
      <c r="BC285" s="20">
        <v>1.26</v>
      </c>
      <c r="BD285" s="20">
        <v>1.38</v>
      </c>
      <c r="BE285" s="20">
        <v>2.64</v>
      </c>
      <c r="BF285" s="20">
        <v>35.92</v>
      </c>
      <c r="BG285" s="22">
        <v>64</v>
      </c>
      <c r="BH285" s="22">
        <v>25</v>
      </c>
      <c r="BI285" s="22">
        <v>283</v>
      </c>
      <c r="BJ285" s="22">
        <v>86</v>
      </c>
      <c r="BK285" s="22">
        <v>182</v>
      </c>
      <c r="BL285" s="22">
        <v>36</v>
      </c>
      <c r="BM285" s="22">
        <v>159</v>
      </c>
      <c r="BN285" s="22">
        <v>42</v>
      </c>
      <c r="BO285" s="20"/>
      <c r="BP285" s="20"/>
      <c r="BQ285" s="20"/>
      <c r="BR285" s="20"/>
      <c r="BS285" s="20"/>
      <c r="BT285" s="20"/>
      <c r="BU285" s="22">
        <v>0.05</v>
      </c>
      <c r="BV285" s="22">
        <v>0</v>
      </c>
      <c r="BW285" s="22">
        <v>0.06</v>
      </c>
      <c r="BX285" s="22">
        <v>0.11</v>
      </c>
      <c r="BY285" s="22">
        <v>1.45</v>
      </c>
      <c r="BZ285" s="22">
        <v>1.54</v>
      </c>
      <c r="CA285" s="22">
        <v>245</v>
      </c>
      <c r="CB285" s="22">
        <v>29</v>
      </c>
      <c r="CC285" s="22">
        <v>58</v>
      </c>
      <c r="CD285" s="22">
        <v>12</v>
      </c>
      <c r="CE285" s="22">
        <v>205</v>
      </c>
      <c r="CF285" s="22">
        <v>59</v>
      </c>
      <c r="CG285" s="22">
        <v>99</v>
      </c>
      <c r="CH285" s="22">
        <v>39</v>
      </c>
      <c r="CI285" s="22">
        <v>1.01</v>
      </c>
      <c r="CJ285" s="22">
        <v>0.2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0</v>
      </c>
      <c r="B286" s="22">
        <v>0</v>
      </c>
      <c r="C286" s="22">
        <v>503714</v>
      </c>
      <c r="D286" s="22">
        <v>0</v>
      </c>
      <c r="E286" s="22">
        <v>0</v>
      </c>
      <c r="F286" s="22">
        <v>-1</v>
      </c>
      <c r="G286" s="22">
        <v>1</v>
      </c>
      <c r="H286" s="22">
        <v>0</v>
      </c>
      <c r="I286" s="22">
        <v>3</v>
      </c>
      <c r="J286" s="20">
        <v>0</v>
      </c>
      <c r="K286" s="20">
        <v>0</v>
      </c>
      <c r="L286" s="22">
        <v>0</v>
      </c>
      <c r="M286" s="20" t="s">
        <v>2387</v>
      </c>
      <c r="N286" s="20">
        <v>0</v>
      </c>
      <c r="O286" s="22">
        <v>613</v>
      </c>
      <c r="P286" s="23" t="b">
        <v>0</v>
      </c>
      <c r="Q286" s="20" t="s">
        <v>2382</v>
      </c>
      <c r="R286" s="20" t="s">
        <v>3433</v>
      </c>
      <c r="S286" s="22">
        <v>44</v>
      </c>
      <c r="T286" s="20" t="s">
        <v>2388</v>
      </c>
      <c r="U286" s="20">
        <v>1.1000000000000001</v>
      </c>
      <c r="V286" s="20" t="s">
        <v>2389</v>
      </c>
      <c r="W286" s="20">
        <v>0.1</v>
      </c>
      <c r="X286" s="23" t="b">
        <v>0</v>
      </c>
      <c r="Y286" s="20"/>
      <c r="Z286" s="20" t="s">
        <v>898</v>
      </c>
      <c r="AA286" s="22">
        <v>7</v>
      </c>
      <c r="AB286" s="22">
        <v>8</v>
      </c>
      <c r="AC286" s="22">
        <v>11</v>
      </c>
      <c r="AD286" s="22">
        <v>44655</v>
      </c>
      <c r="AE286" s="22">
        <v>5</v>
      </c>
      <c r="AF286" s="22">
        <v>48422</v>
      </c>
      <c r="AG286" s="22">
        <v>75</v>
      </c>
      <c r="AH286" s="20">
        <v>0</v>
      </c>
      <c r="AI286" s="20">
        <v>2.5</v>
      </c>
      <c r="AJ286" s="20" t="s">
        <v>2389</v>
      </c>
      <c r="AK286" s="22">
        <v>269</v>
      </c>
      <c r="AL286" s="22">
        <v>0</v>
      </c>
      <c r="AM286" s="22">
        <v>0</v>
      </c>
      <c r="AN286" s="22">
        <v>1</v>
      </c>
      <c r="AO286" s="22">
        <v>6</v>
      </c>
      <c r="AP286" s="22">
        <v>0</v>
      </c>
      <c r="AQ286" s="22">
        <v>0</v>
      </c>
      <c r="AR286" s="22">
        <v>0</v>
      </c>
      <c r="AS286" s="22">
        <v>2</v>
      </c>
      <c r="AT286" s="22">
        <v>0</v>
      </c>
      <c r="AU286" s="22">
        <v>0</v>
      </c>
      <c r="AV286" s="22">
        <v>0</v>
      </c>
      <c r="AW286" s="22">
        <v>53</v>
      </c>
      <c r="AX286" s="20">
        <v>47</v>
      </c>
      <c r="AY286" s="20">
        <v>22</v>
      </c>
      <c r="AZ286" s="20">
        <v>2</v>
      </c>
      <c r="BA286" s="20">
        <v>7.1</v>
      </c>
      <c r="BB286" s="22">
        <v>3</v>
      </c>
      <c r="BC286" s="20">
        <v>0</v>
      </c>
      <c r="BD286" s="20">
        <v>0.11</v>
      </c>
      <c r="BE286" s="20">
        <v>0.11</v>
      </c>
      <c r="BF286" s="20">
        <v>6.73</v>
      </c>
      <c r="BG286" s="22">
        <v>427</v>
      </c>
      <c r="BH286" s="22">
        <v>187</v>
      </c>
      <c r="BI286" s="22">
        <v>404</v>
      </c>
      <c r="BJ286" s="22">
        <v>201</v>
      </c>
      <c r="BK286" s="22">
        <v>455</v>
      </c>
      <c r="BL286" s="22">
        <v>226</v>
      </c>
      <c r="BM286" s="22">
        <v>447</v>
      </c>
      <c r="BN286" s="22">
        <v>202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0.04</v>
      </c>
      <c r="BX286" s="22">
        <v>0.04</v>
      </c>
      <c r="BY286" s="22">
        <v>2.25</v>
      </c>
      <c r="BZ286" s="22">
        <v>2.0099999999999998</v>
      </c>
      <c r="CA286" s="22">
        <v>588</v>
      </c>
      <c r="CB286" s="22">
        <v>337</v>
      </c>
      <c r="CC286" s="22">
        <v>605</v>
      </c>
      <c r="CD286" s="22">
        <v>216</v>
      </c>
      <c r="CE286" s="22">
        <v>427</v>
      </c>
      <c r="CF286" s="22">
        <v>194</v>
      </c>
      <c r="CG286" s="22">
        <v>373</v>
      </c>
      <c r="CH286" s="22">
        <v>117</v>
      </c>
      <c r="CI286" s="22">
        <v>1</v>
      </c>
      <c r="CJ286" s="22">
        <v>0.33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0</v>
      </c>
      <c r="B287" s="22">
        <v>0</v>
      </c>
      <c r="C287" s="22">
        <v>534392</v>
      </c>
      <c r="D287" s="22">
        <v>0</v>
      </c>
      <c r="E287" s="22">
        <v>0</v>
      </c>
      <c r="F287" s="22">
        <v>0</v>
      </c>
      <c r="G287" s="22">
        <v>0</v>
      </c>
      <c r="H287" s="22">
        <v>0</v>
      </c>
      <c r="I287" s="22">
        <v>4</v>
      </c>
      <c r="J287" s="20">
        <v>0</v>
      </c>
      <c r="K287" s="20">
        <v>0</v>
      </c>
      <c r="L287" s="22">
        <v>0</v>
      </c>
      <c r="M287" s="20" t="s">
        <v>1160</v>
      </c>
      <c r="N287" s="20">
        <v>0</v>
      </c>
      <c r="O287" s="22">
        <v>623</v>
      </c>
      <c r="P287" s="23" t="b">
        <v>0</v>
      </c>
      <c r="Q287" s="20" t="s">
        <v>2920</v>
      </c>
      <c r="R287" s="20" t="s">
        <v>2921</v>
      </c>
      <c r="S287" s="22">
        <v>45</v>
      </c>
      <c r="T287" s="20" t="s">
        <v>2477</v>
      </c>
      <c r="U287" s="20">
        <v>1</v>
      </c>
      <c r="V287" s="20" t="s">
        <v>2478</v>
      </c>
      <c r="W287" s="20">
        <v>0.1</v>
      </c>
      <c r="X287" s="23" t="b">
        <v>0</v>
      </c>
      <c r="Y287" s="20"/>
      <c r="Z287" s="20" t="s">
        <v>871</v>
      </c>
      <c r="AA287" s="22">
        <v>7</v>
      </c>
      <c r="AB287" s="22">
        <v>8</v>
      </c>
      <c r="AC287" s="22">
        <v>2</v>
      </c>
      <c r="AD287" s="22">
        <v>4401</v>
      </c>
      <c r="AE287" s="22">
        <v>0</v>
      </c>
      <c r="AF287" s="22">
        <v>14357</v>
      </c>
      <c r="AG287" s="22">
        <v>11</v>
      </c>
      <c r="AH287" s="20">
        <v>0</v>
      </c>
      <c r="AI287" s="20">
        <v>0.4</v>
      </c>
      <c r="AJ287" s="20" t="s">
        <v>2478</v>
      </c>
      <c r="AK287" s="22">
        <v>8</v>
      </c>
      <c r="AL287" s="22">
        <v>0</v>
      </c>
      <c r="AM287" s="22">
        <v>0</v>
      </c>
      <c r="AN287" s="22">
        <v>0</v>
      </c>
      <c r="AO287" s="22">
        <v>1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6</v>
      </c>
      <c r="AX287" s="20">
        <v>0.4</v>
      </c>
      <c r="AY287" s="20">
        <v>0.6</v>
      </c>
      <c r="AZ287" s="20">
        <v>2</v>
      </c>
      <c r="BA287" s="20">
        <v>0.3</v>
      </c>
      <c r="BB287" s="22">
        <v>0</v>
      </c>
      <c r="BC287" s="20">
        <v>0</v>
      </c>
      <c r="BD287" s="20">
        <v>0</v>
      </c>
      <c r="BE287" s="20">
        <v>0</v>
      </c>
      <c r="BF287" s="20">
        <v>0.9</v>
      </c>
      <c r="BG287" s="22">
        <v>526</v>
      </c>
      <c r="BH287" s="22">
        <v>63</v>
      </c>
      <c r="BI287" s="22">
        <v>486</v>
      </c>
      <c r="BJ287" s="22">
        <v>61</v>
      </c>
      <c r="BK287" s="22">
        <v>462</v>
      </c>
      <c r="BL287" s="22">
        <v>63</v>
      </c>
      <c r="BM287" s="22">
        <v>521</v>
      </c>
      <c r="BN287" s="22">
        <v>64</v>
      </c>
      <c r="BO287" s="20"/>
      <c r="BP287" s="20"/>
      <c r="BQ287" s="20"/>
      <c r="BR287" s="20"/>
      <c r="BS287" s="20"/>
      <c r="BT287" s="20"/>
      <c r="BU287" s="22">
        <v>0</v>
      </c>
      <c r="BV287" s="22">
        <v>0</v>
      </c>
      <c r="BW287" s="22">
        <v>0</v>
      </c>
      <c r="BX287" s="22">
        <v>0</v>
      </c>
      <c r="BY287" s="22">
        <v>10.119999999999999</v>
      </c>
      <c r="BZ287" s="22">
        <v>11.25</v>
      </c>
      <c r="CA287" s="22">
        <v>485</v>
      </c>
      <c r="CB287" s="22">
        <v>88</v>
      </c>
      <c r="CC287" s="22">
        <v>701</v>
      </c>
      <c r="CD287" s="22">
        <v>72</v>
      </c>
      <c r="CE287" s="22">
        <v>482</v>
      </c>
      <c r="CF287" s="22">
        <v>61</v>
      </c>
      <c r="CG287" s="22">
        <v>496</v>
      </c>
      <c r="CH287" s="22">
        <v>70</v>
      </c>
      <c r="CI287" s="22">
        <v>0</v>
      </c>
      <c r="CJ287" s="22">
        <v>0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27.75" thickBot="1">
      <c r="A288" s="22">
        <v>0</v>
      </c>
      <c r="B288" s="22">
        <v>0</v>
      </c>
      <c r="C288" s="22">
        <v>482158</v>
      </c>
      <c r="D288" s="22">
        <v>0</v>
      </c>
      <c r="E288" s="22">
        <v>0</v>
      </c>
      <c r="F288" s="22">
        <v>-1</v>
      </c>
      <c r="G288" s="22">
        <v>1</v>
      </c>
      <c r="H288" s="22">
        <v>0</v>
      </c>
      <c r="I288" s="22">
        <v>1</v>
      </c>
      <c r="J288" s="20">
        <v>0</v>
      </c>
      <c r="K288" s="20">
        <v>0</v>
      </c>
      <c r="L288" s="22">
        <v>0</v>
      </c>
      <c r="M288" s="20" t="s">
        <v>895</v>
      </c>
      <c r="N288" s="20">
        <v>0</v>
      </c>
      <c r="O288" s="22">
        <v>659</v>
      </c>
      <c r="P288" s="23" t="b">
        <v>0</v>
      </c>
      <c r="Q288" s="20" t="s">
        <v>4160</v>
      </c>
      <c r="R288" s="20" t="s">
        <v>4161</v>
      </c>
      <c r="S288" s="22">
        <v>39</v>
      </c>
      <c r="T288" s="20" t="s">
        <v>2479</v>
      </c>
      <c r="U288" s="20">
        <v>0</v>
      </c>
      <c r="V288" s="20" t="s">
        <v>2480</v>
      </c>
      <c r="W288" s="20">
        <v>0</v>
      </c>
      <c r="X288" s="23" t="b">
        <v>0</v>
      </c>
      <c r="Y288" s="20"/>
      <c r="Z288" s="20" t="s">
        <v>871</v>
      </c>
      <c r="AA288" s="22">
        <v>7</v>
      </c>
      <c r="AB288" s="22">
        <v>8</v>
      </c>
      <c r="AC288" s="22">
        <v>0</v>
      </c>
      <c r="AD288" s="22">
        <v>2326</v>
      </c>
      <c r="AE288" s="22">
        <v>0</v>
      </c>
      <c r="AF288" s="22">
        <v>2152</v>
      </c>
      <c r="AG288" s="22">
        <v>39</v>
      </c>
      <c r="AH288" s="20">
        <v>0</v>
      </c>
      <c r="AI288" s="20">
        <v>0</v>
      </c>
      <c r="AJ288" s="20" t="s">
        <v>2480</v>
      </c>
      <c r="AK288" s="22">
        <v>0</v>
      </c>
      <c r="AL288" s="22">
        <v>0</v>
      </c>
      <c r="AM288" s="22">
        <v>0</v>
      </c>
      <c r="AN288" s="22">
        <v>0</v>
      </c>
      <c r="AO288" s="22">
        <v>0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0</v>
      </c>
      <c r="AW288" s="22">
        <v>0</v>
      </c>
      <c r="AX288" s="20">
        <v>0</v>
      </c>
      <c r="AY288" s="20">
        <v>0</v>
      </c>
      <c r="AZ288" s="20">
        <v>0</v>
      </c>
      <c r="BA288" s="20">
        <v>0</v>
      </c>
      <c r="BB288" s="22">
        <v>0</v>
      </c>
      <c r="BC288" s="20">
        <v>0</v>
      </c>
      <c r="BD288" s="20">
        <v>0</v>
      </c>
      <c r="BE288" s="20">
        <v>0</v>
      </c>
      <c r="BF288" s="20">
        <v>0</v>
      </c>
      <c r="BG288" s="22">
        <v>555</v>
      </c>
      <c r="BH288" s="22">
        <v>55</v>
      </c>
      <c r="BI288" s="22">
        <v>541</v>
      </c>
      <c r="BJ288" s="22">
        <v>38</v>
      </c>
      <c r="BK288" s="22">
        <v>500</v>
      </c>
      <c r="BL288" s="22">
        <v>27</v>
      </c>
      <c r="BM288" s="22">
        <v>558</v>
      </c>
      <c r="BN288" s="22">
        <v>55</v>
      </c>
      <c r="BO288" s="20"/>
      <c r="BP288" s="20"/>
      <c r="BQ288" s="20"/>
      <c r="BR288" s="20"/>
      <c r="BS288" s="20"/>
      <c r="BT288" s="20"/>
      <c r="BU288" s="22">
        <v>0</v>
      </c>
      <c r="BV288" s="22">
        <v>0</v>
      </c>
      <c r="BW288" s="22">
        <v>0</v>
      </c>
      <c r="BX288" s="22">
        <v>0</v>
      </c>
      <c r="BY288" s="22">
        <v>0</v>
      </c>
      <c r="BZ288" s="22">
        <v>0</v>
      </c>
      <c r="CA288" s="22">
        <v>821</v>
      </c>
      <c r="CB288" s="22">
        <v>88</v>
      </c>
      <c r="CC288" s="22">
        <v>418</v>
      </c>
      <c r="CD288" s="22">
        <v>48</v>
      </c>
      <c r="CE288" s="22">
        <v>566</v>
      </c>
      <c r="CF288" s="22">
        <v>55</v>
      </c>
      <c r="CG288" s="22">
        <v>594</v>
      </c>
      <c r="CH288" s="22">
        <v>76</v>
      </c>
      <c r="CI288" s="22">
        <v>0</v>
      </c>
      <c r="CJ288" s="22">
        <v>0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0</v>
      </c>
      <c r="B289" s="22">
        <v>0</v>
      </c>
      <c r="C289" s="22">
        <v>514356</v>
      </c>
      <c r="D289" s="22">
        <v>0</v>
      </c>
      <c r="E289" s="22">
        <v>0</v>
      </c>
      <c r="F289" s="22">
        <v>-1</v>
      </c>
      <c r="G289" s="22">
        <v>1</v>
      </c>
      <c r="H289" s="22">
        <v>0</v>
      </c>
      <c r="I289" s="22">
        <v>3</v>
      </c>
      <c r="J289" s="20">
        <v>0</v>
      </c>
      <c r="K289" s="20">
        <v>0</v>
      </c>
      <c r="L289" s="22">
        <v>0</v>
      </c>
      <c r="M289" s="20" t="s">
        <v>2736</v>
      </c>
      <c r="N289" s="20">
        <v>0</v>
      </c>
      <c r="O289" s="22">
        <v>667</v>
      </c>
      <c r="P289" s="23" t="b">
        <v>0</v>
      </c>
      <c r="Q289" s="20" t="s">
        <v>3668</v>
      </c>
      <c r="R289" s="20" t="s">
        <v>3588</v>
      </c>
      <c r="S289" s="22">
        <v>49</v>
      </c>
      <c r="T289" s="20" t="s">
        <v>2737</v>
      </c>
      <c r="U289" s="20">
        <v>1</v>
      </c>
      <c r="V289" s="20" t="s">
        <v>2738</v>
      </c>
      <c r="W289" s="20">
        <v>0</v>
      </c>
      <c r="X289" s="23" t="b">
        <v>0</v>
      </c>
      <c r="Y289" s="20"/>
      <c r="Z289" s="20" t="s">
        <v>898</v>
      </c>
      <c r="AA289" s="22">
        <v>7</v>
      </c>
      <c r="AB289" s="22">
        <v>8</v>
      </c>
      <c r="AC289" s="22">
        <v>1</v>
      </c>
      <c r="AD289" s="22">
        <v>1496</v>
      </c>
      <c r="AE289" s="22">
        <v>7</v>
      </c>
      <c r="AF289" s="22">
        <v>1742</v>
      </c>
      <c r="AG289" s="22">
        <v>7</v>
      </c>
      <c r="AH289" s="20">
        <v>0</v>
      </c>
      <c r="AI289" s="20">
        <v>0.2</v>
      </c>
      <c r="AJ289" s="20" t="s">
        <v>2738</v>
      </c>
      <c r="AK289" s="22">
        <v>32</v>
      </c>
      <c r="AL289" s="22">
        <v>0</v>
      </c>
      <c r="AM289" s="22">
        <v>0</v>
      </c>
      <c r="AN289" s="22">
        <v>0</v>
      </c>
      <c r="AO289" s="22">
        <v>0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0</v>
      </c>
      <c r="AW289" s="22">
        <v>2</v>
      </c>
      <c r="AX289" s="20">
        <v>3.6</v>
      </c>
      <c r="AY289" s="20">
        <v>1.9</v>
      </c>
      <c r="AZ289" s="20">
        <v>0</v>
      </c>
      <c r="BA289" s="20">
        <v>0.6</v>
      </c>
      <c r="BB289" s="22">
        <v>0</v>
      </c>
      <c r="BC289" s="20">
        <v>0</v>
      </c>
      <c r="BD289" s="20">
        <v>0.01</v>
      </c>
      <c r="BE289" s="20">
        <v>0.01</v>
      </c>
      <c r="BF289" s="20">
        <v>0.33</v>
      </c>
      <c r="BG289" s="22">
        <v>506</v>
      </c>
      <c r="BH289" s="22">
        <v>228</v>
      </c>
      <c r="BI289" s="22">
        <v>467</v>
      </c>
      <c r="BJ289" s="22">
        <v>229</v>
      </c>
      <c r="BK289" s="22">
        <v>802</v>
      </c>
      <c r="BL289" s="22">
        <v>343</v>
      </c>
      <c r="BM289" s="22">
        <v>511</v>
      </c>
      <c r="BN289" s="22">
        <v>232</v>
      </c>
      <c r="BO289" s="20"/>
      <c r="BP289" s="20"/>
      <c r="BQ289" s="20"/>
      <c r="BR289" s="20"/>
      <c r="BS289" s="20"/>
      <c r="BT289" s="20"/>
      <c r="BU289" s="22">
        <v>0</v>
      </c>
      <c r="BV289" s="22">
        <v>0</v>
      </c>
      <c r="BW289" s="22">
        <v>0.03</v>
      </c>
      <c r="BX289" s="22">
        <v>0.03</v>
      </c>
      <c r="BY289" s="22">
        <v>0.93</v>
      </c>
      <c r="BZ289" s="22">
        <v>0</v>
      </c>
      <c r="CA289" s="22">
        <v>266</v>
      </c>
      <c r="CB289" s="22">
        <v>170</v>
      </c>
      <c r="CC289" s="22">
        <v>773</v>
      </c>
      <c r="CD289" s="22">
        <v>325</v>
      </c>
      <c r="CE289" s="22">
        <v>499</v>
      </c>
      <c r="CF289" s="22">
        <v>233</v>
      </c>
      <c r="CG289" s="22">
        <v>745</v>
      </c>
      <c r="CH289" s="22">
        <v>298</v>
      </c>
      <c r="CI289" s="22">
        <v>0</v>
      </c>
      <c r="CJ289" s="22">
        <v>0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2">
        <v>0</v>
      </c>
      <c r="B290" s="22">
        <v>0</v>
      </c>
      <c r="C290" s="22">
        <v>461188</v>
      </c>
      <c r="D290" s="22">
        <v>0</v>
      </c>
      <c r="E290" s="22">
        <v>0</v>
      </c>
      <c r="F290" s="22">
        <v>0</v>
      </c>
      <c r="G290" s="22">
        <v>0</v>
      </c>
      <c r="H290" s="22">
        <v>0</v>
      </c>
      <c r="I290" s="22">
        <v>2</v>
      </c>
      <c r="J290" s="20">
        <v>0</v>
      </c>
      <c r="K290" s="20">
        <v>0</v>
      </c>
      <c r="L290" s="22">
        <v>0</v>
      </c>
      <c r="M290" s="20" t="s">
        <v>2739</v>
      </c>
      <c r="N290" s="20">
        <v>0</v>
      </c>
      <c r="O290" s="22">
        <v>671</v>
      </c>
      <c r="P290" s="23" t="b">
        <v>0</v>
      </c>
      <c r="Q290" s="20" t="s">
        <v>2900</v>
      </c>
      <c r="R290" s="20" t="s">
        <v>2922</v>
      </c>
      <c r="S290" s="22">
        <v>40</v>
      </c>
      <c r="T290" s="20" t="s">
        <v>2740</v>
      </c>
      <c r="U290" s="20">
        <v>0</v>
      </c>
      <c r="V290" s="20" t="s">
        <v>2741</v>
      </c>
      <c r="W290" s="20">
        <v>0</v>
      </c>
      <c r="X290" s="23" t="b">
        <v>0</v>
      </c>
      <c r="Y290" s="20"/>
      <c r="Z290" s="20" t="s">
        <v>871</v>
      </c>
      <c r="AA290" s="22">
        <v>7</v>
      </c>
      <c r="AB290" s="22">
        <v>8</v>
      </c>
      <c r="AC290" s="22">
        <v>0</v>
      </c>
      <c r="AD290" s="22">
        <v>629</v>
      </c>
      <c r="AE290" s="22">
        <v>0</v>
      </c>
      <c r="AF290" s="22">
        <v>1005</v>
      </c>
      <c r="AG290" s="22">
        <v>1</v>
      </c>
      <c r="AH290" s="20">
        <v>0</v>
      </c>
      <c r="AI290" s="20">
        <v>0</v>
      </c>
      <c r="AJ290" s="20" t="s">
        <v>2741</v>
      </c>
      <c r="AK290" s="22">
        <v>0</v>
      </c>
      <c r="AL290" s="22">
        <v>0</v>
      </c>
      <c r="AM290" s="22">
        <v>0</v>
      </c>
      <c r="AN290" s="22">
        <v>0</v>
      </c>
      <c r="AO290" s="22">
        <v>0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0</v>
      </c>
      <c r="AX290" s="20">
        <v>0</v>
      </c>
      <c r="AY290" s="20">
        <v>0</v>
      </c>
      <c r="AZ290" s="20">
        <v>0</v>
      </c>
      <c r="BA290" s="20">
        <v>0</v>
      </c>
      <c r="BB290" s="22">
        <v>0</v>
      </c>
      <c r="BC290" s="20">
        <v>0</v>
      </c>
      <c r="BD290" s="20">
        <v>0</v>
      </c>
      <c r="BE290" s="20">
        <v>0</v>
      </c>
      <c r="BF290" s="20">
        <v>0</v>
      </c>
      <c r="BG290" s="22">
        <v>603</v>
      </c>
      <c r="BH290" s="22">
        <v>221</v>
      </c>
      <c r="BI290" s="22">
        <v>589</v>
      </c>
      <c r="BJ290" s="22">
        <v>220</v>
      </c>
      <c r="BK290" s="22">
        <v>551</v>
      </c>
      <c r="BL290" s="22">
        <v>209</v>
      </c>
      <c r="BM290" s="22">
        <v>607</v>
      </c>
      <c r="BN290" s="22">
        <v>221</v>
      </c>
      <c r="BO290" s="20"/>
      <c r="BP290" s="20"/>
      <c r="BQ290" s="20"/>
      <c r="BR290" s="20"/>
      <c r="BS290" s="20"/>
      <c r="BT290" s="20"/>
      <c r="BU290" s="22">
        <v>0</v>
      </c>
      <c r="BV290" s="22">
        <v>0</v>
      </c>
      <c r="BW290" s="22">
        <v>0</v>
      </c>
      <c r="BX290" s="22">
        <v>0</v>
      </c>
      <c r="BY290" s="22">
        <v>0</v>
      </c>
      <c r="BZ290" s="22">
        <v>0</v>
      </c>
      <c r="CA290" s="22">
        <v>726</v>
      </c>
      <c r="CB290" s="22">
        <v>201</v>
      </c>
      <c r="CC290" s="22">
        <v>469</v>
      </c>
      <c r="CD290" s="22">
        <v>172</v>
      </c>
      <c r="CE290" s="22">
        <v>614</v>
      </c>
      <c r="CF290" s="22">
        <v>217</v>
      </c>
      <c r="CG290" s="22">
        <v>709</v>
      </c>
      <c r="CH290" s="22">
        <v>250</v>
      </c>
      <c r="CI290" s="22">
        <v>0</v>
      </c>
      <c r="CJ290" s="22">
        <v>0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0"/>
      <c r="B291" s="20"/>
      <c r="C291" s="22">
        <v>617054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4</v>
      </c>
      <c r="J291" s="20">
        <v>0</v>
      </c>
      <c r="K291" s="20">
        <v>0</v>
      </c>
      <c r="L291" s="22">
        <v>0</v>
      </c>
      <c r="M291" s="20" t="s">
        <v>2815</v>
      </c>
      <c r="N291" s="20">
        <v>0</v>
      </c>
      <c r="O291" s="22">
        <v>677</v>
      </c>
      <c r="P291" s="23" t="b">
        <v>0</v>
      </c>
      <c r="Q291" s="20"/>
      <c r="R291" s="20"/>
      <c r="S291" s="22">
        <v>45</v>
      </c>
      <c r="T291" s="20" t="s">
        <v>2816</v>
      </c>
      <c r="U291" s="20">
        <v>1</v>
      </c>
      <c r="V291" s="20" t="s">
        <v>2817</v>
      </c>
      <c r="W291" s="20">
        <v>0.1</v>
      </c>
      <c r="X291" s="23" t="b">
        <v>0</v>
      </c>
      <c r="Y291" s="20"/>
      <c r="Z291" s="20" t="s">
        <v>857</v>
      </c>
      <c r="AA291" s="22">
        <v>7</v>
      </c>
      <c r="AB291" s="22">
        <v>8</v>
      </c>
      <c r="AC291" s="22">
        <v>1</v>
      </c>
      <c r="AD291" s="22">
        <v>11769</v>
      </c>
      <c r="AE291" s="22">
        <v>54</v>
      </c>
      <c r="AF291" s="22">
        <v>9819</v>
      </c>
      <c r="AG291" s="22">
        <v>87</v>
      </c>
      <c r="AH291" s="20">
        <v>0</v>
      </c>
      <c r="AI291" s="20">
        <v>0.2</v>
      </c>
      <c r="AJ291" s="20" t="s">
        <v>2818</v>
      </c>
      <c r="AK291" s="22">
        <v>9</v>
      </c>
      <c r="AL291" s="22">
        <v>0</v>
      </c>
      <c r="AM291" s="22">
        <v>0</v>
      </c>
      <c r="AN291" s="22">
        <v>0</v>
      </c>
      <c r="AO291" s="22">
        <v>1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3</v>
      </c>
      <c r="AX291" s="20">
        <v>0</v>
      </c>
      <c r="AY291" s="20">
        <v>0.1</v>
      </c>
      <c r="AZ291" s="20">
        <v>4</v>
      </c>
      <c r="BA291" s="20">
        <v>0.4</v>
      </c>
      <c r="BB291" s="22">
        <v>0</v>
      </c>
      <c r="BC291" s="20">
        <v>0.47</v>
      </c>
      <c r="BD291" s="20">
        <v>0</v>
      </c>
      <c r="BE291" s="20">
        <v>0.47</v>
      </c>
      <c r="BF291" s="20">
        <v>1.64</v>
      </c>
      <c r="BG291" s="22">
        <v>790</v>
      </c>
      <c r="BH291" s="22">
        <v>97</v>
      </c>
      <c r="BI291" s="22">
        <v>506</v>
      </c>
      <c r="BJ291" s="22">
        <v>66</v>
      </c>
      <c r="BK291" s="22">
        <v>449</v>
      </c>
      <c r="BL291" s="22">
        <v>62</v>
      </c>
      <c r="BM291" s="22">
        <v>515</v>
      </c>
      <c r="BN291" s="22">
        <v>62</v>
      </c>
      <c r="BO291" s="20"/>
      <c r="BP291" s="20"/>
      <c r="BQ291" s="20"/>
      <c r="BR291" s="20"/>
      <c r="BS291" s="20"/>
      <c r="BT291" s="20"/>
      <c r="BU291" s="22">
        <v>4.7</v>
      </c>
      <c r="BV291" s="22">
        <v>0</v>
      </c>
      <c r="BW291" s="22">
        <v>0</v>
      </c>
      <c r="BX291" s="22">
        <v>4.7</v>
      </c>
      <c r="BY291" s="22">
        <v>16.399999999999999</v>
      </c>
      <c r="BZ291" s="22">
        <v>10</v>
      </c>
      <c r="CA291" s="22">
        <v>510</v>
      </c>
      <c r="CB291" s="22">
        <v>98</v>
      </c>
      <c r="CC291" s="22">
        <v>722</v>
      </c>
      <c r="CD291" s="22">
        <v>82</v>
      </c>
      <c r="CE291" s="22">
        <v>486</v>
      </c>
      <c r="CF291" s="22">
        <v>64</v>
      </c>
      <c r="CG291" s="22">
        <v>471</v>
      </c>
      <c r="CH291" s="22">
        <v>66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27.75" thickBot="1">
      <c r="A292" s="22">
        <v>0</v>
      </c>
      <c r="B292" s="22">
        <v>0</v>
      </c>
      <c r="C292" s="22">
        <v>474803</v>
      </c>
      <c r="D292" s="22">
        <v>0</v>
      </c>
      <c r="E292" s="22">
        <v>0</v>
      </c>
      <c r="F292" s="22">
        <v>0</v>
      </c>
      <c r="G292" s="22">
        <v>0</v>
      </c>
      <c r="H292" s="22">
        <v>0</v>
      </c>
      <c r="I292" s="22">
        <v>1</v>
      </c>
      <c r="J292" s="20">
        <v>0</v>
      </c>
      <c r="K292" s="20">
        <v>0</v>
      </c>
      <c r="L292" s="22">
        <v>0</v>
      </c>
      <c r="M292" s="20" t="s">
        <v>874</v>
      </c>
      <c r="N292" s="20">
        <v>0</v>
      </c>
      <c r="O292" s="22">
        <v>680</v>
      </c>
      <c r="P292" s="23" t="b">
        <v>0</v>
      </c>
      <c r="Q292" s="20" t="s">
        <v>3669</v>
      </c>
      <c r="R292" s="20" t="s">
        <v>3670</v>
      </c>
      <c r="S292" s="22">
        <v>40</v>
      </c>
      <c r="T292" s="20" t="s">
        <v>2819</v>
      </c>
      <c r="U292" s="20">
        <v>0</v>
      </c>
      <c r="V292" s="20" t="s">
        <v>2820</v>
      </c>
      <c r="W292" s="20">
        <v>0</v>
      </c>
      <c r="X292" s="23" t="b">
        <v>0</v>
      </c>
      <c r="Y292" s="20"/>
      <c r="Z292" s="20" t="s">
        <v>871</v>
      </c>
      <c r="AA292" s="22">
        <v>7</v>
      </c>
      <c r="AB292" s="22">
        <v>8</v>
      </c>
      <c r="AC292" s="22">
        <v>0</v>
      </c>
      <c r="AD292" s="22">
        <v>1449</v>
      </c>
      <c r="AE292" s="22">
        <v>0</v>
      </c>
      <c r="AF292" s="22">
        <v>1450</v>
      </c>
      <c r="AG292" s="22">
        <v>7</v>
      </c>
      <c r="AH292" s="20">
        <v>0</v>
      </c>
      <c r="AI292" s="20">
        <v>0</v>
      </c>
      <c r="AJ292" s="20" t="s">
        <v>2820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0</v>
      </c>
      <c r="BA292" s="20">
        <v>0</v>
      </c>
      <c r="BB292" s="22">
        <v>0</v>
      </c>
      <c r="BC292" s="20">
        <v>0</v>
      </c>
      <c r="BD292" s="20">
        <v>0</v>
      </c>
      <c r="BE292" s="20">
        <v>0</v>
      </c>
      <c r="BF292" s="20">
        <v>0</v>
      </c>
      <c r="BG292" s="22">
        <v>612</v>
      </c>
      <c r="BH292" s="22">
        <v>80</v>
      </c>
      <c r="BI292" s="22">
        <v>598</v>
      </c>
      <c r="BJ292" s="22">
        <v>63</v>
      </c>
      <c r="BK292" s="22">
        <v>561</v>
      </c>
      <c r="BL292" s="22">
        <v>52</v>
      </c>
      <c r="BM292" s="22">
        <v>616</v>
      </c>
      <c r="BN292" s="22">
        <v>80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736</v>
      </c>
      <c r="CB292" s="22">
        <v>58</v>
      </c>
      <c r="CC292" s="22">
        <v>478</v>
      </c>
      <c r="CD292" s="22">
        <v>73</v>
      </c>
      <c r="CE292" s="22">
        <v>623</v>
      </c>
      <c r="CF292" s="22">
        <v>80</v>
      </c>
      <c r="CG292" s="22">
        <v>664</v>
      </c>
      <c r="CH292" s="22">
        <v>80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2">
        <v>100</v>
      </c>
      <c r="B293" s="22">
        <v>100</v>
      </c>
      <c r="C293" s="22">
        <v>491011</v>
      </c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3</v>
      </c>
      <c r="J293" s="20">
        <v>0</v>
      </c>
      <c r="K293" s="20">
        <v>0</v>
      </c>
      <c r="L293" s="22">
        <v>0</v>
      </c>
      <c r="M293" s="20" t="s">
        <v>2821</v>
      </c>
      <c r="N293" s="20">
        <v>0</v>
      </c>
      <c r="O293" s="22">
        <v>681</v>
      </c>
      <c r="P293" s="23" t="b">
        <v>0</v>
      </c>
      <c r="Q293" s="20"/>
      <c r="R293" s="20" t="s">
        <v>2924</v>
      </c>
      <c r="S293" s="22">
        <v>45</v>
      </c>
      <c r="T293" s="20" t="s">
        <v>2822</v>
      </c>
      <c r="U293" s="20">
        <v>0</v>
      </c>
      <c r="V293" s="20" t="s">
        <v>2823</v>
      </c>
      <c r="W293" s="20">
        <v>0</v>
      </c>
      <c r="X293" s="23" t="b">
        <v>0</v>
      </c>
      <c r="Y293" s="20"/>
      <c r="Z293" s="20" t="s">
        <v>857</v>
      </c>
      <c r="AA293" s="22">
        <v>7</v>
      </c>
      <c r="AB293" s="22">
        <v>8</v>
      </c>
      <c r="AC293" s="22">
        <v>0</v>
      </c>
      <c r="AD293" s="22">
        <v>316</v>
      </c>
      <c r="AE293" s="22">
        <v>6</v>
      </c>
      <c r="AF293" s="22">
        <v>329</v>
      </c>
      <c r="AG293" s="22">
        <v>7</v>
      </c>
      <c r="AH293" s="20">
        <v>0</v>
      </c>
      <c r="AI293" s="20">
        <v>0</v>
      </c>
      <c r="AJ293" s="20" t="s">
        <v>2824</v>
      </c>
      <c r="AK293" s="22">
        <v>0</v>
      </c>
      <c r="AL293" s="22">
        <v>0</v>
      </c>
      <c r="AM293" s="22">
        <v>0</v>
      </c>
      <c r="AN293" s="22">
        <v>0</v>
      </c>
      <c r="AO293" s="22">
        <v>0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0</v>
      </c>
      <c r="AX293" s="20">
        <v>0</v>
      </c>
      <c r="AY293" s="20">
        <v>0</v>
      </c>
      <c r="AZ293" s="20">
        <v>0</v>
      </c>
      <c r="BA293" s="20">
        <v>0</v>
      </c>
      <c r="BB293" s="22">
        <v>0</v>
      </c>
      <c r="BC293" s="20">
        <v>0</v>
      </c>
      <c r="BD293" s="20">
        <v>0</v>
      </c>
      <c r="BE293" s="20">
        <v>0</v>
      </c>
      <c r="BF293" s="20">
        <v>0</v>
      </c>
      <c r="BG293" s="22">
        <v>744</v>
      </c>
      <c r="BH293" s="22">
        <v>297</v>
      </c>
      <c r="BI293" s="22">
        <v>738</v>
      </c>
      <c r="BJ293" s="22">
        <v>296</v>
      </c>
      <c r="BK293" s="22">
        <v>726</v>
      </c>
      <c r="BL293" s="22">
        <v>291</v>
      </c>
      <c r="BM293" s="22">
        <v>747</v>
      </c>
      <c r="BN293" s="22">
        <v>298</v>
      </c>
      <c r="BO293" s="20"/>
      <c r="BP293" s="20"/>
      <c r="BQ293" s="20"/>
      <c r="BR293" s="20"/>
      <c r="BS293" s="20"/>
      <c r="BT293" s="20"/>
      <c r="BU293" s="22">
        <v>0</v>
      </c>
      <c r="BV293" s="22">
        <v>0</v>
      </c>
      <c r="BW293" s="22">
        <v>0</v>
      </c>
      <c r="BX293" s="22">
        <v>0</v>
      </c>
      <c r="BY293" s="22">
        <v>0</v>
      </c>
      <c r="BZ293" s="22">
        <v>0</v>
      </c>
      <c r="CA293" s="22">
        <v>447</v>
      </c>
      <c r="CB293" s="22">
        <v>261</v>
      </c>
      <c r="CC293" s="22">
        <v>667</v>
      </c>
      <c r="CD293" s="22">
        <v>252</v>
      </c>
      <c r="CE293" s="22">
        <v>747</v>
      </c>
      <c r="CF293" s="22">
        <v>300</v>
      </c>
      <c r="CG293" s="22">
        <v>777</v>
      </c>
      <c r="CH293" s="22">
        <v>320</v>
      </c>
      <c r="CI293" s="22">
        <v>0</v>
      </c>
      <c r="CJ293" s="22">
        <v>0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0"/>
      <c r="B294" s="20"/>
      <c r="C294" s="22">
        <v>457569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1</v>
      </c>
      <c r="J294" s="20">
        <v>0</v>
      </c>
      <c r="K294" s="20">
        <v>1.3</v>
      </c>
      <c r="L294" s="22">
        <v>0</v>
      </c>
      <c r="M294" s="20" t="s">
        <v>3589</v>
      </c>
      <c r="N294" s="20">
        <v>1.3</v>
      </c>
      <c r="O294" s="22">
        <v>687</v>
      </c>
      <c r="P294" s="23" t="b">
        <v>0</v>
      </c>
      <c r="Q294" s="20"/>
      <c r="R294" s="20"/>
      <c r="S294" s="22">
        <v>45</v>
      </c>
      <c r="T294" s="20" t="s">
        <v>2925</v>
      </c>
      <c r="U294" s="20">
        <v>2.9</v>
      </c>
      <c r="V294" s="20" t="s">
        <v>3590</v>
      </c>
      <c r="W294" s="20">
        <v>1</v>
      </c>
      <c r="X294" s="23" t="b">
        <v>0</v>
      </c>
      <c r="Y294" s="20"/>
      <c r="Z294" s="20" t="s">
        <v>857</v>
      </c>
      <c r="AA294" s="22">
        <v>7</v>
      </c>
      <c r="AB294" s="22">
        <v>8</v>
      </c>
      <c r="AC294" s="22">
        <v>35</v>
      </c>
      <c r="AD294" s="22">
        <v>197147</v>
      </c>
      <c r="AE294" s="22">
        <v>2110</v>
      </c>
      <c r="AF294" s="22">
        <v>95969</v>
      </c>
      <c r="AG294" s="22">
        <v>2149</v>
      </c>
      <c r="AH294" s="20">
        <v>0.3</v>
      </c>
      <c r="AI294" s="20">
        <v>7.8</v>
      </c>
      <c r="AJ294" s="20" t="s">
        <v>3590</v>
      </c>
      <c r="AK294" s="22">
        <v>996</v>
      </c>
      <c r="AL294" s="22">
        <v>0</v>
      </c>
      <c r="AM294" s="22">
        <v>0</v>
      </c>
      <c r="AN294" s="22">
        <v>2</v>
      </c>
      <c r="AO294" s="22">
        <v>20</v>
      </c>
      <c r="AP294" s="22">
        <v>0</v>
      </c>
      <c r="AQ294" s="22">
        <v>0</v>
      </c>
      <c r="AR294" s="22">
        <v>0</v>
      </c>
      <c r="AS294" s="22">
        <v>2</v>
      </c>
      <c r="AT294" s="22">
        <v>0</v>
      </c>
      <c r="AU294" s="22">
        <v>41</v>
      </c>
      <c r="AV294" s="22">
        <v>3</v>
      </c>
      <c r="AW294" s="22">
        <v>203</v>
      </c>
      <c r="AX294" s="20">
        <v>308.39999999999998</v>
      </c>
      <c r="AY294" s="20">
        <v>0</v>
      </c>
      <c r="AZ294" s="20">
        <v>0</v>
      </c>
      <c r="BA294" s="20">
        <v>30.9</v>
      </c>
      <c r="BB294" s="22">
        <v>11</v>
      </c>
      <c r="BC294" s="20">
        <v>0</v>
      </c>
      <c r="BD294" s="20">
        <v>0</v>
      </c>
      <c r="BE294" s="20">
        <v>0</v>
      </c>
      <c r="BF294" s="20">
        <v>17.18</v>
      </c>
      <c r="BG294" s="22">
        <v>193</v>
      </c>
      <c r="BH294" s="22">
        <v>21</v>
      </c>
      <c r="BI294" s="22">
        <v>722</v>
      </c>
      <c r="BJ294" s="22">
        <v>88</v>
      </c>
      <c r="BK294" s="22">
        <v>707</v>
      </c>
      <c r="BL294" s="22">
        <v>83</v>
      </c>
      <c r="BM294" s="22">
        <v>318</v>
      </c>
      <c r="BN294" s="22">
        <v>21</v>
      </c>
      <c r="BO294" s="20"/>
      <c r="BP294" s="20"/>
      <c r="BQ294" s="20"/>
      <c r="BR294" s="20"/>
      <c r="BS294" s="20"/>
      <c r="BT294" s="20"/>
      <c r="BU294" s="22">
        <v>0</v>
      </c>
      <c r="BV294" s="22">
        <v>3.7</v>
      </c>
      <c r="BW294" s="22">
        <v>0</v>
      </c>
      <c r="BX294" s="22">
        <v>0</v>
      </c>
      <c r="BY294" s="22">
        <v>1.55</v>
      </c>
      <c r="BZ294" s="22">
        <v>1.81</v>
      </c>
      <c r="CA294" s="22">
        <v>423</v>
      </c>
      <c r="CB294" s="22">
        <v>23</v>
      </c>
      <c r="CC294" s="22">
        <v>221</v>
      </c>
      <c r="CD294" s="22">
        <v>17</v>
      </c>
      <c r="CE294" s="22">
        <v>156</v>
      </c>
      <c r="CF294" s="22">
        <v>21</v>
      </c>
      <c r="CG294" s="22">
        <v>191</v>
      </c>
      <c r="CH294" s="22">
        <v>26</v>
      </c>
      <c r="CI294" s="22">
        <v>0.99</v>
      </c>
      <c r="CJ294" s="22">
        <v>0.18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0"/>
      <c r="B295" s="20"/>
      <c r="C295" s="22">
        <v>514280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2</v>
      </c>
      <c r="J295" s="20">
        <v>0</v>
      </c>
      <c r="K295" s="20">
        <v>0</v>
      </c>
      <c r="L295" s="22">
        <v>0</v>
      </c>
      <c r="M295" s="20" t="s">
        <v>1620</v>
      </c>
      <c r="N295" s="20">
        <v>0</v>
      </c>
      <c r="O295" s="22">
        <v>716</v>
      </c>
      <c r="P295" s="23" t="b">
        <v>0</v>
      </c>
      <c r="Q295" s="20"/>
      <c r="R295" s="20"/>
      <c r="S295" s="22">
        <v>40</v>
      </c>
      <c r="T295" s="20" t="s">
        <v>3064</v>
      </c>
      <c r="U295" s="20">
        <v>1</v>
      </c>
      <c r="V295" s="20" t="s">
        <v>3065</v>
      </c>
      <c r="W295" s="20">
        <v>0</v>
      </c>
      <c r="X295" s="23" t="b">
        <v>0</v>
      </c>
      <c r="Y295" s="20"/>
      <c r="Z295" s="20" t="s">
        <v>857</v>
      </c>
      <c r="AA295" s="22">
        <v>7</v>
      </c>
      <c r="AB295" s="22">
        <v>8</v>
      </c>
      <c r="AC295" s="22">
        <v>5</v>
      </c>
      <c r="AD295" s="22">
        <v>3945</v>
      </c>
      <c r="AE295" s="22">
        <v>35</v>
      </c>
      <c r="AF295" s="22">
        <v>2708</v>
      </c>
      <c r="AG295" s="22">
        <v>44</v>
      </c>
      <c r="AH295" s="20">
        <v>0</v>
      </c>
      <c r="AI295" s="20">
        <v>1.2</v>
      </c>
      <c r="AJ295" s="20" t="s">
        <v>3065</v>
      </c>
      <c r="AK295" s="22">
        <v>18</v>
      </c>
      <c r="AL295" s="22">
        <v>0</v>
      </c>
      <c r="AM295" s="22">
        <v>0</v>
      </c>
      <c r="AN295" s="22">
        <v>0</v>
      </c>
      <c r="AO295" s="22">
        <v>1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14</v>
      </c>
      <c r="AX295" s="20">
        <v>10</v>
      </c>
      <c r="AY295" s="20">
        <v>0.9</v>
      </c>
      <c r="AZ295" s="20">
        <v>0</v>
      </c>
      <c r="BA295" s="20">
        <v>1</v>
      </c>
      <c r="BB295" s="22">
        <v>0</v>
      </c>
      <c r="BC295" s="20">
        <v>0</v>
      </c>
      <c r="BD295" s="20">
        <v>0.01</v>
      </c>
      <c r="BE295" s="20">
        <v>0.01</v>
      </c>
      <c r="BF295" s="20">
        <v>1.28</v>
      </c>
      <c r="BG295" s="22">
        <v>478</v>
      </c>
      <c r="BH295" s="22">
        <v>175</v>
      </c>
      <c r="BI295" s="22">
        <v>479</v>
      </c>
      <c r="BJ295" s="22">
        <v>177</v>
      </c>
      <c r="BK295" s="22">
        <v>577</v>
      </c>
      <c r="BL295" s="22">
        <v>226</v>
      </c>
      <c r="BM295" s="22">
        <v>504</v>
      </c>
      <c r="BN295" s="22">
        <v>179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0.05</v>
      </c>
      <c r="BX295" s="22">
        <v>0.05</v>
      </c>
      <c r="BY295" s="22">
        <v>6.4</v>
      </c>
      <c r="BZ295" s="22">
        <v>5</v>
      </c>
      <c r="CA295" s="22">
        <v>755</v>
      </c>
      <c r="CB295" s="22">
        <v>221</v>
      </c>
      <c r="CC295" s="22">
        <v>494</v>
      </c>
      <c r="CD295" s="22">
        <v>188</v>
      </c>
      <c r="CE295" s="22">
        <v>446</v>
      </c>
      <c r="CF295" s="22">
        <v>157</v>
      </c>
      <c r="CG295" s="22">
        <v>562</v>
      </c>
      <c r="CH295" s="22">
        <v>213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0"/>
      <c r="B296" s="20"/>
      <c r="C296" s="22">
        <v>517996</v>
      </c>
      <c r="D296" s="22">
        <v>0</v>
      </c>
      <c r="E296" s="22">
        <v>0</v>
      </c>
      <c r="F296" s="22">
        <v>0</v>
      </c>
      <c r="G296" s="22">
        <v>0</v>
      </c>
      <c r="H296" s="22">
        <v>0</v>
      </c>
      <c r="I296" s="22">
        <v>4</v>
      </c>
      <c r="J296" s="20">
        <v>0</v>
      </c>
      <c r="K296" s="20">
        <v>0</v>
      </c>
      <c r="L296" s="22">
        <v>0</v>
      </c>
      <c r="M296" s="20" t="s">
        <v>3066</v>
      </c>
      <c r="N296" s="20">
        <v>0</v>
      </c>
      <c r="O296" s="22">
        <v>717</v>
      </c>
      <c r="P296" s="23" t="b">
        <v>0</v>
      </c>
      <c r="Q296" s="20"/>
      <c r="R296" s="20"/>
      <c r="S296" s="22">
        <v>45</v>
      </c>
      <c r="T296" s="20" t="s">
        <v>3067</v>
      </c>
      <c r="U296" s="20">
        <v>0</v>
      </c>
      <c r="V296" s="20" t="s">
        <v>3068</v>
      </c>
      <c r="W296" s="20">
        <v>0</v>
      </c>
      <c r="X296" s="23" t="b">
        <v>0</v>
      </c>
      <c r="Y296" s="20"/>
      <c r="Z296" s="20" t="s">
        <v>857</v>
      </c>
      <c r="AA296" s="22">
        <v>7</v>
      </c>
      <c r="AB296" s="22">
        <v>8</v>
      </c>
      <c r="AC296" s="22">
        <v>0</v>
      </c>
      <c r="AD296" s="22">
        <v>6135</v>
      </c>
      <c r="AE296" s="22">
        <v>57</v>
      </c>
      <c r="AF296" s="22">
        <v>5021</v>
      </c>
      <c r="AG296" s="22">
        <v>58</v>
      </c>
      <c r="AH296" s="20">
        <v>0</v>
      </c>
      <c r="AI296" s="20">
        <v>0</v>
      </c>
      <c r="AJ296" s="20" t="s">
        <v>3068</v>
      </c>
      <c r="AK296" s="22">
        <v>0</v>
      </c>
      <c r="AL296" s="22">
        <v>0</v>
      </c>
      <c r="AM296" s="22">
        <v>0</v>
      </c>
      <c r="AN296" s="22">
        <v>0</v>
      </c>
      <c r="AO296" s="22">
        <v>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0</v>
      </c>
      <c r="AX296" s="20">
        <v>0</v>
      </c>
      <c r="AY296" s="20">
        <v>0</v>
      </c>
      <c r="AZ296" s="20">
        <v>0</v>
      </c>
      <c r="BA296" s="20">
        <v>0</v>
      </c>
      <c r="BB296" s="22">
        <v>0</v>
      </c>
      <c r="BC296" s="20">
        <v>0</v>
      </c>
      <c r="BD296" s="20">
        <v>0</v>
      </c>
      <c r="BE296" s="20">
        <v>0</v>
      </c>
      <c r="BF296" s="20">
        <v>0</v>
      </c>
      <c r="BG296" s="22">
        <v>763</v>
      </c>
      <c r="BH296" s="22">
        <v>87</v>
      </c>
      <c r="BI296" s="22">
        <v>759</v>
      </c>
      <c r="BJ296" s="22">
        <v>88</v>
      </c>
      <c r="BK296" s="22">
        <v>747</v>
      </c>
      <c r="BL296" s="22">
        <v>87</v>
      </c>
      <c r="BM296" s="22">
        <v>766</v>
      </c>
      <c r="BN296" s="22">
        <v>89</v>
      </c>
      <c r="BO296" s="20"/>
      <c r="BP296" s="20"/>
      <c r="BQ296" s="20"/>
      <c r="BR296" s="20"/>
      <c r="BS296" s="20"/>
      <c r="BT296" s="20"/>
      <c r="BU296" s="22">
        <v>0</v>
      </c>
      <c r="BV296" s="22">
        <v>0</v>
      </c>
      <c r="BW296" s="22">
        <v>0</v>
      </c>
      <c r="BX296" s="22">
        <v>0</v>
      </c>
      <c r="BY296" s="22">
        <v>0</v>
      </c>
      <c r="BZ296" s="22">
        <v>0</v>
      </c>
      <c r="CA296" s="22">
        <v>473</v>
      </c>
      <c r="CB296" s="22">
        <v>84</v>
      </c>
      <c r="CC296" s="22">
        <v>692</v>
      </c>
      <c r="CD296" s="22">
        <v>69</v>
      </c>
      <c r="CE296" s="22">
        <v>766</v>
      </c>
      <c r="CF296" s="22">
        <v>89</v>
      </c>
      <c r="CG296" s="22">
        <v>560</v>
      </c>
      <c r="CH296" s="22">
        <v>78</v>
      </c>
      <c r="CI296" s="22">
        <v>0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27.75" thickBot="1">
      <c r="A297" s="22">
        <v>0</v>
      </c>
      <c r="B297" s="22">
        <v>0</v>
      </c>
      <c r="C297" s="22">
        <v>519198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3</v>
      </c>
      <c r="J297" s="20">
        <v>0</v>
      </c>
      <c r="K297" s="20">
        <v>0</v>
      </c>
      <c r="L297" s="22">
        <v>0</v>
      </c>
      <c r="M297" s="20" t="s">
        <v>1254</v>
      </c>
      <c r="N297" s="20">
        <v>0</v>
      </c>
      <c r="O297" s="22">
        <v>718</v>
      </c>
      <c r="P297" s="23" t="b">
        <v>0</v>
      </c>
      <c r="Q297" s="20" t="s">
        <v>3591</v>
      </c>
      <c r="R297" s="20" t="s">
        <v>3592</v>
      </c>
      <c r="S297" s="22">
        <v>45</v>
      </c>
      <c r="T297" s="20" t="s">
        <v>3069</v>
      </c>
      <c r="U297" s="20">
        <v>1</v>
      </c>
      <c r="V297" s="20" t="s">
        <v>3070</v>
      </c>
      <c r="W297" s="20">
        <v>0</v>
      </c>
      <c r="X297" s="23" t="b">
        <v>0</v>
      </c>
      <c r="Y297" s="20"/>
      <c r="Z297" s="20" t="s">
        <v>871</v>
      </c>
      <c r="AA297" s="22">
        <v>7</v>
      </c>
      <c r="AB297" s="22">
        <v>8</v>
      </c>
      <c r="AC297" s="22">
        <v>1</v>
      </c>
      <c r="AD297" s="22">
        <v>1272</v>
      </c>
      <c r="AE297" s="22">
        <v>0</v>
      </c>
      <c r="AF297" s="22">
        <v>1197</v>
      </c>
      <c r="AG297" s="22">
        <v>5</v>
      </c>
      <c r="AH297" s="20">
        <v>0</v>
      </c>
      <c r="AI297" s="20">
        <v>0.2</v>
      </c>
      <c r="AJ297" s="20" t="s">
        <v>3070</v>
      </c>
      <c r="AK297" s="22">
        <v>1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2</v>
      </c>
      <c r="AX297" s="20">
        <v>0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765</v>
      </c>
      <c r="BH297" s="22">
        <v>315</v>
      </c>
      <c r="BI297" s="22">
        <v>761</v>
      </c>
      <c r="BJ297" s="22">
        <v>315</v>
      </c>
      <c r="BK297" s="22">
        <v>749</v>
      </c>
      <c r="BL297" s="22">
        <v>310</v>
      </c>
      <c r="BM297" s="22">
        <v>768</v>
      </c>
      <c r="BN297" s="22">
        <v>316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475</v>
      </c>
      <c r="CB297" s="22">
        <v>285</v>
      </c>
      <c r="CC297" s="22">
        <v>694</v>
      </c>
      <c r="CD297" s="22">
        <v>275</v>
      </c>
      <c r="CE297" s="22">
        <v>480</v>
      </c>
      <c r="CF297" s="22">
        <v>221</v>
      </c>
      <c r="CG297" s="22">
        <v>739</v>
      </c>
      <c r="CH297" s="22">
        <v>293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0"/>
      <c r="B298" s="20"/>
      <c r="C298" s="22">
        <v>248854</v>
      </c>
      <c r="D298" s="22">
        <v>0</v>
      </c>
      <c r="E298" s="22">
        <v>0</v>
      </c>
      <c r="F298" s="22">
        <v>0</v>
      </c>
      <c r="G298" s="22">
        <v>0</v>
      </c>
      <c r="H298" s="22">
        <v>0</v>
      </c>
      <c r="I298" s="22">
        <v>2</v>
      </c>
      <c r="J298" s="20">
        <v>0</v>
      </c>
      <c r="K298" s="20">
        <v>0</v>
      </c>
      <c r="L298" s="22">
        <v>0</v>
      </c>
      <c r="M298" s="20" t="s">
        <v>1038</v>
      </c>
      <c r="N298" s="20">
        <v>0</v>
      </c>
      <c r="O298" s="22">
        <v>723</v>
      </c>
      <c r="P298" s="23" t="b">
        <v>0</v>
      </c>
      <c r="Q298" s="20"/>
      <c r="R298" s="20"/>
      <c r="S298" s="22">
        <v>40</v>
      </c>
      <c r="T298" s="20" t="s">
        <v>3203</v>
      </c>
      <c r="U298" s="20">
        <v>0</v>
      </c>
      <c r="V298" s="20" t="s">
        <v>3204</v>
      </c>
      <c r="W298" s="20">
        <v>0</v>
      </c>
      <c r="X298" s="23" t="b">
        <v>0</v>
      </c>
      <c r="Y298" s="20"/>
      <c r="Z298" s="20" t="s">
        <v>857</v>
      </c>
      <c r="AA298" s="22">
        <v>7</v>
      </c>
      <c r="AB298" s="22">
        <v>8</v>
      </c>
      <c r="AC298" s="22">
        <v>0</v>
      </c>
      <c r="AD298" s="22">
        <v>1919</v>
      </c>
      <c r="AE298" s="22">
        <v>14</v>
      </c>
      <c r="AF298" s="22">
        <v>1683</v>
      </c>
      <c r="AG298" s="22">
        <v>28</v>
      </c>
      <c r="AH298" s="20">
        <v>0</v>
      </c>
      <c r="AI298" s="20">
        <v>0</v>
      </c>
      <c r="AJ298" s="20" t="s">
        <v>3204</v>
      </c>
      <c r="AK298" s="22">
        <v>0</v>
      </c>
      <c r="AL298" s="22">
        <v>0</v>
      </c>
      <c r="AM298" s="22">
        <v>0</v>
      </c>
      <c r="AN298" s="22">
        <v>0</v>
      </c>
      <c r="AO298" s="22">
        <v>0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0</v>
      </c>
      <c r="AW298" s="22">
        <v>0</v>
      </c>
      <c r="AX298" s="20">
        <v>0</v>
      </c>
      <c r="AY298" s="20">
        <v>0</v>
      </c>
      <c r="AZ298" s="20">
        <v>0</v>
      </c>
      <c r="BA298" s="20">
        <v>0</v>
      </c>
      <c r="BB298" s="22">
        <v>0</v>
      </c>
      <c r="BC298" s="20">
        <v>0</v>
      </c>
      <c r="BD298" s="20">
        <v>0</v>
      </c>
      <c r="BE298" s="20">
        <v>0</v>
      </c>
      <c r="BF298" s="20">
        <v>0</v>
      </c>
      <c r="BG298" s="22">
        <v>592</v>
      </c>
      <c r="BH298" s="22">
        <v>214</v>
      </c>
      <c r="BI298" s="22">
        <v>578</v>
      </c>
      <c r="BJ298" s="22">
        <v>213</v>
      </c>
      <c r="BK298" s="22">
        <v>540</v>
      </c>
      <c r="BL298" s="22">
        <v>202</v>
      </c>
      <c r="BM298" s="22">
        <v>596</v>
      </c>
      <c r="BN298" s="22">
        <v>214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</v>
      </c>
      <c r="BX298" s="22">
        <v>0</v>
      </c>
      <c r="BY298" s="22">
        <v>0</v>
      </c>
      <c r="BZ298" s="22">
        <v>0</v>
      </c>
      <c r="CA298" s="22">
        <v>713</v>
      </c>
      <c r="CB298" s="22">
        <v>192</v>
      </c>
      <c r="CC298" s="22">
        <v>458</v>
      </c>
      <c r="CD298" s="22">
        <v>165</v>
      </c>
      <c r="CE298" s="22">
        <v>603</v>
      </c>
      <c r="CF298" s="22">
        <v>210</v>
      </c>
      <c r="CG298" s="22">
        <v>602</v>
      </c>
      <c r="CH298" s="22">
        <v>223</v>
      </c>
      <c r="CI298" s="22">
        <v>0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0"/>
      <c r="B299" s="20"/>
      <c r="C299" s="22">
        <v>517995</v>
      </c>
      <c r="D299" s="22">
        <v>0</v>
      </c>
      <c r="E299" s="22">
        <v>0</v>
      </c>
      <c r="F299" s="22">
        <v>0</v>
      </c>
      <c r="G299" s="22">
        <v>0</v>
      </c>
      <c r="H299" s="22">
        <v>0</v>
      </c>
      <c r="I299" s="22">
        <v>3</v>
      </c>
      <c r="J299" s="20">
        <v>0</v>
      </c>
      <c r="K299" s="20">
        <v>0</v>
      </c>
      <c r="L299" s="22">
        <v>0</v>
      </c>
      <c r="M299" s="20" t="s">
        <v>3434</v>
      </c>
      <c r="N299" s="20">
        <v>0</v>
      </c>
      <c r="O299" s="22">
        <v>758</v>
      </c>
      <c r="P299" s="23" t="b">
        <v>0</v>
      </c>
      <c r="Q299" s="20"/>
      <c r="R299" s="20"/>
      <c r="S299" s="22">
        <v>45</v>
      </c>
      <c r="T299" s="20" t="s">
        <v>3435</v>
      </c>
      <c r="U299" s="20">
        <v>0</v>
      </c>
      <c r="V299" s="20" t="s">
        <v>3436</v>
      </c>
      <c r="W299" s="20">
        <v>0</v>
      </c>
      <c r="X299" s="23" t="b">
        <v>0</v>
      </c>
      <c r="Y299" s="20"/>
      <c r="Z299" s="20" t="s">
        <v>857</v>
      </c>
      <c r="AA299" s="22">
        <v>7</v>
      </c>
      <c r="AB299" s="22">
        <v>8</v>
      </c>
      <c r="AC299" s="22">
        <v>0</v>
      </c>
      <c r="AD299" s="22">
        <v>221</v>
      </c>
      <c r="AE299" s="22">
        <v>5</v>
      </c>
      <c r="AF299" s="22">
        <v>189</v>
      </c>
      <c r="AG299" s="22">
        <v>9</v>
      </c>
      <c r="AH299" s="20">
        <v>0</v>
      </c>
      <c r="AI299" s="20">
        <v>0</v>
      </c>
      <c r="AJ299" s="20" t="s">
        <v>3436</v>
      </c>
      <c r="AK299" s="22">
        <v>0</v>
      </c>
      <c r="AL299" s="22">
        <v>0</v>
      </c>
      <c r="AM299" s="22">
        <v>0</v>
      </c>
      <c r="AN299" s="22">
        <v>0</v>
      </c>
      <c r="AO299" s="22">
        <v>0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0</v>
      </c>
      <c r="AW299" s="22">
        <v>0</v>
      </c>
      <c r="AX299" s="20">
        <v>0</v>
      </c>
      <c r="AY299" s="20">
        <v>0</v>
      </c>
      <c r="AZ299" s="20">
        <v>0</v>
      </c>
      <c r="BA299" s="20">
        <v>0</v>
      </c>
      <c r="BB299" s="22">
        <v>0</v>
      </c>
      <c r="BC299" s="20">
        <v>0</v>
      </c>
      <c r="BD299" s="20">
        <v>0</v>
      </c>
      <c r="BE299" s="20">
        <v>0</v>
      </c>
      <c r="BF299" s="20">
        <v>0</v>
      </c>
      <c r="BG299" s="22">
        <v>762</v>
      </c>
      <c r="BH299" s="22">
        <v>313</v>
      </c>
      <c r="BI299" s="22">
        <v>758</v>
      </c>
      <c r="BJ299" s="22">
        <v>313</v>
      </c>
      <c r="BK299" s="22">
        <v>746</v>
      </c>
      <c r="BL299" s="22">
        <v>308</v>
      </c>
      <c r="BM299" s="22">
        <v>765</v>
      </c>
      <c r="BN299" s="22">
        <v>314</v>
      </c>
      <c r="BO299" s="20"/>
      <c r="BP299" s="20"/>
      <c r="BQ299" s="20"/>
      <c r="BR299" s="20"/>
      <c r="BS299" s="20"/>
      <c r="BT299" s="20"/>
      <c r="BU299" s="22">
        <v>0</v>
      </c>
      <c r="BV299" s="22">
        <v>0</v>
      </c>
      <c r="BW299" s="22">
        <v>0</v>
      </c>
      <c r="BX299" s="22">
        <v>0</v>
      </c>
      <c r="BY299" s="22">
        <v>0</v>
      </c>
      <c r="BZ299" s="22">
        <v>0</v>
      </c>
      <c r="CA299" s="22">
        <v>472</v>
      </c>
      <c r="CB299" s="22">
        <v>283</v>
      </c>
      <c r="CC299" s="22">
        <v>691</v>
      </c>
      <c r="CD299" s="22">
        <v>273</v>
      </c>
      <c r="CE299" s="22">
        <v>765</v>
      </c>
      <c r="CF299" s="22">
        <v>316</v>
      </c>
      <c r="CG299" s="22">
        <v>793</v>
      </c>
      <c r="CH299" s="22">
        <v>330</v>
      </c>
      <c r="CI299" s="22">
        <v>0</v>
      </c>
      <c r="CJ299" s="22">
        <v>0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0"/>
      <c r="B300" s="20"/>
      <c r="C300" s="22">
        <v>505187</v>
      </c>
      <c r="D300" s="22">
        <v>0</v>
      </c>
      <c r="E300" s="22">
        <v>0</v>
      </c>
      <c r="F300" s="22">
        <v>0</v>
      </c>
      <c r="G300" s="22">
        <v>0</v>
      </c>
      <c r="H300" s="22">
        <v>0</v>
      </c>
      <c r="I300" s="22">
        <v>3</v>
      </c>
      <c r="J300" s="20">
        <v>0</v>
      </c>
      <c r="K300" s="20">
        <v>0.7</v>
      </c>
      <c r="L300" s="22">
        <v>1</v>
      </c>
      <c r="M300" s="20" t="s">
        <v>3774</v>
      </c>
      <c r="N300" s="20">
        <v>0.7</v>
      </c>
      <c r="O300" s="22">
        <v>791</v>
      </c>
      <c r="P300" s="23" t="b">
        <v>0</v>
      </c>
      <c r="Q300" s="20"/>
      <c r="R300" s="20"/>
      <c r="S300" s="22">
        <v>45</v>
      </c>
      <c r="T300" s="20" t="s">
        <v>3775</v>
      </c>
      <c r="U300" s="20">
        <v>1</v>
      </c>
      <c r="V300" s="20" t="s">
        <v>3776</v>
      </c>
      <c r="W300" s="20">
        <v>0</v>
      </c>
      <c r="X300" s="23" t="b">
        <v>0</v>
      </c>
      <c r="Y300" s="20"/>
      <c r="Z300" s="20" t="s">
        <v>857</v>
      </c>
      <c r="AA300" s="22">
        <v>7</v>
      </c>
      <c r="AB300" s="22">
        <v>8</v>
      </c>
      <c r="AC300" s="22">
        <v>3</v>
      </c>
      <c r="AD300" s="22">
        <v>409</v>
      </c>
      <c r="AE300" s="22">
        <v>10</v>
      </c>
      <c r="AF300" s="22">
        <v>211</v>
      </c>
      <c r="AG300" s="22">
        <v>12</v>
      </c>
      <c r="AH300" s="20">
        <v>0.2</v>
      </c>
      <c r="AI300" s="20">
        <v>0.7</v>
      </c>
      <c r="AJ300" s="20" t="s">
        <v>3776</v>
      </c>
      <c r="AK300" s="22">
        <v>17</v>
      </c>
      <c r="AL300" s="22">
        <v>0</v>
      </c>
      <c r="AM300" s="22">
        <v>0</v>
      </c>
      <c r="AN300" s="22">
        <v>0</v>
      </c>
      <c r="AO300" s="22">
        <v>2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0</v>
      </c>
      <c r="AW300" s="22">
        <v>11</v>
      </c>
      <c r="AX300" s="20">
        <v>7.6</v>
      </c>
      <c r="AY300" s="20">
        <v>12.1</v>
      </c>
      <c r="AZ300" s="20">
        <v>2</v>
      </c>
      <c r="BA300" s="20">
        <v>2.2000000000000002</v>
      </c>
      <c r="BB300" s="22">
        <v>0</v>
      </c>
      <c r="BC300" s="20">
        <v>0</v>
      </c>
      <c r="BD300" s="20">
        <v>0.06</v>
      </c>
      <c r="BE300" s="20">
        <v>0.06</v>
      </c>
      <c r="BF300" s="20">
        <v>0.5</v>
      </c>
      <c r="BG300" s="22">
        <v>489</v>
      </c>
      <c r="BH300" s="22">
        <v>217</v>
      </c>
      <c r="BI300" s="22">
        <v>431</v>
      </c>
      <c r="BJ300" s="22">
        <v>215</v>
      </c>
      <c r="BK300" s="22">
        <v>461</v>
      </c>
      <c r="BL300" s="22">
        <v>230</v>
      </c>
      <c r="BM300" s="22">
        <v>490</v>
      </c>
      <c r="BN300" s="22">
        <v>222</v>
      </c>
      <c r="BO300" s="20"/>
      <c r="BP300" s="20"/>
      <c r="BQ300" s="20"/>
      <c r="BR300" s="20"/>
      <c r="BS300" s="20"/>
      <c r="BT300" s="20"/>
      <c r="BU300" s="22">
        <v>0</v>
      </c>
      <c r="BV300" s="22">
        <v>0</v>
      </c>
      <c r="BW300" s="22">
        <v>0.32</v>
      </c>
      <c r="BX300" s="22">
        <v>0.32</v>
      </c>
      <c r="BY300" s="22">
        <v>2.65</v>
      </c>
      <c r="BZ300" s="22">
        <v>10.59</v>
      </c>
      <c r="CA300" s="22">
        <v>460</v>
      </c>
      <c r="CB300" s="22">
        <v>274</v>
      </c>
      <c r="CC300" s="22">
        <v>286</v>
      </c>
      <c r="CD300" s="22">
        <v>137</v>
      </c>
      <c r="CE300" s="22">
        <v>479</v>
      </c>
      <c r="CF300" s="22">
        <v>220</v>
      </c>
      <c r="CG300" s="22">
        <v>784</v>
      </c>
      <c r="CH300" s="22">
        <v>325</v>
      </c>
      <c r="CI300" s="22">
        <v>0</v>
      </c>
      <c r="CJ300" s="22">
        <v>0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0"/>
      <c r="B301" s="20"/>
      <c r="C301" s="22">
        <v>536238</v>
      </c>
      <c r="D301" s="22">
        <v>0</v>
      </c>
      <c r="E301" s="22">
        <v>0</v>
      </c>
      <c r="F301" s="22">
        <v>0</v>
      </c>
      <c r="G301" s="22">
        <v>0</v>
      </c>
      <c r="H301" s="22">
        <v>0</v>
      </c>
      <c r="I301" s="22">
        <v>2</v>
      </c>
      <c r="J301" s="20">
        <v>0</v>
      </c>
      <c r="K301" s="20">
        <v>0</v>
      </c>
      <c r="L301" s="22">
        <v>0</v>
      </c>
      <c r="M301" s="20" t="s">
        <v>4027</v>
      </c>
      <c r="N301" s="20">
        <v>0</v>
      </c>
      <c r="O301" s="22">
        <v>819</v>
      </c>
      <c r="P301" s="23" t="b">
        <v>0</v>
      </c>
      <c r="Q301" s="20"/>
      <c r="R301" s="20"/>
      <c r="S301" s="22">
        <v>40</v>
      </c>
      <c r="T301" s="20" t="s">
        <v>4028</v>
      </c>
      <c r="U301" s="20">
        <v>0</v>
      </c>
      <c r="V301" s="20" t="s">
        <v>4029</v>
      </c>
      <c r="W301" s="20">
        <v>0</v>
      </c>
      <c r="X301" s="23" t="b">
        <v>0</v>
      </c>
      <c r="Y301" s="20"/>
      <c r="Z301" s="20" t="s">
        <v>857</v>
      </c>
      <c r="AA301" s="22">
        <v>7</v>
      </c>
      <c r="AB301" s="22">
        <v>8</v>
      </c>
      <c r="AC301" s="22">
        <v>0</v>
      </c>
      <c r="AD301" s="22">
        <v>123</v>
      </c>
      <c r="AE301" s="22">
        <v>19</v>
      </c>
      <c r="AF301" s="22">
        <v>68</v>
      </c>
      <c r="AG301" s="22">
        <v>12</v>
      </c>
      <c r="AH301" s="20">
        <v>0</v>
      </c>
      <c r="AI301" s="20">
        <v>0</v>
      </c>
      <c r="AJ301" s="20" t="s">
        <v>4029</v>
      </c>
      <c r="AK301" s="22">
        <v>0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0</v>
      </c>
      <c r="AX301" s="20">
        <v>0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</v>
      </c>
      <c r="BG301" s="22">
        <v>638</v>
      </c>
      <c r="BH301" s="22">
        <v>245</v>
      </c>
      <c r="BI301" s="22">
        <v>624</v>
      </c>
      <c r="BJ301" s="22">
        <v>244</v>
      </c>
      <c r="BK301" s="22">
        <v>588</v>
      </c>
      <c r="BL301" s="22">
        <v>235</v>
      </c>
      <c r="BM301" s="22">
        <v>642</v>
      </c>
      <c r="BN301" s="22">
        <v>245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0</v>
      </c>
      <c r="BZ301" s="22">
        <v>0</v>
      </c>
      <c r="CA301" s="22">
        <v>766</v>
      </c>
      <c r="CB301" s="22">
        <v>230</v>
      </c>
      <c r="CC301" s="22">
        <v>505</v>
      </c>
      <c r="CD301" s="22">
        <v>197</v>
      </c>
      <c r="CE301" s="22">
        <v>649</v>
      </c>
      <c r="CF301" s="22">
        <v>241</v>
      </c>
      <c r="CG301" s="22">
        <v>774</v>
      </c>
      <c r="CH301" s="22">
        <v>260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0"/>
      <c r="B302" s="20"/>
      <c r="C302" s="22">
        <v>597983</v>
      </c>
      <c r="D302" s="22">
        <v>0</v>
      </c>
      <c r="E302" s="22">
        <v>0</v>
      </c>
      <c r="F302" s="22">
        <v>0</v>
      </c>
      <c r="G302" s="22">
        <v>0</v>
      </c>
      <c r="H302" s="22">
        <v>0</v>
      </c>
      <c r="I302" s="22">
        <v>3</v>
      </c>
      <c r="J302" s="20">
        <v>0</v>
      </c>
      <c r="K302" s="20">
        <v>0</v>
      </c>
      <c r="L302" s="22">
        <v>0</v>
      </c>
      <c r="M302" s="20" t="s">
        <v>941</v>
      </c>
      <c r="N302" s="20">
        <v>0</v>
      </c>
      <c r="O302" s="22">
        <v>820</v>
      </c>
      <c r="P302" s="23" t="b">
        <v>0</v>
      </c>
      <c r="Q302" s="20"/>
      <c r="R302" s="20"/>
      <c r="S302" s="22">
        <v>45</v>
      </c>
      <c r="T302" s="20" t="s">
        <v>4030</v>
      </c>
      <c r="U302" s="20">
        <v>0</v>
      </c>
      <c r="V302" s="20" t="s">
        <v>503</v>
      </c>
      <c r="W302" s="20">
        <v>0</v>
      </c>
      <c r="X302" s="23" t="b">
        <v>0</v>
      </c>
      <c r="Y302" s="20"/>
      <c r="Z302" s="20" t="s">
        <v>857</v>
      </c>
      <c r="AA302" s="22">
        <v>7</v>
      </c>
      <c r="AB302" s="22">
        <v>8</v>
      </c>
      <c r="AC302" s="22">
        <v>0</v>
      </c>
      <c r="AD302" s="22">
        <v>122</v>
      </c>
      <c r="AE302" s="22">
        <v>12</v>
      </c>
      <c r="AF302" s="22">
        <v>60</v>
      </c>
      <c r="AG302" s="22">
        <v>2</v>
      </c>
      <c r="AH302" s="20">
        <v>0</v>
      </c>
      <c r="AI302" s="20">
        <v>0</v>
      </c>
      <c r="AJ302" s="20" t="s">
        <v>503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788</v>
      </c>
      <c r="BH302" s="22">
        <v>329</v>
      </c>
      <c r="BI302" s="22">
        <v>785</v>
      </c>
      <c r="BJ302" s="22">
        <v>329</v>
      </c>
      <c r="BK302" s="22">
        <v>775</v>
      </c>
      <c r="BL302" s="22">
        <v>325</v>
      </c>
      <c r="BM302" s="22">
        <v>791</v>
      </c>
      <c r="BN302" s="22">
        <v>330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508</v>
      </c>
      <c r="CB302" s="22">
        <v>304</v>
      </c>
      <c r="CC302" s="22">
        <v>720</v>
      </c>
      <c r="CD302" s="22">
        <v>289</v>
      </c>
      <c r="CE302" s="22">
        <v>789</v>
      </c>
      <c r="CF302" s="22">
        <v>330</v>
      </c>
      <c r="CG302" s="22">
        <v>814</v>
      </c>
      <c r="CH302" s="22">
        <v>348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0"/>
      <c r="B303" s="20"/>
      <c r="C303" s="22">
        <v>514277</v>
      </c>
      <c r="D303" s="22">
        <v>0</v>
      </c>
      <c r="E303" s="22">
        <v>0</v>
      </c>
      <c r="F303" s="22">
        <v>0</v>
      </c>
      <c r="G303" s="22">
        <v>0</v>
      </c>
      <c r="H303" s="22">
        <v>0</v>
      </c>
      <c r="I303" s="22">
        <v>3</v>
      </c>
      <c r="J303" s="20">
        <v>0</v>
      </c>
      <c r="K303" s="20">
        <v>0</v>
      </c>
      <c r="L303" s="22">
        <v>0</v>
      </c>
      <c r="M303" s="20" t="s">
        <v>4162</v>
      </c>
      <c r="N303" s="20">
        <v>0</v>
      </c>
      <c r="O303" s="22">
        <v>830</v>
      </c>
      <c r="P303" s="23" t="b">
        <v>0</v>
      </c>
      <c r="Q303" s="20"/>
      <c r="R303" s="20"/>
      <c r="S303" s="22">
        <v>45</v>
      </c>
      <c r="T303" s="20" t="s">
        <v>4163</v>
      </c>
      <c r="U303" s="20">
        <v>0</v>
      </c>
      <c r="V303" s="20" t="s">
        <v>4164</v>
      </c>
      <c r="W303" s="20">
        <v>0</v>
      </c>
      <c r="X303" s="23" t="b">
        <v>0</v>
      </c>
      <c r="Y303" s="20"/>
      <c r="Z303" s="20" t="s">
        <v>857</v>
      </c>
      <c r="AA303" s="22">
        <v>7</v>
      </c>
      <c r="AB303" s="22">
        <v>8</v>
      </c>
      <c r="AC303" s="22">
        <v>0</v>
      </c>
      <c r="AD303" s="22">
        <v>18</v>
      </c>
      <c r="AE303" s="22">
        <v>7</v>
      </c>
      <c r="AF303" s="22">
        <v>7</v>
      </c>
      <c r="AG303" s="22">
        <v>6</v>
      </c>
      <c r="AH303" s="20">
        <v>0</v>
      </c>
      <c r="AI303" s="20">
        <v>0</v>
      </c>
      <c r="AJ303" s="20" t="s">
        <v>4164</v>
      </c>
      <c r="AK303" s="22">
        <v>0</v>
      </c>
      <c r="AL303" s="22">
        <v>0</v>
      </c>
      <c r="AM303" s="22">
        <v>0</v>
      </c>
      <c r="AN303" s="22">
        <v>0</v>
      </c>
      <c r="AO303" s="22">
        <v>0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0</v>
      </c>
      <c r="AX303" s="20">
        <v>0</v>
      </c>
      <c r="AY303" s="20">
        <v>0</v>
      </c>
      <c r="AZ303" s="20">
        <v>0</v>
      </c>
      <c r="BA303" s="20">
        <v>0</v>
      </c>
      <c r="BB303" s="22">
        <v>0</v>
      </c>
      <c r="BC303" s="20">
        <v>0</v>
      </c>
      <c r="BD303" s="20">
        <v>0</v>
      </c>
      <c r="BE303" s="20">
        <v>0</v>
      </c>
      <c r="BF303" s="20">
        <v>0</v>
      </c>
      <c r="BG303" s="22">
        <v>755</v>
      </c>
      <c r="BH303" s="22">
        <v>308</v>
      </c>
      <c r="BI303" s="22">
        <v>751</v>
      </c>
      <c r="BJ303" s="22">
        <v>308</v>
      </c>
      <c r="BK303" s="22">
        <v>739</v>
      </c>
      <c r="BL303" s="22">
        <v>303</v>
      </c>
      <c r="BM303" s="22">
        <v>758</v>
      </c>
      <c r="BN303" s="22">
        <v>309</v>
      </c>
      <c r="BO303" s="20"/>
      <c r="BP303" s="20"/>
      <c r="BQ303" s="20"/>
      <c r="BR303" s="20"/>
      <c r="BS303" s="20"/>
      <c r="BT303" s="20"/>
      <c r="BU303" s="22">
        <v>0</v>
      </c>
      <c r="BV303" s="22">
        <v>0</v>
      </c>
      <c r="BW303" s="22">
        <v>0</v>
      </c>
      <c r="BX303" s="22">
        <v>0</v>
      </c>
      <c r="BY303" s="22">
        <v>0</v>
      </c>
      <c r="BZ303" s="22">
        <v>0</v>
      </c>
      <c r="CA303" s="22">
        <v>464</v>
      </c>
      <c r="CB303" s="22">
        <v>277</v>
      </c>
      <c r="CC303" s="22">
        <v>683</v>
      </c>
      <c r="CD303" s="22">
        <v>267</v>
      </c>
      <c r="CE303" s="22">
        <v>758</v>
      </c>
      <c r="CF303" s="22">
        <v>311</v>
      </c>
      <c r="CG303" s="22">
        <v>836</v>
      </c>
      <c r="CH303" s="22">
        <v>362</v>
      </c>
      <c r="CI303" s="22">
        <v>0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0"/>
      <c r="B304" s="20"/>
      <c r="C304" s="22">
        <v>577016</v>
      </c>
      <c r="D304" s="22">
        <v>0</v>
      </c>
      <c r="E304" s="22">
        <v>0</v>
      </c>
      <c r="F304" s="22">
        <v>0</v>
      </c>
      <c r="G304" s="22">
        <v>0</v>
      </c>
      <c r="H304" s="22">
        <v>0</v>
      </c>
      <c r="I304" s="22">
        <v>2</v>
      </c>
      <c r="J304" s="20">
        <v>0</v>
      </c>
      <c r="K304" s="20">
        <v>1.4</v>
      </c>
      <c r="L304" s="22">
        <v>0</v>
      </c>
      <c r="M304" s="20" t="s">
        <v>1038</v>
      </c>
      <c r="N304" s="20">
        <v>0</v>
      </c>
      <c r="O304" s="22">
        <v>838</v>
      </c>
      <c r="P304" s="23" t="b">
        <v>0</v>
      </c>
      <c r="Q304" s="20"/>
      <c r="R304" s="20"/>
      <c r="S304" s="22">
        <v>40</v>
      </c>
      <c r="T304" s="20" t="s">
        <v>4268</v>
      </c>
      <c r="U304" s="20">
        <v>0</v>
      </c>
      <c r="V304" s="20" t="s">
        <v>4269</v>
      </c>
      <c r="W304" s="20">
        <v>0</v>
      </c>
      <c r="X304" s="23" t="b">
        <v>0</v>
      </c>
      <c r="Y304" s="20"/>
      <c r="Z304" s="20" t="s">
        <v>857</v>
      </c>
      <c r="AA304" s="22">
        <v>7</v>
      </c>
      <c r="AB304" s="22">
        <v>8</v>
      </c>
      <c r="AC304" s="22">
        <v>0</v>
      </c>
      <c r="AD304" s="22">
        <v>22</v>
      </c>
      <c r="AE304" s="22">
        <v>22</v>
      </c>
      <c r="AF304" s="22">
        <v>2</v>
      </c>
      <c r="AG304" s="22">
        <v>2</v>
      </c>
      <c r="AH304" s="20">
        <v>0</v>
      </c>
      <c r="AI304" s="20">
        <v>0</v>
      </c>
      <c r="AJ304" s="20" t="s">
        <v>4269</v>
      </c>
      <c r="AK304" s="22">
        <v>0</v>
      </c>
      <c r="AL304" s="22">
        <v>0</v>
      </c>
      <c r="AM304" s="22">
        <v>0</v>
      </c>
      <c r="AN304" s="22">
        <v>0</v>
      </c>
      <c r="AO304" s="22">
        <v>0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0</v>
      </c>
      <c r="AW304" s="22">
        <v>0</v>
      </c>
      <c r="AX304" s="20">
        <v>0</v>
      </c>
      <c r="AY304" s="20">
        <v>0</v>
      </c>
      <c r="AZ304" s="20">
        <v>0</v>
      </c>
      <c r="BA304" s="20">
        <v>0</v>
      </c>
      <c r="BB304" s="22">
        <v>0</v>
      </c>
      <c r="BC304" s="20">
        <v>0</v>
      </c>
      <c r="BD304" s="20">
        <v>0</v>
      </c>
      <c r="BE304" s="20">
        <v>0</v>
      </c>
      <c r="BF304" s="20">
        <v>0</v>
      </c>
      <c r="BG304" s="22">
        <v>646</v>
      </c>
      <c r="BH304" s="22">
        <v>251</v>
      </c>
      <c r="BI304" s="22">
        <v>632</v>
      </c>
      <c r="BJ304" s="22">
        <v>250</v>
      </c>
      <c r="BK304" s="22">
        <v>596</v>
      </c>
      <c r="BL304" s="22">
        <v>241</v>
      </c>
      <c r="BM304" s="22">
        <v>650</v>
      </c>
      <c r="BN304" s="22">
        <v>251</v>
      </c>
      <c r="BO304" s="20"/>
      <c r="BP304" s="20"/>
      <c r="BQ304" s="20"/>
      <c r="BR304" s="20"/>
      <c r="BS304" s="20"/>
      <c r="BT304" s="20"/>
      <c r="BU304" s="22">
        <v>0</v>
      </c>
      <c r="BV304" s="22">
        <v>0</v>
      </c>
      <c r="BW304" s="22">
        <v>0</v>
      </c>
      <c r="BX304" s="22">
        <v>0</v>
      </c>
      <c r="BY304" s="22">
        <v>0</v>
      </c>
      <c r="BZ304" s="22">
        <v>0</v>
      </c>
      <c r="CA304" s="22">
        <v>774</v>
      </c>
      <c r="CB304" s="22">
        <v>236</v>
      </c>
      <c r="CC304" s="22">
        <v>513</v>
      </c>
      <c r="CD304" s="22">
        <v>203</v>
      </c>
      <c r="CE304" s="22">
        <v>657</v>
      </c>
      <c r="CF304" s="22">
        <v>247</v>
      </c>
      <c r="CG304" s="22">
        <v>830</v>
      </c>
      <c r="CH304" s="22">
        <v>269</v>
      </c>
      <c r="CI304" s="22">
        <v>0</v>
      </c>
      <c r="CJ304" s="22">
        <v>0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0</v>
      </c>
      <c r="B305" s="22">
        <v>0</v>
      </c>
      <c r="C305" s="22">
        <v>156074</v>
      </c>
      <c r="D305" s="22">
        <v>0</v>
      </c>
      <c r="E305" s="22">
        <v>0</v>
      </c>
      <c r="F305" s="22">
        <v>-2</v>
      </c>
      <c r="G305" s="22">
        <v>2</v>
      </c>
      <c r="H305" s="22">
        <v>0</v>
      </c>
      <c r="I305" s="22">
        <v>2</v>
      </c>
      <c r="J305" s="20">
        <v>0</v>
      </c>
      <c r="K305" s="20">
        <v>0</v>
      </c>
      <c r="L305" s="22">
        <v>0</v>
      </c>
      <c r="M305" s="20" t="s">
        <v>862</v>
      </c>
      <c r="N305" s="20">
        <v>0</v>
      </c>
      <c r="O305" s="22">
        <v>7</v>
      </c>
      <c r="P305" s="23" t="b">
        <v>0</v>
      </c>
      <c r="Q305" s="20" t="s">
        <v>2396</v>
      </c>
      <c r="R305" s="20" t="s">
        <v>3400</v>
      </c>
      <c r="S305" s="22">
        <v>43</v>
      </c>
      <c r="T305" s="20" t="s">
        <v>863</v>
      </c>
      <c r="U305" s="20">
        <v>0</v>
      </c>
      <c r="V305" s="20" t="s">
        <v>729</v>
      </c>
      <c r="W305" s="20">
        <v>0.1</v>
      </c>
      <c r="X305" s="23" t="b">
        <v>0</v>
      </c>
      <c r="Y305" s="20"/>
      <c r="Z305" s="20" t="s">
        <v>898</v>
      </c>
      <c r="AA305" s="22">
        <v>8</v>
      </c>
      <c r="AB305" s="22">
        <v>31</v>
      </c>
      <c r="AC305" s="22">
        <v>0</v>
      </c>
      <c r="AD305" s="22">
        <v>5588</v>
      </c>
      <c r="AE305" s="22">
        <v>12</v>
      </c>
      <c r="AF305" s="22">
        <v>16043</v>
      </c>
      <c r="AG305" s="22">
        <v>35</v>
      </c>
      <c r="AH305" s="20">
        <v>0</v>
      </c>
      <c r="AI305" s="20">
        <v>0</v>
      </c>
      <c r="AJ305" s="20" t="s">
        <v>729</v>
      </c>
      <c r="AK305" s="22">
        <v>0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0</v>
      </c>
      <c r="AX305" s="20">
        <v>0</v>
      </c>
      <c r="AY305" s="20">
        <v>0</v>
      </c>
      <c r="AZ305" s="20">
        <v>0</v>
      </c>
      <c r="BA305" s="20">
        <v>0</v>
      </c>
      <c r="BB305" s="22">
        <v>0</v>
      </c>
      <c r="BC305" s="20">
        <v>0</v>
      </c>
      <c r="BD305" s="20">
        <v>0</v>
      </c>
      <c r="BE305" s="20">
        <v>0</v>
      </c>
      <c r="BF305" s="20">
        <v>0</v>
      </c>
      <c r="BG305" s="22">
        <v>660</v>
      </c>
      <c r="BH305" s="22">
        <v>260</v>
      </c>
      <c r="BI305" s="22">
        <v>648</v>
      </c>
      <c r="BJ305" s="22">
        <v>260</v>
      </c>
      <c r="BK305" s="22">
        <v>619</v>
      </c>
      <c r="BL305" s="22">
        <v>256</v>
      </c>
      <c r="BM305" s="22">
        <v>663</v>
      </c>
      <c r="BN305" s="22">
        <v>260</v>
      </c>
      <c r="BO305" s="20"/>
      <c r="BP305" s="20"/>
      <c r="BQ305" s="20"/>
      <c r="BR305" s="20"/>
      <c r="BS305" s="20"/>
      <c r="BT305" s="20"/>
      <c r="BU305" s="22">
        <v>0</v>
      </c>
      <c r="BV305" s="22">
        <v>0</v>
      </c>
      <c r="BW305" s="22">
        <v>0</v>
      </c>
      <c r="BX305" s="22">
        <v>0</v>
      </c>
      <c r="BY305" s="22">
        <v>0</v>
      </c>
      <c r="BZ305" s="22">
        <v>0</v>
      </c>
      <c r="CA305" s="22">
        <v>616</v>
      </c>
      <c r="CB305" s="22">
        <v>134</v>
      </c>
      <c r="CC305" s="22">
        <v>546</v>
      </c>
      <c r="CD305" s="22">
        <v>227</v>
      </c>
      <c r="CE305" s="22">
        <v>671</v>
      </c>
      <c r="CF305" s="22">
        <v>257</v>
      </c>
      <c r="CG305" s="22">
        <v>412</v>
      </c>
      <c r="CH305" s="22">
        <v>160</v>
      </c>
      <c r="CI305" s="22">
        <v>0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2">
        <v>100</v>
      </c>
      <c r="B306" s="22">
        <v>100</v>
      </c>
      <c r="C306" s="22">
        <v>466117</v>
      </c>
      <c r="D306" s="22">
        <v>0</v>
      </c>
      <c r="E306" s="22">
        <v>0</v>
      </c>
      <c r="F306" s="22">
        <v>-2</v>
      </c>
      <c r="G306" s="22">
        <v>2</v>
      </c>
      <c r="H306" s="22">
        <v>0</v>
      </c>
      <c r="I306" s="22">
        <v>3</v>
      </c>
      <c r="J306" s="20">
        <v>0</v>
      </c>
      <c r="K306" s="20">
        <v>1.3</v>
      </c>
      <c r="L306" s="22">
        <v>1</v>
      </c>
      <c r="M306" s="20" t="s">
        <v>1750</v>
      </c>
      <c r="N306" s="20">
        <v>0.8</v>
      </c>
      <c r="O306" s="22">
        <v>219</v>
      </c>
      <c r="P306" s="23" t="b">
        <v>0</v>
      </c>
      <c r="Q306" s="20"/>
      <c r="R306" s="20" t="s">
        <v>3155</v>
      </c>
      <c r="S306" s="22">
        <v>43</v>
      </c>
      <c r="T306" s="20" t="s">
        <v>1751</v>
      </c>
      <c r="U306" s="20">
        <v>0.9</v>
      </c>
      <c r="V306" s="20" t="s">
        <v>1752</v>
      </c>
      <c r="W306" s="20">
        <v>0.5</v>
      </c>
      <c r="X306" s="23" t="b">
        <v>0</v>
      </c>
      <c r="Y306" s="20"/>
      <c r="Z306" s="20" t="s">
        <v>857</v>
      </c>
      <c r="AA306" s="22">
        <v>8</v>
      </c>
      <c r="AB306" s="22">
        <v>31</v>
      </c>
      <c r="AC306" s="22">
        <v>15</v>
      </c>
      <c r="AD306" s="22">
        <v>167371</v>
      </c>
      <c r="AE306" s="22">
        <v>58</v>
      </c>
      <c r="AF306" s="22">
        <v>151279</v>
      </c>
      <c r="AG306" s="22">
        <v>472</v>
      </c>
      <c r="AH306" s="20">
        <v>0.2</v>
      </c>
      <c r="AI306" s="20">
        <v>3.5</v>
      </c>
      <c r="AJ306" s="20" t="s">
        <v>1752</v>
      </c>
      <c r="AK306" s="22">
        <v>220</v>
      </c>
      <c r="AL306" s="22">
        <v>0</v>
      </c>
      <c r="AM306" s="22">
        <v>0</v>
      </c>
      <c r="AN306" s="22">
        <v>0</v>
      </c>
      <c r="AO306" s="22">
        <v>12</v>
      </c>
      <c r="AP306" s="22">
        <v>0</v>
      </c>
      <c r="AQ306" s="22">
        <v>0</v>
      </c>
      <c r="AR306" s="22">
        <v>0</v>
      </c>
      <c r="AS306" s="22">
        <v>1</v>
      </c>
      <c r="AT306" s="22">
        <v>0</v>
      </c>
      <c r="AU306" s="22">
        <v>0</v>
      </c>
      <c r="AV306" s="22">
        <v>0</v>
      </c>
      <c r="AW306" s="22">
        <v>43</v>
      </c>
      <c r="AX306" s="20">
        <v>26</v>
      </c>
      <c r="AY306" s="20">
        <v>19.899999999999999</v>
      </c>
      <c r="AZ306" s="20">
        <v>41</v>
      </c>
      <c r="BA306" s="20">
        <v>8.8000000000000007</v>
      </c>
      <c r="BB306" s="22">
        <v>0</v>
      </c>
      <c r="BC306" s="20">
        <v>0.28999999999999998</v>
      </c>
      <c r="BD306" s="20">
        <v>0.06</v>
      </c>
      <c r="BE306" s="20">
        <v>0.35</v>
      </c>
      <c r="BF306" s="20">
        <v>7.16</v>
      </c>
      <c r="BG306" s="22">
        <v>453</v>
      </c>
      <c r="BH306" s="22">
        <v>200</v>
      </c>
      <c r="BI306" s="22">
        <v>408</v>
      </c>
      <c r="BJ306" s="22">
        <v>203</v>
      </c>
      <c r="BK306" s="22">
        <v>335</v>
      </c>
      <c r="BL306" s="22">
        <v>173</v>
      </c>
      <c r="BM306" s="22">
        <v>439</v>
      </c>
      <c r="BN306" s="22">
        <v>200</v>
      </c>
      <c r="BO306" s="20"/>
      <c r="BP306" s="20"/>
      <c r="BQ306" s="20"/>
      <c r="BR306" s="20"/>
      <c r="BS306" s="20"/>
      <c r="BT306" s="20"/>
      <c r="BU306" s="22">
        <v>0.12</v>
      </c>
      <c r="BV306" s="22">
        <v>0</v>
      </c>
      <c r="BW306" s="22">
        <v>0.02</v>
      </c>
      <c r="BX306" s="22">
        <v>0.14000000000000001</v>
      </c>
      <c r="BY306" s="22">
        <v>2.93</v>
      </c>
      <c r="BZ306" s="22">
        <v>4.91</v>
      </c>
      <c r="CA306" s="22">
        <v>642</v>
      </c>
      <c r="CB306" s="22">
        <v>355</v>
      </c>
      <c r="CC306" s="22">
        <v>263</v>
      </c>
      <c r="CD306" s="22">
        <v>125</v>
      </c>
      <c r="CE306" s="22">
        <v>509</v>
      </c>
      <c r="CF306" s="22">
        <v>238</v>
      </c>
      <c r="CG306" s="22">
        <v>252</v>
      </c>
      <c r="CH306" s="22">
        <v>80</v>
      </c>
      <c r="CI306" s="22">
        <v>0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0"/>
      <c r="B307" s="20"/>
      <c r="C307" s="22">
        <v>174874</v>
      </c>
      <c r="D307" s="22">
        <v>0</v>
      </c>
      <c r="E307" s="22">
        <v>0</v>
      </c>
      <c r="F307" s="22">
        <v>2</v>
      </c>
      <c r="G307" s="22">
        <v>-2</v>
      </c>
      <c r="H307" s="22">
        <v>3</v>
      </c>
      <c r="I307" s="22">
        <v>2</v>
      </c>
      <c r="J307" s="20">
        <v>0</v>
      </c>
      <c r="K307" s="20">
        <v>3.3</v>
      </c>
      <c r="L307" s="22">
        <v>2</v>
      </c>
      <c r="M307" s="20" t="s">
        <v>1216</v>
      </c>
      <c r="N307" s="20">
        <v>2.8</v>
      </c>
      <c r="O307" s="22">
        <v>220</v>
      </c>
      <c r="P307" s="23" t="b">
        <v>0</v>
      </c>
      <c r="Q307" s="20"/>
      <c r="R307" s="20"/>
      <c r="S307" s="22">
        <v>47</v>
      </c>
      <c r="T307" s="20" t="s">
        <v>1217</v>
      </c>
      <c r="U307" s="20">
        <v>3</v>
      </c>
      <c r="V307" s="20" t="s">
        <v>539</v>
      </c>
      <c r="W307" s="20">
        <v>13.5</v>
      </c>
      <c r="X307" s="23" t="b">
        <v>0</v>
      </c>
      <c r="Y307" s="20"/>
      <c r="Z307" s="20" t="s">
        <v>857</v>
      </c>
      <c r="AA307" s="22">
        <v>8</v>
      </c>
      <c r="AB307" s="22">
        <v>31</v>
      </c>
      <c r="AC307" s="22">
        <v>85</v>
      </c>
      <c r="AD307" s="22">
        <v>3242096</v>
      </c>
      <c r="AE307" s="22">
        <v>6128</v>
      </c>
      <c r="AF307" s="22">
        <v>2097532</v>
      </c>
      <c r="AG307" s="22">
        <v>26869</v>
      </c>
      <c r="AH307" s="20">
        <v>0.6</v>
      </c>
      <c r="AI307" s="20">
        <v>18.100000000000001</v>
      </c>
      <c r="AJ307" s="20" t="s">
        <v>539</v>
      </c>
      <c r="AK307" s="22">
        <v>2520</v>
      </c>
      <c r="AL307" s="22">
        <v>2</v>
      </c>
      <c r="AM307" s="22">
        <v>2</v>
      </c>
      <c r="AN307" s="22">
        <v>6</v>
      </c>
      <c r="AO307" s="22">
        <v>48</v>
      </c>
      <c r="AP307" s="22">
        <v>0</v>
      </c>
      <c r="AQ307" s="22">
        <v>0</v>
      </c>
      <c r="AR307" s="22">
        <v>0</v>
      </c>
      <c r="AS307" s="22">
        <v>4</v>
      </c>
      <c r="AT307" s="22">
        <v>0</v>
      </c>
      <c r="AU307" s="22">
        <v>0</v>
      </c>
      <c r="AV307" s="22">
        <v>9</v>
      </c>
      <c r="AW307" s="22">
        <v>483</v>
      </c>
      <c r="AX307" s="20">
        <v>659.6</v>
      </c>
      <c r="AY307" s="20">
        <v>230.2</v>
      </c>
      <c r="AZ307" s="20">
        <v>225</v>
      </c>
      <c r="BA307" s="20">
        <v>111.6</v>
      </c>
      <c r="BB307" s="22">
        <v>28</v>
      </c>
      <c r="BC307" s="20">
        <v>1.35</v>
      </c>
      <c r="BD307" s="20">
        <v>1.4</v>
      </c>
      <c r="BE307" s="20">
        <v>2.75</v>
      </c>
      <c r="BF307" s="20">
        <v>40.96</v>
      </c>
      <c r="BG307" s="22">
        <v>30</v>
      </c>
      <c r="BH307" s="22">
        <v>5</v>
      </c>
      <c r="BI307" s="22">
        <v>129</v>
      </c>
      <c r="BJ307" s="22">
        <v>24</v>
      </c>
      <c r="BK307" s="22">
        <v>125</v>
      </c>
      <c r="BL307" s="22">
        <v>9</v>
      </c>
      <c r="BM307" s="22">
        <v>80</v>
      </c>
      <c r="BN307" s="22">
        <v>9</v>
      </c>
      <c r="BO307" s="20"/>
      <c r="BP307" s="20"/>
      <c r="BQ307" s="20"/>
      <c r="BR307" s="20"/>
      <c r="BS307" s="20"/>
      <c r="BT307" s="20"/>
      <c r="BU307" s="22">
        <v>0.05</v>
      </c>
      <c r="BV307" s="22">
        <v>0</v>
      </c>
      <c r="BW307" s="22">
        <v>0.05</v>
      </c>
      <c r="BX307" s="22">
        <v>0.1</v>
      </c>
      <c r="BY307" s="22">
        <v>1.46</v>
      </c>
      <c r="BZ307" s="22">
        <v>1.71</v>
      </c>
      <c r="CA307" s="22">
        <v>315</v>
      </c>
      <c r="CB307" s="22">
        <v>36</v>
      </c>
      <c r="CC307" s="22">
        <v>109</v>
      </c>
      <c r="CD307" s="22">
        <v>32</v>
      </c>
      <c r="CE307" s="22">
        <v>148</v>
      </c>
      <c r="CF307" s="22">
        <v>34</v>
      </c>
      <c r="CG307" s="22">
        <v>28</v>
      </c>
      <c r="CH307" s="22">
        <v>10</v>
      </c>
      <c r="CI307" s="22">
        <v>1</v>
      </c>
      <c r="CJ307" s="22">
        <v>0.21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100</v>
      </c>
      <c r="B308" s="22">
        <v>75</v>
      </c>
      <c r="C308" s="22">
        <v>80146</v>
      </c>
      <c r="D308" s="22">
        <v>0</v>
      </c>
      <c r="E308" s="22">
        <v>0</v>
      </c>
      <c r="F308" s="22">
        <v>-1</v>
      </c>
      <c r="G308" s="22">
        <v>1</v>
      </c>
      <c r="H308" s="22">
        <v>1</v>
      </c>
      <c r="I308" s="22">
        <v>3</v>
      </c>
      <c r="J308" s="20">
        <v>0</v>
      </c>
      <c r="K308" s="20">
        <v>5</v>
      </c>
      <c r="L308" s="22">
        <v>3</v>
      </c>
      <c r="M308" s="20" t="s">
        <v>1013</v>
      </c>
      <c r="N308" s="20">
        <v>6.2</v>
      </c>
      <c r="O308" s="22">
        <v>221</v>
      </c>
      <c r="P308" s="23" t="b">
        <v>0</v>
      </c>
      <c r="Q308" s="20"/>
      <c r="R308" s="20" t="s">
        <v>4165</v>
      </c>
      <c r="S308" s="22">
        <v>54</v>
      </c>
      <c r="T308" s="20" t="s">
        <v>1210</v>
      </c>
      <c r="U308" s="20">
        <v>3.5</v>
      </c>
      <c r="V308" s="20" t="s">
        <v>527</v>
      </c>
      <c r="W308" s="20">
        <v>0.4</v>
      </c>
      <c r="X308" s="23" t="b">
        <v>0</v>
      </c>
      <c r="Y308" s="20"/>
      <c r="Z308" s="20" t="s">
        <v>857</v>
      </c>
      <c r="AA308" s="22">
        <v>8</v>
      </c>
      <c r="AB308" s="22">
        <v>31</v>
      </c>
      <c r="AC308" s="22">
        <v>91</v>
      </c>
      <c r="AD308" s="22">
        <v>139943</v>
      </c>
      <c r="AE308" s="22">
        <v>928</v>
      </c>
      <c r="AF308" s="22">
        <v>142591</v>
      </c>
      <c r="AG308" s="22">
        <v>1648</v>
      </c>
      <c r="AH308" s="20">
        <v>1.1000000000000001</v>
      </c>
      <c r="AI308" s="20">
        <v>16.899999999999999</v>
      </c>
      <c r="AJ308" s="20" t="s">
        <v>1749</v>
      </c>
      <c r="AK308" s="22">
        <v>2135</v>
      </c>
      <c r="AL308" s="22">
        <v>4</v>
      </c>
      <c r="AM308" s="22">
        <v>6</v>
      </c>
      <c r="AN308" s="22">
        <v>9</v>
      </c>
      <c r="AO308" s="22">
        <v>32</v>
      </c>
      <c r="AP308" s="22">
        <v>0</v>
      </c>
      <c r="AQ308" s="22">
        <v>0</v>
      </c>
      <c r="AR308" s="22">
        <v>0</v>
      </c>
      <c r="AS308" s="22">
        <v>6</v>
      </c>
      <c r="AT308" s="22">
        <v>1</v>
      </c>
      <c r="AU308" s="22">
        <v>0</v>
      </c>
      <c r="AV308" s="22">
        <v>3</v>
      </c>
      <c r="AW308" s="22">
        <v>270</v>
      </c>
      <c r="AX308" s="20">
        <v>462.4</v>
      </c>
      <c r="AY308" s="20">
        <v>401.7</v>
      </c>
      <c r="AZ308" s="20">
        <v>488</v>
      </c>
      <c r="BA308" s="20">
        <v>135.19999999999999</v>
      </c>
      <c r="BB308" s="22">
        <v>25</v>
      </c>
      <c r="BC308" s="20">
        <v>3.68</v>
      </c>
      <c r="BD308" s="20">
        <v>2.4</v>
      </c>
      <c r="BE308" s="20">
        <v>6.08</v>
      </c>
      <c r="BF308" s="20">
        <v>30.82</v>
      </c>
      <c r="BG308" s="22">
        <v>83</v>
      </c>
      <c r="BH308" s="22">
        <v>30</v>
      </c>
      <c r="BI308" s="22">
        <v>63</v>
      </c>
      <c r="BJ308" s="22">
        <v>51</v>
      </c>
      <c r="BK308" s="22">
        <v>43</v>
      </c>
      <c r="BL308" s="22">
        <v>26</v>
      </c>
      <c r="BM308" s="22">
        <v>46</v>
      </c>
      <c r="BN308" s="22">
        <v>34</v>
      </c>
      <c r="BO308" s="22">
        <v>3</v>
      </c>
      <c r="BP308" s="20"/>
      <c r="BQ308" s="20"/>
      <c r="BR308" s="20"/>
      <c r="BS308" s="20"/>
      <c r="BT308" s="20"/>
      <c r="BU308" s="22">
        <v>0.16</v>
      </c>
      <c r="BV308" s="22">
        <v>0</v>
      </c>
      <c r="BW308" s="22">
        <v>0.1</v>
      </c>
      <c r="BX308" s="22">
        <v>0.26</v>
      </c>
      <c r="BY308" s="22">
        <v>1.3</v>
      </c>
      <c r="BZ308" s="22">
        <v>1.35</v>
      </c>
      <c r="CA308" s="22">
        <v>111</v>
      </c>
      <c r="CB308" s="22">
        <v>67</v>
      </c>
      <c r="CC308" s="22">
        <v>17</v>
      </c>
      <c r="CD308" s="22">
        <v>10</v>
      </c>
      <c r="CE308" s="22">
        <v>99</v>
      </c>
      <c r="CF308" s="22">
        <v>51</v>
      </c>
      <c r="CG308" s="22">
        <v>272</v>
      </c>
      <c r="CH308" s="22">
        <v>85</v>
      </c>
      <c r="CI308" s="22">
        <v>1.05</v>
      </c>
      <c r="CJ308" s="22">
        <v>0.38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0"/>
      <c r="B309" s="20"/>
      <c r="C309" s="22">
        <v>57328</v>
      </c>
      <c r="D309" s="22">
        <v>0</v>
      </c>
      <c r="E309" s="22">
        <v>0</v>
      </c>
      <c r="F309" s="22">
        <v>-2</v>
      </c>
      <c r="G309" s="22">
        <v>2</v>
      </c>
      <c r="H309" s="22">
        <v>0</v>
      </c>
      <c r="I309" s="22">
        <v>2</v>
      </c>
      <c r="J309" s="20">
        <v>0</v>
      </c>
      <c r="K309" s="20">
        <v>0.5</v>
      </c>
      <c r="L309" s="22">
        <v>0</v>
      </c>
      <c r="M309" s="20" t="s">
        <v>1208</v>
      </c>
      <c r="N309" s="20">
        <v>0</v>
      </c>
      <c r="O309" s="22">
        <v>222</v>
      </c>
      <c r="P309" s="23" t="b">
        <v>0</v>
      </c>
      <c r="Q309" s="20"/>
      <c r="R309" s="20"/>
      <c r="S309" s="22">
        <v>43</v>
      </c>
      <c r="T309" s="20" t="s">
        <v>1209</v>
      </c>
      <c r="U309" s="20">
        <v>1.8</v>
      </c>
      <c r="V309" s="20" t="s">
        <v>560</v>
      </c>
      <c r="W309" s="20">
        <v>0.1</v>
      </c>
      <c r="X309" s="23" t="b">
        <v>0</v>
      </c>
      <c r="Y309" s="20"/>
      <c r="Z309" s="20" t="s">
        <v>857</v>
      </c>
      <c r="AA309" s="22">
        <v>8</v>
      </c>
      <c r="AB309" s="22">
        <v>31</v>
      </c>
      <c r="AC309" s="22">
        <v>18</v>
      </c>
      <c r="AD309" s="22">
        <v>9673</v>
      </c>
      <c r="AE309" s="22">
        <v>46</v>
      </c>
      <c r="AF309" s="22">
        <v>14759</v>
      </c>
      <c r="AG309" s="22">
        <v>89</v>
      </c>
      <c r="AH309" s="20">
        <v>0</v>
      </c>
      <c r="AI309" s="20">
        <v>4.2</v>
      </c>
      <c r="AJ309" s="20" t="s">
        <v>560</v>
      </c>
      <c r="AK309" s="22">
        <v>716</v>
      </c>
      <c r="AL309" s="22">
        <v>0</v>
      </c>
      <c r="AM309" s="22">
        <v>0</v>
      </c>
      <c r="AN309" s="22">
        <v>1</v>
      </c>
      <c r="AO309" s="22">
        <v>12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109</v>
      </c>
      <c r="AX309" s="20">
        <v>96</v>
      </c>
      <c r="AY309" s="20">
        <v>33.799999999999997</v>
      </c>
      <c r="AZ309" s="20">
        <v>13</v>
      </c>
      <c r="BA309" s="20">
        <v>14.4</v>
      </c>
      <c r="BB309" s="22">
        <v>7</v>
      </c>
      <c r="BC309" s="20">
        <v>0.04</v>
      </c>
      <c r="BD309" s="20">
        <v>0.09</v>
      </c>
      <c r="BE309" s="20">
        <v>0.13</v>
      </c>
      <c r="BF309" s="20">
        <v>13.37</v>
      </c>
      <c r="BG309" s="22">
        <v>351</v>
      </c>
      <c r="BH309" s="22">
        <v>138</v>
      </c>
      <c r="BI309" s="22">
        <v>376</v>
      </c>
      <c r="BJ309" s="22">
        <v>135</v>
      </c>
      <c r="BK309" s="22">
        <v>420</v>
      </c>
      <c r="BL309" s="22">
        <v>153</v>
      </c>
      <c r="BM309" s="22">
        <v>400</v>
      </c>
      <c r="BN309" s="22">
        <v>141</v>
      </c>
      <c r="BO309" s="20"/>
      <c r="BP309" s="20"/>
      <c r="BQ309" s="20"/>
      <c r="BR309" s="20"/>
      <c r="BS309" s="20"/>
      <c r="BT309" s="20"/>
      <c r="BU309" s="22">
        <v>0.01</v>
      </c>
      <c r="BV309" s="22">
        <v>0</v>
      </c>
      <c r="BW309" s="22">
        <v>0.01</v>
      </c>
      <c r="BX309" s="22">
        <v>0.02</v>
      </c>
      <c r="BY309" s="22">
        <v>1.68</v>
      </c>
      <c r="BZ309" s="22">
        <v>1.51</v>
      </c>
      <c r="CA309" s="22">
        <v>601</v>
      </c>
      <c r="CB309" s="22">
        <v>123</v>
      </c>
      <c r="CC309" s="22">
        <v>538</v>
      </c>
      <c r="CD309" s="22">
        <v>221</v>
      </c>
      <c r="CE309" s="22">
        <v>331</v>
      </c>
      <c r="CF309" s="22">
        <v>113</v>
      </c>
      <c r="CG309" s="22">
        <v>413</v>
      </c>
      <c r="CH309" s="22">
        <v>161</v>
      </c>
      <c r="CI309" s="22">
        <v>0.88</v>
      </c>
      <c r="CJ309" s="22">
        <v>0.13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2">
        <v>0</v>
      </c>
      <c r="B310" s="22">
        <v>0</v>
      </c>
      <c r="C310" s="22">
        <v>438464</v>
      </c>
      <c r="D310" s="22">
        <v>0</v>
      </c>
      <c r="E310" s="22">
        <v>0</v>
      </c>
      <c r="F310" s="22">
        <v>-1</v>
      </c>
      <c r="G310" s="22">
        <v>1</v>
      </c>
      <c r="H310" s="22">
        <v>0</v>
      </c>
      <c r="I310" s="22">
        <v>3</v>
      </c>
      <c r="J310" s="20">
        <v>0</v>
      </c>
      <c r="K310" s="20">
        <v>0</v>
      </c>
      <c r="L310" s="22">
        <v>0</v>
      </c>
      <c r="M310" s="20" t="s">
        <v>1236</v>
      </c>
      <c r="N310" s="20">
        <v>0</v>
      </c>
      <c r="O310" s="22">
        <v>223</v>
      </c>
      <c r="P310" s="23" t="b">
        <v>0</v>
      </c>
      <c r="Q310" s="20" t="s">
        <v>3401</v>
      </c>
      <c r="R310" s="20" t="s">
        <v>3374</v>
      </c>
      <c r="S310" s="22">
        <v>49</v>
      </c>
      <c r="T310" s="20" t="s">
        <v>1237</v>
      </c>
      <c r="U310" s="20">
        <v>1.9</v>
      </c>
      <c r="V310" s="20" t="s">
        <v>1238</v>
      </c>
      <c r="W310" s="20">
        <v>0</v>
      </c>
      <c r="X310" s="23" t="b">
        <v>0</v>
      </c>
      <c r="Y310" s="20"/>
      <c r="Z310" s="20" t="s">
        <v>898</v>
      </c>
      <c r="AA310" s="22">
        <v>8</v>
      </c>
      <c r="AB310" s="22">
        <v>31</v>
      </c>
      <c r="AC310" s="22">
        <v>21</v>
      </c>
      <c r="AD310" s="22">
        <v>11576</v>
      </c>
      <c r="AE310" s="22">
        <v>0</v>
      </c>
      <c r="AF310" s="22">
        <v>15297</v>
      </c>
      <c r="AG310" s="22">
        <v>14</v>
      </c>
      <c r="AH310" s="20">
        <v>0</v>
      </c>
      <c r="AI310" s="20">
        <v>4.3</v>
      </c>
      <c r="AJ310" s="20" t="s">
        <v>603</v>
      </c>
      <c r="AK310" s="22">
        <v>920</v>
      </c>
      <c r="AL310" s="22">
        <v>0</v>
      </c>
      <c r="AM310" s="22">
        <v>0</v>
      </c>
      <c r="AN310" s="22">
        <v>3</v>
      </c>
      <c r="AO310" s="22">
        <v>12</v>
      </c>
      <c r="AP310" s="22">
        <v>0</v>
      </c>
      <c r="AQ310" s="22">
        <v>0</v>
      </c>
      <c r="AR310" s="22">
        <v>0</v>
      </c>
      <c r="AS310" s="22">
        <v>2</v>
      </c>
      <c r="AT310" s="22">
        <v>0</v>
      </c>
      <c r="AU310" s="22">
        <v>0</v>
      </c>
      <c r="AV310" s="22">
        <v>0</v>
      </c>
      <c r="AW310" s="22">
        <v>141</v>
      </c>
      <c r="AX310" s="20">
        <v>165.8</v>
      </c>
      <c r="AY310" s="20">
        <v>138.5</v>
      </c>
      <c r="AZ310" s="20">
        <v>36</v>
      </c>
      <c r="BA310" s="20">
        <v>34.200000000000003</v>
      </c>
      <c r="BB310" s="22">
        <v>11</v>
      </c>
      <c r="BC310" s="20">
        <v>0.28000000000000003</v>
      </c>
      <c r="BD310" s="20">
        <v>0.76</v>
      </c>
      <c r="BE310" s="20">
        <v>1.04</v>
      </c>
      <c r="BF310" s="20">
        <v>13.76</v>
      </c>
      <c r="BG310" s="22">
        <v>300</v>
      </c>
      <c r="BH310" s="22">
        <v>126</v>
      </c>
      <c r="BI310" s="22">
        <v>205</v>
      </c>
      <c r="BJ310" s="22">
        <v>131</v>
      </c>
      <c r="BK310" s="22">
        <v>349</v>
      </c>
      <c r="BL310" s="22">
        <v>179</v>
      </c>
      <c r="BM310" s="22">
        <v>303</v>
      </c>
      <c r="BN310" s="22">
        <v>141</v>
      </c>
      <c r="BO310" s="20"/>
      <c r="BP310" s="20"/>
      <c r="BQ310" s="20"/>
      <c r="BR310" s="20"/>
      <c r="BS310" s="20"/>
      <c r="BT310" s="20"/>
      <c r="BU310" s="22">
        <v>0.03</v>
      </c>
      <c r="BV310" s="22">
        <v>0</v>
      </c>
      <c r="BW310" s="22">
        <v>7.0000000000000007E-2</v>
      </c>
      <c r="BX310" s="22">
        <v>0.1</v>
      </c>
      <c r="BY310" s="22">
        <v>1.35</v>
      </c>
      <c r="BZ310" s="22">
        <v>1.17</v>
      </c>
      <c r="CA310" s="22">
        <v>260</v>
      </c>
      <c r="CB310" s="22">
        <v>166</v>
      </c>
      <c r="CC310" s="22">
        <v>771</v>
      </c>
      <c r="CD310" s="22">
        <v>323</v>
      </c>
      <c r="CE310" s="22">
        <v>323</v>
      </c>
      <c r="CF310" s="22">
        <v>138</v>
      </c>
      <c r="CG310" s="22">
        <v>524</v>
      </c>
      <c r="CH310" s="22">
        <v>179</v>
      </c>
      <c r="CI310" s="22">
        <v>1.08</v>
      </c>
      <c r="CJ310" s="22">
        <v>0.28999999999999998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0</v>
      </c>
      <c r="B311" s="22">
        <v>0</v>
      </c>
      <c r="C311" s="22">
        <v>450535</v>
      </c>
      <c r="D311" s="22">
        <v>0</v>
      </c>
      <c r="E311" s="22">
        <v>0</v>
      </c>
      <c r="F311" s="22">
        <v>-1</v>
      </c>
      <c r="G311" s="22">
        <v>1</v>
      </c>
      <c r="H311" s="22">
        <v>0</v>
      </c>
      <c r="I311" s="22">
        <v>3</v>
      </c>
      <c r="J311" s="20">
        <v>0</v>
      </c>
      <c r="K311" s="20">
        <v>0</v>
      </c>
      <c r="L311" s="22">
        <v>0</v>
      </c>
      <c r="M311" s="20" t="s">
        <v>1228</v>
      </c>
      <c r="N311" s="20">
        <v>0</v>
      </c>
      <c r="O311" s="22">
        <v>224</v>
      </c>
      <c r="P311" s="23" t="b">
        <v>0</v>
      </c>
      <c r="Q311" s="20" t="s">
        <v>3902</v>
      </c>
      <c r="R311" s="20" t="s">
        <v>3903</v>
      </c>
      <c r="S311" s="22">
        <v>44</v>
      </c>
      <c r="T311" s="20" t="s">
        <v>1229</v>
      </c>
      <c r="U311" s="20">
        <v>0</v>
      </c>
      <c r="V311" s="20" t="s">
        <v>684</v>
      </c>
      <c r="W311" s="20">
        <v>0</v>
      </c>
      <c r="X311" s="23" t="b">
        <v>0</v>
      </c>
      <c r="Y311" s="20"/>
      <c r="Z311" s="20" t="s">
        <v>871</v>
      </c>
      <c r="AA311" s="22">
        <v>8</v>
      </c>
      <c r="AB311" s="22">
        <v>31</v>
      </c>
      <c r="AC311" s="22">
        <v>0</v>
      </c>
      <c r="AD311" s="22">
        <v>2269</v>
      </c>
      <c r="AE311" s="22">
        <v>0</v>
      </c>
      <c r="AF311" s="22">
        <v>6405</v>
      </c>
      <c r="AG311" s="22">
        <v>13</v>
      </c>
      <c r="AH311" s="20">
        <v>0</v>
      </c>
      <c r="AI311" s="20">
        <v>0</v>
      </c>
      <c r="AJ311" s="20" t="s">
        <v>684</v>
      </c>
      <c r="AK311" s="22">
        <v>0</v>
      </c>
      <c r="AL311" s="22">
        <v>0</v>
      </c>
      <c r="AM311" s="22">
        <v>0</v>
      </c>
      <c r="AN311" s="22">
        <v>0</v>
      </c>
      <c r="AO311" s="22">
        <v>0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0</v>
      </c>
      <c r="AX311" s="20">
        <v>0</v>
      </c>
      <c r="AY311" s="20">
        <v>0</v>
      </c>
      <c r="AZ311" s="20">
        <v>0</v>
      </c>
      <c r="BA311" s="20">
        <v>0</v>
      </c>
      <c r="BB311" s="22">
        <v>0</v>
      </c>
      <c r="BC311" s="20">
        <v>0</v>
      </c>
      <c r="BD311" s="20">
        <v>0</v>
      </c>
      <c r="BE311" s="20">
        <v>0</v>
      </c>
      <c r="BF311" s="20">
        <v>0</v>
      </c>
      <c r="BG311" s="22">
        <v>690</v>
      </c>
      <c r="BH311" s="22">
        <v>263</v>
      </c>
      <c r="BI311" s="22">
        <v>681</v>
      </c>
      <c r="BJ311" s="22">
        <v>265</v>
      </c>
      <c r="BK311" s="22">
        <v>654</v>
      </c>
      <c r="BL311" s="22">
        <v>253</v>
      </c>
      <c r="BM311" s="22">
        <v>693</v>
      </c>
      <c r="BN311" s="22">
        <v>264</v>
      </c>
      <c r="BO311" s="20"/>
      <c r="BP311" s="20"/>
      <c r="BQ311" s="20"/>
      <c r="BR311" s="20"/>
      <c r="BS311" s="20"/>
      <c r="BT311" s="20"/>
      <c r="BU311" s="22">
        <v>0</v>
      </c>
      <c r="BV311" s="22">
        <v>0</v>
      </c>
      <c r="BW311" s="22">
        <v>0</v>
      </c>
      <c r="BX311" s="22">
        <v>0</v>
      </c>
      <c r="BY311" s="22">
        <v>0</v>
      </c>
      <c r="BZ311" s="22">
        <v>0</v>
      </c>
      <c r="CA311" s="22">
        <v>568</v>
      </c>
      <c r="CB311" s="22">
        <v>325</v>
      </c>
      <c r="CC311" s="22">
        <v>597</v>
      </c>
      <c r="CD311" s="22">
        <v>212</v>
      </c>
      <c r="CE311" s="22">
        <v>702</v>
      </c>
      <c r="CF311" s="22">
        <v>271</v>
      </c>
      <c r="CG311" s="22">
        <v>615</v>
      </c>
      <c r="CH311" s="22">
        <v>226</v>
      </c>
      <c r="CI311" s="22">
        <v>0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100</v>
      </c>
      <c r="B312" s="22">
        <v>100</v>
      </c>
      <c r="C312" s="22">
        <v>199670</v>
      </c>
      <c r="D312" s="22">
        <v>0</v>
      </c>
      <c r="E312" s="22">
        <v>0</v>
      </c>
      <c r="F312" s="22">
        <v>-1</v>
      </c>
      <c r="G312" s="22">
        <v>1</v>
      </c>
      <c r="H312" s="22">
        <v>0</v>
      </c>
      <c r="I312" s="22">
        <v>4</v>
      </c>
      <c r="J312" s="20">
        <v>0</v>
      </c>
      <c r="K312" s="20">
        <v>2</v>
      </c>
      <c r="L312" s="22">
        <v>1</v>
      </c>
      <c r="M312" s="20" t="s">
        <v>1218</v>
      </c>
      <c r="N312" s="20">
        <v>1.5</v>
      </c>
      <c r="O312" s="22">
        <v>225</v>
      </c>
      <c r="P312" s="23" t="b">
        <v>0</v>
      </c>
      <c r="Q312" s="20"/>
      <c r="R312" s="20" t="s">
        <v>3460</v>
      </c>
      <c r="S312" s="22">
        <v>54</v>
      </c>
      <c r="T312" s="20" t="s">
        <v>1219</v>
      </c>
      <c r="U312" s="20">
        <v>3.1</v>
      </c>
      <c r="V312" s="20" t="s">
        <v>565</v>
      </c>
      <c r="W312" s="20">
        <v>1.5</v>
      </c>
      <c r="X312" s="23" t="b">
        <v>0</v>
      </c>
      <c r="Y312" s="20"/>
      <c r="Z312" s="20" t="s">
        <v>857</v>
      </c>
      <c r="AA312" s="22">
        <v>8</v>
      </c>
      <c r="AB312" s="22">
        <v>31</v>
      </c>
      <c r="AC312" s="22">
        <v>68</v>
      </c>
      <c r="AD312" s="22">
        <v>1022281</v>
      </c>
      <c r="AE312" s="22">
        <v>562</v>
      </c>
      <c r="AF312" s="22">
        <v>1107455</v>
      </c>
      <c r="AG312" s="22">
        <v>2368</v>
      </c>
      <c r="AH312" s="20">
        <v>0.3</v>
      </c>
      <c r="AI312" s="20">
        <v>12.6</v>
      </c>
      <c r="AJ312" s="20" t="s">
        <v>565</v>
      </c>
      <c r="AK312" s="22">
        <v>1424</v>
      </c>
      <c r="AL312" s="22">
        <v>6</v>
      </c>
      <c r="AM312" s="22">
        <v>0</v>
      </c>
      <c r="AN312" s="22">
        <v>6</v>
      </c>
      <c r="AO312" s="22">
        <v>23</v>
      </c>
      <c r="AP312" s="22">
        <v>0</v>
      </c>
      <c r="AQ312" s="22">
        <v>0</v>
      </c>
      <c r="AR312" s="22">
        <v>0</v>
      </c>
      <c r="AS312" s="22">
        <v>3</v>
      </c>
      <c r="AT312" s="22">
        <v>0</v>
      </c>
      <c r="AU312" s="22">
        <v>0</v>
      </c>
      <c r="AV312" s="22">
        <v>9</v>
      </c>
      <c r="AW312" s="22">
        <v>211</v>
      </c>
      <c r="AX312" s="20">
        <v>310.60000000000002</v>
      </c>
      <c r="AY312" s="20">
        <v>224.3</v>
      </c>
      <c r="AZ312" s="20">
        <v>586</v>
      </c>
      <c r="BA312" s="20">
        <v>112.1</v>
      </c>
      <c r="BB312" s="22">
        <v>17</v>
      </c>
      <c r="BC312" s="20">
        <v>5.78</v>
      </c>
      <c r="BD312" s="20">
        <v>0.71</v>
      </c>
      <c r="BE312" s="20">
        <v>6.49</v>
      </c>
      <c r="BF312" s="20">
        <v>19.47</v>
      </c>
      <c r="BG312" s="22">
        <v>191</v>
      </c>
      <c r="BH312" s="22">
        <v>21</v>
      </c>
      <c r="BI312" s="22">
        <v>134</v>
      </c>
      <c r="BJ312" s="22">
        <v>16</v>
      </c>
      <c r="BK312" s="22">
        <v>26</v>
      </c>
      <c r="BL312" s="22">
        <v>12</v>
      </c>
      <c r="BM312" s="22">
        <v>79</v>
      </c>
      <c r="BN312" s="22">
        <v>15</v>
      </c>
      <c r="BO312" s="20"/>
      <c r="BP312" s="20"/>
      <c r="BQ312" s="22">
        <v>3</v>
      </c>
      <c r="BR312" s="20"/>
      <c r="BS312" s="22">
        <v>3</v>
      </c>
      <c r="BT312" s="20"/>
      <c r="BU312" s="22">
        <v>0.37</v>
      </c>
      <c r="BV312" s="22">
        <v>0</v>
      </c>
      <c r="BW312" s="22">
        <v>0.04</v>
      </c>
      <c r="BX312" s="22">
        <v>0.41</v>
      </c>
      <c r="BY312" s="22">
        <v>1.23</v>
      </c>
      <c r="BZ312" s="22">
        <v>1.45</v>
      </c>
      <c r="CA312" s="22">
        <v>119</v>
      </c>
      <c r="CB312" s="22">
        <v>34</v>
      </c>
      <c r="CC312" s="22">
        <v>213</v>
      </c>
      <c r="CD312" s="22">
        <v>27</v>
      </c>
      <c r="CE312" s="22">
        <v>138</v>
      </c>
      <c r="CF312" s="22">
        <v>25</v>
      </c>
      <c r="CG312" s="22">
        <v>171</v>
      </c>
      <c r="CH312" s="22">
        <v>26</v>
      </c>
      <c r="CI312" s="22">
        <v>1.07</v>
      </c>
      <c r="CJ312" s="22">
        <v>0.38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2">
        <v>100</v>
      </c>
      <c r="B313" s="22">
        <v>100</v>
      </c>
      <c r="C313" s="22">
        <v>232413</v>
      </c>
      <c r="D313" s="22">
        <v>0</v>
      </c>
      <c r="E313" s="22">
        <v>0</v>
      </c>
      <c r="F313" s="22">
        <v>-5</v>
      </c>
      <c r="G313" s="22">
        <v>5</v>
      </c>
      <c r="H313" s="22">
        <v>1</v>
      </c>
      <c r="I313" s="22">
        <v>3</v>
      </c>
      <c r="J313" s="20">
        <v>0</v>
      </c>
      <c r="K313" s="20">
        <v>2.7</v>
      </c>
      <c r="L313" s="22">
        <v>1</v>
      </c>
      <c r="M313" s="20" t="s">
        <v>1223</v>
      </c>
      <c r="N313" s="20">
        <v>2.2000000000000002</v>
      </c>
      <c r="O313" s="22">
        <v>226</v>
      </c>
      <c r="P313" s="23" t="b">
        <v>0</v>
      </c>
      <c r="Q313" s="20"/>
      <c r="R313" s="20" t="s">
        <v>3777</v>
      </c>
      <c r="S313" s="22">
        <v>60</v>
      </c>
      <c r="T313" s="20" t="s">
        <v>1224</v>
      </c>
      <c r="U313" s="20">
        <v>4.0999999999999996</v>
      </c>
      <c r="V313" s="20" t="s">
        <v>476</v>
      </c>
      <c r="W313" s="20">
        <v>3</v>
      </c>
      <c r="X313" s="23" t="b">
        <v>0</v>
      </c>
      <c r="Y313" s="20"/>
      <c r="Z313" s="20" t="s">
        <v>857</v>
      </c>
      <c r="AA313" s="22">
        <v>8</v>
      </c>
      <c r="AB313" s="22">
        <v>31</v>
      </c>
      <c r="AC313" s="22">
        <v>74</v>
      </c>
      <c r="AD313" s="22">
        <v>769603</v>
      </c>
      <c r="AE313" s="22">
        <v>3617</v>
      </c>
      <c r="AF313" s="22">
        <v>1996027</v>
      </c>
      <c r="AG313" s="22">
        <v>8917</v>
      </c>
      <c r="AH313" s="20">
        <v>0.4</v>
      </c>
      <c r="AI313" s="20">
        <v>12.3</v>
      </c>
      <c r="AJ313" s="20" t="s">
        <v>476</v>
      </c>
      <c r="AK313" s="22">
        <v>1315</v>
      </c>
      <c r="AL313" s="22">
        <v>6</v>
      </c>
      <c r="AM313" s="22">
        <v>2</v>
      </c>
      <c r="AN313" s="22">
        <v>4</v>
      </c>
      <c r="AO313" s="22">
        <v>22</v>
      </c>
      <c r="AP313" s="22">
        <v>0</v>
      </c>
      <c r="AQ313" s="22">
        <v>0</v>
      </c>
      <c r="AR313" s="22">
        <v>0</v>
      </c>
      <c r="AS313" s="22">
        <v>3</v>
      </c>
      <c r="AT313" s="22">
        <v>0</v>
      </c>
      <c r="AU313" s="22">
        <v>0</v>
      </c>
      <c r="AV313" s="22">
        <v>5</v>
      </c>
      <c r="AW313" s="22">
        <v>282</v>
      </c>
      <c r="AX313" s="20">
        <v>415.8</v>
      </c>
      <c r="AY313" s="20">
        <v>541</v>
      </c>
      <c r="AZ313" s="20">
        <v>451</v>
      </c>
      <c r="BA313" s="20">
        <v>140.9</v>
      </c>
      <c r="BB313" s="22">
        <v>15</v>
      </c>
      <c r="BC313" s="20">
        <v>5.46</v>
      </c>
      <c r="BD313" s="20">
        <v>3.32</v>
      </c>
      <c r="BE313" s="20">
        <v>8.7799999999999994</v>
      </c>
      <c r="BF313" s="20">
        <v>22.2</v>
      </c>
      <c r="BG313" s="22">
        <v>108</v>
      </c>
      <c r="BH313" s="22">
        <v>45</v>
      </c>
      <c r="BI313" s="22">
        <v>34</v>
      </c>
      <c r="BJ313" s="22">
        <v>29</v>
      </c>
      <c r="BK313" s="22">
        <v>49</v>
      </c>
      <c r="BL313" s="22">
        <v>30</v>
      </c>
      <c r="BM313" s="22">
        <v>40</v>
      </c>
      <c r="BN313" s="22">
        <v>28</v>
      </c>
      <c r="BO313" s="22">
        <v>1</v>
      </c>
      <c r="BP313" s="20"/>
      <c r="BQ313" s="22">
        <v>1</v>
      </c>
      <c r="BR313" s="20"/>
      <c r="BS313" s="22">
        <v>1</v>
      </c>
      <c r="BT313" s="20"/>
      <c r="BU313" s="22">
        <v>0.37</v>
      </c>
      <c r="BV313" s="22">
        <v>0</v>
      </c>
      <c r="BW313" s="22">
        <v>0.23</v>
      </c>
      <c r="BX313" s="22">
        <v>0.6</v>
      </c>
      <c r="BY313" s="22">
        <v>1.52</v>
      </c>
      <c r="BZ313" s="22">
        <v>1.51</v>
      </c>
      <c r="CA313" s="22">
        <v>66</v>
      </c>
      <c r="CB313" s="22">
        <v>41</v>
      </c>
      <c r="CC313" s="22">
        <v>157</v>
      </c>
      <c r="CD313" s="22">
        <v>70</v>
      </c>
      <c r="CE313" s="22">
        <v>43</v>
      </c>
      <c r="CF313" s="22">
        <v>28</v>
      </c>
      <c r="CG313" s="22">
        <v>110</v>
      </c>
      <c r="CH313" s="22">
        <v>33</v>
      </c>
      <c r="CI313" s="22">
        <v>1.03</v>
      </c>
      <c r="CJ313" s="22">
        <v>0.27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2">
        <v>0</v>
      </c>
      <c r="B314" s="22">
        <v>0</v>
      </c>
      <c r="C314" s="22">
        <v>40836</v>
      </c>
      <c r="D314" s="22">
        <v>0</v>
      </c>
      <c r="E314" s="22">
        <v>0</v>
      </c>
      <c r="F314" s="22">
        <v>-1</v>
      </c>
      <c r="G314" s="22">
        <v>1</v>
      </c>
      <c r="H314" s="22">
        <v>0</v>
      </c>
      <c r="I314" s="22">
        <v>1</v>
      </c>
      <c r="J314" s="20">
        <v>0</v>
      </c>
      <c r="K314" s="20">
        <v>0</v>
      </c>
      <c r="L314" s="22">
        <v>0</v>
      </c>
      <c r="M314" s="20" t="s">
        <v>1203</v>
      </c>
      <c r="N314" s="20">
        <v>0</v>
      </c>
      <c r="O314" s="22">
        <v>227</v>
      </c>
      <c r="P314" s="23" t="b">
        <v>0</v>
      </c>
      <c r="Q314" s="20" t="s">
        <v>2926</v>
      </c>
      <c r="R314" s="20" t="s">
        <v>2927</v>
      </c>
      <c r="S314" s="22">
        <v>44</v>
      </c>
      <c r="T314" s="20" t="s">
        <v>1204</v>
      </c>
      <c r="U314" s="20">
        <v>0</v>
      </c>
      <c r="V314" s="20" t="s">
        <v>427</v>
      </c>
      <c r="W314" s="20">
        <v>0.2</v>
      </c>
      <c r="X314" s="23" t="b">
        <v>0</v>
      </c>
      <c r="Y314" s="20"/>
      <c r="Z314" s="20" t="s">
        <v>871</v>
      </c>
      <c r="AA314" s="22">
        <v>8</v>
      </c>
      <c r="AB314" s="22">
        <v>31</v>
      </c>
      <c r="AC314" s="22">
        <v>0</v>
      </c>
      <c r="AD314" s="22">
        <v>2528</v>
      </c>
      <c r="AE314" s="22">
        <v>0</v>
      </c>
      <c r="AF314" s="22">
        <v>71391</v>
      </c>
      <c r="AG314" s="22">
        <v>51</v>
      </c>
      <c r="AH314" s="20">
        <v>0</v>
      </c>
      <c r="AI314" s="20">
        <v>0</v>
      </c>
      <c r="AJ314" s="20" t="s">
        <v>427</v>
      </c>
      <c r="AK314" s="22">
        <v>0</v>
      </c>
      <c r="AL314" s="22">
        <v>0</v>
      </c>
      <c r="AM314" s="22">
        <v>0</v>
      </c>
      <c r="AN314" s="22">
        <v>0</v>
      </c>
      <c r="AO314" s="22">
        <v>0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0</v>
      </c>
      <c r="AX314" s="20">
        <v>0</v>
      </c>
      <c r="AY314" s="20">
        <v>0</v>
      </c>
      <c r="AZ314" s="20">
        <v>0</v>
      </c>
      <c r="BA314" s="20">
        <v>0</v>
      </c>
      <c r="BB314" s="22">
        <v>0</v>
      </c>
      <c r="BC314" s="20">
        <v>0</v>
      </c>
      <c r="BD314" s="20">
        <v>0</v>
      </c>
      <c r="BE314" s="20">
        <v>0</v>
      </c>
      <c r="BF314" s="20">
        <v>0</v>
      </c>
      <c r="BG314" s="22">
        <v>669</v>
      </c>
      <c r="BH314" s="22">
        <v>93</v>
      </c>
      <c r="BI314" s="22">
        <v>658</v>
      </c>
      <c r="BJ314" s="22">
        <v>79</v>
      </c>
      <c r="BK314" s="22">
        <v>631</v>
      </c>
      <c r="BL314" s="22">
        <v>70</v>
      </c>
      <c r="BM314" s="22">
        <v>672</v>
      </c>
      <c r="BN314" s="22">
        <v>93</v>
      </c>
      <c r="BO314" s="20"/>
      <c r="BP314" s="20"/>
      <c r="BQ314" s="20"/>
      <c r="BR314" s="20"/>
      <c r="BS314" s="20"/>
      <c r="BT314" s="20"/>
      <c r="BU314" s="22">
        <v>0</v>
      </c>
      <c r="BV314" s="22">
        <v>0</v>
      </c>
      <c r="BW314" s="22">
        <v>0</v>
      </c>
      <c r="BX314" s="22">
        <v>0</v>
      </c>
      <c r="BY314" s="22">
        <v>0</v>
      </c>
      <c r="BZ314" s="22">
        <v>0</v>
      </c>
      <c r="CA314" s="22">
        <v>514</v>
      </c>
      <c r="CB314" s="22">
        <v>25</v>
      </c>
      <c r="CC314" s="22">
        <v>566</v>
      </c>
      <c r="CD314" s="22">
        <v>88</v>
      </c>
      <c r="CE314" s="22">
        <v>680</v>
      </c>
      <c r="CF314" s="22">
        <v>93</v>
      </c>
      <c r="CG314" s="22">
        <v>349</v>
      </c>
      <c r="CH314" s="22">
        <v>51</v>
      </c>
      <c r="CI314" s="22">
        <v>0</v>
      </c>
      <c r="CJ314" s="22">
        <v>0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2">
        <v>0</v>
      </c>
      <c r="B315" s="22">
        <v>0</v>
      </c>
      <c r="C315" s="22">
        <v>209036</v>
      </c>
      <c r="D315" s="22">
        <v>0</v>
      </c>
      <c r="E315" s="22">
        <v>0</v>
      </c>
      <c r="F315" s="22">
        <v>-3</v>
      </c>
      <c r="G315" s="22">
        <v>3</v>
      </c>
      <c r="H315" s="22">
        <v>1</v>
      </c>
      <c r="I315" s="22">
        <v>2</v>
      </c>
      <c r="J315" s="20">
        <v>0</v>
      </c>
      <c r="K315" s="20">
        <v>0</v>
      </c>
      <c r="L315" s="22">
        <v>0</v>
      </c>
      <c r="M315" s="20" t="s">
        <v>1141</v>
      </c>
      <c r="N315" s="20">
        <v>0</v>
      </c>
      <c r="O315" s="22">
        <v>228</v>
      </c>
      <c r="P315" s="23" t="b">
        <v>0</v>
      </c>
      <c r="Q315" s="20" t="s">
        <v>909</v>
      </c>
      <c r="R315" s="20" t="s">
        <v>3904</v>
      </c>
      <c r="S315" s="22">
        <v>42</v>
      </c>
      <c r="T315" s="20" t="s">
        <v>1220</v>
      </c>
      <c r="U315" s="20">
        <v>2.6</v>
      </c>
      <c r="V315" s="20" t="s">
        <v>550</v>
      </c>
      <c r="W315" s="20">
        <v>1.6</v>
      </c>
      <c r="X315" s="23" t="b">
        <v>0</v>
      </c>
      <c r="Y315" s="20"/>
      <c r="Z315" s="20" t="s">
        <v>898</v>
      </c>
      <c r="AA315" s="22">
        <v>8</v>
      </c>
      <c r="AB315" s="22">
        <v>31</v>
      </c>
      <c r="AC315" s="22">
        <v>58</v>
      </c>
      <c r="AD315" s="22">
        <v>649855</v>
      </c>
      <c r="AE315" s="22">
        <v>22</v>
      </c>
      <c r="AF315" s="22">
        <v>681075</v>
      </c>
      <c r="AG315" s="22">
        <v>2647</v>
      </c>
      <c r="AH315" s="20">
        <v>0</v>
      </c>
      <c r="AI315" s="20">
        <v>13.8</v>
      </c>
      <c r="AJ315" s="20" t="s">
        <v>550</v>
      </c>
      <c r="AK315" s="22">
        <v>1913</v>
      </c>
      <c r="AL315" s="22">
        <v>0</v>
      </c>
      <c r="AM315" s="22">
        <v>1</v>
      </c>
      <c r="AN315" s="22">
        <v>5</v>
      </c>
      <c r="AO315" s="22">
        <v>32</v>
      </c>
      <c r="AP315" s="22">
        <v>0</v>
      </c>
      <c r="AQ315" s="22">
        <v>0</v>
      </c>
      <c r="AR315" s="22">
        <v>0</v>
      </c>
      <c r="AS315" s="22">
        <v>2</v>
      </c>
      <c r="AT315" s="22">
        <v>0</v>
      </c>
      <c r="AU315" s="22">
        <v>0</v>
      </c>
      <c r="AV315" s="22">
        <v>6</v>
      </c>
      <c r="AW315" s="22">
        <v>360</v>
      </c>
      <c r="AX315" s="20">
        <v>401.6</v>
      </c>
      <c r="AY315" s="20">
        <v>80.3</v>
      </c>
      <c r="AZ315" s="20">
        <v>35</v>
      </c>
      <c r="BA315" s="20">
        <v>51.8</v>
      </c>
      <c r="BB315" s="22">
        <v>22</v>
      </c>
      <c r="BC315" s="20">
        <v>0.57999999999999996</v>
      </c>
      <c r="BD315" s="20">
        <v>0.96</v>
      </c>
      <c r="BE315" s="20">
        <v>1.54</v>
      </c>
      <c r="BF315" s="20">
        <v>30.12</v>
      </c>
      <c r="BG315" s="22">
        <v>115</v>
      </c>
      <c r="BH315" s="22">
        <v>41</v>
      </c>
      <c r="BI315" s="22">
        <v>291</v>
      </c>
      <c r="BJ315" s="22">
        <v>91</v>
      </c>
      <c r="BK315" s="22">
        <v>353</v>
      </c>
      <c r="BL315" s="22">
        <v>118</v>
      </c>
      <c r="BM315" s="22">
        <v>227</v>
      </c>
      <c r="BN315" s="22">
        <v>67</v>
      </c>
      <c r="BO315" s="20"/>
      <c r="BP315" s="20"/>
      <c r="BQ315" s="20"/>
      <c r="BR315" s="20"/>
      <c r="BS315" s="20"/>
      <c r="BT315" s="20"/>
      <c r="BU315" s="22">
        <v>0.03</v>
      </c>
      <c r="BV315" s="22">
        <v>0</v>
      </c>
      <c r="BW315" s="22">
        <v>0.05</v>
      </c>
      <c r="BX315" s="22">
        <v>0.08</v>
      </c>
      <c r="BY315" s="22">
        <v>1.42</v>
      </c>
      <c r="BZ315" s="22">
        <v>1.51</v>
      </c>
      <c r="CA315" s="22">
        <v>657</v>
      </c>
      <c r="CB315" s="22">
        <v>156</v>
      </c>
      <c r="CC315" s="22">
        <v>528</v>
      </c>
      <c r="CD315" s="22">
        <v>216</v>
      </c>
      <c r="CE315" s="22">
        <v>196</v>
      </c>
      <c r="CF315" s="22">
        <v>52</v>
      </c>
      <c r="CG315" s="22">
        <v>165</v>
      </c>
      <c r="CH315" s="22">
        <v>70</v>
      </c>
      <c r="CI315" s="22">
        <v>1.04</v>
      </c>
      <c r="CJ315" s="22">
        <v>0.24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100</v>
      </c>
      <c r="B316" s="22">
        <v>100</v>
      </c>
      <c r="C316" s="22">
        <v>108413</v>
      </c>
      <c r="D316" s="22">
        <v>0</v>
      </c>
      <c r="E316" s="22">
        <v>0</v>
      </c>
      <c r="F316" s="22">
        <v>-1</v>
      </c>
      <c r="G316" s="22">
        <v>1</v>
      </c>
      <c r="H316" s="22">
        <v>0</v>
      </c>
      <c r="I316" s="22">
        <v>3</v>
      </c>
      <c r="J316" s="20">
        <v>0</v>
      </c>
      <c r="K316" s="20">
        <v>1</v>
      </c>
      <c r="L316" s="22">
        <v>1</v>
      </c>
      <c r="M316" s="20" t="s">
        <v>1014</v>
      </c>
      <c r="N316" s="20">
        <v>0.5</v>
      </c>
      <c r="O316" s="22">
        <v>229</v>
      </c>
      <c r="P316" s="23" t="b">
        <v>0</v>
      </c>
      <c r="Q316" s="20"/>
      <c r="R316" s="20" t="s">
        <v>4031</v>
      </c>
      <c r="S316" s="22">
        <v>49</v>
      </c>
      <c r="T316" s="20" t="s">
        <v>1213</v>
      </c>
      <c r="U316" s="20">
        <v>1.7</v>
      </c>
      <c r="V316" s="20" t="s">
        <v>623</v>
      </c>
      <c r="W316" s="20">
        <v>0</v>
      </c>
      <c r="X316" s="23" t="b">
        <v>0</v>
      </c>
      <c r="Y316" s="20"/>
      <c r="Z316" s="20" t="s">
        <v>857</v>
      </c>
      <c r="AA316" s="22">
        <v>8</v>
      </c>
      <c r="AB316" s="22">
        <v>31</v>
      </c>
      <c r="AC316" s="22">
        <v>36</v>
      </c>
      <c r="AD316" s="22">
        <v>2490</v>
      </c>
      <c r="AE316" s="22">
        <v>14</v>
      </c>
      <c r="AF316" s="22">
        <v>2610</v>
      </c>
      <c r="AG316" s="22">
        <v>16</v>
      </c>
      <c r="AH316" s="20">
        <v>0.1</v>
      </c>
      <c r="AI316" s="20">
        <v>7.3</v>
      </c>
      <c r="AJ316" s="20" t="s">
        <v>623</v>
      </c>
      <c r="AK316" s="22">
        <v>1309</v>
      </c>
      <c r="AL316" s="22">
        <v>0</v>
      </c>
      <c r="AM316" s="22">
        <v>0</v>
      </c>
      <c r="AN316" s="22">
        <v>4</v>
      </c>
      <c r="AO316" s="22">
        <v>32</v>
      </c>
      <c r="AP316" s="22">
        <v>0</v>
      </c>
      <c r="AQ316" s="22">
        <v>0</v>
      </c>
      <c r="AR316" s="22">
        <v>0</v>
      </c>
      <c r="AS316" s="22">
        <v>3</v>
      </c>
      <c r="AT316" s="22">
        <v>0</v>
      </c>
      <c r="AU316" s="22">
        <v>0</v>
      </c>
      <c r="AV316" s="22">
        <v>0</v>
      </c>
      <c r="AW316" s="22">
        <v>161</v>
      </c>
      <c r="AX316" s="20">
        <v>214.8</v>
      </c>
      <c r="AY316" s="20">
        <v>273.39999999999998</v>
      </c>
      <c r="AZ316" s="20">
        <v>40</v>
      </c>
      <c r="BA316" s="20">
        <v>52.6</v>
      </c>
      <c r="BB316" s="22">
        <v>15</v>
      </c>
      <c r="BC316" s="20">
        <v>0.17</v>
      </c>
      <c r="BD316" s="20">
        <v>1.24</v>
      </c>
      <c r="BE316" s="20">
        <v>1.41</v>
      </c>
      <c r="BF316" s="20">
        <v>22.74</v>
      </c>
      <c r="BG316" s="22">
        <v>252</v>
      </c>
      <c r="BH316" s="22">
        <v>102</v>
      </c>
      <c r="BI316" s="22">
        <v>107</v>
      </c>
      <c r="BJ316" s="22">
        <v>76</v>
      </c>
      <c r="BK316" s="22">
        <v>339</v>
      </c>
      <c r="BL316" s="22">
        <v>174</v>
      </c>
      <c r="BM316" s="22">
        <v>225</v>
      </c>
      <c r="BN316" s="22">
        <v>112</v>
      </c>
      <c r="BO316" s="22">
        <v>5</v>
      </c>
      <c r="BP316" s="20"/>
      <c r="BQ316" s="20"/>
      <c r="BR316" s="20"/>
      <c r="BS316" s="20"/>
      <c r="BT316" s="20"/>
      <c r="BU316" s="22">
        <v>0.01</v>
      </c>
      <c r="BV316" s="22">
        <v>0</v>
      </c>
      <c r="BW316" s="22">
        <v>0.09</v>
      </c>
      <c r="BX316" s="22">
        <v>0.1</v>
      </c>
      <c r="BY316" s="22">
        <v>1.56</v>
      </c>
      <c r="BZ316" s="22">
        <v>2.2000000000000002</v>
      </c>
      <c r="CA316" s="22">
        <v>225</v>
      </c>
      <c r="CB316" s="22">
        <v>145</v>
      </c>
      <c r="CC316" s="22">
        <v>320</v>
      </c>
      <c r="CD316" s="22">
        <v>157</v>
      </c>
      <c r="CE316" s="22">
        <v>354</v>
      </c>
      <c r="CF316" s="22">
        <v>155</v>
      </c>
      <c r="CG316" s="22">
        <v>675</v>
      </c>
      <c r="CH316" s="22">
        <v>265</v>
      </c>
      <c r="CI316" s="22">
        <v>1.03</v>
      </c>
      <c r="CJ316" s="22">
        <v>0.28000000000000003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2">
        <v>100</v>
      </c>
      <c r="B317" s="22">
        <v>100</v>
      </c>
      <c r="C317" s="22">
        <v>101982</v>
      </c>
      <c r="D317" s="22">
        <v>0</v>
      </c>
      <c r="E317" s="22">
        <v>0</v>
      </c>
      <c r="F317" s="22">
        <v>-1</v>
      </c>
      <c r="G317" s="22">
        <v>1</v>
      </c>
      <c r="H317" s="22">
        <v>2</v>
      </c>
      <c r="I317" s="22">
        <v>1</v>
      </c>
      <c r="J317" s="20">
        <v>0</v>
      </c>
      <c r="K317" s="20">
        <v>3.5</v>
      </c>
      <c r="L317" s="22">
        <v>2</v>
      </c>
      <c r="M317" s="20" t="s">
        <v>1230</v>
      </c>
      <c r="N317" s="20">
        <v>3</v>
      </c>
      <c r="O317" s="22">
        <v>230</v>
      </c>
      <c r="P317" s="23" t="b">
        <v>0</v>
      </c>
      <c r="Q317" s="20"/>
      <c r="R317" s="20" t="s">
        <v>3461</v>
      </c>
      <c r="S317" s="22">
        <v>44</v>
      </c>
      <c r="T317" s="20" t="s">
        <v>1231</v>
      </c>
      <c r="U317" s="20">
        <v>3.4</v>
      </c>
      <c r="V317" s="20" t="s">
        <v>686</v>
      </c>
      <c r="W317" s="20">
        <v>2</v>
      </c>
      <c r="X317" s="23" t="b">
        <v>0</v>
      </c>
      <c r="Y317" s="20"/>
      <c r="Z317" s="20" t="s">
        <v>857</v>
      </c>
      <c r="AA317" s="22">
        <v>8</v>
      </c>
      <c r="AB317" s="22">
        <v>31</v>
      </c>
      <c r="AC317" s="22">
        <v>68</v>
      </c>
      <c r="AD317" s="22">
        <v>734465</v>
      </c>
      <c r="AE317" s="22">
        <v>494</v>
      </c>
      <c r="AF317" s="22">
        <v>762992</v>
      </c>
      <c r="AG317" s="22">
        <v>2341</v>
      </c>
      <c r="AH317" s="20">
        <v>0.7</v>
      </c>
      <c r="AI317" s="20">
        <v>15.5</v>
      </c>
      <c r="AJ317" s="20" t="s">
        <v>686</v>
      </c>
      <c r="AK317" s="22">
        <v>1796</v>
      </c>
      <c r="AL317" s="22">
        <v>0</v>
      </c>
      <c r="AM317" s="22">
        <v>0</v>
      </c>
      <c r="AN317" s="22">
        <v>6</v>
      </c>
      <c r="AO317" s="22">
        <v>27</v>
      </c>
      <c r="AP317" s="22">
        <v>0</v>
      </c>
      <c r="AQ317" s="22">
        <v>0</v>
      </c>
      <c r="AR317" s="22">
        <v>0</v>
      </c>
      <c r="AS317" s="22">
        <v>1</v>
      </c>
      <c r="AT317" s="22">
        <v>0</v>
      </c>
      <c r="AU317" s="22">
        <v>41</v>
      </c>
      <c r="AV317" s="22">
        <v>7</v>
      </c>
      <c r="AW317" s="22">
        <v>310</v>
      </c>
      <c r="AX317" s="20">
        <v>321.39999999999998</v>
      </c>
      <c r="AY317" s="20">
        <v>0</v>
      </c>
      <c r="AZ317" s="20">
        <v>0</v>
      </c>
      <c r="BA317" s="20">
        <v>32.200000000000003</v>
      </c>
      <c r="BB317" s="22">
        <v>20</v>
      </c>
      <c r="BC317" s="20">
        <v>0</v>
      </c>
      <c r="BD317" s="20">
        <v>0</v>
      </c>
      <c r="BE317" s="20">
        <v>0</v>
      </c>
      <c r="BF317" s="20">
        <v>27.17</v>
      </c>
      <c r="BG317" s="22">
        <v>178</v>
      </c>
      <c r="BH317" s="22">
        <v>19</v>
      </c>
      <c r="BI317" s="22">
        <v>661</v>
      </c>
      <c r="BJ317" s="22">
        <v>80</v>
      </c>
      <c r="BK317" s="22">
        <v>634</v>
      </c>
      <c r="BL317" s="22">
        <v>71</v>
      </c>
      <c r="BM317" s="22">
        <v>313</v>
      </c>
      <c r="BN317" s="22">
        <v>19</v>
      </c>
      <c r="BO317" s="20"/>
      <c r="BP317" s="20"/>
      <c r="BQ317" s="20"/>
      <c r="BR317" s="20"/>
      <c r="BS317" s="20"/>
      <c r="BT317" s="20"/>
      <c r="BU317" s="22">
        <v>0</v>
      </c>
      <c r="BV317" s="22">
        <v>2.0499999999999998</v>
      </c>
      <c r="BW317" s="22">
        <v>0</v>
      </c>
      <c r="BX317" s="22">
        <v>0</v>
      </c>
      <c r="BY317" s="22">
        <v>1.36</v>
      </c>
      <c r="BZ317" s="22">
        <v>1.35</v>
      </c>
      <c r="CA317" s="22">
        <v>520</v>
      </c>
      <c r="CB317" s="22">
        <v>26</v>
      </c>
      <c r="CC317" s="22">
        <v>95</v>
      </c>
      <c r="CD317" s="22">
        <v>12</v>
      </c>
      <c r="CE317" s="22">
        <v>105</v>
      </c>
      <c r="CF317" s="22">
        <v>12</v>
      </c>
      <c r="CG317" s="22">
        <v>145</v>
      </c>
      <c r="CH317" s="22">
        <v>19</v>
      </c>
      <c r="CI317" s="22">
        <v>1</v>
      </c>
      <c r="CJ317" s="22">
        <v>0.3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100</v>
      </c>
      <c r="B318" s="22">
        <v>100</v>
      </c>
      <c r="C318" s="22">
        <v>152551</v>
      </c>
      <c r="D318" s="22">
        <v>0</v>
      </c>
      <c r="E318" s="22">
        <v>0</v>
      </c>
      <c r="F318" s="22">
        <v>-3</v>
      </c>
      <c r="G318" s="22">
        <v>3</v>
      </c>
      <c r="H318" s="22">
        <v>0</v>
      </c>
      <c r="I318" s="22">
        <v>3</v>
      </c>
      <c r="J318" s="20">
        <v>0</v>
      </c>
      <c r="K318" s="20">
        <v>2.5</v>
      </c>
      <c r="L318" s="22">
        <v>3</v>
      </c>
      <c r="M318" s="20" t="s">
        <v>991</v>
      </c>
      <c r="N318" s="20">
        <v>2</v>
      </c>
      <c r="O318" s="22">
        <v>231</v>
      </c>
      <c r="P318" s="23" t="b">
        <v>0</v>
      </c>
      <c r="Q318" s="20"/>
      <c r="R318" s="20" t="s">
        <v>3462</v>
      </c>
      <c r="S318" s="22">
        <v>47</v>
      </c>
      <c r="T318" s="20" t="s">
        <v>992</v>
      </c>
      <c r="U318" s="20">
        <v>2.4</v>
      </c>
      <c r="V318" s="20" t="s">
        <v>993</v>
      </c>
      <c r="W318" s="20">
        <v>0.1</v>
      </c>
      <c r="X318" s="23" t="b">
        <v>0</v>
      </c>
      <c r="Y318" s="20"/>
      <c r="Z318" s="20" t="s">
        <v>857</v>
      </c>
      <c r="AA318" s="22">
        <v>8</v>
      </c>
      <c r="AB318" s="22">
        <v>31</v>
      </c>
      <c r="AC318" s="22">
        <v>55</v>
      </c>
      <c r="AD318" s="22">
        <v>14624</v>
      </c>
      <c r="AE318" s="22">
        <v>34</v>
      </c>
      <c r="AF318" s="22">
        <v>40935</v>
      </c>
      <c r="AG318" s="22">
        <v>234</v>
      </c>
      <c r="AH318" s="20">
        <v>0.4</v>
      </c>
      <c r="AI318" s="20">
        <v>11.7</v>
      </c>
      <c r="AJ318" s="20" t="s">
        <v>582</v>
      </c>
      <c r="AK318" s="22">
        <v>2025</v>
      </c>
      <c r="AL318" s="22">
        <v>1</v>
      </c>
      <c r="AM318" s="22">
        <v>1</v>
      </c>
      <c r="AN318" s="22">
        <v>4</v>
      </c>
      <c r="AO318" s="22">
        <v>40</v>
      </c>
      <c r="AP318" s="22">
        <v>0</v>
      </c>
      <c r="AQ318" s="22">
        <v>0</v>
      </c>
      <c r="AR318" s="22">
        <v>0</v>
      </c>
      <c r="AS318" s="22">
        <v>7</v>
      </c>
      <c r="AT318" s="22">
        <v>0</v>
      </c>
      <c r="AU318" s="22">
        <v>0</v>
      </c>
      <c r="AV318" s="22">
        <v>4</v>
      </c>
      <c r="AW318" s="22">
        <v>271</v>
      </c>
      <c r="AX318" s="20">
        <v>330.4</v>
      </c>
      <c r="AY318" s="20">
        <v>346.9</v>
      </c>
      <c r="AZ318" s="20">
        <v>236</v>
      </c>
      <c r="BA318" s="20">
        <v>91.4</v>
      </c>
      <c r="BB318" s="22">
        <v>23</v>
      </c>
      <c r="BC318" s="20">
        <v>2.5499999999999998</v>
      </c>
      <c r="BD318" s="20">
        <v>1.7</v>
      </c>
      <c r="BE318" s="20">
        <v>4.25</v>
      </c>
      <c r="BF318" s="20">
        <v>31.24</v>
      </c>
      <c r="BG318" s="22">
        <v>170</v>
      </c>
      <c r="BH318" s="22">
        <v>75</v>
      </c>
      <c r="BI318" s="22">
        <v>75</v>
      </c>
      <c r="BJ318" s="22">
        <v>57</v>
      </c>
      <c r="BK318" s="22">
        <v>118</v>
      </c>
      <c r="BL318" s="22">
        <v>76</v>
      </c>
      <c r="BM318" s="22">
        <v>113</v>
      </c>
      <c r="BN318" s="22">
        <v>69</v>
      </c>
      <c r="BO318" s="20"/>
      <c r="BP318" s="20"/>
      <c r="BQ318" s="20"/>
      <c r="BR318" s="20"/>
      <c r="BS318" s="20"/>
      <c r="BT318" s="20"/>
      <c r="BU318" s="22">
        <v>0.11</v>
      </c>
      <c r="BV318" s="22">
        <v>0</v>
      </c>
      <c r="BW318" s="22">
        <v>0.08</v>
      </c>
      <c r="BX318" s="22">
        <v>0.19</v>
      </c>
      <c r="BY318" s="22">
        <v>1.39</v>
      </c>
      <c r="BZ318" s="22">
        <v>1.78</v>
      </c>
      <c r="CA318" s="22">
        <v>312</v>
      </c>
      <c r="CB318" s="22">
        <v>203</v>
      </c>
      <c r="CC318" s="22">
        <v>166</v>
      </c>
      <c r="CD318" s="22">
        <v>73</v>
      </c>
      <c r="CE318" s="22">
        <v>241</v>
      </c>
      <c r="CF318" s="22">
        <v>99</v>
      </c>
      <c r="CG318" s="22">
        <v>408</v>
      </c>
      <c r="CH318" s="22">
        <v>129</v>
      </c>
      <c r="CI318" s="22">
        <v>1.02</v>
      </c>
      <c r="CJ318" s="22">
        <v>0.18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0"/>
      <c r="B319" s="20"/>
      <c r="C319" s="22">
        <v>231747</v>
      </c>
      <c r="D319" s="22">
        <v>0</v>
      </c>
      <c r="E319" s="22">
        <v>0</v>
      </c>
      <c r="F319" s="22">
        <v>-1</v>
      </c>
      <c r="G319" s="22">
        <v>1</v>
      </c>
      <c r="H319" s="22">
        <v>1</v>
      </c>
      <c r="I319" s="22">
        <v>4</v>
      </c>
      <c r="J319" s="20">
        <v>0</v>
      </c>
      <c r="K319" s="20">
        <v>5.7</v>
      </c>
      <c r="L319" s="22">
        <v>8</v>
      </c>
      <c r="M319" s="20" t="s">
        <v>1221</v>
      </c>
      <c r="N319" s="20">
        <v>5.2</v>
      </c>
      <c r="O319" s="22">
        <v>232</v>
      </c>
      <c r="P319" s="23" t="b">
        <v>0</v>
      </c>
      <c r="Q319" s="20"/>
      <c r="R319" s="20"/>
      <c r="S319" s="22">
        <v>49</v>
      </c>
      <c r="T319" s="20" t="s">
        <v>1222</v>
      </c>
      <c r="U319" s="20">
        <v>3.2</v>
      </c>
      <c r="V319" s="20" t="s">
        <v>616</v>
      </c>
      <c r="W319" s="20">
        <v>0.9</v>
      </c>
      <c r="X319" s="23" t="b">
        <v>0</v>
      </c>
      <c r="Y319" s="20"/>
      <c r="Z319" s="20" t="s">
        <v>857</v>
      </c>
      <c r="AA319" s="22">
        <v>8</v>
      </c>
      <c r="AB319" s="22">
        <v>31</v>
      </c>
      <c r="AC319" s="22">
        <v>81</v>
      </c>
      <c r="AD319" s="22">
        <v>284656</v>
      </c>
      <c r="AE319" s="22">
        <v>4818</v>
      </c>
      <c r="AF319" s="22">
        <v>236295</v>
      </c>
      <c r="AG319" s="22">
        <v>4363</v>
      </c>
      <c r="AH319" s="20">
        <v>1.1000000000000001</v>
      </c>
      <c r="AI319" s="20">
        <v>16.5</v>
      </c>
      <c r="AJ319" s="20" t="s">
        <v>616</v>
      </c>
      <c r="AK319" s="22">
        <v>1497</v>
      </c>
      <c r="AL319" s="22">
        <v>5</v>
      </c>
      <c r="AM319" s="22">
        <v>5</v>
      </c>
      <c r="AN319" s="22">
        <v>4</v>
      </c>
      <c r="AO319" s="22">
        <v>35</v>
      </c>
      <c r="AP319" s="22">
        <v>0</v>
      </c>
      <c r="AQ319" s="22">
        <v>0</v>
      </c>
      <c r="AR319" s="22">
        <v>0</v>
      </c>
      <c r="AS319" s="22">
        <v>2</v>
      </c>
      <c r="AT319" s="22">
        <v>0</v>
      </c>
      <c r="AU319" s="22">
        <v>0</v>
      </c>
      <c r="AV319" s="22">
        <v>7</v>
      </c>
      <c r="AW319" s="22">
        <v>241</v>
      </c>
      <c r="AX319" s="20">
        <v>333</v>
      </c>
      <c r="AY319" s="20">
        <v>296.39999999999998</v>
      </c>
      <c r="AZ319" s="20">
        <v>391</v>
      </c>
      <c r="BA319" s="20">
        <v>102.1</v>
      </c>
      <c r="BB319" s="22">
        <v>15</v>
      </c>
      <c r="BC319" s="20">
        <v>5.04</v>
      </c>
      <c r="BD319" s="20">
        <v>1.03</v>
      </c>
      <c r="BE319" s="20">
        <v>6.07</v>
      </c>
      <c r="BF319" s="20">
        <v>28.74</v>
      </c>
      <c r="BG319" s="22">
        <v>168</v>
      </c>
      <c r="BH319" s="22">
        <v>17</v>
      </c>
      <c r="BI319" s="22">
        <v>94</v>
      </c>
      <c r="BJ319" s="22">
        <v>10</v>
      </c>
      <c r="BK319" s="22">
        <v>65</v>
      </c>
      <c r="BL319" s="22">
        <v>27</v>
      </c>
      <c r="BM319" s="22">
        <v>94</v>
      </c>
      <c r="BN319" s="22">
        <v>18</v>
      </c>
      <c r="BO319" s="20"/>
      <c r="BP319" s="20"/>
      <c r="BQ319" s="20"/>
      <c r="BR319" s="20"/>
      <c r="BS319" s="22">
        <v>2</v>
      </c>
      <c r="BT319" s="20"/>
      <c r="BU319" s="22">
        <v>0.3</v>
      </c>
      <c r="BV319" s="22">
        <v>0</v>
      </c>
      <c r="BW319" s="22">
        <v>0.06</v>
      </c>
      <c r="BX319" s="22">
        <v>0.36</v>
      </c>
      <c r="BY319" s="22">
        <v>1.73</v>
      </c>
      <c r="BZ319" s="22">
        <v>2.1</v>
      </c>
      <c r="CA319" s="22">
        <v>251</v>
      </c>
      <c r="CB319" s="22">
        <v>55</v>
      </c>
      <c r="CC319" s="22">
        <v>29</v>
      </c>
      <c r="CD319" s="22">
        <v>5</v>
      </c>
      <c r="CE319" s="22">
        <v>119</v>
      </c>
      <c r="CF319" s="22">
        <v>24</v>
      </c>
      <c r="CG319" s="22">
        <v>205</v>
      </c>
      <c r="CH319" s="22">
        <v>32</v>
      </c>
      <c r="CI319" s="22">
        <v>0.9</v>
      </c>
      <c r="CJ319" s="22">
        <v>0.24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0"/>
      <c r="B320" s="20"/>
      <c r="C320" s="22">
        <v>169593</v>
      </c>
      <c r="D320" s="22">
        <v>0</v>
      </c>
      <c r="E320" s="22">
        <v>0</v>
      </c>
      <c r="F320" s="22">
        <v>-1</v>
      </c>
      <c r="G320" s="22">
        <v>1</v>
      </c>
      <c r="H320" s="22">
        <v>0</v>
      </c>
      <c r="I320" s="22">
        <v>1</v>
      </c>
      <c r="J320" s="20">
        <v>0</v>
      </c>
      <c r="K320" s="20">
        <v>0.5</v>
      </c>
      <c r="L320" s="22">
        <v>0</v>
      </c>
      <c r="M320" s="20" t="s">
        <v>1232</v>
      </c>
      <c r="N320" s="20">
        <v>0</v>
      </c>
      <c r="O320" s="22">
        <v>233</v>
      </c>
      <c r="P320" s="23" t="b">
        <v>0</v>
      </c>
      <c r="Q320" s="20"/>
      <c r="R320" s="20"/>
      <c r="S320" s="22">
        <v>39</v>
      </c>
      <c r="T320" s="20" t="s">
        <v>1233</v>
      </c>
      <c r="U320" s="20">
        <v>1</v>
      </c>
      <c r="V320" s="20" t="s">
        <v>688</v>
      </c>
      <c r="W320" s="20">
        <v>0.1</v>
      </c>
      <c r="X320" s="23" t="b">
        <v>0</v>
      </c>
      <c r="Y320" s="20"/>
      <c r="Z320" s="20" t="s">
        <v>857</v>
      </c>
      <c r="AA320" s="22">
        <v>8</v>
      </c>
      <c r="AB320" s="22">
        <v>31</v>
      </c>
      <c r="AC320" s="22">
        <v>1</v>
      </c>
      <c r="AD320" s="22">
        <v>7274</v>
      </c>
      <c r="AE320" s="22">
        <v>22</v>
      </c>
      <c r="AF320" s="22">
        <v>10132</v>
      </c>
      <c r="AG320" s="22">
        <v>80</v>
      </c>
      <c r="AH320" s="20">
        <v>0</v>
      </c>
      <c r="AI320" s="20">
        <v>0.3</v>
      </c>
      <c r="AJ320" s="20" t="s">
        <v>688</v>
      </c>
      <c r="AK320" s="22">
        <v>3</v>
      </c>
      <c r="AL320" s="22">
        <v>0</v>
      </c>
      <c r="AM320" s="22">
        <v>0</v>
      </c>
      <c r="AN320" s="22">
        <v>0</v>
      </c>
      <c r="AO320" s="22">
        <v>1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3</v>
      </c>
      <c r="AX320" s="20">
        <v>1</v>
      </c>
      <c r="AY320" s="20">
        <v>0</v>
      </c>
      <c r="AZ320" s="20">
        <v>0</v>
      </c>
      <c r="BA320" s="20">
        <v>0.1</v>
      </c>
      <c r="BB320" s="22">
        <v>0</v>
      </c>
      <c r="BC320" s="20">
        <v>0</v>
      </c>
      <c r="BD320" s="20">
        <v>0</v>
      </c>
      <c r="BE320" s="20">
        <v>0</v>
      </c>
      <c r="BF320" s="20">
        <v>7.0000000000000007E-2</v>
      </c>
      <c r="BG320" s="22">
        <v>519</v>
      </c>
      <c r="BH320" s="22">
        <v>37</v>
      </c>
      <c r="BI320" s="22">
        <v>528</v>
      </c>
      <c r="BJ320" s="22">
        <v>29</v>
      </c>
      <c r="BK320" s="22">
        <v>487</v>
      </c>
      <c r="BL320" s="22">
        <v>18</v>
      </c>
      <c r="BM320" s="22">
        <v>530</v>
      </c>
      <c r="BN320" s="22">
        <v>37</v>
      </c>
      <c r="BO320" s="20"/>
      <c r="BP320" s="20"/>
      <c r="BQ320" s="20"/>
      <c r="BR320" s="20"/>
      <c r="BS320" s="20"/>
      <c r="BT320" s="20"/>
      <c r="BU320" s="22">
        <v>0</v>
      </c>
      <c r="BV320" s="22">
        <v>0</v>
      </c>
      <c r="BW320" s="22">
        <v>0</v>
      </c>
      <c r="BX320" s="22">
        <v>0</v>
      </c>
      <c r="BY320" s="22">
        <v>2.1</v>
      </c>
      <c r="BZ320" s="22">
        <v>30</v>
      </c>
      <c r="CA320" s="22">
        <v>800</v>
      </c>
      <c r="CB320" s="22">
        <v>79</v>
      </c>
      <c r="CC320" s="22">
        <v>401</v>
      </c>
      <c r="CD320" s="22">
        <v>39</v>
      </c>
      <c r="CE320" s="22">
        <v>440</v>
      </c>
      <c r="CF320" s="22">
        <v>36</v>
      </c>
      <c r="CG320" s="22">
        <v>394</v>
      </c>
      <c r="CH320" s="22">
        <v>56</v>
      </c>
      <c r="CI320" s="22">
        <v>0</v>
      </c>
      <c r="CJ320" s="22">
        <v>0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100</v>
      </c>
      <c r="B321" s="22">
        <v>100</v>
      </c>
      <c r="C321" s="22">
        <v>244723</v>
      </c>
      <c r="D321" s="22">
        <v>0</v>
      </c>
      <c r="E321" s="22">
        <v>0</v>
      </c>
      <c r="F321" s="22">
        <v>0</v>
      </c>
      <c r="G321" s="22">
        <v>0</v>
      </c>
      <c r="H321" s="22">
        <v>1</v>
      </c>
      <c r="I321" s="22">
        <v>2</v>
      </c>
      <c r="J321" s="20">
        <v>0</v>
      </c>
      <c r="K321" s="20">
        <v>3.3</v>
      </c>
      <c r="L321" s="22">
        <v>3</v>
      </c>
      <c r="M321" s="20" t="s">
        <v>1225</v>
      </c>
      <c r="N321" s="20">
        <v>2.8</v>
      </c>
      <c r="O321" s="22">
        <v>234</v>
      </c>
      <c r="P321" s="23" t="b">
        <v>0</v>
      </c>
      <c r="Q321" s="20"/>
      <c r="R321" s="20" t="s">
        <v>3437</v>
      </c>
      <c r="S321" s="22">
        <v>45</v>
      </c>
      <c r="T321" s="20" t="s">
        <v>1226</v>
      </c>
      <c r="U321" s="20">
        <v>2.8</v>
      </c>
      <c r="V321" s="20" t="s">
        <v>528</v>
      </c>
      <c r="W321" s="20">
        <v>2.8</v>
      </c>
      <c r="X321" s="23" t="b">
        <v>0</v>
      </c>
      <c r="Y321" s="20"/>
      <c r="Z321" s="20" t="s">
        <v>857</v>
      </c>
      <c r="AA321" s="22">
        <v>8</v>
      </c>
      <c r="AB321" s="22">
        <v>31</v>
      </c>
      <c r="AC321" s="22">
        <v>75</v>
      </c>
      <c r="AD321" s="22">
        <v>1071978</v>
      </c>
      <c r="AE321" s="22">
        <v>1792</v>
      </c>
      <c r="AF321" s="22">
        <v>839096</v>
      </c>
      <c r="AG321" s="22">
        <v>6166</v>
      </c>
      <c r="AH321" s="20">
        <v>0.6</v>
      </c>
      <c r="AI321" s="20">
        <v>16.7</v>
      </c>
      <c r="AJ321" s="20" t="s">
        <v>528</v>
      </c>
      <c r="AK321" s="22">
        <v>2347</v>
      </c>
      <c r="AL321" s="22">
        <v>1</v>
      </c>
      <c r="AM321" s="22">
        <v>2</v>
      </c>
      <c r="AN321" s="22">
        <v>6</v>
      </c>
      <c r="AO321" s="22">
        <v>45</v>
      </c>
      <c r="AP321" s="22">
        <v>0</v>
      </c>
      <c r="AQ321" s="22">
        <v>0</v>
      </c>
      <c r="AR321" s="22">
        <v>0</v>
      </c>
      <c r="AS321" s="22">
        <v>5</v>
      </c>
      <c r="AT321" s="22">
        <v>0</v>
      </c>
      <c r="AU321" s="22">
        <v>0</v>
      </c>
      <c r="AV321" s="22">
        <v>7</v>
      </c>
      <c r="AW321" s="22">
        <v>393</v>
      </c>
      <c r="AX321" s="20">
        <v>479.2</v>
      </c>
      <c r="AY321" s="20">
        <v>262.89999999999998</v>
      </c>
      <c r="AZ321" s="20">
        <v>99</v>
      </c>
      <c r="BA321" s="20">
        <v>84.3</v>
      </c>
      <c r="BB321" s="22">
        <v>27</v>
      </c>
      <c r="BC321" s="20">
        <v>0.57999999999999996</v>
      </c>
      <c r="BD321" s="20">
        <v>1.58</v>
      </c>
      <c r="BE321" s="20">
        <v>2.16</v>
      </c>
      <c r="BF321" s="20">
        <v>38.64</v>
      </c>
      <c r="BG321" s="22">
        <v>71</v>
      </c>
      <c r="BH321" s="22">
        <v>27</v>
      </c>
      <c r="BI321" s="22">
        <v>113</v>
      </c>
      <c r="BJ321" s="22">
        <v>23</v>
      </c>
      <c r="BK321" s="22">
        <v>231</v>
      </c>
      <c r="BL321" s="22">
        <v>64</v>
      </c>
      <c r="BM321" s="22">
        <v>126</v>
      </c>
      <c r="BN321" s="22">
        <v>26</v>
      </c>
      <c r="BO321" s="20"/>
      <c r="BP321" s="20"/>
      <c r="BQ321" s="20"/>
      <c r="BR321" s="20"/>
      <c r="BS321" s="20"/>
      <c r="BT321" s="20"/>
      <c r="BU321" s="22">
        <v>0.02</v>
      </c>
      <c r="BV321" s="22">
        <v>0</v>
      </c>
      <c r="BW321" s="22">
        <v>0.06</v>
      </c>
      <c r="BX321" s="22">
        <v>0.08</v>
      </c>
      <c r="BY321" s="22">
        <v>1.48</v>
      </c>
      <c r="BZ321" s="22">
        <v>1.73</v>
      </c>
      <c r="CA321" s="22">
        <v>401</v>
      </c>
      <c r="CB321" s="22">
        <v>77</v>
      </c>
      <c r="CC321" s="22">
        <v>108</v>
      </c>
      <c r="CD321" s="22">
        <v>31</v>
      </c>
      <c r="CE321" s="22">
        <v>166</v>
      </c>
      <c r="CF321" s="22">
        <v>42</v>
      </c>
      <c r="CG321" s="22">
        <v>116</v>
      </c>
      <c r="CH321" s="22">
        <v>48</v>
      </c>
      <c r="CI321" s="22">
        <v>1.04</v>
      </c>
      <c r="CJ321" s="22">
        <v>0.23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2">
        <v>0</v>
      </c>
      <c r="B322" s="22">
        <v>0</v>
      </c>
      <c r="C322" s="22">
        <v>512462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2</v>
      </c>
      <c r="J322" s="20">
        <v>0</v>
      </c>
      <c r="K322" s="20">
        <v>0</v>
      </c>
      <c r="L322" s="22">
        <v>0</v>
      </c>
      <c r="M322" s="20" t="s">
        <v>2087</v>
      </c>
      <c r="N322" s="20">
        <v>0</v>
      </c>
      <c r="O322" s="22">
        <v>235</v>
      </c>
      <c r="P322" s="23" t="b">
        <v>0</v>
      </c>
      <c r="Q322" s="20" t="s">
        <v>2742</v>
      </c>
      <c r="R322" s="20" t="s">
        <v>2743</v>
      </c>
      <c r="S322" s="22">
        <v>40</v>
      </c>
      <c r="T322" s="20" t="s">
        <v>2088</v>
      </c>
      <c r="U322" s="20">
        <v>0</v>
      </c>
      <c r="V322" s="20" t="s">
        <v>618</v>
      </c>
      <c r="W322" s="20">
        <v>0</v>
      </c>
      <c r="X322" s="23" t="b">
        <v>0</v>
      </c>
      <c r="Y322" s="20"/>
      <c r="Z322" s="20" t="s">
        <v>871</v>
      </c>
      <c r="AA322" s="22">
        <v>8</v>
      </c>
      <c r="AB322" s="22">
        <v>31</v>
      </c>
      <c r="AC322" s="22">
        <v>0</v>
      </c>
      <c r="AD322" s="22">
        <v>415</v>
      </c>
      <c r="AE322" s="22">
        <v>0</v>
      </c>
      <c r="AF322" s="22">
        <v>10517</v>
      </c>
      <c r="AG322" s="22">
        <v>6</v>
      </c>
      <c r="AH322" s="20">
        <v>0</v>
      </c>
      <c r="AI322" s="20">
        <v>0</v>
      </c>
      <c r="AJ322" s="20" t="s">
        <v>618</v>
      </c>
      <c r="AK322" s="22">
        <v>0</v>
      </c>
      <c r="AL322" s="22">
        <v>0</v>
      </c>
      <c r="AM322" s="22">
        <v>0</v>
      </c>
      <c r="AN322" s="22">
        <v>0</v>
      </c>
      <c r="AO322" s="22">
        <v>0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0</v>
      </c>
      <c r="AX322" s="20">
        <v>0</v>
      </c>
      <c r="AY322" s="20">
        <v>0</v>
      </c>
      <c r="AZ322" s="20">
        <v>0</v>
      </c>
      <c r="BA322" s="20">
        <v>0</v>
      </c>
      <c r="BB322" s="22">
        <v>0</v>
      </c>
      <c r="BC322" s="20">
        <v>0</v>
      </c>
      <c r="BD322" s="20">
        <v>0</v>
      </c>
      <c r="BE322" s="20">
        <v>0</v>
      </c>
      <c r="BF322" s="20">
        <v>0</v>
      </c>
      <c r="BG322" s="22">
        <v>625</v>
      </c>
      <c r="BH322" s="22">
        <v>234</v>
      </c>
      <c r="BI322" s="22">
        <v>611</v>
      </c>
      <c r="BJ322" s="22">
        <v>233</v>
      </c>
      <c r="BK322" s="22">
        <v>574</v>
      </c>
      <c r="BL322" s="22">
        <v>223</v>
      </c>
      <c r="BM322" s="22">
        <v>629</v>
      </c>
      <c r="BN322" s="22">
        <v>234</v>
      </c>
      <c r="BO322" s="20"/>
      <c r="BP322" s="20"/>
      <c r="BQ322" s="20"/>
      <c r="BR322" s="20"/>
      <c r="BS322" s="20"/>
      <c r="BT322" s="20"/>
      <c r="BU322" s="22">
        <v>0</v>
      </c>
      <c r="BV322" s="22">
        <v>0</v>
      </c>
      <c r="BW322" s="22">
        <v>0</v>
      </c>
      <c r="BX322" s="22">
        <v>0</v>
      </c>
      <c r="BY322" s="22">
        <v>0</v>
      </c>
      <c r="BZ322" s="22">
        <v>0</v>
      </c>
      <c r="CA322" s="22">
        <v>752</v>
      </c>
      <c r="CB322" s="22">
        <v>218</v>
      </c>
      <c r="CC322" s="22">
        <v>491</v>
      </c>
      <c r="CD322" s="22">
        <v>185</v>
      </c>
      <c r="CE322" s="22">
        <v>636</v>
      </c>
      <c r="CF322" s="22">
        <v>230</v>
      </c>
      <c r="CG322" s="22">
        <v>546</v>
      </c>
      <c r="CH322" s="22">
        <v>208</v>
      </c>
      <c r="CI322" s="22">
        <v>0</v>
      </c>
      <c r="CJ322" s="22">
        <v>0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0</v>
      </c>
      <c r="B323" s="22">
        <v>0</v>
      </c>
      <c r="C323" s="22">
        <v>443661</v>
      </c>
      <c r="D323" s="22">
        <v>0</v>
      </c>
      <c r="E323" s="22">
        <v>0</v>
      </c>
      <c r="F323" s="22">
        <v>-4</v>
      </c>
      <c r="G323" s="22">
        <v>4</v>
      </c>
      <c r="H323" s="22">
        <v>2</v>
      </c>
      <c r="I323" s="22">
        <v>3</v>
      </c>
      <c r="J323" s="20">
        <v>0</v>
      </c>
      <c r="K323" s="20">
        <v>0</v>
      </c>
      <c r="L323" s="22">
        <v>0</v>
      </c>
      <c r="M323" s="20" t="s">
        <v>1026</v>
      </c>
      <c r="N323" s="20">
        <v>0</v>
      </c>
      <c r="O323" s="22">
        <v>236</v>
      </c>
      <c r="P323" s="23" t="b">
        <v>0</v>
      </c>
      <c r="Q323" s="20" t="s">
        <v>2382</v>
      </c>
      <c r="R323" s="20" t="s">
        <v>3778</v>
      </c>
      <c r="S323" s="22">
        <v>56</v>
      </c>
      <c r="T323" s="20" t="s">
        <v>1227</v>
      </c>
      <c r="U323" s="20">
        <v>6.5</v>
      </c>
      <c r="V323" s="20" t="s">
        <v>423</v>
      </c>
      <c r="W323" s="20">
        <v>0.3</v>
      </c>
      <c r="X323" s="23" t="b">
        <v>0</v>
      </c>
      <c r="Y323" s="20"/>
      <c r="Z323" s="20" t="s">
        <v>898</v>
      </c>
      <c r="AA323" s="22">
        <v>8</v>
      </c>
      <c r="AB323" s="22">
        <v>31</v>
      </c>
      <c r="AC323" s="22">
        <v>72</v>
      </c>
      <c r="AD323" s="22">
        <v>396330</v>
      </c>
      <c r="AE323" s="22">
        <v>49</v>
      </c>
      <c r="AF323" s="22">
        <v>384245</v>
      </c>
      <c r="AG323" s="22">
        <v>1606</v>
      </c>
      <c r="AH323" s="20">
        <v>0</v>
      </c>
      <c r="AI323" s="20">
        <v>12.9</v>
      </c>
      <c r="AJ323" s="20" t="s">
        <v>423</v>
      </c>
      <c r="AK323" s="22">
        <v>754</v>
      </c>
      <c r="AL323" s="22">
        <v>6</v>
      </c>
      <c r="AM323" s="22">
        <v>3</v>
      </c>
      <c r="AN323" s="22">
        <v>0</v>
      </c>
      <c r="AO323" s="22">
        <v>16</v>
      </c>
      <c r="AP323" s="22">
        <v>0</v>
      </c>
      <c r="AQ323" s="22">
        <v>0</v>
      </c>
      <c r="AR323" s="22">
        <v>0</v>
      </c>
      <c r="AS323" s="22">
        <v>0</v>
      </c>
      <c r="AT323" s="22">
        <v>0</v>
      </c>
      <c r="AU323" s="22">
        <v>0</v>
      </c>
      <c r="AV323" s="22">
        <v>14</v>
      </c>
      <c r="AW323" s="22">
        <v>269</v>
      </c>
      <c r="AX323" s="20">
        <v>379.6</v>
      </c>
      <c r="AY323" s="20">
        <v>353.1</v>
      </c>
      <c r="AZ323" s="20">
        <v>297</v>
      </c>
      <c r="BA323" s="20">
        <v>103.2</v>
      </c>
      <c r="BB323" s="22">
        <v>8</v>
      </c>
      <c r="BC323" s="20">
        <v>3.12</v>
      </c>
      <c r="BD323" s="20">
        <v>2.86</v>
      </c>
      <c r="BE323" s="20">
        <v>5.98</v>
      </c>
      <c r="BF323" s="20">
        <v>11.83</v>
      </c>
      <c r="BG323" s="22">
        <v>130</v>
      </c>
      <c r="BH323" s="22">
        <v>54</v>
      </c>
      <c r="BI323" s="22">
        <v>72</v>
      </c>
      <c r="BJ323" s="22">
        <v>56</v>
      </c>
      <c r="BK323" s="22">
        <v>91</v>
      </c>
      <c r="BL323" s="22">
        <v>55</v>
      </c>
      <c r="BM323" s="22">
        <v>91</v>
      </c>
      <c r="BN323" s="22">
        <v>62</v>
      </c>
      <c r="BO323" s="22">
        <v>2</v>
      </c>
      <c r="BP323" s="20"/>
      <c r="BQ323" s="22">
        <v>2</v>
      </c>
      <c r="BR323" s="20"/>
      <c r="BS323" s="20"/>
      <c r="BT323" s="20"/>
      <c r="BU323" s="22">
        <v>0.37</v>
      </c>
      <c r="BV323" s="22">
        <v>0</v>
      </c>
      <c r="BW323" s="22">
        <v>0.34</v>
      </c>
      <c r="BX323" s="22">
        <v>0.71</v>
      </c>
      <c r="BY323" s="22">
        <v>1.41</v>
      </c>
      <c r="BZ323" s="22">
        <v>1.91</v>
      </c>
      <c r="CA323" s="22">
        <v>96</v>
      </c>
      <c r="CB323" s="22">
        <v>59</v>
      </c>
      <c r="CC323" s="22">
        <v>816</v>
      </c>
      <c r="CD323" s="22">
        <v>352</v>
      </c>
      <c r="CE323" s="22">
        <v>7</v>
      </c>
      <c r="CF323" s="22">
        <v>4</v>
      </c>
      <c r="CG323" s="22">
        <v>284</v>
      </c>
      <c r="CH323" s="22">
        <v>89</v>
      </c>
      <c r="CI323" s="22">
        <v>0.95</v>
      </c>
      <c r="CJ323" s="22">
        <v>0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27.75" thickBot="1">
      <c r="A324" s="22">
        <v>0</v>
      </c>
      <c r="B324" s="22">
        <v>0</v>
      </c>
      <c r="C324" s="22">
        <v>450541</v>
      </c>
      <c r="D324" s="22">
        <v>0</v>
      </c>
      <c r="E324" s="22">
        <v>0</v>
      </c>
      <c r="F324" s="22">
        <v>0</v>
      </c>
      <c r="G324" s="22">
        <v>0</v>
      </c>
      <c r="H324" s="22">
        <v>0</v>
      </c>
      <c r="I324" s="22">
        <v>4</v>
      </c>
      <c r="J324" s="20">
        <v>0</v>
      </c>
      <c r="K324" s="20">
        <v>0</v>
      </c>
      <c r="L324" s="22">
        <v>0</v>
      </c>
      <c r="M324" s="20" t="s">
        <v>1234</v>
      </c>
      <c r="N324" s="20">
        <v>0</v>
      </c>
      <c r="O324" s="22">
        <v>237</v>
      </c>
      <c r="P324" s="23" t="b">
        <v>0</v>
      </c>
      <c r="Q324" s="20" t="s">
        <v>2390</v>
      </c>
      <c r="R324" s="20" t="s">
        <v>2391</v>
      </c>
      <c r="S324" s="22">
        <v>45</v>
      </c>
      <c r="T324" s="20" t="s">
        <v>1235</v>
      </c>
      <c r="U324" s="20">
        <v>0</v>
      </c>
      <c r="V324" s="20" t="s">
        <v>690</v>
      </c>
      <c r="W324" s="20">
        <v>0</v>
      </c>
      <c r="X324" s="23" t="b">
        <v>0</v>
      </c>
      <c r="Y324" s="20"/>
      <c r="Z324" s="20" t="s">
        <v>871</v>
      </c>
      <c r="AA324" s="22">
        <v>8</v>
      </c>
      <c r="AB324" s="22">
        <v>31</v>
      </c>
      <c r="AC324" s="22">
        <v>0</v>
      </c>
      <c r="AD324" s="22">
        <v>0</v>
      </c>
      <c r="AE324" s="22">
        <v>0</v>
      </c>
      <c r="AF324" s="22">
        <v>1589</v>
      </c>
      <c r="AG324" s="22">
        <v>1</v>
      </c>
      <c r="AH324" s="20">
        <v>0</v>
      </c>
      <c r="AI324" s="20">
        <v>0</v>
      </c>
      <c r="AJ324" s="20" t="s">
        <v>690</v>
      </c>
      <c r="AK324" s="22">
        <v>0</v>
      </c>
      <c r="AL324" s="22">
        <v>0</v>
      </c>
      <c r="AM324" s="22">
        <v>0</v>
      </c>
      <c r="AN324" s="22">
        <v>0</v>
      </c>
      <c r="AO324" s="22">
        <v>0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0</v>
      </c>
      <c r="AW324" s="22">
        <v>0</v>
      </c>
      <c r="AX324" s="20">
        <v>0</v>
      </c>
      <c r="AY324" s="20">
        <v>0</v>
      </c>
      <c r="AZ324" s="20">
        <v>0</v>
      </c>
      <c r="BA324" s="20">
        <v>0</v>
      </c>
      <c r="BB324" s="22">
        <v>0</v>
      </c>
      <c r="BC324" s="20">
        <v>0</v>
      </c>
      <c r="BD324" s="20">
        <v>0</v>
      </c>
      <c r="BE324" s="20">
        <v>0</v>
      </c>
      <c r="BF324" s="20">
        <v>0</v>
      </c>
      <c r="BG324" s="22">
        <v>726</v>
      </c>
      <c r="BH324" s="22">
        <v>79</v>
      </c>
      <c r="BI324" s="22">
        <v>720</v>
      </c>
      <c r="BJ324" s="22">
        <v>79</v>
      </c>
      <c r="BK324" s="22">
        <v>705</v>
      </c>
      <c r="BL324" s="22">
        <v>78</v>
      </c>
      <c r="BM324" s="22">
        <v>729</v>
      </c>
      <c r="BN324" s="22">
        <v>81</v>
      </c>
      <c r="BO324" s="20"/>
      <c r="BP324" s="20"/>
      <c r="BQ324" s="20"/>
      <c r="BR324" s="20"/>
      <c r="BS324" s="20"/>
      <c r="BT324" s="20"/>
      <c r="BU324" s="22">
        <v>0</v>
      </c>
      <c r="BV324" s="22">
        <v>0</v>
      </c>
      <c r="BW324" s="22">
        <v>0</v>
      </c>
      <c r="BX324" s="22">
        <v>0</v>
      </c>
      <c r="BY324" s="22">
        <v>0</v>
      </c>
      <c r="BZ324" s="22">
        <v>0</v>
      </c>
      <c r="CA324" s="22">
        <v>420</v>
      </c>
      <c r="CB324" s="22">
        <v>75</v>
      </c>
      <c r="CC324" s="22">
        <v>647</v>
      </c>
      <c r="CD324" s="22">
        <v>61</v>
      </c>
      <c r="CE324" s="22">
        <v>732</v>
      </c>
      <c r="CF324" s="22">
        <v>83</v>
      </c>
      <c r="CG324" s="22">
        <v>699</v>
      </c>
      <c r="CH324" s="22">
        <v>96</v>
      </c>
      <c r="CI324" s="22">
        <v>0</v>
      </c>
      <c r="CJ324" s="22">
        <v>0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0"/>
      <c r="B325" s="20"/>
      <c r="C325" s="22">
        <v>427623</v>
      </c>
      <c r="D325" s="22">
        <v>0</v>
      </c>
      <c r="E325" s="22">
        <v>0</v>
      </c>
      <c r="F325" s="22">
        <v>-1</v>
      </c>
      <c r="G325" s="22">
        <v>1</v>
      </c>
      <c r="H325" s="22">
        <v>1</v>
      </c>
      <c r="I325" s="22">
        <v>2</v>
      </c>
      <c r="J325" s="20">
        <v>0</v>
      </c>
      <c r="K325" s="20">
        <v>5.3</v>
      </c>
      <c r="L325" s="22">
        <v>2</v>
      </c>
      <c r="M325" s="20" t="s">
        <v>1003</v>
      </c>
      <c r="N325" s="20">
        <v>4.8</v>
      </c>
      <c r="O325" s="22">
        <v>238</v>
      </c>
      <c r="P325" s="23" t="b">
        <v>0</v>
      </c>
      <c r="Q325" s="20"/>
      <c r="R325" s="20"/>
      <c r="S325" s="22">
        <v>39</v>
      </c>
      <c r="T325" s="20" t="s">
        <v>1239</v>
      </c>
      <c r="U325" s="20">
        <v>1.7</v>
      </c>
      <c r="V325" s="20" t="s">
        <v>502</v>
      </c>
      <c r="W325" s="20">
        <v>1</v>
      </c>
      <c r="X325" s="23" t="b">
        <v>0</v>
      </c>
      <c r="Y325" s="20"/>
      <c r="Z325" s="20" t="s">
        <v>857</v>
      </c>
      <c r="AA325" s="22">
        <v>8</v>
      </c>
      <c r="AB325" s="22">
        <v>31</v>
      </c>
      <c r="AC325" s="22">
        <v>33</v>
      </c>
      <c r="AD325" s="22">
        <v>133990</v>
      </c>
      <c r="AE325" s="22">
        <v>4310</v>
      </c>
      <c r="AF325" s="22">
        <v>75816</v>
      </c>
      <c r="AG325" s="22">
        <v>2652</v>
      </c>
      <c r="AH325" s="20">
        <v>1.2</v>
      </c>
      <c r="AI325" s="20">
        <v>8.5</v>
      </c>
      <c r="AJ325" s="20" t="s">
        <v>2089</v>
      </c>
      <c r="AK325" s="22">
        <v>1461</v>
      </c>
      <c r="AL325" s="22">
        <v>1</v>
      </c>
      <c r="AM325" s="22">
        <v>0</v>
      </c>
      <c r="AN325" s="22">
        <v>1</v>
      </c>
      <c r="AO325" s="22">
        <v>33</v>
      </c>
      <c r="AP325" s="22">
        <v>0</v>
      </c>
      <c r="AQ325" s="22">
        <v>0</v>
      </c>
      <c r="AR325" s="22">
        <v>0</v>
      </c>
      <c r="AS325" s="22">
        <v>2</v>
      </c>
      <c r="AT325" s="22">
        <v>0</v>
      </c>
      <c r="AU325" s="22">
        <v>0</v>
      </c>
      <c r="AV325" s="22">
        <v>2</v>
      </c>
      <c r="AW325" s="22">
        <v>222</v>
      </c>
      <c r="AX325" s="20">
        <v>317.8</v>
      </c>
      <c r="AY325" s="20">
        <v>51.4</v>
      </c>
      <c r="AZ325" s="20">
        <v>49</v>
      </c>
      <c r="BA325" s="20">
        <v>41.9</v>
      </c>
      <c r="BB325" s="22">
        <v>16</v>
      </c>
      <c r="BC325" s="20">
        <v>0.31</v>
      </c>
      <c r="BD325" s="20">
        <v>0.13</v>
      </c>
      <c r="BE325" s="20">
        <v>0.44</v>
      </c>
      <c r="BF325" s="20">
        <v>26.41</v>
      </c>
      <c r="BG325" s="22">
        <v>182</v>
      </c>
      <c r="BH325" s="22">
        <v>65</v>
      </c>
      <c r="BI325" s="22">
        <v>342</v>
      </c>
      <c r="BJ325" s="22">
        <v>117</v>
      </c>
      <c r="BK325" s="22">
        <v>319</v>
      </c>
      <c r="BL325" s="22">
        <v>102</v>
      </c>
      <c r="BM325" s="22">
        <v>272</v>
      </c>
      <c r="BN325" s="22">
        <v>90</v>
      </c>
      <c r="BO325" s="20"/>
      <c r="BP325" s="20"/>
      <c r="BQ325" s="20"/>
      <c r="BR325" s="20"/>
      <c r="BS325" s="20"/>
      <c r="BT325" s="20"/>
      <c r="BU325" s="22">
        <v>0.02</v>
      </c>
      <c r="BV325" s="22">
        <v>0</v>
      </c>
      <c r="BW325" s="22">
        <v>0.01</v>
      </c>
      <c r="BX325" s="22">
        <v>0.03</v>
      </c>
      <c r="BY325" s="22">
        <v>1.63</v>
      </c>
      <c r="BZ325" s="22">
        <v>2.0299999999999998</v>
      </c>
      <c r="CA325" s="22">
        <v>813</v>
      </c>
      <c r="CB325" s="22">
        <v>256</v>
      </c>
      <c r="CC325" s="22">
        <v>36</v>
      </c>
      <c r="CD325" s="22">
        <v>6</v>
      </c>
      <c r="CE325" s="22">
        <v>348</v>
      </c>
      <c r="CF325" s="22">
        <v>120</v>
      </c>
      <c r="CG325" s="22">
        <v>197</v>
      </c>
      <c r="CH325" s="22">
        <v>81</v>
      </c>
      <c r="CI325" s="22">
        <v>0.99</v>
      </c>
      <c r="CJ325" s="22">
        <v>0.06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100</v>
      </c>
      <c r="B326" s="22">
        <v>100</v>
      </c>
      <c r="C326" s="22">
        <v>173954</v>
      </c>
      <c r="D326" s="22">
        <v>0</v>
      </c>
      <c r="E326" s="22">
        <v>0</v>
      </c>
      <c r="F326" s="22">
        <v>-2</v>
      </c>
      <c r="G326" s="22">
        <v>2</v>
      </c>
      <c r="H326" s="22">
        <v>0</v>
      </c>
      <c r="I326" s="22">
        <v>3</v>
      </c>
      <c r="J326" s="20">
        <v>0</v>
      </c>
      <c r="K326" s="20">
        <v>0.5</v>
      </c>
      <c r="L326" s="22">
        <v>0</v>
      </c>
      <c r="M326" s="20" t="s">
        <v>1214</v>
      </c>
      <c r="N326" s="20">
        <v>0</v>
      </c>
      <c r="O326" s="22">
        <v>239</v>
      </c>
      <c r="P326" s="23" t="b">
        <v>0</v>
      </c>
      <c r="Q326" s="20"/>
      <c r="R326" s="20" t="s">
        <v>3176</v>
      </c>
      <c r="S326" s="22">
        <v>43</v>
      </c>
      <c r="T326" s="20" t="s">
        <v>1215</v>
      </c>
      <c r="U326" s="20">
        <v>1.8</v>
      </c>
      <c r="V326" s="20" t="s">
        <v>685</v>
      </c>
      <c r="W326" s="20">
        <v>0.1</v>
      </c>
      <c r="X326" s="23" t="b">
        <v>0</v>
      </c>
      <c r="Y326" s="20"/>
      <c r="Z326" s="20" t="s">
        <v>857</v>
      </c>
      <c r="AA326" s="22">
        <v>8</v>
      </c>
      <c r="AB326" s="22">
        <v>31</v>
      </c>
      <c r="AC326" s="22">
        <v>7</v>
      </c>
      <c r="AD326" s="22">
        <v>9753</v>
      </c>
      <c r="AE326" s="22">
        <v>30</v>
      </c>
      <c r="AF326" s="22">
        <v>11196</v>
      </c>
      <c r="AG326" s="22">
        <v>63</v>
      </c>
      <c r="AH326" s="20">
        <v>0</v>
      </c>
      <c r="AI326" s="20">
        <v>1.6</v>
      </c>
      <c r="AJ326" s="20" t="s">
        <v>685</v>
      </c>
      <c r="AK326" s="22">
        <v>174</v>
      </c>
      <c r="AL326" s="22">
        <v>0</v>
      </c>
      <c r="AM326" s="22">
        <v>0</v>
      </c>
      <c r="AN326" s="22">
        <v>1</v>
      </c>
      <c r="AO326" s="22">
        <v>2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0</v>
      </c>
      <c r="AW326" s="22">
        <v>18</v>
      </c>
      <c r="AX326" s="20">
        <v>9.4</v>
      </c>
      <c r="AY326" s="20">
        <v>5</v>
      </c>
      <c r="AZ326" s="20">
        <v>8</v>
      </c>
      <c r="BA326" s="20">
        <v>2.2000000000000002</v>
      </c>
      <c r="BB326" s="22">
        <v>2</v>
      </c>
      <c r="BC326" s="20">
        <v>0</v>
      </c>
      <c r="BD326" s="20">
        <v>0.04</v>
      </c>
      <c r="BE326" s="20">
        <v>0.04</v>
      </c>
      <c r="BF326" s="20">
        <v>3.16</v>
      </c>
      <c r="BG326" s="22">
        <v>481</v>
      </c>
      <c r="BH326" s="22">
        <v>212</v>
      </c>
      <c r="BI326" s="22">
        <v>447</v>
      </c>
      <c r="BJ326" s="22">
        <v>221</v>
      </c>
      <c r="BK326" s="22">
        <v>433</v>
      </c>
      <c r="BL326" s="22">
        <v>216</v>
      </c>
      <c r="BM326" s="22">
        <v>489</v>
      </c>
      <c r="BN326" s="22">
        <v>221</v>
      </c>
      <c r="BO326" s="20"/>
      <c r="BP326" s="20"/>
      <c r="BQ326" s="20"/>
      <c r="BR326" s="20"/>
      <c r="BS326" s="20"/>
      <c r="BT326" s="20"/>
      <c r="BU326" s="22">
        <v>0</v>
      </c>
      <c r="BV326" s="22">
        <v>0</v>
      </c>
      <c r="BW326" s="22">
        <v>0.02</v>
      </c>
      <c r="BX326" s="22">
        <v>0.02</v>
      </c>
      <c r="BY326" s="22">
        <v>1.63</v>
      </c>
      <c r="BZ326" s="22">
        <v>1.03</v>
      </c>
      <c r="CA326" s="22">
        <v>618</v>
      </c>
      <c r="CB326" s="22">
        <v>347</v>
      </c>
      <c r="CC326" s="22">
        <v>548</v>
      </c>
      <c r="CD326" s="22">
        <v>191</v>
      </c>
      <c r="CE326" s="22">
        <v>332</v>
      </c>
      <c r="CF326" s="22">
        <v>143</v>
      </c>
      <c r="CG326" s="22">
        <v>490</v>
      </c>
      <c r="CH326" s="22">
        <v>167</v>
      </c>
      <c r="CI326" s="22">
        <v>1.03</v>
      </c>
      <c r="CJ326" s="22">
        <v>0.52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2">
        <v>0</v>
      </c>
      <c r="B327" s="22">
        <v>0</v>
      </c>
      <c r="C327" s="22">
        <v>86417</v>
      </c>
      <c r="D327" s="22">
        <v>0</v>
      </c>
      <c r="E327" s="22">
        <v>0</v>
      </c>
      <c r="F327" s="22">
        <v>-2</v>
      </c>
      <c r="G327" s="22">
        <v>2</v>
      </c>
      <c r="H327" s="22">
        <v>0</v>
      </c>
      <c r="I327" s="22">
        <v>3</v>
      </c>
      <c r="J327" s="20">
        <v>0</v>
      </c>
      <c r="K327" s="20">
        <v>0</v>
      </c>
      <c r="L327" s="22">
        <v>0</v>
      </c>
      <c r="M327" s="20" t="s">
        <v>1211</v>
      </c>
      <c r="N327" s="20">
        <v>0</v>
      </c>
      <c r="O327" s="22">
        <v>240</v>
      </c>
      <c r="P327" s="23" t="b">
        <v>0</v>
      </c>
      <c r="Q327" s="20" t="s">
        <v>4270</v>
      </c>
      <c r="R327" s="20" t="s">
        <v>4271</v>
      </c>
      <c r="S327" s="22">
        <v>48</v>
      </c>
      <c r="T327" s="20" t="s">
        <v>1212</v>
      </c>
      <c r="U327" s="20">
        <v>2.4</v>
      </c>
      <c r="V327" s="20" t="s">
        <v>583</v>
      </c>
      <c r="W327" s="20">
        <v>0.1</v>
      </c>
      <c r="X327" s="23" t="b">
        <v>0</v>
      </c>
      <c r="Y327" s="20"/>
      <c r="Z327" s="20" t="s">
        <v>898</v>
      </c>
      <c r="AA327" s="22">
        <v>8</v>
      </c>
      <c r="AB327" s="22">
        <v>31</v>
      </c>
      <c r="AC327" s="22">
        <v>47</v>
      </c>
      <c r="AD327" s="22">
        <v>18410</v>
      </c>
      <c r="AE327" s="22">
        <v>3</v>
      </c>
      <c r="AF327" s="22">
        <v>27805</v>
      </c>
      <c r="AG327" s="22">
        <v>174</v>
      </c>
      <c r="AH327" s="20">
        <v>0</v>
      </c>
      <c r="AI327" s="20">
        <v>9.8000000000000007</v>
      </c>
      <c r="AJ327" s="20" t="s">
        <v>583</v>
      </c>
      <c r="AK327" s="22">
        <v>1220</v>
      </c>
      <c r="AL327" s="22">
        <v>1</v>
      </c>
      <c r="AM327" s="22">
        <v>1</v>
      </c>
      <c r="AN327" s="22">
        <v>4</v>
      </c>
      <c r="AO327" s="22">
        <v>21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1</v>
      </c>
      <c r="AW327" s="22">
        <v>140</v>
      </c>
      <c r="AX327" s="20">
        <v>207.8</v>
      </c>
      <c r="AY327" s="20">
        <v>183.1</v>
      </c>
      <c r="AZ327" s="20">
        <v>209</v>
      </c>
      <c r="BA327" s="20">
        <v>59.8</v>
      </c>
      <c r="BB327" s="22">
        <v>17</v>
      </c>
      <c r="BC327" s="20">
        <v>1.58</v>
      </c>
      <c r="BD327" s="20">
        <v>1.22</v>
      </c>
      <c r="BE327" s="20">
        <v>2.8</v>
      </c>
      <c r="BF327" s="20">
        <v>20.22</v>
      </c>
      <c r="BG327" s="22">
        <v>260</v>
      </c>
      <c r="BH327" s="22">
        <v>107</v>
      </c>
      <c r="BI327" s="22">
        <v>164</v>
      </c>
      <c r="BJ327" s="22">
        <v>106</v>
      </c>
      <c r="BK327" s="22">
        <v>135</v>
      </c>
      <c r="BL327" s="22">
        <v>86</v>
      </c>
      <c r="BM327" s="22">
        <v>204</v>
      </c>
      <c r="BN327" s="22">
        <v>103</v>
      </c>
      <c r="BO327" s="20"/>
      <c r="BP327" s="20"/>
      <c r="BQ327" s="20"/>
      <c r="BR327" s="20"/>
      <c r="BS327" s="20"/>
      <c r="BT327" s="20"/>
      <c r="BU327" s="22">
        <v>0.12</v>
      </c>
      <c r="BV327" s="22">
        <v>0</v>
      </c>
      <c r="BW327" s="22">
        <v>0.09</v>
      </c>
      <c r="BX327" s="22">
        <v>0.21</v>
      </c>
      <c r="BY327" s="22">
        <v>1.49</v>
      </c>
      <c r="BZ327" s="22">
        <v>1.55</v>
      </c>
      <c r="CA327" s="22">
        <v>278</v>
      </c>
      <c r="CB327" s="22">
        <v>178</v>
      </c>
      <c r="CC327" s="22">
        <v>743</v>
      </c>
      <c r="CD327" s="22">
        <v>304</v>
      </c>
      <c r="CE327" s="22">
        <v>243</v>
      </c>
      <c r="CF327" s="22">
        <v>100</v>
      </c>
      <c r="CG327" s="22">
        <v>432</v>
      </c>
      <c r="CH327" s="22">
        <v>141</v>
      </c>
      <c r="CI327" s="22">
        <v>1.25</v>
      </c>
      <c r="CJ327" s="22">
        <v>0.3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2">
        <v>100</v>
      </c>
      <c r="B328" s="22">
        <v>100</v>
      </c>
      <c r="C328" s="22">
        <v>49413</v>
      </c>
      <c r="D328" s="22">
        <v>0</v>
      </c>
      <c r="E328" s="22">
        <v>0</v>
      </c>
      <c r="F328" s="22">
        <v>0</v>
      </c>
      <c r="G328" s="22">
        <v>0</v>
      </c>
      <c r="H328" s="22">
        <v>0</v>
      </c>
      <c r="I328" s="22">
        <v>2</v>
      </c>
      <c r="J328" s="20">
        <v>0</v>
      </c>
      <c r="K328" s="20">
        <v>0.7</v>
      </c>
      <c r="L328" s="22">
        <v>0</v>
      </c>
      <c r="M328" s="20" t="s">
        <v>478</v>
      </c>
      <c r="N328" s="20">
        <v>0.2</v>
      </c>
      <c r="O328" s="22">
        <v>241</v>
      </c>
      <c r="P328" s="23" t="b">
        <v>0</v>
      </c>
      <c r="Q328" s="20"/>
      <c r="R328" s="20" t="s">
        <v>3236</v>
      </c>
      <c r="S328" s="22">
        <v>40</v>
      </c>
      <c r="T328" s="20" t="s">
        <v>1205</v>
      </c>
      <c r="U328" s="20">
        <v>0.7</v>
      </c>
      <c r="V328" s="20" t="s">
        <v>634</v>
      </c>
      <c r="W328" s="20">
        <v>0.4</v>
      </c>
      <c r="X328" s="23" t="b">
        <v>0</v>
      </c>
      <c r="Y328" s="20"/>
      <c r="Z328" s="20" t="s">
        <v>857</v>
      </c>
      <c r="AA328" s="22">
        <v>8</v>
      </c>
      <c r="AB328" s="22">
        <v>31</v>
      </c>
      <c r="AC328" s="22">
        <v>2</v>
      </c>
      <c r="AD328" s="22">
        <v>22958</v>
      </c>
      <c r="AE328" s="22">
        <v>64</v>
      </c>
      <c r="AF328" s="22">
        <v>71963</v>
      </c>
      <c r="AG328" s="22">
        <v>186</v>
      </c>
      <c r="AH328" s="20">
        <v>0</v>
      </c>
      <c r="AI328" s="20">
        <v>0.5</v>
      </c>
      <c r="AJ328" s="20" t="s">
        <v>634</v>
      </c>
      <c r="AK328" s="22">
        <v>5</v>
      </c>
      <c r="AL328" s="22">
        <v>0</v>
      </c>
      <c r="AM328" s="22">
        <v>0</v>
      </c>
      <c r="AN328" s="22">
        <v>0</v>
      </c>
      <c r="AO328" s="22">
        <v>2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0</v>
      </c>
      <c r="AW328" s="22">
        <v>9</v>
      </c>
      <c r="AX328" s="20">
        <v>1.8</v>
      </c>
      <c r="AY328" s="20">
        <v>0.1</v>
      </c>
      <c r="AZ328" s="20">
        <v>0</v>
      </c>
      <c r="BA328" s="20">
        <v>0.2</v>
      </c>
      <c r="BB328" s="22">
        <v>0</v>
      </c>
      <c r="BC328" s="20">
        <v>0</v>
      </c>
      <c r="BD328" s="20">
        <v>0</v>
      </c>
      <c r="BE328" s="20">
        <v>0</v>
      </c>
      <c r="BF328" s="20">
        <v>0.78</v>
      </c>
      <c r="BG328" s="22">
        <v>518</v>
      </c>
      <c r="BH328" s="22">
        <v>186</v>
      </c>
      <c r="BI328" s="22">
        <v>502</v>
      </c>
      <c r="BJ328" s="22">
        <v>185</v>
      </c>
      <c r="BK328" s="22">
        <v>511</v>
      </c>
      <c r="BL328" s="22">
        <v>184</v>
      </c>
      <c r="BM328" s="22">
        <v>524</v>
      </c>
      <c r="BN328" s="22">
        <v>186</v>
      </c>
      <c r="BO328" s="20"/>
      <c r="BP328" s="20"/>
      <c r="BQ328" s="20"/>
      <c r="BR328" s="20"/>
      <c r="BS328" s="20"/>
      <c r="BT328" s="20"/>
      <c r="BU328" s="22">
        <v>0</v>
      </c>
      <c r="BV328" s="22">
        <v>0</v>
      </c>
      <c r="BW328" s="22">
        <v>0</v>
      </c>
      <c r="BX328" s="22">
        <v>0</v>
      </c>
      <c r="BY328" s="22">
        <v>14.04</v>
      </c>
      <c r="BZ328" s="22">
        <v>36</v>
      </c>
      <c r="CA328" s="22">
        <v>678</v>
      </c>
      <c r="CB328" s="22">
        <v>168</v>
      </c>
      <c r="CC328" s="22">
        <v>344</v>
      </c>
      <c r="CD328" s="22">
        <v>113</v>
      </c>
      <c r="CE328" s="22">
        <v>527</v>
      </c>
      <c r="CF328" s="22">
        <v>174</v>
      </c>
      <c r="CG328" s="22">
        <v>267</v>
      </c>
      <c r="CH328" s="22">
        <v>109</v>
      </c>
      <c r="CI328" s="22">
        <v>0</v>
      </c>
      <c r="CJ328" s="22">
        <v>0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100</v>
      </c>
      <c r="B329" s="22">
        <v>100</v>
      </c>
      <c r="C329" s="22">
        <v>55494</v>
      </c>
      <c r="D329" s="22">
        <v>0</v>
      </c>
      <c r="E329" s="22">
        <v>0</v>
      </c>
      <c r="F329" s="22">
        <v>0</v>
      </c>
      <c r="G329" s="22">
        <v>0</v>
      </c>
      <c r="H329" s="22">
        <v>0</v>
      </c>
      <c r="I329" s="22">
        <v>2</v>
      </c>
      <c r="J329" s="20">
        <v>0</v>
      </c>
      <c r="K329" s="20">
        <v>3.3</v>
      </c>
      <c r="L329" s="22">
        <v>2</v>
      </c>
      <c r="M329" s="20" t="s">
        <v>1206</v>
      </c>
      <c r="N329" s="20">
        <v>2.8</v>
      </c>
      <c r="O329" s="22">
        <v>242</v>
      </c>
      <c r="P329" s="23" t="b">
        <v>0</v>
      </c>
      <c r="Q329" s="20"/>
      <c r="R329" s="20" t="s">
        <v>3484</v>
      </c>
      <c r="S329" s="22">
        <v>45</v>
      </c>
      <c r="T329" s="20" t="s">
        <v>1207</v>
      </c>
      <c r="U329" s="20">
        <v>2.4</v>
      </c>
      <c r="V329" s="20" t="s">
        <v>490</v>
      </c>
      <c r="W329" s="20">
        <v>0.2</v>
      </c>
      <c r="X329" s="23" t="b">
        <v>0</v>
      </c>
      <c r="Y329" s="20"/>
      <c r="Z329" s="20" t="s">
        <v>857</v>
      </c>
      <c r="AA329" s="22">
        <v>8</v>
      </c>
      <c r="AB329" s="22">
        <v>31</v>
      </c>
      <c r="AC329" s="22">
        <v>47</v>
      </c>
      <c r="AD329" s="22">
        <v>37172</v>
      </c>
      <c r="AE329" s="22">
        <v>153</v>
      </c>
      <c r="AF329" s="22">
        <v>46932</v>
      </c>
      <c r="AG329" s="22">
        <v>266</v>
      </c>
      <c r="AH329" s="20">
        <v>0.6</v>
      </c>
      <c r="AI329" s="20">
        <v>10.4</v>
      </c>
      <c r="AJ329" s="20" t="s">
        <v>490</v>
      </c>
      <c r="AK329" s="22">
        <v>1692</v>
      </c>
      <c r="AL329" s="22">
        <v>0</v>
      </c>
      <c r="AM329" s="22">
        <v>1</v>
      </c>
      <c r="AN329" s="22">
        <v>5</v>
      </c>
      <c r="AO329" s="22">
        <v>28</v>
      </c>
      <c r="AP329" s="22">
        <v>1</v>
      </c>
      <c r="AQ329" s="22">
        <v>0</v>
      </c>
      <c r="AR329" s="22">
        <v>0</v>
      </c>
      <c r="AS329" s="22">
        <v>4</v>
      </c>
      <c r="AT329" s="22">
        <v>0</v>
      </c>
      <c r="AU329" s="22">
        <v>0</v>
      </c>
      <c r="AV329" s="22">
        <v>0</v>
      </c>
      <c r="AW329" s="22">
        <v>251</v>
      </c>
      <c r="AX329" s="20">
        <v>276.60000000000002</v>
      </c>
      <c r="AY329" s="20">
        <v>77.400000000000006</v>
      </c>
      <c r="AZ329" s="20">
        <v>41</v>
      </c>
      <c r="BA329" s="20">
        <v>39.5</v>
      </c>
      <c r="BB329" s="22">
        <v>20</v>
      </c>
      <c r="BC329" s="20">
        <v>0.88</v>
      </c>
      <c r="BD329" s="20">
        <v>0.24</v>
      </c>
      <c r="BE329" s="20">
        <v>1.1200000000000001</v>
      </c>
      <c r="BF329" s="20">
        <v>26.04</v>
      </c>
      <c r="BG329" s="22">
        <v>214</v>
      </c>
      <c r="BH329" s="22">
        <v>81</v>
      </c>
      <c r="BI329" s="22">
        <v>302</v>
      </c>
      <c r="BJ329" s="22">
        <v>97</v>
      </c>
      <c r="BK329" s="22">
        <v>337</v>
      </c>
      <c r="BL329" s="22">
        <v>110</v>
      </c>
      <c r="BM329" s="22">
        <v>282</v>
      </c>
      <c r="BN329" s="22">
        <v>93</v>
      </c>
      <c r="BO329" s="20"/>
      <c r="BP329" s="20"/>
      <c r="BQ329" s="20"/>
      <c r="BR329" s="20"/>
      <c r="BS329" s="20"/>
      <c r="BT329" s="20"/>
      <c r="BU329" s="22">
        <v>0.05</v>
      </c>
      <c r="BV329" s="22">
        <v>0</v>
      </c>
      <c r="BW329" s="22">
        <v>0.01</v>
      </c>
      <c r="BX329" s="22">
        <v>0.06</v>
      </c>
      <c r="BY329" s="22">
        <v>1.39</v>
      </c>
      <c r="BZ329" s="22">
        <v>1.49</v>
      </c>
      <c r="CA329" s="22">
        <v>352</v>
      </c>
      <c r="CB329" s="22">
        <v>50</v>
      </c>
      <c r="CC329" s="22">
        <v>106</v>
      </c>
      <c r="CD329" s="22">
        <v>29</v>
      </c>
      <c r="CE329" s="22">
        <v>236</v>
      </c>
      <c r="CF329" s="22">
        <v>72</v>
      </c>
      <c r="CG329" s="22">
        <v>330</v>
      </c>
      <c r="CH329" s="22">
        <v>131</v>
      </c>
      <c r="CI329" s="22">
        <v>1.06</v>
      </c>
      <c r="CJ329" s="22">
        <v>0.27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0"/>
      <c r="B330" s="20"/>
      <c r="C330" s="22">
        <v>487818</v>
      </c>
      <c r="D330" s="22">
        <v>0</v>
      </c>
      <c r="E330" s="22">
        <v>0</v>
      </c>
      <c r="F330" s="22">
        <v>-1</v>
      </c>
      <c r="G330" s="22">
        <v>1</v>
      </c>
      <c r="H330" s="22">
        <v>0</v>
      </c>
      <c r="I330" s="22">
        <v>1</v>
      </c>
      <c r="J330" s="20">
        <v>0</v>
      </c>
      <c r="K330" s="20">
        <v>0.5</v>
      </c>
      <c r="L330" s="22">
        <v>0</v>
      </c>
      <c r="M330" s="20" t="s">
        <v>1015</v>
      </c>
      <c r="N330" s="20">
        <v>0</v>
      </c>
      <c r="O330" s="22">
        <v>243</v>
      </c>
      <c r="P330" s="23" t="b">
        <v>0</v>
      </c>
      <c r="Q330" s="20"/>
      <c r="R330" s="20"/>
      <c r="S330" s="22">
        <v>39</v>
      </c>
      <c r="T330" s="20" t="s">
        <v>1240</v>
      </c>
      <c r="U330" s="20">
        <v>0</v>
      </c>
      <c r="V330" s="20" t="s">
        <v>687</v>
      </c>
      <c r="W330" s="20">
        <v>1</v>
      </c>
      <c r="X330" s="23" t="b">
        <v>0</v>
      </c>
      <c r="Y330" s="20"/>
      <c r="Z330" s="20" t="s">
        <v>857</v>
      </c>
      <c r="AA330" s="22">
        <v>8</v>
      </c>
      <c r="AB330" s="22">
        <v>31</v>
      </c>
      <c r="AC330" s="22">
        <v>0</v>
      </c>
      <c r="AD330" s="22">
        <v>32114</v>
      </c>
      <c r="AE330" s="22">
        <v>343</v>
      </c>
      <c r="AF330" s="22">
        <v>58892</v>
      </c>
      <c r="AG330" s="22">
        <v>401</v>
      </c>
      <c r="AH330" s="20">
        <v>0</v>
      </c>
      <c r="AI330" s="20">
        <v>0</v>
      </c>
      <c r="AJ330" s="20" t="s">
        <v>687</v>
      </c>
      <c r="AK330" s="22">
        <v>0</v>
      </c>
      <c r="AL330" s="22">
        <v>0</v>
      </c>
      <c r="AM330" s="22">
        <v>0</v>
      </c>
      <c r="AN330" s="22">
        <v>0</v>
      </c>
      <c r="AO330" s="22">
        <v>0</v>
      </c>
      <c r="AP330" s="22">
        <v>0</v>
      </c>
      <c r="AQ330" s="22">
        <v>0</v>
      </c>
      <c r="AR330" s="22">
        <v>0</v>
      </c>
      <c r="AS330" s="22">
        <v>0</v>
      </c>
      <c r="AT330" s="22">
        <v>0</v>
      </c>
      <c r="AU330" s="22">
        <v>0</v>
      </c>
      <c r="AV330" s="22">
        <v>0</v>
      </c>
      <c r="AW330" s="22">
        <v>0</v>
      </c>
      <c r="AX330" s="20">
        <v>0</v>
      </c>
      <c r="AY330" s="20">
        <v>0</v>
      </c>
      <c r="AZ330" s="20">
        <v>0</v>
      </c>
      <c r="BA330" s="20">
        <v>0</v>
      </c>
      <c r="BB330" s="22">
        <v>0</v>
      </c>
      <c r="BC330" s="20">
        <v>0</v>
      </c>
      <c r="BD330" s="20">
        <v>0</v>
      </c>
      <c r="BE330" s="20">
        <v>0</v>
      </c>
      <c r="BF330" s="20">
        <v>0</v>
      </c>
      <c r="BG330" s="22">
        <v>556</v>
      </c>
      <c r="BH330" s="22">
        <v>56</v>
      </c>
      <c r="BI330" s="22">
        <v>542</v>
      </c>
      <c r="BJ330" s="22">
        <v>39</v>
      </c>
      <c r="BK330" s="22">
        <v>501</v>
      </c>
      <c r="BL330" s="22">
        <v>28</v>
      </c>
      <c r="BM330" s="22">
        <v>559</v>
      </c>
      <c r="BN330" s="22">
        <v>56</v>
      </c>
      <c r="BO330" s="20"/>
      <c r="BP330" s="20"/>
      <c r="BQ330" s="20"/>
      <c r="BR330" s="20"/>
      <c r="BS330" s="20"/>
      <c r="BT330" s="20"/>
      <c r="BU330" s="22">
        <v>0</v>
      </c>
      <c r="BV330" s="22">
        <v>0</v>
      </c>
      <c r="BW330" s="22">
        <v>0</v>
      </c>
      <c r="BX330" s="22">
        <v>0</v>
      </c>
      <c r="BY330" s="22">
        <v>0</v>
      </c>
      <c r="BZ330" s="22">
        <v>0</v>
      </c>
      <c r="CA330" s="22">
        <v>822</v>
      </c>
      <c r="CB330" s="22">
        <v>89</v>
      </c>
      <c r="CC330" s="22">
        <v>419</v>
      </c>
      <c r="CD330" s="22">
        <v>49</v>
      </c>
      <c r="CE330" s="22">
        <v>567</v>
      </c>
      <c r="CF330" s="22">
        <v>56</v>
      </c>
      <c r="CG330" s="22">
        <v>198</v>
      </c>
      <c r="CH330" s="22">
        <v>27</v>
      </c>
      <c r="CI330" s="22">
        <v>0</v>
      </c>
      <c r="CJ330" s="22">
        <v>0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100</v>
      </c>
      <c r="B331" s="22">
        <v>100</v>
      </c>
      <c r="C331" s="22">
        <v>172649</v>
      </c>
      <c r="D331" s="22">
        <v>0</v>
      </c>
      <c r="E331" s="22">
        <v>0</v>
      </c>
      <c r="F331" s="22">
        <v>-1</v>
      </c>
      <c r="G331" s="22">
        <v>1</v>
      </c>
      <c r="H331" s="22">
        <v>0</v>
      </c>
      <c r="I331" s="22">
        <v>1</v>
      </c>
      <c r="J331" s="20">
        <v>0</v>
      </c>
      <c r="K331" s="20">
        <v>0.5</v>
      </c>
      <c r="L331" s="22">
        <v>0</v>
      </c>
      <c r="M331" s="20" t="s">
        <v>1553</v>
      </c>
      <c r="N331" s="20">
        <v>0</v>
      </c>
      <c r="O331" s="22">
        <v>385</v>
      </c>
      <c r="P331" s="23" t="b">
        <v>0</v>
      </c>
      <c r="Q331" s="20"/>
      <c r="R331" s="20" t="s">
        <v>3177</v>
      </c>
      <c r="S331" s="22">
        <v>44</v>
      </c>
      <c r="T331" s="20" t="s">
        <v>1554</v>
      </c>
      <c r="U331" s="20">
        <v>1.2</v>
      </c>
      <c r="V331" s="20" t="s">
        <v>433</v>
      </c>
      <c r="W331" s="20">
        <v>0.3</v>
      </c>
      <c r="X331" s="23" t="b">
        <v>0</v>
      </c>
      <c r="Y331" s="20"/>
      <c r="Z331" s="20" t="s">
        <v>857</v>
      </c>
      <c r="AA331" s="22">
        <v>8</v>
      </c>
      <c r="AB331" s="22">
        <v>31</v>
      </c>
      <c r="AC331" s="22">
        <v>10</v>
      </c>
      <c r="AD331" s="22">
        <v>48926</v>
      </c>
      <c r="AE331" s="22">
        <v>124</v>
      </c>
      <c r="AF331" s="22">
        <v>62905</v>
      </c>
      <c r="AG331" s="22">
        <v>374</v>
      </c>
      <c r="AH331" s="20">
        <v>0</v>
      </c>
      <c r="AI331" s="20">
        <v>2.2999999999999998</v>
      </c>
      <c r="AJ331" s="20" t="s">
        <v>433</v>
      </c>
      <c r="AK331" s="22">
        <v>720</v>
      </c>
      <c r="AL331" s="22">
        <v>0</v>
      </c>
      <c r="AM331" s="22">
        <v>0</v>
      </c>
      <c r="AN331" s="22">
        <v>0</v>
      </c>
      <c r="AO331" s="22">
        <v>20</v>
      </c>
      <c r="AP331" s="22">
        <v>1</v>
      </c>
      <c r="AQ331" s="22">
        <v>0</v>
      </c>
      <c r="AR331" s="22">
        <v>0</v>
      </c>
      <c r="AS331" s="22">
        <v>1</v>
      </c>
      <c r="AT331" s="22">
        <v>0</v>
      </c>
      <c r="AU331" s="22">
        <v>26</v>
      </c>
      <c r="AV331" s="22">
        <v>0</v>
      </c>
      <c r="AW331" s="22">
        <v>110</v>
      </c>
      <c r="AX331" s="20">
        <v>191.4</v>
      </c>
      <c r="AY331" s="20">
        <v>0</v>
      </c>
      <c r="AZ331" s="20">
        <v>0</v>
      </c>
      <c r="BA331" s="20">
        <v>19.3</v>
      </c>
      <c r="BB331" s="22">
        <v>8</v>
      </c>
      <c r="BC331" s="20">
        <v>0</v>
      </c>
      <c r="BD331" s="20">
        <v>0.01</v>
      </c>
      <c r="BE331" s="20">
        <v>0.01</v>
      </c>
      <c r="BF331" s="20">
        <v>13.72</v>
      </c>
      <c r="BG331" s="22">
        <v>280</v>
      </c>
      <c r="BH331" s="22">
        <v>24</v>
      </c>
      <c r="BI331" s="22">
        <v>665</v>
      </c>
      <c r="BJ331" s="22">
        <v>81</v>
      </c>
      <c r="BK331" s="22">
        <v>638</v>
      </c>
      <c r="BL331" s="22">
        <v>72</v>
      </c>
      <c r="BM331" s="22">
        <v>376</v>
      </c>
      <c r="BN331" s="22">
        <v>24</v>
      </c>
      <c r="BO331" s="20"/>
      <c r="BP331" s="20"/>
      <c r="BQ331" s="20"/>
      <c r="BR331" s="20"/>
      <c r="BS331" s="20"/>
      <c r="BT331" s="20"/>
      <c r="BU331" s="22">
        <v>0</v>
      </c>
      <c r="BV331" s="22">
        <v>3.25</v>
      </c>
      <c r="BW331" s="22">
        <v>0</v>
      </c>
      <c r="BX331" s="22">
        <v>0</v>
      </c>
      <c r="BY331" s="22">
        <v>1.72</v>
      </c>
      <c r="BZ331" s="22">
        <v>2.5</v>
      </c>
      <c r="CA331" s="22">
        <v>533</v>
      </c>
      <c r="CB331" s="22">
        <v>27</v>
      </c>
      <c r="CC331" s="22">
        <v>576</v>
      </c>
      <c r="CD331" s="22">
        <v>89</v>
      </c>
      <c r="CE331" s="22">
        <v>418</v>
      </c>
      <c r="CF331" s="22">
        <v>33</v>
      </c>
      <c r="CG331" s="22">
        <v>296</v>
      </c>
      <c r="CH331" s="22">
        <v>39</v>
      </c>
      <c r="CI331" s="22">
        <v>1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0</v>
      </c>
      <c r="B332" s="22">
        <v>0</v>
      </c>
      <c r="C332" s="22">
        <v>536694</v>
      </c>
      <c r="D332" s="22">
        <v>0</v>
      </c>
      <c r="E332" s="22">
        <v>0</v>
      </c>
      <c r="F332" s="22">
        <v>-2</v>
      </c>
      <c r="G332" s="22">
        <v>2</v>
      </c>
      <c r="H332" s="22">
        <v>0</v>
      </c>
      <c r="I332" s="22">
        <v>3</v>
      </c>
      <c r="J332" s="20">
        <v>0</v>
      </c>
      <c r="K332" s="20">
        <v>0</v>
      </c>
      <c r="L332" s="22">
        <v>0</v>
      </c>
      <c r="M332" s="20" t="s">
        <v>641</v>
      </c>
      <c r="N332" s="20">
        <v>2</v>
      </c>
      <c r="O332" s="22">
        <v>615</v>
      </c>
      <c r="P332" s="23" t="b">
        <v>0</v>
      </c>
      <c r="Q332" s="20" t="s">
        <v>3787</v>
      </c>
      <c r="R332" s="20" t="s">
        <v>4272</v>
      </c>
      <c r="S332" s="22">
        <v>48</v>
      </c>
      <c r="T332" s="20" t="s">
        <v>2392</v>
      </c>
      <c r="U332" s="20">
        <v>1.6</v>
      </c>
      <c r="V332" s="20" t="s">
        <v>2393</v>
      </c>
      <c r="W332" s="20">
        <v>0</v>
      </c>
      <c r="X332" s="23" t="b">
        <v>0</v>
      </c>
      <c r="Y332" s="20"/>
      <c r="Z332" s="20" t="s">
        <v>898</v>
      </c>
      <c r="AA332" s="22">
        <v>8</v>
      </c>
      <c r="AB332" s="22">
        <v>31</v>
      </c>
      <c r="AC332" s="22">
        <v>16</v>
      </c>
      <c r="AD332" s="22">
        <v>1708</v>
      </c>
      <c r="AE332" s="22">
        <v>2</v>
      </c>
      <c r="AF332" s="22">
        <v>2159</v>
      </c>
      <c r="AG332" s="22">
        <v>80</v>
      </c>
      <c r="AH332" s="20">
        <v>0.4</v>
      </c>
      <c r="AI332" s="20">
        <v>3.3</v>
      </c>
      <c r="AJ332" s="20" t="s">
        <v>2394</v>
      </c>
      <c r="AK332" s="22">
        <v>224</v>
      </c>
      <c r="AL332" s="22">
        <v>0</v>
      </c>
      <c r="AM332" s="22">
        <v>2</v>
      </c>
      <c r="AN332" s="22">
        <v>0</v>
      </c>
      <c r="AO332" s="22">
        <v>7</v>
      </c>
      <c r="AP332" s="22">
        <v>0</v>
      </c>
      <c r="AQ332" s="22">
        <v>0</v>
      </c>
      <c r="AR332" s="22">
        <v>0</v>
      </c>
      <c r="AS332" s="22">
        <v>1</v>
      </c>
      <c r="AT332" s="22">
        <v>0</v>
      </c>
      <c r="AU332" s="22">
        <v>0</v>
      </c>
      <c r="AV332" s="22">
        <v>0</v>
      </c>
      <c r="AW332" s="22">
        <v>47</v>
      </c>
      <c r="AX332" s="20">
        <v>36.4</v>
      </c>
      <c r="AY332" s="20">
        <v>77.7</v>
      </c>
      <c r="AZ332" s="20">
        <v>53</v>
      </c>
      <c r="BA332" s="20">
        <v>16.5</v>
      </c>
      <c r="BB332" s="22">
        <v>1</v>
      </c>
      <c r="BC332" s="20">
        <v>0.33</v>
      </c>
      <c r="BD332" s="20">
        <v>0.46</v>
      </c>
      <c r="BE332" s="20">
        <v>0.79</v>
      </c>
      <c r="BF332" s="20">
        <v>3.49</v>
      </c>
      <c r="BG332" s="22">
        <v>439</v>
      </c>
      <c r="BH332" s="22">
        <v>193</v>
      </c>
      <c r="BI332" s="22">
        <v>300</v>
      </c>
      <c r="BJ332" s="22">
        <v>164</v>
      </c>
      <c r="BK332" s="22">
        <v>314</v>
      </c>
      <c r="BL332" s="22">
        <v>161</v>
      </c>
      <c r="BM332" s="22">
        <v>391</v>
      </c>
      <c r="BN332" s="22">
        <v>176</v>
      </c>
      <c r="BO332" s="20"/>
      <c r="BP332" s="20"/>
      <c r="BQ332" s="20"/>
      <c r="BR332" s="20"/>
      <c r="BS332" s="20"/>
      <c r="BT332" s="20"/>
      <c r="BU332" s="22">
        <v>0.13</v>
      </c>
      <c r="BV332" s="22">
        <v>0</v>
      </c>
      <c r="BW332" s="22">
        <v>0.18</v>
      </c>
      <c r="BX332" s="22">
        <v>0.31</v>
      </c>
      <c r="BY332" s="22">
        <v>1.4</v>
      </c>
      <c r="BZ332" s="22">
        <v>2.81</v>
      </c>
      <c r="CA332" s="22">
        <v>302</v>
      </c>
      <c r="CB332" s="22">
        <v>196</v>
      </c>
      <c r="CC332" s="22">
        <v>168</v>
      </c>
      <c r="CD332" s="22">
        <v>75</v>
      </c>
      <c r="CE332" s="22">
        <v>372</v>
      </c>
      <c r="CF332" s="22">
        <v>163</v>
      </c>
      <c r="CG332" s="22">
        <v>708</v>
      </c>
      <c r="CH332" s="22">
        <v>278</v>
      </c>
      <c r="CI332" s="22">
        <v>0.4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0</v>
      </c>
      <c r="B333" s="22">
        <v>0</v>
      </c>
      <c r="C333" s="22">
        <v>450542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3</v>
      </c>
      <c r="J333" s="20">
        <v>0</v>
      </c>
      <c r="K333" s="20">
        <v>0</v>
      </c>
      <c r="L333" s="22">
        <v>0</v>
      </c>
      <c r="M333" s="20" t="s">
        <v>2481</v>
      </c>
      <c r="N333" s="20">
        <v>0</v>
      </c>
      <c r="O333" s="22">
        <v>657</v>
      </c>
      <c r="P333" s="23" t="b">
        <v>0</v>
      </c>
      <c r="Q333" s="20" t="s">
        <v>2382</v>
      </c>
      <c r="R333" s="20" t="s">
        <v>3905</v>
      </c>
      <c r="S333" s="22">
        <v>45</v>
      </c>
      <c r="T333" s="20" t="s">
        <v>2482</v>
      </c>
      <c r="U333" s="20">
        <v>1.3</v>
      </c>
      <c r="V333" s="20" t="s">
        <v>2483</v>
      </c>
      <c r="W333" s="20">
        <v>0</v>
      </c>
      <c r="X333" s="23" t="b">
        <v>0</v>
      </c>
      <c r="Y333" s="20"/>
      <c r="Z333" s="20" t="s">
        <v>898</v>
      </c>
      <c r="AA333" s="22">
        <v>8</v>
      </c>
      <c r="AB333" s="22">
        <v>31</v>
      </c>
      <c r="AC333" s="22">
        <v>8</v>
      </c>
      <c r="AD333" s="22">
        <v>5254</v>
      </c>
      <c r="AE333" s="22">
        <v>4</v>
      </c>
      <c r="AF333" s="22">
        <v>5058</v>
      </c>
      <c r="AG333" s="22">
        <v>14</v>
      </c>
      <c r="AH333" s="20">
        <v>0</v>
      </c>
      <c r="AI333" s="20">
        <v>1.8</v>
      </c>
      <c r="AJ333" s="20" t="s">
        <v>2483</v>
      </c>
      <c r="AK333" s="22">
        <v>132</v>
      </c>
      <c r="AL333" s="22">
        <v>0</v>
      </c>
      <c r="AM333" s="22">
        <v>0</v>
      </c>
      <c r="AN333" s="22">
        <v>1</v>
      </c>
      <c r="AO333" s="22">
        <v>3</v>
      </c>
      <c r="AP333" s="22">
        <v>0</v>
      </c>
      <c r="AQ333" s="22">
        <v>0</v>
      </c>
      <c r="AR333" s="22">
        <v>0</v>
      </c>
      <c r="AS333" s="22">
        <v>0</v>
      </c>
      <c r="AT333" s="22">
        <v>0</v>
      </c>
      <c r="AU333" s="22">
        <v>0</v>
      </c>
      <c r="AV333" s="22">
        <v>0</v>
      </c>
      <c r="AW333" s="22">
        <v>21</v>
      </c>
      <c r="AX333" s="20">
        <v>23.2</v>
      </c>
      <c r="AY333" s="20">
        <v>28.2</v>
      </c>
      <c r="AZ333" s="20">
        <v>58</v>
      </c>
      <c r="BA333" s="20">
        <v>11</v>
      </c>
      <c r="BB333" s="22">
        <v>0</v>
      </c>
      <c r="BC333" s="20">
        <v>0.41</v>
      </c>
      <c r="BD333" s="20">
        <v>0.14000000000000001</v>
      </c>
      <c r="BE333" s="20">
        <v>0.54</v>
      </c>
      <c r="BF333" s="20">
        <v>3.21</v>
      </c>
      <c r="BG333" s="22">
        <v>458</v>
      </c>
      <c r="BH333" s="22">
        <v>203</v>
      </c>
      <c r="BI333" s="22">
        <v>387</v>
      </c>
      <c r="BJ333" s="22">
        <v>193</v>
      </c>
      <c r="BK333" s="22">
        <v>304</v>
      </c>
      <c r="BL333" s="22">
        <v>156</v>
      </c>
      <c r="BM333" s="22">
        <v>427</v>
      </c>
      <c r="BN333" s="22">
        <v>193</v>
      </c>
      <c r="BO333" s="20"/>
      <c r="BP333" s="20"/>
      <c r="BQ333" s="20"/>
      <c r="BR333" s="20"/>
      <c r="BS333" s="20"/>
      <c r="BT333" s="20"/>
      <c r="BU333" s="22">
        <v>0.28000000000000003</v>
      </c>
      <c r="BV333" s="22">
        <v>0</v>
      </c>
      <c r="BW333" s="22">
        <v>0.1</v>
      </c>
      <c r="BX333" s="22">
        <v>0.38</v>
      </c>
      <c r="BY333" s="22">
        <v>2.19</v>
      </c>
      <c r="BZ333" s="22">
        <v>2.0499999999999998</v>
      </c>
      <c r="CA333" s="22">
        <v>421</v>
      </c>
      <c r="CB333" s="22">
        <v>243</v>
      </c>
      <c r="CC333" s="22">
        <v>648</v>
      </c>
      <c r="CD333" s="22">
        <v>237</v>
      </c>
      <c r="CE333" s="22">
        <v>410</v>
      </c>
      <c r="CF333" s="22">
        <v>185</v>
      </c>
      <c r="CG333" s="22">
        <v>670</v>
      </c>
      <c r="CH333" s="22">
        <v>262</v>
      </c>
      <c r="CI333" s="22">
        <v>0</v>
      </c>
      <c r="CJ333" s="22">
        <v>0.68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0</v>
      </c>
      <c r="B334" s="22">
        <v>0</v>
      </c>
      <c r="C334" s="22">
        <v>461382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4</v>
      </c>
      <c r="J334" s="20">
        <v>0</v>
      </c>
      <c r="K334" s="20">
        <v>0</v>
      </c>
      <c r="L334" s="22">
        <v>0</v>
      </c>
      <c r="M334" s="20" t="s">
        <v>2484</v>
      </c>
      <c r="N334" s="20">
        <v>0</v>
      </c>
      <c r="O334" s="22">
        <v>658</v>
      </c>
      <c r="P334" s="23" t="b">
        <v>0</v>
      </c>
      <c r="Q334" s="20" t="s">
        <v>2928</v>
      </c>
      <c r="R334" s="20" t="s">
        <v>2929</v>
      </c>
      <c r="S334" s="22">
        <v>45</v>
      </c>
      <c r="T334" s="20" t="s">
        <v>2485</v>
      </c>
      <c r="U334" s="20">
        <v>0</v>
      </c>
      <c r="V334" s="20" t="s">
        <v>580</v>
      </c>
      <c r="W334" s="20">
        <v>0</v>
      </c>
      <c r="X334" s="23" t="b">
        <v>0</v>
      </c>
      <c r="Y334" s="20"/>
      <c r="Z334" s="20" t="s">
        <v>871</v>
      </c>
      <c r="AA334" s="22">
        <v>8</v>
      </c>
      <c r="AB334" s="22">
        <v>31</v>
      </c>
      <c r="AC334" s="22">
        <v>0</v>
      </c>
      <c r="AD334" s="22">
        <v>7045</v>
      </c>
      <c r="AE334" s="22">
        <v>0</v>
      </c>
      <c r="AF334" s="22">
        <v>9572</v>
      </c>
      <c r="AG334" s="22">
        <v>6</v>
      </c>
      <c r="AH334" s="20">
        <v>0</v>
      </c>
      <c r="AI334" s="20">
        <v>0</v>
      </c>
      <c r="AJ334" s="20" t="s">
        <v>580</v>
      </c>
      <c r="AK334" s="22">
        <v>0</v>
      </c>
      <c r="AL334" s="22">
        <v>0</v>
      </c>
      <c r="AM334" s="22">
        <v>0</v>
      </c>
      <c r="AN334" s="22">
        <v>0</v>
      </c>
      <c r="AO334" s="22">
        <v>0</v>
      </c>
      <c r="AP334" s="22">
        <v>0</v>
      </c>
      <c r="AQ334" s="22">
        <v>0</v>
      </c>
      <c r="AR334" s="22">
        <v>0</v>
      </c>
      <c r="AS334" s="22">
        <v>0</v>
      </c>
      <c r="AT334" s="22">
        <v>0</v>
      </c>
      <c r="AU334" s="22">
        <v>0</v>
      </c>
      <c r="AV334" s="22">
        <v>0</v>
      </c>
      <c r="AW334" s="22">
        <v>0</v>
      </c>
      <c r="AX334" s="20">
        <v>0</v>
      </c>
      <c r="AY334" s="20">
        <v>0</v>
      </c>
      <c r="AZ334" s="20">
        <v>0</v>
      </c>
      <c r="BA334" s="20">
        <v>0</v>
      </c>
      <c r="BB334" s="22">
        <v>0</v>
      </c>
      <c r="BC334" s="20">
        <v>0</v>
      </c>
      <c r="BD334" s="20">
        <v>0</v>
      </c>
      <c r="BE334" s="20">
        <v>0</v>
      </c>
      <c r="BF334" s="20">
        <v>0</v>
      </c>
      <c r="BG334" s="22">
        <v>728</v>
      </c>
      <c r="BH334" s="22">
        <v>80</v>
      </c>
      <c r="BI334" s="22">
        <v>723</v>
      </c>
      <c r="BJ334" s="22">
        <v>80</v>
      </c>
      <c r="BK334" s="22">
        <v>708</v>
      </c>
      <c r="BL334" s="22">
        <v>79</v>
      </c>
      <c r="BM334" s="22">
        <v>731</v>
      </c>
      <c r="BN334" s="22">
        <v>82</v>
      </c>
      <c r="BO334" s="20"/>
      <c r="BP334" s="20"/>
      <c r="BQ334" s="20"/>
      <c r="BR334" s="20"/>
      <c r="BS334" s="20"/>
      <c r="BT334" s="20"/>
      <c r="BU334" s="22">
        <v>0</v>
      </c>
      <c r="BV334" s="22">
        <v>0</v>
      </c>
      <c r="BW334" s="22">
        <v>0</v>
      </c>
      <c r="BX334" s="22">
        <v>0</v>
      </c>
      <c r="BY334" s="22">
        <v>0</v>
      </c>
      <c r="BZ334" s="22">
        <v>0</v>
      </c>
      <c r="CA334" s="22">
        <v>424</v>
      </c>
      <c r="CB334" s="22">
        <v>76</v>
      </c>
      <c r="CC334" s="22">
        <v>650</v>
      </c>
      <c r="CD334" s="22">
        <v>62</v>
      </c>
      <c r="CE334" s="22">
        <v>734</v>
      </c>
      <c r="CF334" s="22">
        <v>84</v>
      </c>
      <c r="CG334" s="22">
        <v>559</v>
      </c>
      <c r="CH334" s="22">
        <v>77</v>
      </c>
      <c r="CI334" s="22">
        <v>0</v>
      </c>
      <c r="CJ334" s="22">
        <v>0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27.75" thickBot="1">
      <c r="A335" s="22">
        <v>0</v>
      </c>
      <c r="B335" s="22">
        <v>0</v>
      </c>
      <c r="C335" s="22">
        <v>531993</v>
      </c>
      <c r="D335" s="22">
        <v>0</v>
      </c>
      <c r="E335" s="22">
        <v>0</v>
      </c>
      <c r="F335" s="22">
        <v>0</v>
      </c>
      <c r="G335" s="22">
        <v>0</v>
      </c>
      <c r="H335" s="22">
        <v>0</v>
      </c>
      <c r="I335" s="22">
        <v>4</v>
      </c>
      <c r="J335" s="20">
        <v>0</v>
      </c>
      <c r="K335" s="20">
        <v>0</v>
      </c>
      <c r="L335" s="22">
        <v>0</v>
      </c>
      <c r="M335" s="20" t="s">
        <v>3178</v>
      </c>
      <c r="N335" s="20">
        <v>0</v>
      </c>
      <c r="O335" s="22">
        <v>720</v>
      </c>
      <c r="P335" s="23" t="b">
        <v>0</v>
      </c>
      <c r="Q335" s="20" t="s">
        <v>3779</v>
      </c>
      <c r="R335" s="20" t="s">
        <v>3780</v>
      </c>
      <c r="S335" s="22">
        <v>45</v>
      </c>
      <c r="T335" s="20" t="s">
        <v>3179</v>
      </c>
      <c r="U335" s="20">
        <v>0</v>
      </c>
      <c r="V335" s="20" t="s">
        <v>3180</v>
      </c>
      <c r="W335" s="20">
        <v>0</v>
      </c>
      <c r="X335" s="23" t="b">
        <v>0</v>
      </c>
      <c r="Y335" s="20"/>
      <c r="Z335" s="20" t="s">
        <v>871</v>
      </c>
      <c r="AA335" s="22">
        <v>8</v>
      </c>
      <c r="AB335" s="22">
        <v>31</v>
      </c>
      <c r="AC335" s="22">
        <v>0</v>
      </c>
      <c r="AD335" s="22">
        <v>5704</v>
      </c>
      <c r="AE335" s="22">
        <v>0</v>
      </c>
      <c r="AF335" s="22">
        <v>5134</v>
      </c>
      <c r="AG335" s="22">
        <v>18</v>
      </c>
      <c r="AH335" s="20">
        <v>0</v>
      </c>
      <c r="AI335" s="20">
        <v>0</v>
      </c>
      <c r="AJ335" s="20" t="s">
        <v>3180</v>
      </c>
      <c r="AK335" s="22">
        <v>0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0</v>
      </c>
      <c r="AX335" s="20">
        <v>0</v>
      </c>
      <c r="AY335" s="20">
        <v>0</v>
      </c>
      <c r="AZ335" s="20">
        <v>0</v>
      </c>
      <c r="BA335" s="20">
        <v>0</v>
      </c>
      <c r="BB335" s="22">
        <v>0</v>
      </c>
      <c r="BC335" s="20">
        <v>0</v>
      </c>
      <c r="BD335" s="20">
        <v>0</v>
      </c>
      <c r="BE335" s="20">
        <v>0</v>
      </c>
      <c r="BF335" s="20">
        <v>0</v>
      </c>
      <c r="BG335" s="22">
        <v>769</v>
      </c>
      <c r="BH335" s="22">
        <v>88</v>
      </c>
      <c r="BI335" s="22">
        <v>765</v>
      </c>
      <c r="BJ335" s="22">
        <v>89</v>
      </c>
      <c r="BK335" s="22">
        <v>754</v>
      </c>
      <c r="BL335" s="22">
        <v>88</v>
      </c>
      <c r="BM335" s="22">
        <v>772</v>
      </c>
      <c r="BN335" s="22">
        <v>90</v>
      </c>
      <c r="BO335" s="20"/>
      <c r="BP335" s="20"/>
      <c r="BQ335" s="20"/>
      <c r="BR335" s="20"/>
      <c r="BS335" s="20"/>
      <c r="BT335" s="20"/>
      <c r="BU335" s="22">
        <v>0</v>
      </c>
      <c r="BV335" s="22">
        <v>0</v>
      </c>
      <c r="BW335" s="22">
        <v>0</v>
      </c>
      <c r="BX335" s="22">
        <v>0</v>
      </c>
      <c r="BY335" s="22">
        <v>0</v>
      </c>
      <c r="BZ335" s="22">
        <v>0</v>
      </c>
      <c r="CA335" s="22">
        <v>481</v>
      </c>
      <c r="CB335" s="22">
        <v>86</v>
      </c>
      <c r="CC335" s="22">
        <v>698</v>
      </c>
      <c r="CD335" s="22">
        <v>70</v>
      </c>
      <c r="CE335" s="22">
        <v>771</v>
      </c>
      <c r="CF335" s="22">
        <v>90</v>
      </c>
      <c r="CG335" s="22">
        <v>630</v>
      </c>
      <c r="CH335" s="22">
        <v>87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0"/>
      <c r="B336" s="20"/>
      <c r="C336" s="22">
        <v>531989</v>
      </c>
      <c r="D336" s="22">
        <v>0</v>
      </c>
      <c r="E336" s="22">
        <v>0</v>
      </c>
      <c r="F336" s="22">
        <v>0</v>
      </c>
      <c r="G336" s="22">
        <v>0</v>
      </c>
      <c r="H336" s="22">
        <v>0</v>
      </c>
      <c r="I336" s="22">
        <v>3</v>
      </c>
      <c r="J336" s="20">
        <v>0</v>
      </c>
      <c r="K336" s="20">
        <v>1</v>
      </c>
      <c r="L336" s="22">
        <v>0</v>
      </c>
      <c r="M336" s="20" t="s">
        <v>984</v>
      </c>
      <c r="N336" s="20">
        <v>0.5</v>
      </c>
      <c r="O336" s="22">
        <v>721</v>
      </c>
      <c r="P336" s="23" t="b">
        <v>0</v>
      </c>
      <c r="Q336" s="20"/>
      <c r="R336" s="20"/>
      <c r="S336" s="22">
        <v>45</v>
      </c>
      <c r="T336" s="20" t="s">
        <v>3181</v>
      </c>
      <c r="U336" s="20">
        <v>0.9</v>
      </c>
      <c r="V336" s="20" t="s">
        <v>3182</v>
      </c>
      <c r="W336" s="20">
        <v>0</v>
      </c>
      <c r="X336" s="23" t="b">
        <v>0</v>
      </c>
      <c r="Y336" s="20"/>
      <c r="Z336" s="20" t="s">
        <v>857</v>
      </c>
      <c r="AA336" s="22">
        <v>8</v>
      </c>
      <c r="AB336" s="22">
        <v>31</v>
      </c>
      <c r="AC336" s="22">
        <v>7</v>
      </c>
      <c r="AD336" s="22">
        <v>1301</v>
      </c>
      <c r="AE336" s="22">
        <v>13</v>
      </c>
      <c r="AF336" s="22">
        <v>1034</v>
      </c>
      <c r="AG336" s="22">
        <v>18</v>
      </c>
      <c r="AH336" s="20">
        <v>0.1</v>
      </c>
      <c r="AI336" s="20">
        <v>1.6</v>
      </c>
      <c r="AJ336" s="20" t="s">
        <v>3182</v>
      </c>
      <c r="AK336" s="22">
        <v>128</v>
      </c>
      <c r="AL336" s="22">
        <v>0</v>
      </c>
      <c r="AM336" s="22">
        <v>0</v>
      </c>
      <c r="AN336" s="22">
        <v>0</v>
      </c>
      <c r="AO336" s="22">
        <v>4</v>
      </c>
      <c r="AP336" s="22">
        <v>0</v>
      </c>
      <c r="AQ336" s="22">
        <v>0</v>
      </c>
      <c r="AR336" s="22">
        <v>0</v>
      </c>
      <c r="AS336" s="22">
        <v>1</v>
      </c>
      <c r="AT336" s="22">
        <v>0</v>
      </c>
      <c r="AU336" s="22">
        <v>0</v>
      </c>
      <c r="AV336" s="22">
        <v>0</v>
      </c>
      <c r="AW336" s="22">
        <v>24</v>
      </c>
      <c r="AX336" s="20">
        <v>22.8</v>
      </c>
      <c r="AY336" s="20">
        <v>3.7</v>
      </c>
      <c r="AZ336" s="20">
        <v>0</v>
      </c>
      <c r="BA336" s="20">
        <v>2.6</v>
      </c>
      <c r="BB336" s="22">
        <v>0</v>
      </c>
      <c r="BC336" s="20">
        <v>0</v>
      </c>
      <c r="BD336" s="20">
        <v>0.01</v>
      </c>
      <c r="BE336" s="20">
        <v>0.01</v>
      </c>
      <c r="BF336" s="20">
        <v>2.54</v>
      </c>
      <c r="BG336" s="22">
        <v>460</v>
      </c>
      <c r="BH336" s="22">
        <v>204</v>
      </c>
      <c r="BI336" s="22">
        <v>456</v>
      </c>
      <c r="BJ336" s="22">
        <v>225</v>
      </c>
      <c r="BK336" s="22">
        <v>753</v>
      </c>
      <c r="BL336" s="22">
        <v>314</v>
      </c>
      <c r="BM336" s="22">
        <v>485</v>
      </c>
      <c r="BN336" s="22">
        <v>220</v>
      </c>
      <c r="BO336" s="20"/>
      <c r="BP336" s="20"/>
      <c r="BQ336" s="20"/>
      <c r="BR336" s="20"/>
      <c r="BS336" s="20"/>
      <c r="BT336" s="20"/>
      <c r="BU336" s="22">
        <v>0</v>
      </c>
      <c r="BV336" s="22">
        <v>0</v>
      </c>
      <c r="BW336" s="22">
        <v>0.01</v>
      </c>
      <c r="BX336" s="22">
        <v>0.01</v>
      </c>
      <c r="BY336" s="22">
        <v>1.79</v>
      </c>
      <c r="BZ336" s="22">
        <v>2.81</v>
      </c>
      <c r="CA336" s="22">
        <v>480</v>
      </c>
      <c r="CB336" s="22">
        <v>289</v>
      </c>
      <c r="CC336" s="22">
        <v>314</v>
      </c>
      <c r="CD336" s="22">
        <v>153</v>
      </c>
      <c r="CE336" s="22">
        <v>511</v>
      </c>
      <c r="CF336" s="22">
        <v>239</v>
      </c>
      <c r="CG336" s="22">
        <v>740</v>
      </c>
      <c r="CH336" s="22">
        <v>294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0"/>
      <c r="B337" s="20"/>
      <c r="C337" s="22">
        <v>474908</v>
      </c>
      <c r="D337" s="22">
        <v>0</v>
      </c>
      <c r="E337" s="22">
        <v>0</v>
      </c>
      <c r="F337" s="22">
        <v>0</v>
      </c>
      <c r="G337" s="22">
        <v>0</v>
      </c>
      <c r="H337" s="22">
        <v>0</v>
      </c>
      <c r="I337" s="22">
        <v>3</v>
      </c>
      <c r="J337" s="20">
        <v>0</v>
      </c>
      <c r="K337" s="20">
        <v>0.5</v>
      </c>
      <c r="L337" s="22">
        <v>0</v>
      </c>
      <c r="M337" s="20" t="s">
        <v>3215</v>
      </c>
      <c r="N337" s="20">
        <v>0</v>
      </c>
      <c r="O337" s="22">
        <v>724</v>
      </c>
      <c r="P337" s="23" t="b">
        <v>0</v>
      </c>
      <c r="Q337" s="20"/>
      <c r="R337" s="20"/>
      <c r="S337" s="22">
        <v>45</v>
      </c>
      <c r="T337" s="20" t="s">
        <v>3216</v>
      </c>
      <c r="U337" s="20">
        <v>0</v>
      </c>
      <c r="V337" s="20" t="s">
        <v>3217</v>
      </c>
      <c r="W337" s="20">
        <v>0</v>
      </c>
      <c r="X337" s="23" t="b">
        <v>0</v>
      </c>
      <c r="Y337" s="20"/>
      <c r="Z337" s="20" t="s">
        <v>857</v>
      </c>
      <c r="AA337" s="22">
        <v>8</v>
      </c>
      <c r="AB337" s="22">
        <v>31</v>
      </c>
      <c r="AC337" s="22">
        <v>0</v>
      </c>
      <c r="AD337" s="22">
        <v>825</v>
      </c>
      <c r="AE337" s="22">
        <v>1</v>
      </c>
      <c r="AF337" s="22">
        <v>665</v>
      </c>
      <c r="AG337" s="22">
        <v>13</v>
      </c>
      <c r="AH337" s="20">
        <v>0</v>
      </c>
      <c r="AI337" s="20">
        <v>0</v>
      </c>
      <c r="AJ337" s="20" t="s">
        <v>3217</v>
      </c>
      <c r="AK337" s="22">
        <v>0</v>
      </c>
      <c r="AL337" s="22">
        <v>0</v>
      </c>
      <c r="AM337" s="22">
        <v>0</v>
      </c>
      <c r="AN337" s="22">
        <v>0</v>
      </c>
      <c r="AO337" s="22">
        <v>0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0</v>
      </c>
      <c r="AX337" s="20">
        <v>0</v>
      </c>
      <c r="AY337" s="20">
        <v>0</v>
      </c>
      <c r="AZ337" s="20">
        <v>0</v>
      </c>
      <c r="BA337" s="20">
        <v>0</v>
      </c>
      <c r="BB337" s="22">
        <v>0</v>
      </c>
      <c r="BC337" s="20">
        <v>0</v>
      </c>
      <c r="BD337" s="20">
        <v>0</v>
      </c>
      <c r="BE337" s="20">
        <v>0</v>
      </c>
      <c r="BF337" s="20">
        <v>0</v>
      </c>
      <c r="BG337" s="22">
        <v>733</v>
      </c>
      <c r="BH337" s="22">
        <v>289</v>
      </c>
      <c r="BI337" s="22">
        <v>727</v>
      </c>
      <c r="BJ337" s="22">
        <v>288</v>
      </c>
      <c r="BK337" s="22">
        <v>714</v>
      </c>
      <c r="BL337" s="22">
        <v>282</v>
      </c>
      <c r="BM337" s="22">
        <v>736</v>
      </c>
      <c r="BN337" s="22">
        <v>290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</v>
      </c>
      <c r="BX337" s="22">
        <v>0</v>
      </c>
      <c r="BY337" s="22">
        <v>0</v>
      </c>
      <c r="BZ337" s="22">
        <v>0</v>
      </c>
      <c r="CA337" s="22">
        <v>432</v>
      </c>
      <c r="CB337" s="22">
        <v>250</v>
      </c>
      <c r="CC337" s="22">
        <v>655</v>
      </c>
      <c r="CD337" s="22">
        <v>242</v>
      </c>
      <c r="CE337" s="22">
        <v>737</v>
      </c>
      <c r="CF337" s="22">
        <v>292</v>
      </c>
      <c r="CG337" s="22">
        <v>754</v>
      </c>
      <c r="CH337" s="22">
        <v>303</v>
      </c>
      <c r="CI337" s="22">
        <v>0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27.75" thickBot="1">
      <c r="A338" s="22">
        <v>0</v>
      </c>
      <c r="B338" s="22">
        <v>0</v>
      </c>
      <c r="C338" s="22">
        <v>501468</v>
      </c>
      <c r="D338" s="22">
        <v>0</v>
      </c>
      <c r="E338" s="22">
        <v>0</v>
      </c>
      <c r="F338" s="22">
        <v>0</v>
      </c>
      <c r="G338" s="22">
        <v>0</v>
      </c>
      <c r="H338" s="22">
        <v>0</v>
      </c>
      <c r="I338" s="22">
        <v>2</v>
      </c>
      <c r="J338" s="20">
        <v>0</v>
      </c>
      <c r="K338" s="20">
        <v>0</v>
      </c>
      <c r="L338" s="22">
        <v>0</v>
      </c>
      <c r="M338" s="20" t="s">
        <v>3485</v>
      </c>
      <c r="N338" s="20">
        <v>0</v>
      </c>
      <c r="O338" s="22">
        <v>763</v>
      </c>
      <c r="P338" s="23" t="b">
        <v>0</v>
      </c>
      <c r="Q338" s="20" t="s">
        <v>3781</v>
      </c>
      <c r="R338" s="20" t="s">
        <v>3782</v>
      </c>
      <c r="S338" s="22">
        <v>40</v>
      </c>
      <c r="T338" s="20" t="s">
        <v>3486</v>
      </c>
      <c r="U338" s="20">
        <v>0</v>
      </c>
      <c r="V338" s="20" t="s">
        <v>3487</v>
      </c>
      <c r="W338" s="20">
        <v>0</v>
      </c>
      <c r="X338" s="23" t="b">
        <v>0</v>
      </c>
      <c r="Y338" s="20"/>
      <c r="Z338" s="20" t="s">
        <v>871</v>
      </c>
      <c r="AA338" s="22">
        <v>8</v>
      </c>
      <c r="AB338" s="22">
        <v>31</v>
      </c>
      <c r="AC338" s="22">
        <v>0</v>
      </c>
      <c r="AD338" s="22">
        <v>862</v>
      </c>
      <c r="AE338" s="22">
        <v>0</v>
      </c>
      <c r="AF338" s="22">
        <v>741</v>
      </c>
      <c r="AG338" s="22">
        <v>7</v>
      </c>
      <c r="AH338" s="20">
        <v>0</v>
      </c>
      <c r="AI338" s="20">
        <v>0</v>
      </c>
      <c r="AJ338" s="20" t="s">
        <v>3487</v>
      </c>
      <c r="AK338" s="22">
        <v>0</v>
      </c>
      <c r="AL338" s="22">
        <v>0</v>
      </c>
      <c r="AM338" s="22">
        <v>0</v>
      </c>
      <c r="AN338" s="22">
        <v>0</v>
      </c>
      <c r="AO338" s="22">
        <v>0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0</v>
      </c>
      <c r="AX338" s="20">
        <v>0</v>
      </c>
      <c r="AY338" s="20">
        <v>0</v>
      </c>
      <c r="AZ338" s="20">
        <v>0</v>
      </c>
      <c r="BA338" s="20">
        <v>0</v>
      </c>
      <c r="BB338" s="22">
        <v>0</v>
      </c>
      <c r="BC338" s="20">
        <v>0</v>
      </c>
      <c r="BD338" s="20">
        <v>0</v>
      </c>
      <c r="BE338" s="20">
        <v>0</v>
      </c>
      <c r="BF338" s="20">
        <v>0</v>
      </c>
      <c r="BG338" s="22">
        <v>619</v>
      </c>
      <c r="BH338" s="22">
        <v>230</v>
      </c>
      <c r="BI338" s="22">
        <v>605</v>
      </c>
      <c r="BJ338" s="22">
        <v>229</v>
      </c>
      <c r="BK338" s="22">
        <v>568</v>
      </c>
      <c r="BL338" s="22">
        <v>219</v>
      </c>
      <c r="BM338" s="22">
        <v>623</v>
      </c>
      <c r="BN338" s="22">
        <v>230</v>
      </c>
      <c r="BO338" s="20"/>
      <c r="BP338" s="20"/>
      <c r="BQ338" s="20"/>
      <c r="BR338" s="20"/>
      <c r="BS338" s="20"/>
      <c r="BT338" s="20"/>
      <c r="BU338" s="22">
        <v>0</v>
      </c>
      <c r="BV338" s="22">
        <v>0</v>
      </c>
      <c r="BW338" s="22">
        <v>0</v>
      </c>
      <c r="BX338" s="22">
        <v>0</v>
      </c>
      <c r="BY338" s="22">
        <v>0</v>
      </c>
      <c r="BZ338" s="22">
        <v>0</v>
      </c>
      <c r="CA338" s="22">
        <v>745</v>
      </c>
      <c r="CB338" s="22">
        <v>213</v>
      </c>
      <c r="CC338" s="22">
        <v>485</v>
      </c>
      <c r="CD338" s="22">
        <v>181</v>
      </c>
      <c r="CE338" s="22">
        <v>630</v>
      </c>
      <c r="CF338" s="22">
        <v>226</v>
      </c>
      <c r="CG338" s="22">
        <v>735</v>
      </c>
      <c r="CH338" s="22">
        <v>253</v>
      </c>
      <c r="CI338" s="22">
        <v>0</v>
      </c>
      <c r="CJ338" s="22">
        <v>0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0"/>
      <c r="B339" s="20"/>
      <c r="C339" s="22">
        <v>247348</v>
      </c>
      <c r="D339" s="22">
        <v>0</v>
      </c>
      <c r="E339" s="22">
        <v>0</v>
      </c>
      <c r="F339" s="22">
        <v>0</v>
      </c>
      <c r="G339" s="22">
        <v>0</v>
      </c>
      <c r="H339" s="22">
        <v>0</v>
      </c>
      <c r="I339" s="22">
        <v>2</v>
      </c>
      <c r="J339" s="20">
        <v>0</v>
      </c>
      <c r="K339" s="20">
        <v>4</v>
      </c>
      <c r="L339" s="22">
        <v>4</v>
      </c>
      <c r="M339" s="20" t="s">
        <v>1025</v>
      </c>
      <c r="N339" s="20">
        <v>3.5</v>
      </c>
      <c r="O339" s="22">
        <v>792</v>
      </c>
      <c r="P339" s="23" t="b">
        <v>0</v>
      </c>
      <c r="Q339" s="20"/>
      <c r="R339" s="20"/>
      <c r="S339" s="22">
        <v>45</v>
      </c>
      <c r="T339" s="20" t="s">
        <v>3783</v>
      </c>
      <c r="U339" s="20">
        <v>2.2000000000000002</v>
      </c>
      <c r="V339" s="20" t="s">
        <v>3784</v>
      </c>
      <c r="W339" s="20">
        <v>0.1</v>
      </c>
      <c r="X339" s="23" t="b">
        <v>0</v>
      </c>
      <c r="Y339" s="20"/>
      <c r="Z339" s="20" t="s">
        <v>857</v>
      </c>
      <c r="AA339" s="22">
        <v>8</v>
      </c>
      <c r="AB339" s="22">
        <v>31</v>
      </c>
      <c r="AC339" s="22">
        <v>13</v>
      </c>
      <c r="AD339" s="22">
        <v>12704</v>
      </c>
      <c r="AE339" s="22">
        <v>560</v>
      </c>
      <c r="AF339" s="22">
        <v>3729</v>
      </c>
      <c r="AG339" s="22">
        <v>474</v>
      </c>
      <c r="AH339" s="20">
        <v>0.8</v>
      </c>
      <c r="AI339" s="20">
        <v>2.9</v>
      </c>
      <c r="AJ339" s="20" t="s">
        <v>3784</v>
      </c>
      <c r="AK339" s="22">
        <v>540</v>
      </c>
      <c r="AL339" s="22">
        <v>0</v>
      </c>
      <c r="AM339" s="22">
        <v>1</v>
      </c>
      <c r="AN339" s="22">
        <v>1</v>
      </c>
      <c r="AO339" s="22">
        <v>12</v>
      </c>
      <c r="AP339" s="22">
        <v>0</v>
      </c>
      <c r="AQ339" s="22">
        <v>0</v>
      </c>
      <c r="AR339" s="22">
        <v>0</v>
      </c>
      <c r="AS339" s="22">
        <v>3</v>
      </c>
      <c r="AT339" s="22">
        <v>0</v>
      </c>
      <c r="AU339" s="22">
        <v>0</v>
      </c>
      <c r="AV339" s="22">
        <v>1</v>
      </c>
      <c r="AW339" s="22">
        <v>85</v>
      </c>
      <c r="AX339" s="20">
        <v>115.2</v>
      </c>
      <c r="AY339" s="20">
        <v>85.4</v>
      </c>
      <c r="AZ339" s="20">
        <v>41</v>
      </c>
      <c r="BA339" s="20">
        <v>24.2</v>
      </c>
      <c r="BB339" s="22">
        <v>6</v>
      </c>
      <c r="BC339" s="20">
        <v>0.66</v>
      </c>
      <c r="BD339" s="20">
        <v>0.31</v>
      </c>
      <c r="BE339" s="20">
        <v>0.97</v>
      </c>
      <c r="BF339" s="20">
        <v>7.2</v>
      </c>
      <c r="BG339" s="22">
        <v>338</v>
      </c>
      <c r="BH339" s="22">
        <v>131</v>
      </c>
      <c r="BI339" s="22">
        <v>281</v>
      </c>
      <c r="BJ339" s="22">
        <v>84</v>
      </c>
      <c r="BK339" s="22">
        <v>338</v>
      </c>
      <c r="BL339" s="22">
        <v>111</v>
      </c>
      <c r="BM339" s="22">
        <v>350</v>
      </c>
      <c r="BN339" s="22">
        <v>127</v>
      </c>
      <c r="BO339" s="20"/>
      <c r="BP339" s="20"/>
      <c r="BQ339" s="20"/>
      <c r="BR339" s="20"/>
      <c r="BS339" s="20"/>
      <c r="BT339" s="20"/>
      <c r="BU339" s="22">
        <v>0.11</v>
      </c>
      <c r="BV339" s="22">
        <v>0</v>
      </c>
      <c r="BW339" s="22">
        <v>0.05</v>
      </c>
      <c r="BX339" s="22">
        <v>0.16</v>
      </c>
      <c r="BY339" s="22">
        <v>1.2</v>
      </c>
      <c r="BZ339" s="22">
        <v>2</v>
      </c>
      <c r="CA339" s="22">
        <v>405</v>
      </c>
      <c r="CB339" s="22">
        <v>78</v>
      </c>
      <c r="CC339" s="22">
        <v>76</v>
      </c>
      <c r="CD339" s="22">
        <v>21</v>
      </c>
      <c r="CE339" s="22">
        <v>273</v>
      </c>
      <c r="CF339" s="22">
        <v>91</v>
      </c>
      <c r="CG339" s="22">
        <v>443</v>
      </c>
      <c r="CH339" s="22">
        <v>171</v>
      </c>
      <c r="CI339" s="22">
        <v>1</v>
      </c>
      <c r="CJ339" s="22">
        <v>0.17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0"/>
      <c r="B340" s="20"/>
      <c r="C340" s="22">
        <v>496221</v>
      </c>
      <c r="D340" s="22">
        <v>0</v>
      </c>
      <c r="E340" s="22">
        <v>0</v>
      </c>
      <c r="F340" s="22">
        <v>0</v>
      </c>
      <c r="G340" s="22">
        <v>0</v>
      </c>
      <c r="H340" s="22">
        <v>0</v>
      </c>
      <c r="I340" s="22">
        <v>3</v>
      </c>
      <c r="J340" s="20">
        <v>0</v>
      </c>
      <c r="K340" s="20">
        <v>3.3</v>
      </c>
      <c r="L340" s="22">
        <v>3</v>
      </c>
      <c r="M340" s="20" t="s">
        <v>980</v>
      </c>
      <c r="N340" s="20">
        <v>2.8</v>
      </c>
      <c r="O340" s="22">
        <v>807</v>
      </c>
      <c r="P340" s="23" t="b">
        <v>0</v>
      </c>
      <c r="Q340" s="20"/>
      <c r="R340" s="20"/>
      <c r="S340" s="22">
        <v>50</v>
      </c>
      <c r="T340" s="20" t="s">
        <v>3906</v>
      </c>
      <c r="U340" s="20">
        <v>2.5</v>
      </c>
      <c r="V340" s="20" t="s">
        <v>3907</v>
      </c>
      <c r="W340" s="20">
        <v>0</v>
      </c>
      <c r="X340" s="23" t="b">
        <v>0</v>
      </c>
      <c r="Y340" s="20"/>
      <c r="Z340" s="20" t="s">
        <v>857</v>
      </c>
      <c r="AA340" s="22">
        <v>8</v>
      </c>
      <c r="AB340" s="22">
        <v>31</v>
      </c>
      <c r="AC340" s="22">
        <v>15</v>
      </c>
      <c r="AD340" s="22">
        <v>1631</v>
      </c>
      <c r="AE340" s="22">
        <v>29</v>
      </c>
      <c r="AF340" s="22">
        <v>709</v>
      </c>
      <c r="AG340" s="22">
        <v>80</v>
      </c>
      <c r="AH340" s="20">
        <v>0.6</v>
      </c>
      <c r="AI340" s="20">
        <v>3</v>
      </c>
      <c r="AJ340" s="20" t="s">
        <v>3907</v>
      </c>
      <c r="AK340" s="22">
        <v>454</v>
      </c>
      <c r="AL340" s="22">
        <v>0</v>
      </c>
      <c r="AM340" s="22">
        <v>0</v>
      </c>
      <c r="AN340" s="22">
        <v>3</v>
      </c>
      <c r="AO340" s="22">
        <v>7</v>
      </c>
      <c r="AP340" s="22">
        <v>0</v>
      </c>
      <c r="AQ340" s="22">
        <v>0</v>
      </c>
      <c r="AR340" s="22">
        <v>0</v>
      </c>
      <c r="AS340" s="22">
        <v>1</v>
      </c>
      <c r="AT340" s="22">
        <v>0</v>
      </c>
      <c r="AU340" s="22">
        <v>0</v>
      </c>
      <c r="AV340" s="22">
        <v>1</v>
      </c>
      <c r="AW340" s="22">
        <v>78</v>
      </c>
      <c r="AX340" s="20">
        <v>74.400000000000006</v>
      </c>
      <c r="AY340" s="20">
        <v>135.30000000000001</v>
      </c>
      <c r="AZ340" s="20">
        <v>9</v>
      </c>
      <c r="BA340" s="20">
        <v>21.9</v>
      </c>
      <c r="BB340" s="22">
        <v>5</v>
      </c>
      <c r="BC340" s="20">
        <v>0.15</v>
      </c>
      <c r="BD340" s="20">
        <v>0.48</v>
      </c>
      <c r="BE340" s="20">
        <v>0.63</v>
      </c>
      <c r="BF340" s="20">
        <v>5.69</v>
      </c>
      <c r="BG340" s="22">
        <v>389</v>
      </c>
      <c r="BH340" s="22">
        <v>165</v>
      </c>
      <c r="BI340" s="22">
        <v>209</v>
      </c>
      <c r="BJ340" s="22">
        <v>132</v>
      </c>
      <c r="BK340" s="22">
        <v>432</v>
      </c>
      <c r="BL340" s="22">
        <v>215</v>
      </c>
      <c r="BM340" s="22">
        <v>365</v>
      </c>
      <c r="BN340" s="22">
        <v>165</v>
      </c>
      <c r="BO340" s="22">
        <v>4</v>
      </c>
      <c r="BP340" s="20"/>
      <c r="BQ340" s="20"/>
      <c r="BR340" s="20"/>
      <c r="BS340" s="20"/>
      <c r="BT340" s="20"/>
      <c r="BU340" s="22">
        <v>0.03</v>
      </c>
      <c r="BV340" s="22">
        <v>0</v>
      </c>
      <c r="BW340" s="22">
        <v>0.1</v>
      </c>
      <c r="BX340" s="22">
        <v>0.13</v>
      </c>
      <c r="BY340" s="22">
        <v>1.1299999999999999</v>
      </c>
      <c r="BZ340" s="22">
        <v>1.39</v>
      </c>
      <c r="CA340" s="22">
        <v>211</v>
      </c>
      <c r="CB340" s="22">
        <v>133</v>
      </c>
      <c r="CC340" s="22">
        <v>117</v>
      </c>
      <c r="CD340" s="22">
        <v>54</v>
      </c>
      <c r="CE340" s="22">
        <v>227</v>
      </c>
      <c r="CF340" s="22">
        <v>96</v>
      </c>
      <c r="CG340" s="22">
        <v>687</v>
      </c>
      <c r="CH340" s="22">
        <v>270</v>
      </c>
      <c r="CI340" s="22">
        <v>0.99</v>
      </c>
      <c r="CJ340" s="22">
        <v>0.59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0"/>
      <c r="B341" s="20"/>
      <c r="C341" s="22">
        <v>574398</v>
      </c>
      <c r="D341" s="22">
        <v>0</v>
      </c>
      <c r="E341" s="22">
        <v>0</v>
      </c>
      <c r="F341" s="22">
        <v>0</v>
      </c>
      <c r="G341" s="22">
        <v>0</v>
      </c>
      <c r="H341" s="22">
        <v>0</v>
      </c>
      <c r="I341" s="22">
        <v>4</v>
      </c>
      <c r="J341" s="20">
        <v>0</v>
      </c>
      <c r="K341" s="20">
        <v>0.5</v>
      </c>
      <c r="L341" s="22">
        <v>0</v>
      </c>
      <c r="M341" s="20" t="s">
        <v>4032</v>
      </c>
      <c r="N341" s="20">
        <v>0</v>
      </c>
      <c r="O341" s="22">
        <v>821</v>
      </c>
      <c r="P341" s="23" t="b">
        <v>0</v>
      </c>
      <c r="Q341" s="20"/>
      <c r="R341" s="20"/>
      <c r="S341" s="22">
        <v>45</v>
      </c>
      <c r="T341" s="20" t="s">
        <v>4033</v>
      </c>
      <c r="U341" s="20">
        <v>0</v>
      </c>
      <c r="V341" s="20" t="s">
        <v>4034</v>
      </c>
      <c r="W341" s="20">
        <v>0</v>
      </c>
      <c r="X341" s="23" t="b">
        <v>0</v>
      </c>
      <c r="Y341" s="20"/>
      <c r="Z341" s="20" t="s">
        <v>857</v>
      </c>
      <c r="AA341" s="22">
        <v>8</v>
      </c>
      <c r="AB341" s="22">
        <v>31</v>
      </c>
      <c r="AC341" s="22">
        <v>0</v>
      </c>
      <c r="AD341" s="22">
        <v>656</v>
      </c>
      <c r="AE341" s="22">
        <v>65</v>
      </c>
      <c r="AF341" s="22">
        <v>262</v>
      </c>
      <c r="AG341" s="22">
        <v>42</v>
      </c>
      <c r="AH341" s="20">
        <v>0</v>
      </c>
      <c r="AI341" s="20">
        <v>0</v>
      </c>
      <c r="AJ341" s="20" t="s">
        <v>4034</v>
      </c>
      <c r="AK341" s="22">
        <v>0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0</v>
      </c>
      <c r="AX341" s="20">
        <v>0</v>
      </c>
      <c r="AY341" s="20">
        <v>0</v>
      </c>
      <c r="AZ341" s="20">
        <v>0</v>
      </c>
      <c r="BA341" s="20">
        <v>0</v>
      </c>
      <c r="BB341" s="22">
        <v>0</v>
      </c>
      <c r="BC341" s="20">
        <v>0</v>
      </c>
      <c r="BD341" s="20">
        <v>0</v>
      </c>
      <c r="BE341" s="20">
        <v>0</v>
      </c>
      <c r="BF341" s="20">
        <v>0</v>
      </c>
      <c r="BG341" s="22">
        <v>779</v>
      </c>
      <c r="BH341" s="22">
        <v>93</v>
      </c>
      <c r="BI341" s="22">
        <v>776</v>
      </c>
      <c r="BJ341" s="22">
        <v>95</v>
      </c>
      <c r="BK341" s="22">
        <v>766</v>
      </c>
      <c r="BL341" s="22">
        <v>95</v>
      </c>
      <c r="BM341" s="22">
        <v>782</v>
      </c>
      <c r="BN341" s="22">
        <v>95</v>
      </c>
      <c r="BO341" s="20"/>
      <c r="BP341" s="20"/>
      <c r="BQ341" s="20"/>
      <c r="BR341" s="20"/>
      <c r="BS341" s="20"/>
      <c r="BT341" s="20"/>
      <c r="BU341" s="22">
        <v>0</v>
      </c>
      <c r="BV341" s="22">
        <v>0</v>
      </c>
      <c r="BW341" s="22">
        <v>0</v>
      </c>
      <c r="BX341" s="22">
        <v>0</v>
      </c>
      <c r="BY341" s="22">
        <v>0</v>
      </c>
      <c r="BZ341" s="22">
        <v>0</v>
      </c>
      <c r="CA341" s="22">
        <v>498</v>
      </c>
      <c r="CB341" s="22">
        <v>94</v>
      </c>
      <c r="CC341" s="22">
        <v>712</v>
      </c>
      <c r="CD341" s="22">
        <v>78</v>
      </c>
      <c r="CE341" s="22">
        <v>781</v>
      </c>
      <c r="CF341" s="22">
        <v>95</v>
      </c>
      <c r="CG341" s="22">
        <v>742</v>
      </c>
      <c r="CH341" s="22">
        <v>105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0"/>
      <c r="B342" s="20"/>
      <c r="C342" s="22">
        <v>530318</v>
      </c>
      <c r="D342" s="22">
        <v>0</v>
      </c>
      <c r="E342" s="22">
        <v>0</v>
      </c>
      <c r="F342" s="22">
        <v>0</v>
      </c>
      <c r="G342" s="22">
        <v>0</v>
      </c>
      <c r="H342" s="22">
        <v>0</v>
      </c>
      <c r="I342" s="22">
        <v>3</v>
      </c>
      <c r="J342" s="20">
        <v>0</v>
      </c>
      <c r="K342" s="20">
        <v>0.5</v>
      </c>
      <c r="L342" s="22">
        <v>0</v>
      </c>
      <c r="M342" s="20" t="s">
        <v>4099</v>
      </c>
      <c r="N342" s="20">
        <v>0</v>
      </c>
      <c r="O342" s="22">
        <v>825</v>
      </c>
      <c r="P342" s="23" t="b">
        <v>0</v>
      </c>
      <c r="Q342" s="20"/>
      <c r="R342" s="20"/>
      <c r="S342" s="22">
        <v>45</v>
      </c>
      <c r="T342" s="20" t="s">
        <v>4100</v>
      </c>
      <c r="U342" s="20">
        <v>0</v>
      </c>
      <c r="V342" s="20" t="s">
        <v>4101</v>
      </c>
      <c r="W342" s="20">
        <v>0</v>
      </c>
      <c r="X342" s="23" t="b">
        <v>0</v>
      </c>
      <c r="Y342" s="20"/>
      <c r="Z342" s="20" t="s">
        <v>857</v>
      </c>
      <c r="AA342" s="22">
        <v>8</v>
      </c>
      <c r="AB342" s="22">
        <v>31</v>
      </c>
      <c r="AC342" s="22">
        <v>0</v>
      </c>
      <c r="AD342" s="22">
        <v>34</v>
      </c>
      <c r="AE342" s="22">
        <v>8</v>
      </c>
      <c r="AF342" s="22">
        <v>6</v>
      </c>
      <c r="AG342" s="22">
        <v>4</v>
      </c>
      <c r="AH342" s="20">
        <v>0</v>
      </c>
      <c r="AI342" s="20">
        <v>0</v>
      </c>
      <c r="AJ342" s="20" t="s">
        <v>4101</v>
      </c>
      <c r="AK342" s="22">
        <v>0</v>
      </c>
      <c r="AL342" s="22">
        <v>0</v>
      </c>
      <c r="AM342" s="22">
        <v>0</v>
      </c>
      <c r="AN342" s="22">
        <v>0</v>
      </c>
      <c r="AO342" s="22">
        <v>0</v>
      </c>
      <c r="AP342" s="22">
        <v>0</v>
      </c>
      <c r="AQ342" s="22">
        <v>0</v>
      </c>
      <c r="AR342" s="22">
        <v>0</v>
      </c>
      <c r="AS342" s="22">
        <v>0</v>
      </c>
      <c r="AT342" s="22">
        <v>0</v>
      </c>
      <c r="AU342" s="22">
        <v>0</v>
      </c>
      <c r="AV342" s="22">
        <v>0</v>
      </c>
      <c r="AW342" s="22">
        <v>0</v>
      </c>
      <c r="AX342" s="20">
        <v>0</v>
      </c>
      <c r="AY342" s="20">
        <v>0</v>
      </c>
      <c r="AZ342" s="20">
        <v>0</v>
      </c>
      <c r="BA342" s="20">
        <v>0</v>
      </c>
      <c r="BB342" s="22">
        <v>0</v>
      </c>
      <c r="BC342" s="20">
        <v>0</v>
      </c>
      <c r="BD342" s="20">
        <v>0</v>
      </c>
      <c r="BE342" s="20">
        <v>0</v>
      </c>
      <c r="BF342" s="20">
        <v>0</v>
      </c>
      <c r="BG342" s="22">
        <v>767</v>
      </c>
      <c r="BH342" s="22">
        <v>317</v>
      </c>
      <c r="BI342" s="22">
        <v>763</v>
      </c>
      <c r="BJ342" s="22">
        <v>317</v>
      </c>
      <c r="BK342" s="22">
        <v>751</v>
      </c>
      <c r="BL342" s="22">
        <v>312</v>
      </c>
      <c r="BM342" s="22">
        <v>770</v>
      </c>
      <c r="BN342" s="22">
        <v>318</v>
      </c>
      <c r="BO342" s="20"/>
      <c r="BP342" s="20"/>
      <c r="BQ342" s="20"/>
      <c r="BR342" s="20"/>
      <c r="BS342" s="20"/>
      <c r="BT342" s="20"/>
      <c r="BU342" s="22">
        <v>0</v>
      </c>
      <c r="BV342" s="22">
        <v>0</v>
      </c>
      <c r="BW342" s="22">
        <v>0</v>
      </c>
      <c r="BX342" s="22">
        <v>0</v>
      </c>
      <c r="BY342" s="22">
        <v>0</v>
      </c>
      <c r="BZ342" s="22">
        <v>0</v>
      </c>
      <c r="CA342" s="22">
        <v>477</v>
      </c>
      <c r="CB342" s="22">
        <v>287</v>
      </c>
      <c r="CC342" s="22">
        <v>696</v>
      </c>
      <c r="CD342" s="22">
        <v>277</v>
      </c>
      <c r="CE342" s="22">
        <v>769</v>
      </c>
      <c r="CF342" s="22">
        <v>319</v>
      </c>
      <c r="CG342" s="22">
        <v>828</v>
      </c>
      <c r="CH342" s="22">
        <v>357</v>
      </c>
      <c r="CI342" s="22">
        <v>0</v>
      </c>
      <c r="CJ342" s="22">
        <v>0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100</v>
      </c>
      <c r="B343" s="22">
        <v>100</v>
      </c>
      <c r="C343" s="22">
        <v>120250</v>
      </c>
      <c r="D343" s="22">
        <v>0</v>
      </c>
      <c r="E343" s="22">
        <v>0</v>
      </c>
      <c r="F343" s="22">
        <v>-1</v>
      </c>
      <c r="G343" s="22">
        <v>1</v>
      </c>
      <c r="H343" s="22">
        <v>0</v>
      </c>
      <c r="I343" s="22">
        <v>3</v>
      </c>
      <c r="J343" s="20">
        <v>0</v>
      </c>
      <c r="K343" s="20">
        <v>0.5</v>
      </c>
      <c r="L343" s="22">
        <v>1</v>
      </c>
      <c r="M343" s="20" t="s">
        <v>1249</v>
      </c>
      <c r="N343" s="20">
        <v>0.5</v>
      </c>
      <c r="O343" s="22">
        <v>244</v>
      </c>
      <c r="P343" s="23" t="b">
        <v>0</v>
      </c>
      <c r="Q343" s="20"/>
      <c r="R343" s="20" t="s">
        <v>3785</v>
      </c>
      <c r="S343" s="22">
        <v>44</v>
      </c>
      <c r="T343" s="20" t="s">
        <v>1250</v>
      </c>
      <c r="U343" s="20">
        <v>2.2000000000000002</v>
      </c>
      <c r="V343" s="20" t="s">
        <v>1251</v>
      </c>
      <c r="W343" s="20">
        <v>0.1</v>
      </c>
      <c r="X343" s="23" t="b">
        <v>0</v>
      </c>
      <c r="Y343" s="20"/>
      <c r="Z343" s="20" t="s">
        <v>857</v>
      </c>
      <c r="AA343" s="22">
        <v>9</v>
      </c>
      <c r="AB343" s="22">
        <v>11</v>
      </c>
      <c r="AC343" s="22">
        <v>11</v>
      </c>
      <c r="AD343" s="22">
        <v>10887</v>
      </c>
      <c r="AE343" s="22">
        <v>25</v>
      </c>
      <c r="AF343" s="22">
        <v>29056</v>
      </c>
      <c r="AG343" s="22">
        <v>45</v>
      </c>
      <c r="AH343" s="20">
        <v>0.1</v>
      </c>
      <c r="AI343" s="20">
        <v>2.5</v>
      </c>
      <c r="AJ343" s="20" t="s">
        <v>367</v>
      </c>
      <c r="AK343" s="22">
        <v>196</v>
      </c>
      <c r="AL343" s="22">
        <v>1</v>
      </c>
      <c r="AM343" s="22">
        <v>0</v>
      </c>
      <c r="AN343" s="22">
        <v>1</v>
      </c>
      <c r="AO343" s="22">
        <v>4</v>
      </c>
      <c r="AP343" s="22">
        <v>0</v>
      </c>
      <c r="AQ343" s="22">
        <v>0</v>
      </c>
      <c r="AR343" s="22">
        <v>0</v>
      </c>
      <c r="AS343" s="22">
        <v>2</v>
      </c>
      <c r="AT343" s="22">
        <v>0</v>
      </c>
      <c r="AU343" s="22">
        <v>0</v>
      </c>
      <c r="AV343" s="22">
        <v>0</v>
      </c>
      <c r="AW343" s="22">
        <v>35</v>
      </c>
      <c r="AX343" s="20">
        <v>51.6</v>
      </c>
      <c r="AY343" s="20">
        <v>48.7</v>
      </c>
      <c r="AZ343" s="20">
        <v>70</v>
      </c>
      <c r="BA343" s="20">
        <v>16.899999999999999</v>
      </c>
      <c r="BB343" s="22">
        <v>1</v>
      </c>
      <c r="BC343" s="20">
        <v>0.25</v>
      </c>
      <c r="BD343" s="20">
        <v>0.13</v>
      </c>
      <c r="BE343" s="20">
        <v>0.38</v>
      </c>
      <c r="BF343" s="20">
        <v>3.9</v>
      </c>
      <c r="BG343" s="22">
        <v>418</v>
      </c>
      <c r="BH343" s="22">
        <v>180</v>
      </c>
      <c r="BI343" s="22">
        <v>344</v>
      </c>
      <c r="BJ343" s="22">
        <v>178</v>
      </c>
      <c r="BK343" s="22">
        <v>275</v>
      </c>
      <c r="BL343" s="22">
        <v>139</v>
      </c>
      <c r="BM343" s="22">
        <v>388</v>
      </c>
      <c r="BN343" s="22">
        <v>174</v>
      </c>
      <c r="BO343" s="22">
        <v>5</v>
      </c>
      <c r="BP343" s="20"/>
      <c r="BQ343" s="20"/>
      <c r="BR343" s="20"/>
      <c r="BS343" s="20"/>
      <c r="BT343" s="20"/>
      <c r="BU343" s="22">
        <v>0.11</v>
      </c>
      <c r="BV343" s="22">
        <v>0</v>
      </c>
      <c r="BW343" s="22">
        <v>0.06</v>
      </c>
      <c r="BX343" s="22">
        <v>0.17</v>
      </c>
      <c r="BY343" s="22">
        <v>1.79</v>
      </c>
      <c r="BZ343" s="22">
        <v>1.84</v>
      </c>
      <c r="CA343" s="22">
        <v>525</v>
      </c>
      <c r="CB343" s="22">
        <v>309</v>
      </c>
      <c r="CC343" s="22">
        <v>303</v>
      </c>
      <c r="CD343" s="22">
        <v>148</v>
      </c>
      <c r="CE343" s="22">
        <v>266</v>
      </c>
      <c r="CF343" s="22">
        <v>114</v>
      </c>
      <c r="CG343" s="22">
        <v>409</v>
      </c>
      <c r="CH343" s="22">
        <v>130</v>
      </c>
      <c r="CI343" s="22">
        <v>0.46</v>
      </c>
      <c r="CJ343" s="22">
        <v>0.46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100</v>
      </c>
      <c r="B344" s="22">
        <v>100</v>
      </c>
      <c r="C344" s="22">
        <v>480455</v>
      </c>
      <c r="D344" s="22">
        <v>0</v>
      </c>
      <c r="E344" s="22">
        <v>0</v>
      </c>
      <c r="F344" s="22">
        <v>2</v>
      </c>
      <c r="G344" s="22">
        <v>-2</v>
      </c>
      <c r="H344" s="22">
        <v>1</v>
      </c>
      <c r="I344" s="22">
        <v>2</v>
      </c>
      <c r="J344" s="20">
        <v>0</v>
      </c>
      <c r="K344" s="20">
        <v>3.2</v>
      </c>
      <c r="L344" s="22">
        <v>1</v>
      </c>
      <c r="M344" s="20" t="s">
        <v>1266</v>
      </c>
      <c r="N344" s="20">
        <v>3.2</v>
      </c>
      <c r="O344" s="22">
        <v>245</v>
      </c>
      <c r="P344" s="23" t="b">
        <v>0</v>
      </c>
      <c r="Q344" s="20"/>
      <c r="R344" s="20" t="s">
        <v>3463</v>
      </c>
      <c r="S344" s="22">
        <v>42</v>
      </c>
      <c r="T344" s="20" t="s">
        <v>1267</v>
      </c>
      <c r="U344" s="20">
        <v>3.1</v>
      </c>
      <c r="V344" s="20" t="s">
        <v>694</v>
      </c>
      <c r="W344" s="20">
        <v>5.3</v>
      </c>
      <c r="X344" s="23" t="b">
        <v>0</v>
      </c>
      <c r="Y344" s="20"/>
      <c r="Z344" s="20" t="s">
        <v>857</v>
      </c>
      <c r="AA344" s="22">
        <v>9</v>
      </c>
      <c r="AB344" s="22">
        <v>11</v>
      </c>
      <c r="AC344" s="22">
        <v>78</v>
      </c>
      <c r="AD344" s="22">
        <v>911321</v>
      </c>
      <c r="AE344" s="22">
        <v>5224</v>
      </c>
      <c r="AF344" s="22">
        <v>327887</v>
      </c>
      <c r="AG344" s="22">
        <v>13915</v>
      </c>
      <c r="AH344" s="20">
        <v>0.8</v>
      </c>
      <c r="AI344" s="20">
        <v>18.600000000000001</v>
      </c>
      <c r="AJ344" s="20" t="s">
        <v>694</v>
      </c>
      <c r="AK344" s="22">
        <v>2250</v>
      </c>
      <c r="AL344" s="22">
        <v>2</v>
      </c>
      <c r="AM344" s="22">
        <v>0</v>
      </c>
      <c r="AN344" s="22">
        <v>7</v>
      </c>
      <c r="AO344" s="22">
        <v>34</v>
      </c>
      <c r="AP344" s="22">
        <v>0</v>
      </c>
      <c r="AQ344" s="22">
        <v>0</v>
      </c>
      <c r="AR344" s="22">
        <v>0</v>
      </c>
      <c r="AS344" s="22">
        <v>7</v>
      </c>
      <c r="AT344" s="22">
        <v>0</v>
      </c>
      <c r="AU344" s="22">
        <v>0</v>
      </c>
      <c r="AV344" s="22">
        <v>7</v>
      </c>
      <c r="AW344" s="22">
        <v>427</v>
      </c>
      <c r="AX344" s="20">
        <v>540</v>
      </c>
      <c r="AY344" s="20">
        <v>47.6</v>
      </c>
      <c r="AZ344" s="20">
        <v>125</v>
      </c>
      <c r="BA344" s="20">
        <v>71.400000000000006</v>
      </c>
      <c r="BB344" s="22">
        <v>25</v>
      </c>
      <c r="BC344" s="20">
        <v>1.34</v>
      </c>
      <c r="BD344" s="20">
        <v>1.01</v>
      </c>
      <c r="BE344" s="20">
        <v>2.35</v>
      </c>
      <c r="BF344" s="20">
        <v>34.869999999999997</v>
      </c>
      <c r="BG344" s="22">
        <v>51</v>
      </c>
      <c r="BH344" s="22">
        <v>15</v>
      </c>
      <c r="BI344" s="22">
        <v>347</v>
      </c>
      <c r="BJ344" s="22">
        <v>120</v>
      </c>
      <c r="BK344" s="22">
        <v>198</v>
      </c>
      <c r="BL344" s="22">
        <v>46</v>
      </c>
      <c r="BM344" s="22">
        <v>174</v>
      </c>
      <c r="BN344" s="22">
        <v>45</v>
      </c>
      <c r="BO344" s="20"/>
      <c r="BP344" s="20"/>
      <c r="BQ344" s="20"/>
      <c r="BR344" s="20"/>
      <c r="BS344" s="20"/>
      <c r="BT344" s="20"/>
      <c r="BU344" s="22">
        <v>0.05</v>
      </c>
      <c r="BV344" s="22">
        <v>0</v>
      </c>
      <c r="BW344" s="22">
        <v>0.04</v>
      </c>
      <c r="BX344" s="22">
        <v>0.09</v>
      </c>
      <c r="BY344" s="22">
        <v>1.39</v>
      </c>
      <c r="BZ344" s="22">
        <v>1.36</v>
      </c>
      <c r="CA344" s="22">
        <v>663</v>
      </c>
      <c r="CB344" s="22">
        <v>159</v>
      </c>
      <c r="CC344" s="22">
        <v>82</v>
      </c>
      <c r="CD344" s="22">
        <v>22</v>
      </c>
      <c r="CE344" s="22">
        <v>132</v>
      </c>
      <c r="CF344" s="22">
        <v>24</v>
      </c>
      <c r="CG344" s="22">
        <v>72</v>
      </c>
      <c r="CH344" s="22">
        <v>24</v>
      </c>
      <c r="CI344" s="22">
        <v>1</v>
      </c>
      <c r="CJ344" s="22">
        <v>0.28000000000000003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100</v>
      </c>
      <c r="B345" s="22">
        <v>100</v>
      </c>
      <c r="C345" s="22">
        <v>177815</v>
      </c>
      <c r="D345" s="22">
        <v>0</v>
      </c>
      <c r="E345" s="22">
        <v>0</v>
      </c>
      <c r="F345" s="22">
        <v>-2</v>
      </c>
      <c r="G345" s="22">
        <v>2</v>
      </c>
      <c r="H345" s="22">
        <v>0</v>
      </c>
      <c r="I345" s="22">
        <v>4</v>
      </c>
      <c r="J345" s="20">
        <v>0</v>
      </c>
      <c r="K345" s="20">
        <v>1.5</v>
      </c>
      <c r="L345" s="22">
        <v>1</v>
      </c>
      <c r="M345" s="20" t="s">
        <v>995</v>
      </c>
      <c r="N345" s="20">
        <v>1.5</v>
      </c>
      <c r="O345" s="22">
        <v>246</v>
      </c>
      <c r="P345" s="23" t="b">
        <v>0</v>
      </c>
      <c r="Q345" s="20"/>
      <c r="R345" s="20" t="s">
        <v>3593</v>
      </c>
      <c r="S345" s="22">
        <v>58</v>
      </c>
      <c r="T345" s="20" t="s">
        <v>1260</v>
      </c>
      <c r="U345" s="20">
        <v>2.6</v>
      </c>
      <c r="V345" s="20" t="s">
        <v>574</v>
      </c>
      <c r="W345" s="20">
        <v>0.8</v>
      </c>
      <c r="X345" s="23" t="b">
        <v>0</v>
      </c>
      <c r="Y345" s="20"/>
      <c r="Z345" s="20" t="s">
        <v>857</v>
      </c>
      <c r="AA345" s="22">
        <v>9</v>
      </c>
      <c r="AB345" s="22">
        <v>11</v>
      </c>
      <c r="AC345" s="22">
        <v>62</v>
      </c>
      <c r="AD345" s="22">
        <v>400645</v>
      </c>
      <c r="AE345" s="22">
        <v>557</v>
      </c>
      <c r="AF345" s="22">
        <v>420542</v>
      </c>
      <c r="AG345" s="22">
        <v>2770</v>
      </c>
      <c r="AH345" s="20">
        <v>0.3</v>
      </c>
      <c r="AI345" s="20">
        <v>10.7</v>
      </c>
      <c r="AJ345" s="20" t="s">
        <v>574</v>
      </c>
      <c r="AK345" s="22">
        <v>1578</v>
      </c>
      <c r="AL345" s="22">
        <v>3</v>
      </c>
      <c r="AM345" s="22">
        <v>2</v>
      </c>
      <c r="AN345" s="22">
        <v>9</v>
      </c>
      <c r="AO345" s="22">
        <v>23</v>
      </c>
      <c r="AP345" s="22">
        <v>0</v>
      </c>
      <c r="AQ345" s="22">
        <v>0</v>
      </c>
      <c r="AR345" s="22">
        <v>0</v>
      </c>
      <c r="AS345" s="22">
        <v>1</v>
      </c>
      <c r="AT345" s="22">
        <v>0</v>
      </c>
      <c r="AU345" s="22">
        <v>0</v>
      </c>
      <c r="AV345" s="22">
        <v>3</v>
      </c>
      <c r="AW345" s="22">
        <v>132</v>
      </c>
      <c r="AX345" s="20">
        <v>202.2</v>
      </c>
      <c r="AY345" s="20">
        <v>196.4</v>
      </c>
      <c r="AZ345" s="20">
        <v>584</v>
      </c>
      <c r="BA345" s="20">
        <v>97.1</v>
      </c>
      <c r="BB345" s="22">
        <v>19</v>
      </c>
      <c r="BC345" s="20">
        <v>9.1199999999999992</v>
      </c>
      <c r="BD345" s="20">
        <v>0.67</v>
      </c>
      <c r="BE345" s="20">
        <v>9.7799999999999994</v>
      </c>
      <c r="BF345" s="20">
        <v>23.18</v>
      </c>
      <c r="BG345" s="22">
        <v>265</v>
      </c>
      <c r="BH345" s="22">
        <v>33</v>
      </c>
      <c r="BI345" s="22">
        <v>154</v>
      </c>
      <c r="BJ345" s="22">
        <v>20</v>
      </c>
      <c r="BK345" s="22">
        <v>27</v>
      </c>
      <c r="BL345" s="22">
        <v>13</v>
      </c>
      <c r="BM345" s="22">
        <v>101</v>
      </c>
      <c r="BN345" s="22">
        <v>21</v>
      </c>
      <c r="BO345" s="20"/>
      <c r="BP345" s="20"/>
      <c r="BQ345" s="20"/>
      <c r="BR345" s="20"/>
      <c r="BS345" s="22">
        <v>1</v>
      </c>
      <c r="BT345" s="20"/>
      <c r="BU345" s="22">
        <v>0.52</v>
      </c>
      <c r="BV345" s="22">
        <v>0</v>
      </c>
      <c r="BW345" s="22">
        <v>0.04</v>
      </c>
      <c r="BX345" s="22">
        <v>0.56000000000000005</v>
      </c>
      <c r="BY345" s="22">
        <v>1.32</v>
      </c>
      <c r="BZ345" s="22">
        <v>1.31</v>
      </c>
      <c r="CA345" s="22">
        <v>73</v>
      </c>
      <c r="CB345" s="22">
        <v>22</v>
      </c>
      <c r="CC345" s="22">
        <v>215</v>
      </c>
      <c r="CD345" s="22">
        <v>29</v>
      </c>
      <c r="CE345" s="22">
        <v>211</v>
      </c>
      <c r="CF345" s="22">
        <v>39</v>
      </c>
      <c r="CG345" s="22">
        <v>217</v>
      </c>
      <c r="CH345" s="22">
        <v>35</v>
      </c>
      <c r="CI345" s="22">
        <v>1.08</v>
      </c>
      <c r="CJ345" s="22">
        <v>0.51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100</v>
      </c>
      <c r="B346" s="22">
        <v>100</v>
      </c>
      <c r="C346" s="22">
        <v>59949</v>
      </c>
      <c r="D346" s="22">
        <v>0</v>
      </c>
      <c r="E346" s="22">
        <v>0</v>
      </c>
      <c r="F346" s="22">
        <v>-1</v>
      </c>
      <c r="G346" s="22">
        <v>1</v>
      </c>
      <c r="H346" s="22">
        <v>0</v>
      </c>
      <c r="I346" s="22">
        <v>2</v>
      </c>
      <c r="J346" s="20">
        <v>0</v>
      </c>
      <c r="K346" s="20">
        <v>0</v>
      </c>
      <c r="L346" s="22">
        <v>0</v>
      </c>
      <c r="M346" s="20" t="s">
        <v>1243</v>
      </c>
      <c r="N346" s="20">
        <v>0</v>
      </c>
      <c r="O346" s="22">
        <v>247</v>
      </c>
      <c r="P346" s="23" t="b">
        <v>0</v>
      </c>
      <c r="Q346" s="20"/>
      <c r="R346" s="20" t="s">
        <v>3786</v>
      </c>
      <c r="S346" s="22">
        <v>44</v>
      </c>
      <c r="T346" s="20" t="s">
        <v>1244</v>
      </c>
      <c r="U346" s="20">
        <v>2.8</v>
      </c>
      <c r="V346" s="20" t="s">
        <v>572</v>
      </c>
      <c r="W346" s="20">
        <v>0</v>
      </c>
      <c r="X346" s="23" t="b">
        <v>0</v>
      </c>
      <c r="Y346" s="20"/>
      <c r="Z346" s="20" t="s">
        <v>857</v>
      </c>
      <c r="AA346" s="22">
        <v>9</v>
      </c>
      <c r="AB346" s="22">
        <v>11</v>
      </c>
      <c r="AC346" s="22">
        <v>14</v>
      </c>
      <c r="AD346" s="22">
        <v>4464</v>
      </c>
      <c r="AE346" s="22">
        <v>58</v>
      </c>
      <c r="AF346" s="22">
        <v>7357</v>
      </c>
      <c r="AG346" s="22">
        <v>92</v>
      </c>
      <c r="AH346" s="20">
        <v>0</v>
      </c>
      <c r="AI346" s="20">
        <v>3.2</v>
      </c>
      <c r="AJ346" s="20" t="s">
        <v>572</v>
      </c>
      <c r="AK346" s="22">
        <v>232</v>
      </c>
      <c r="AL346" s="22">
        <v>0</v>
      </c>
      <c r="AM346" s="22">
        <v>0</v>
      </c>
      <c r="AN346" s="22">
        <v>2</v>
      </c>
      <c r="AO346" s="22">
        <v>2</v>
      </c>
      <c r="AP346" s="22">
        <v>0</v>
      </c>
      <c r="AQ346" s="22">
        <v>0</v>
      </c>
      <c r="AR346" s="22">
        <v>0</v>
      </c>
      <c r="AS346" s="22">
        <v>0</v>
      </c>
      <c r="AT346" s="22">
        <v>0</v>
      </c>
      <c r="AU346" s="22">
        <v>0</v>
      </c>
      <c r="AV346" s="22">
        <v>0</v>
      </c>
      <c r="AW346" s="22">
        <v>66</v>
      </c>
      <c r="AX346" s="20">
        <v>50.6</v>
      </c>
      <c r="AY346" s="20">
        <v>3.3</v>
      </c>
      <c r="AZ346" s="20">
        <v>2</v>
      </c>
      <c r="BA346" s="20">
        <v>5.7</v>
      </c>
      <c r="BB346" s="22">
        <v>2</v>
      </c>
      <c r="BC346" s="20">
        <v>0</v>
      </c>
      <c r="BD346" s="20">
        <v>0.06</v>
      </c>
      <c r="BE346" s="20">
        <v>0.06</v>
      </c>
      <c r="BF346" s="20">
        <v>3.15</v>
      </c>
      <c r="BG346" s="22">
        <v>420</v>
      </c>
      <c r="BH346" s="22">
        <v>158</v>
      </c>
      <c r="BI346" s="22">
        <v>458</v>
      </c>
      <c r="BJ346" s="22">
        <v>167</v>
      </c>
      <c r="BK346" s="22">
        <v>454</v>
      </c>
      <c r="BL346" s="22">
        <v>166</v>
      </c>
      <c r="BM346" s="22">
        <v>457</v>
      </c>
      <c r="BN346" s="22">
        <v>163</v>
      </c>
      <c r="BO346" s="20"/>
      <c r="BP346" s="20"/>
      <c r="BQ346" s="20"/>
      <c r="BR346" s="20"/>
      <c r="BS346" s="20"/>
      <c r="BT346" s="20"/>
      <c r="BU346" s="22">
        <v>0</v>
      </c>
      <c r="BV346" s="22">
        <v>0</v>
      </c>
      <c r="BW346" s="22">
        <v>0.02</v>
      </c>
      <c r="BX346" s="22">
        <v>0.02</v>
      </c>
      <c r="BY346" s="22">
        <v>1.22</v>
      </c>
      <c r="BZ346" s="22">
        <v>0.78</v>
      </c>
      <c r="CA346" s="22">
        <v>516</v>
      </c>
      <c r="CB346" s="22">
        <v>87</v>
      </c>
      <c r="CC346" s="22">
        <v>567</v>
      </c>
      <c r="CD346" s="22">
        <v>235</v>
      </c>
      <c r="CE346" s="22">
        <v>163</v>
      </c>
      <c r="CF346" s="22">
        <v>39</v>
      </c>
      <c r="CG346" s="22">
        <v>542</v>
      </c>
      <c r="CH346" s="22">
        <v>206</v>
      </c>
      <c r="CI346" s="22">
        <v>0.78</v>
      </c>
      <c r="CJ346" s="22">
        <v>0.78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2">
        <v>0</v>
      </c>
      <c r="B347" s="22">
        <v>0</v>
      </c>
      <c r="C347" s="22">
        <v>108823</v>
      </c>
      <c r="D347" s="22">
        <v>0</v>
      </c>
      <c r="E347" s="22">
        <v>0</v>
      </c>
      <c r="F347" s="22">
        <v>-2</v>
      </c>
      <c r="G347" s="22">
        <v>2</v>
      </c>
      <c r="H347" s="22">
        <v>0</v>
      </c>
      <c r="I347" s="22">
        <v>3</v>
      </c>
      <c r="J347" s="20">
        <v>0</v>
      </c>
      <c r="K347" s="20">
        <v>0</v>
      </c>
      <c r="L347" s="22">
        <v>0</v>
      </c>
      <c r="M347" s="20" t="s">
        <v>691</v>
      </c>
      <c r="N347" s="20">
        <v>0</v>
      </c>
      <c r="O347" s="22">
        <v>248</v>
      </c>
      <c r="P347" s="23" t="b">
        <v>0</v>
      </c>
      <c r="Q347" s="20" t="s">
        <v>3787</v>
      </c>
      <c r="R347" s="20" t="s">
        <v>2395</v>
      </c>
      <c r="S347" s="22">
        <v>48</v>
      </c>
      <c r="T347" s="20" t="s">
        <v>1246</v>
      </c>
      <c r="U347" s="20">
        <v>0</v>
      </c>
      <c r="V347" s="20" t="s">
        <v>1247</v>
      </c>
      <c r="W347" s="20">
        <v>0</v>
      </c>
      <c r="X347" s="23" t="b">
        <v>0</v>
      </c>
      <c r="Y347" s="20"/>
      <c r="Z347" s="20" t="s">
        <v>898</v>
      </c>
      <c r="AA347" s="22">
        <v>9</v>
      </c>
      <c r="AB347" s="22">
        <v>11</v>
      </c>
      <c r="AC347" s="22">
        <v>0</v>
      </c>
      <c r="AD347" s="22">
        <v>992</v>
      </c>
      <c r="AE347" s="22">
        <v>11</v>
      </c>
      <c r="AF347" s="22">
        <v>3838</v>
      </c>
      <c r="AG347" s="22">
        <v>23</v>
      </c>
      <c r="AH347" s="20">
        <v>0</v>
      </c>
      <c r="AI347" s="20">
        <v>0</v>
      </c>
      <c r="AJ347" s="20" t="s">
        <v>691</v>
      </c>
      <c r="AK347" s="22">
        <v>0</v>
      </c>
      <c r="AL347" s="22">
        <v>0</v>
      </c>
      <c r="AM347" s="22">
        <v>0</v>
      </c>
      <c r="AN347" s="22">
        <v>0</v>
      </c>
      <c r="AO347" s="22">
        <v>0</v>
      </c>
      <c r="AP347" s="22">
        <v>0</v>
      </c>
      <c r="AQ347" s="22">
        <v>0</v>
      </c>
      <c r="AR347" s="22">
        <v>0</v>
      </c>
      <c r="AS347" s="22">
        <v>0</v>
      </c>
      <c r="AT347" s="22">
        <v>0</v>
      </c>
      <c r="AU347" s="22">
        <v>0</v>
      </c>
      <c r="AV347" s="22">
        <v>0</v>
      </c>
      <c r="AW347" s="22">
        <v>0</v>
      </c>
      <c r="AX347" s="20">
        <v>0</v>
      </c>
      <c r="AY347" s="20">
        <v>0</v>
      </c>
      <c r="AZ347" s="20">
        <v>0</v>
      </c>
      <c r="BA347" s="20">
        <v>0</v>
      </c>
      <c r="BB347" s="22">
        <v>0</v>
      </c>
      <c r="BC347" s="20">
        <v>0</v>
      </c>
      <c r="BD347" s="20">
        <v>0</v>
      </c>
      <c r="BE347" s="20">
        <v>0</v>
      </c>
      <c r="BF347" s="20">
        <v>0</v>
      </c>
      <c r="BG347" s="22">
        <v>796</v>
      </c>
      <c r="BH347" s="22">
        <v>335</v>
      </c>
      <c r="BI347" s="22">
        <v>792</v>
      </c>
      <c r="BJ347" s="22">
        <v>334</v>
      </c>
      <c r="BK347" s="22">
        <v>786</v>
      </c>
      <c r="BL347" s="22">
        <v>331</v>
      </c>
      <c r="BM347" s="22">
        <v>797</v>
      </c>
      <c r="BN347" s="22">
        <v>335</v>
      </c>
      <c r="BO347" s="20"/>
      <c r="BP347" s="20"/>
      <c r="BQ347" s="20"/>
      <c r="BR347" s="20"/>
      <c r="BS347" s="20"/>
      <c r="BT347" s="20"/>
      <c r="BU347" s="22">
        <v>0</v>
      </c>
      <c r="BV347" s="22">
        <v>0</v>
      </c>
      <c r="BW347" s="22">
        <v>0</v>
      </c>
      <c r="BX347" s="22">
        <v>0</v>
      </c>
      <c r="BY347" s="22">
        <v>0</v>
      </c>
      <c r="BZ347" s="22">
        <v>0</v>
      </c>
      <c r="CA347" s="22">
        <v>280</v>
      </c>
      <c r="CB347" s="22">
        <v>180</v>
      </c>
      <c r="CC347" s="22">
        <v>744</v>
      </c>
      <c r="CD347" s="22">
        <v>305</v>
      </c>
      <c r="CE347" s="22">
        <v>796</v>
      </c>
      <c r="CF347" s="22">
        <v>335</v>
      </c>
      <c r="CG347" s="22">
        <v>647</v>
      </c>
      <c r="CH347" s="22">
        <v>249</v>
      </c>
      <c r="CI347" s="22">
        <v>0</v>
      </c>
      <c r="CJ347" s="22">
        <v>0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100</v>
      </c>
      <c r="B348" s="22">
        <v>100</v>
      </c>
      <c r="C348" s="22">
        <v>121599</v>
      </c>
      <c r="D348" s="22">
        <v>0</v>
      </c>
      <c r="E348" s="22">
        <v>0</v>
      </c>
      <c r="F348" s="22">
        <v>0</v>
      </c>
      <c r="G348" s="22">
        <v>0</v>
      </c>
      <c r="H348" s="22">
        <v>2</v>
      </c>
      <c r="I348" s="22">
        <v>3</v>
      </c>
      <c r="J348" s="20">
        <v>0</v>
      </c>
      <c r="K348" s="20">
        <v>2</v>
      </c>
      <c r="L348" s="22">
        <v>1</v>
      </c>
      <c r="M348" s="20" t="s">
        <v>1252</v>
      </c>
      <c r="N348" s="20">
        <v>2</v>
      </c>
      <c r="O348" s="22">
        <v>249</v>
      </c>
      <c r="P348" s="23" t="b">
        <v>0</v>
      </c>
      <c r="Q348" s="20"/>
      <c r="R348" s="20" t="s">
        <v>3788</v>
      </c>
      <c r="S348" s="22">
        <v>55</v>
      </c>
      <c r="T348" s="20" t="s">
        <v>1253</v>
      </c>
      <c r="U348" s="20">
        <v>4</v>
      </c>
      <c r="V348" s="20" t="s">
        <v>1238</v>
      </c>
      <c r="W348" s="20">
        <v>0.5</v>
      </c>
      <c r="X348" s="23" t="b">
        <v>0</v>
      </c>
      <c r="Y348" s="20"/>
      <c r="Z348" s="20" t="s">
        <v>857</v>
      </c>
      <c r="AA348" s="22">
        <v>9</v>
      </c>
      <c r="AB348" s="22">
        <v>11</v>
      </c>
      <c r="AC348" s="22">
        <v>87</v>
      </c>
      <c r="AD348" s="22">
        <v>396951</v>
      </c>
      <c r="AE348" s="22">
        <v>192</v>
      </c>
      <c r="AF348" s="22">
        <v>387483</v>
      </c>
      <c r="AG348" s="22">
        <v>1305</v>
      </c>
      <c r="AH348" s="20">
        <v>0.4</v>
      </c>
      <c r="AI348" s="20">
        <v>15.8</v>
      </c>
      <c r="AJ348" s="20" t="s">
        <v>2090</v>
      </c>
      <c r="AK348" s="22">
        <v>1841</v>
      </c>
      <c r="AL348" s="22">
        <v>6</v>
      </c>
      <c r="AM348" s="22">
        <v>2</v>
      </c>
      <c r="AN348" s="22">
        <v>7</v>
      </c>
      <c r="AO348" s="22">
        <v>25</v>
      </c>
      <c r="AP348" s="22">
        <v>0</v>
      </c>
      <c r="AQ348" s="22">
        <v>0</v>
      </c>
      <c r="AR348" s="22">
        <v>0</v>
      </c>
      <c r="AS348" s="22">
        <v>5</v>
      </c>
      <c r="AT348" s="22">
        <v>0</v>
      </c>
      <c r="AU348" s="22">
        <v>0</v>
      </c>
      <c r="AV348" s="22">
        <v>7</v>
      </c>
      <c r="AW348" s="22">
        <v>262</v>
      </c>
      <c r="AX348" s="20">
        <v>359.8</v>
      </c>
      <c r="AY348" s="20">
        <v>356.8</v>
      </c>
      <c r="AZ348" s="20">
        <v>541</v>
      </c>
      <c r="BA348" s="20">
        <v>126.1</v>
      </c>
      <c r="BB348" s="22">
        <v>22</v>
      </c>
      <c r="BC348" s="20">
        <v>6.53</v>
      </c>
      <c r="BD348" s="20">
        <v>1.02</v>
      </c>
      <c r="BE348" s="20">
        <v>7.55</v>
      </c>
      <c r="BF348" s="20">
        <v>28.44</v>
      </c>
      <c r="BG348" s="22">
        <v>146</v>
      </c>
      <c r="BH348" s="22">
        <v>64</v>
      </c>
      <c r="BI348" s="22">
        <v>71</v>
      </c>
      <c r="BJ348" s="22">
        <v>55</v>
      </c>
      <c r="BK348" s="22">
        <v>33</v>
      </c>
      <c r="BL348" s="22">
        <v>18</v>
      </c>
      <c r="BM348" s="22">
        <v>58</v>
      </c>
      <c r="BN348" s="22">
        <v>45</v>
      </c>
      <c r="BO348" s="20"/>
      <c r="BP348" s="20"/>
      <c r="BQ348" s="20"/>
      <c r="BR348" s="20"/>
      <c r="BS348" s="20"/>
      <c r="BT348" s="20"/>
      <c r="BU348" s="22">
        <v>0.32</v>
      </c>
      <c r="BV348" s="22">
        <v>0</v>
      </c>
      <c r="BW348" s="22">
        <v>0.05</v>
      </c>
      <c r="BX348" s="22">
        <v>0.37</v>
      </c>
      <c r="BY348" s="22">
        <v>1.39</v>
      </c>
      <c r="BZ348" s="22">
        <v>1.22</v>
      </c>
      <c r="CA348" s="22">
        <v>99</v>
      </c>
      <c r="CB348" s="22">
        <v>60</v>
      </c>
      <c r="CC348" s="22">
        <v>173</v>
      </c>
      <c r="CD348" s="22">
        <v>79</v>
      </c>
      <c r="CE348" s="22">
        <v>52</v>
      </c>
      <c r="CF348" s="22">
        <v>31</v>
      </c>
      <c r="CG348" s="22">
        <v>249</v>
      </c>
      <c r="CH348" s="22">
        <v>77</v>
      </c>
      <c r="CI348" s="22">
        <v>1.08</v>
      </c>
      <c r="CJ348" s="22">
        <v>0.34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100</v>
      </c>
      <c r="B349" s="22">
        <v>100</v>
      </c>
      <c r="C349" s="22">
        <v>232928</v>
      </c>
      <c r="D349" s="22">
        <v>0</v>
      </c>
      <c r="E349" s="22">
        <v>0</v>
      </c>
      <c r="F349" s="22">
        <v>-1</v>
      </c>
      <c r="G349" s="22">
        <v>1</v>
      </c>
      <c r="H349" s="22">
        <v>0</v>
      </c>
      <c r="I349" s="22">
        <v>3</v>
      </c>
      <c r="J349" s="20">
        <v>0</v>
      </c>
      <c r="K349" s="20">
        <v>3</v>
      </c>
      <c r="L349" s="22">
        <v>2</v>
      </c>
      <c r="M349" s="20" t="s">
        <v>478</v>
      </c>
      <c r="N349" s="20">
        <v>3</v>
      </c>
      <c r="O349" s="22">
        <v>250</v>
      </c>
      <c r="P349" s="23" t="b">
        <v>0</v>
      </c>
      <c r="Q349" s="20"/>
      <c r="R349" s="20" t="s">
        <v>3438</v>
      </c>
      <c r="S349" s="22">
        <v>49</v>
      </c>
      <c r="T349" s="20" t="s">
        <v>1273</v>
      </c>
      <c r="U349" s="20">
        <v>2.6</v>
      </c>
      <c r="V349" s="20" t="s">
        <v>693</v>
      </c>
      <c r="W349" s="20">
        <v>0.1</v>
      </c>
      <c r="X349" s="23" t="b">
        <v>0</v>
      </c>
      <c r="Y349" s="20"/>
      <c r="Z349" s="20" t="s">
        <v>857</v>
      </c>
      <c r="AA349" s="22">
        <v>9</v>
      </c>
      <c r="AB349" s="22">
        <v>11</v>
      </c>
      <c r="AC349" s="22">
        <v>69</v>
      </c>
      <c r="AD349" s="22">
        <v>31522</v>
      </c>
      <c r="AE349" s="22">
        <v>76</v>
      </c>
      <c r="AF349" s="22">
        <v>29408</v>
      </c>
      <c r="AG349" s="22">
        <v>191</v>
      </c>
      <c r="AH349" s="20">
        <v>0.6</v>
      </c>
      <c r="AI349" s="20">
        <v>14.1</v>
      </c>
      <c r="AJ349" s="20" t="s">
        <v>693</v>
      </c>
      <c r="AK349" s="22">
        <v>2310</v>
      </c>
      <c r="AL349" s="22">
        <v>1</v>
      </c>
      <c r="AM349" s="22">
        <v>2</v>
      </c>
      <c r="AN349" s="22">
        <v>7</v>
      </c>
      <c r="AO349" s="22">
        <v>38</v>
      </c>
      <c r="AP349" s="22">
        <v>0</v>
      </c>
      <c r="AQ349" s="22">
        <v>0</v>
      </c>
      <c r="AR349" s="22">
        <v>0</v>
      </c>
      <c r="AS349" s="22">
        <v>5</v>
      </c>
      <c r="AT349" s="22">
        <v>0</v>
      </c>
      <c r="AU349" s="22">
        <v>0</v>
      </c>
      <c r="AV349" s="22">
        <v>3</v>
      </c>
      <c r="AW349" s="22">
        <v>356</v>
      </c>
      <c r="AX349" s="20">
        <v>453</v>
      </c>
      <c r="AY349" s="20">
        <v>556.5</v>
      </c>
      <c r="AZ349" s="20">
        <v>202</v>
      </c>
      <c r="BA349" s="20">
        <v>121.2</v>
      </c>
      <c r="BB349" s="22">
        <v>26</v>
      </c>
      <c r="BC349" s="20">
        <v>2.19</v>
      </c>
      <c r="BD349" s="20">
        <v>3.3</v>
      </c>
      <c r="BE349" s="20">
        <v>5.49</v>
      </c>
      <c r="BF349" s="20">
        <v>37</v>
      </c>
      <c r="BG349" s="22">
        <v>89</v>
      </c>
      <c r="BH349" s="22">
        <v>33</v>
      </c>
      <c r="BI349" s="22">
        <v>31</v>
      </c>
      <c r="BJ349" s="22">
        <v>26</v>
      </c>
      <c r="BK349" s="22">
        <v>139</v>
      </c>
      <c r="BL349" s="22">
        <v>88</v>
      </c>
      <c r="BM349" s="22">
        <v>64</v>
      </c>
      <c r="BN349" s="22">
        <v>49</v>
      </c>
      <c r="BO349" s="22">
        <v>3</v>
      </c>
      <c r="BP349" s="20"/>
      <c r="BQ349" s="22">
        <v>2</v>
      </c>
      <c r="BR349" s="20"/>
      <c r="BS349" s="20"/>
      <c r="BT349" s="20"/>
      <c r="BU349" s="22">
        <v>0.09</v>
      </c>
      <c r="BV349" s="22">
        <v>0</v>
      </c>
      <c r="BW349" s="22">
        <v>0.13</v>
      </c>
      <c r="BX349" s="22">
        <v>0.22</v>
      </c>
      <c r="BY349" s="22">
        <v>1.44</v>
      </c>
      <c r="BZ349" s="22">
        <v>1.48</v>
      </c>
      <c r="CA349" s="22">
        <v>252</v>
      </c>
      <c r="CB349" s="22">
        <v>160</v>
      </c>
      <c r="CC349" s="22">
        <v>99</v>
      </c>
      <c r="CD349" s="22">
        <v>43</v>
      </c>
      <c r="CE349" s="22">
        <v>206</v>
      </c>
      <c r="CF349" s="22">
        <v>87</v>
      </c>
      <c r="CG349" s="22">
        <v>429</v>
      </c>
      <c r="CH349" s="22">
        <v>139</v>
      </c>
      <c r="CI349" s="22">
        <v>1.01</v>
      </c>
      <c r="CJ349" s="22">
        <v>0.27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0</v>
      </c>
      <c r="B350" s="22">
        <v>0</v>
      </c>
      <c r="C350" s="22">
        <v>160987</v>
      </c>
      <c r="D350" s="22">
        <v>0</v>
      </c>
      <c r="E350" s="22">
        <v>0</v>
      </c>
      <c r="F350" s="22">
        <v>-1</v>
      </c>
      <c r="G350" s="22">
        <v>1</v>
      </c>
      <c r="H350" s="22">
        <v>0</v>
      </c>
      <c r="I350" s="22">
        <v>3</v>
      </c>
      <c r="J350" s="20">
        <v>0</v>
      </c>
      <c r="K350" s="20">
        <v>0</v>
      </c>
      <c r="L350" s="22">
        <v>0</v>
      </c>
      <c r="M350" s="20" t="s">
        <v>1221</v>
      </c>
      <c r="N350" s="20">
        <v>0</v>
      </c>
      <c r="O350" s="22">
        <v>251</v>
      </c>
      <c r="P350" s="23" t="b">
        <v>0</v>
      </c>
      <c r="Q350" s="20" t="s">
        <v>2930</v>
      </c>
      <c r="R350" s="20" t="s">
        <v>2931</v>
      </c>
      <c r="S350" s="22">
        <v>44</v>
      </c>
      <c r="T350" s="20" t="s">
        <v>1256</v>
      </c>
      <c r="U350" s="20">
        <v>0</v>
      </c>
      <c r="V350" s="20" t="s">
        <v>696</v>
      </c>
      <c r="W350" s="20">
        <v>0</v>
      </c>
      <c r="X350" s="23" t="b">
        <v>0</v>
      </c>
      <c r="Y350" s="20"/>
      <c r="Z350" s="20" t="s">
        <v>871</v>
      </c>
      <c r="AA350" s="22">
        <v>9</v>
      </c>
      <c r="AB350" s="22">
        <v>11</v>
      </c>
      <c r="AC350" s="22">
        <v>0</v>
      </c>
      <c r="AD350" s="22">
        <v>330</v>
      </c>
      <c r="AE350" s="22">
        <v>0</v>
      </c>
      <c r="AF350" s="22">
        <v>2506</v>
      </c>
      <c r="AG350" s="22">
        <v>0</v>
      </c>
      <c r="AH350" s="20">
        <v>0</v>
      </c>
      <c r="AI350" s="20">
        <v>0</v>
      </c>
      <c r="AJ350" s="20" t="s">
        <v>696</v>
      </c>
      <c r="AK350" s="22">
        <v>0</v>
      </c>
      <c r="AL350" s="22">
        <v>0</v>
      </c>
      <c r="AM350" s="22">
        <v>0</v>
      </c>
      <c r="AN350" s="22">
        <v>0</v>
      </c>
      <c r="AO350" s="22">
        <v>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0</v>
      </c>
      <c r="AX350" s="20">
        <v>0</v>
      </c>
      <c r="AY350" s="20">
        <v>0</v>
      </c>
      <c r="AZ350" s="20">
        <v>0</v>
      </c>
      <c r="BA350" s="20">
        <v>0</v>
      </c>
      <c r="BB350" s="22">
        <v>0</v>
      </c>
      <c r="BC350" s="20">
        <v>0</v>
      </c>
      <c r="BD350" s="20">
        <v>0</v>
      </c>
      <c r="BE350" s="20">
        <v>0</v>
      </c>
      <c r="BF350" s="20">
        <v>0</v>
      </c>
      <c r="BG350" s="22">
        <v>673</v>
      </c>
      <c r="BH350" s="22">
        <v>253</v>
      </c>
      <c r="BI350" s="22">
        <v>663</v>
      </c>
      <c r="BJ350" s="22">
        <v>255</v>
      </c>
      <c r="BK350" s="22">
        <v>636</v>
      </c>
      <c r="BL350" s="22">
        <v>243</v>
      </c>
      <c r="BM350" s="22">
        <v>676</v>
      </c>
      <c r="BN350" s="22">
        <v>254</v>
      </c>
      <c r="BO350" s="20"/>
      <c r="BP350" s="20"/>
      <c r="BQ350" s="20"/>
      <c r="BR350" s="20"/>
      <c r="BS350" s="20"/>
      <c r="BT350" s="20"/>
      <c r="BU350" s="22">
        <v>0</v>
      </c>
      <c r="BV350" s="22">
        <v>0</v>
      </c>
      <c r="BW350" s="22">
        <v>0</v>
      </c>
      <c r="BX350" s="22">
        <v>0</v>
      </c>
      <c r="BY350" s="22">
        <v>0</v>
      </c>
      <c r="BZ350" s="22">
        <v>0</v>
      </c>
      <c r="CA350" s="22">
        <v>528</v>
      </c>
      <c r="CB350" s="22">
        <v>312</v>
      </c>
      <c r="CC350" s="22">
        <v>571</v>
      </c>
      <c r="CD350" s="22">
        <v>202</v>
      </c>
      <c r="CE350" s="22">
        <v>684</v>
      </c>
      <c r="CF350" s="22">
        <v>261</v>
      </c>
      <c r="CG350" s="22">
        <v>682</v>
      </c>
      <c r="CH350" s="22">
        <v>267</v>
      </c>
      <c r="CI350" s="22">
        <v>0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0"/>
      <c r="B351" s="20"/>
      <c r="C351" s="22">
        <v>198826</v>
      </c>
      <c r="D351" s="22">
        <v>0</v>
      </c>
      <c r="E351" s="22">
        <v>0</v>
      </c>
      <c r="F351" s="22">
        <v>-2</v>
      </c>
      <c r="G351" s="22">
        <v>2</v>
      </c>
      <c r="H351" s="22">
        <v>0</v>
      </c>
      <c r="I351" s="22">
        <v>2</v>
      </c>
      <c r="J351" s="20">
        <v>0</v>
      </c>
      <c r="K351" s="20">
        <v>1.5</v>
      </c>
      <c r="L351" s="22">
        <v>1</v>
      </c>
      <c r="M351" s="20" t="s">
        <v>998</v>
      </c>
      <c r="N351" s="20">
        <v>1.5</v>
      </c>
      <c r="O351" s="22">
        <v>252</v>
      </c>
      <c r="P351" s="23" t="b">
        <v>0</v>
      </c>
      <c r="Q351" s="20"/>
      <c r="R351" s="20"/>
      <c r="S351" s="22">
        <v>43</v>
      </c>
      <c r="T351" s="20" t="s">
        <v>1262</v>
      </c>
      <c r="U351" s="20">
        <v>2.1</v>
      </c>
      <c r="V351" s="20" t="s">
        <v>543</v>
      </c>
      <c r="W351" s="20">
        <v>0.1</v>
      </c>
      <c r="X351" s="23" t="b">
        <v>0</v>
      </c>
      <c r="Y351" s="20"/>
      <c r="Z351" s="20" t="s">
        <v>857</v>
      </c>
      <c r="AA351" s="22">
        <v>9</v>
      </c>
      <c r="AB351" s="22">
        <v>11</v>
      </c>
      <c r="AC351" s="22">
        <v>19</v>
      </c>
      <c r="AD351" s="22">
        <v>8188</v>
      </c>
      <c r="AE351" s="22">
        <v>107</v>
      </c>
      <c r="AF351" s="22">
        <v>14928</v>
      </c>
      <c r="AG351" s="22">
        <v>121</v>
      </c>
      <c r="AH351" s="20">
        <v>0.3</v>
      </c>
      <c r="AI351" s="20">
        <v>4.4000000000000004</v>
      </c>
      <c r="AJ351" s="20" t="s">
        <v>543</v>
      </c>
      <c r="AK351" s="22">
        <v>670</v>
      </c>
      <c r="AL351" s="22">
        <v>0</v>
      </c>
      <c r="AM351" s="22">
        <v>0</v>
      </c>
      <c r="AN351" s="22">
        <v>2</v>
      </c>
      <c r="AO351" s="22">
        <v>9</v>
      </c>
      <c r="AP351" s="22">
        <v>0</v>
      </c>
      <c r="AQ351" s="22">
        <v>0</v>
      </c>
      <c r="AR351" s="22">
        <v>0</v>
      </c>
      <c r="AS351" s="22">
        <v>2</v>
      </c>
      <c r="AT351" s="22">
        <v>0</v>
      </c>
      <c r="AU351" s="22">
        <v>0</v>
      </c>
      <c r="AV351" s="22">
        <v>0</v>
      </c>
      <c r="AW351" s="22">
        <v>86</v>
      </c>
      <c r="AX351" s="20">
        <v>127.6</v>
      </c>
      <c r="AY351" s="20">
        <v>39.5</v>
      </c>
      <c r="AZ351" s="20">
        <v>134</v>
      </c>
      <c r="BA351" s="20">
        <v>30.1</v>
      </c>
      <c r="BB351" s="22">
        <v>8</v>
      </c>
      <c r="BC351" s="20">
        <v>1.49</v>
      </c>
      <c r="BD351" s="20">
        <v>0.49</v>
      </c>
      <c r="BE351" s="20">
        <v>1.98</v>
      </c>
      <c r="BF351" s="20">
        <v>10.82</v>
      </c>
      <c r="BG351" s="22">
        <v>328</v>
      </c>
      <c r="BH351" s="22">
        <v>127</v>
      </c>
      <c r="BI351" s="22">
        <v>368</v>
      </c>
      <c r="BJ351" s="22">
        <v>129</v>
      </c>
      <c r="BK351" s="22">
        <v>193</v>
      </c>
      <c r="BL351" s="22">
        <v>42</v>
      </c>
      <c r="BM351" s="22">
        <v>323</v>
      </c>
      <c r="BN351" s="22">
        <v>115</v>
      </c>
      <c r="BO351" s="20"/>
      <c r="BP351" s="20"/>
      <c r="BQ351" s="20"/>
      <c r="BR351" s="20"/>
      <c r="BS351" s="20"/>
      <c r="BT351" s="20"/>
      <c r="BU351" s="22">
        <v>0.2</v>
      </c>
      <c r="BV351" s="22">
        <v>0</v>
      </c>
      <c r="BW351" s="22">
        <v>7.0000000000000007E-2</v>
      </c>
      <c r="BX351" s="22">
        <v>0.27</v>
      </c>
      <c r="BY351" s="22">
        <v>1.45</v>
      </c>
      <c r="BZ351" s="22">
        <v>1.21</v>
      </c>
      <c r="CA351" s="22">
        <v>623</v>
      </c>
      <c r="CB351" s="22">
        <v>138</v>
      </c>
      <c r="CC351" s="22">
        <v>204</v>
      </c>
      <c r="CD351" s="22">
        <v>65</v>
      </c>
      <c r="CE351" s="22">
        <v>286</v>
      </c>
      <c r="CF351" s="22">
        <v>94</v>
      </c>
      <c r="CG351" s="22">
        <v>381</v>
      </c>
      <c r="CH351" s="22">
        <v>150</v>
      </c>
      <c r="CI351" s="22">
        <v>1.07</v>
      </c>
      <c r="CJ351" s="22">
        <v>0.27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2">
        <v>0</v>
      </c>
      <c r="B352" s="22">
        <v>0</v>
      </c>
      <c r="C352" s="22">
        <v>172632</v>
      </c>
      <c r="D352" s="22">
        <v>0</v>
      </c>
      <c r="E352" s="22">
        <v>0</v>
      </c>
      <c r="F352" s="22">
        <v>-2</v>
      </c>
      <c r="G352" s="22">
        <v>2</v>
      </c>
      <c r="H352" s="22">
        <v>0</v>
      </c>
      <c r="I352" s="22">
        <v>3</v>
      </c>
      <c r="J352" s="20">
        <v>0</v>
      </c>
      <c r="K352" s="20">
        <v>0</v>
      </c>
      <c r="L352" s="22">
        <v>0</v>
      </c>
      <c r="M352" s="20" t="s">
        <v>1257</v>
      </c>
      <c r="N352" s="20">
        <v>0</v>
      </c>
      <c r="O352" s="22">
        <v>253</v>
      </c>
      <c r="P352" s="23" t="b">
        <v>0</v>
      </c>
      <c r="Q352" s="20" t="s">
        <v>2103</v>
      </c>
      <c r="R352" s="20" t="s">
        <v>3071</v>
      </c>
      <c r="S352" s="22">
        <v>53</v>
      </c>
      <c r="T352" s="20" t="s">
        <v>1258</v>
      </c>
      <c r="U352" s="20">
        <v>0</v>
      </c>
      <c r="V352" s="20" t="s">
        <v>455</v>
      </c>
      <c r="W352" s="20">
        <v>0.1</v>
      </c>
      <c r="X352" s="23" t="b">
        <v>0</v>
      </c>
      <c r="Y352" s="20"/>
      <c r="Z352" s="20" t="s">
        <v>871</v>
      </c>
      <c r="AA352" s="22">
        <v>9</v>
      </c>
      <c r="AB352" s="22">
        <v>11</v>
      </c>
      <c r="AC352" s="22">
        <v>0</v>
      </c>
      <c r="AD352" s="22">
        <v>1890</v>
      </c>
      <c r="AE352" s="22">
        <v>0</v>
      </c>
      <c r="AF352" s="22">
        <v>31097</v>
      </c>
      <c r="AG352" s="22">
        <v>5</v>
      </c>
      <c r="AH352" s="20">
        <v>0</v>
      </c>
      <c r="AI352" s="20">
        <v>0</v>
      </c>
      <c r="AJ352" s="20" t="s">
        <v>455</v>
      </c>
      <c r="AK352" s="22">
        <v>0</v>
      </c>
      <c r="AL352" s="22">
        <v>0</v>
      </c>
      <c r="AM352" s="22">
        <v>0</v>
      </c>
      <c r="AN352" s="22">
        <v>0</v>
      </c>
      <c r="AO352" s="22">
        <v>0</v>
      </c>
      <c r="AP352" s="22">
        <v>0</v>
      </c>
      <c r="AQ352" s="22">
        <v>0</v>
      </c>
      <c r="AR352" s="22">
        <v>0</v>
      </c>
      <c r="AS352" s="22">
        <v>0</v>
      </c>
      <c r="AT352" s="22">
        <v>0</v>
      </c>
      <c r="AU352" s="22">
        <v>0</v>
      </c>
      <c r="AV352" s="22">
        <v>0</v>
      </c>
      <c r="AW352" s="22">
        <v>0</v>
      </c>
      <c r="AX352" s="20">
        <v>0</v>
      </c>
      <c r="AY352" s="20">
        <v>0</v>
      </c>
      <c r="AZ352" s="20">
        <v>0</v>
      </c>
      <c r="BA352" s="20">
        <v>0</v>
      </c>
      <c r="BB352" s="22">
        <v>0</v>
      </c>
      <c r="BC352" s="20">
        <v>0</v>
      </c>
      <c r="BD352" s="20">
        <v>0</v>
      </c>
      <c r="BE352" s="20">
        <v>0</v>
      </c>
      <c r="BF352" s="20">
        <v>0</v>
      </c>
      <c r="BG352" s="22">
        <v>822</v>
      </c>
      <c r="BH352" s="22">
        <v>355</v>
      </c>
      <c r="BI352" s="22">
        <v>821</v>
      </c>
      <c r="BJ352" s="22">
        <v>355</v>
      </c>
      <c r="BK352" s="22">
        <v>819</v>
      </c>
      <c r="BL352" s="22">
        <v>355</v>
      </c>
      <c r="BM352" s="22">
        <v>822</v>
      </c>
      <c r="BN352" s="22">
        <v>355</v>
      </c>
      <c r="BO352" s="20"/>
      <c r="BP352" s="20"/>
      <c r="BQ352" s="20"/>
      <c r="BR352" s="20"/>
      <c r="BS352" s="20"/>
      <c r="BT352" s="20"/>
      <c r="BU352" s="22">
        <v>0</v>
      </c>
      <c r="BV352" s="22">
        <v>0</v>
      </c>
      <c r="BW352" s="22">
        <v>0</v>
      </c>
      <c r="BX352" s="22">
        <v>0</v>
      </c>
      <c r="BY352" s="22">
        <v>0</v>
      </c>
      <c r="BZ352" s="22">
        <v>0</v>
      </c>
      <c r="CA352" s="22">
        <v>139</v>
      </c>
      <c r="CB352" s="22">
        <v>86</v>
      </c>
      <c r="CC352" s="22">
        <v>802</v>
      </c>
      <c r="CD352" s="22">
        <v>344</v>
      </c>
      <c r="CE352" s="22">
        <v>821</v>
      </c>
      <c r="CF352" s="22">
        <v>355</v>
      </c>
      <c r="CG352" s="22">
        <v>464</v>
      </c>
      <c r="CH352" s="22">
        <v>154</v>
      </c>
      <c r="CI352" s="22">
        <v>0</v>
      </c>
      <c r="CJ352" s="22">
        <v>0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25</v>
      </c>
      <c r="B353" s="22">
        <v>25</v>
      </c>
      <c r="C353" s="22">
        <v>80801</v>
      </c>
      <c r="D353" s="22">
        <v>0</v>
      </c>
      <c r="E353" s="22">
        <v>0</v>
      </c>
      <c r="F353" s="22">
        <v>-2</v>
      </c>
      <c r="G353" s="22">
        <v>2</v>
      </c>
      <c r="H353" s="22">
        <v>0</v>
      </c>
      <c r="I353" s="22">
        <v>3</v>
      </c>
      <c r="J353" s="20">
        <v>0</v>
      </c>
      <c r="K353" s="20">
        <v>0.2</v>
      </c>
      <c r="L353" s="22">
        <v>0</v>
      </c>
      <c r="M353" s="20" t="s">
        <v>1276</v>
      </c>
      <c r="N353" s="20">
        <v>1</v>
      </c>
      <c r="O353" s="22">
        <v>254</v>
      </c>
      <c r="P353" s="23" t="b">
        <v>0</v>
      </c>
      <c r="Q353" s="20" t="s">
        <v>4273</v>
      </c>
      <c r="R353" s="20" t="s">
        <v>4102</v>
      </c>
      <c r="S353" s="22">
        <v>48</v>
      </c>
      <c r="T353" s="20" t="s">
        <v>1277</v>
      </c>
      <c r="U353" s="20">
        <v>1.8</v>
      </c>
      <c r="V353" s="20" t="s">
        <v>1278</v>
      </c>
      <c r="W353" s="20">
        <v>0</v>
      </c>
      <c r="X353" s="23" t="b">
        <v>0</v>
      </c>
      <c r="Y353" s="20"/>
      <c r="Z353" s="20" t="s">
        <v>936</v>
      </c>
      <c r="AA353" s="22">
        <v>9</v>
      </c>
      <c r="AB353" s="22">
        <v>11</v>
      </c>
      <c r="AC353" s="22">
        <v>33</v>
      </c>
      <c r="AD353" s="22">
        <v>3796</v>
      </c>
      <c r="AE353" s="22">
        <v>0</v>
      </c>
      <c r="AF353" s="22">
        <v>6743</v>
      </c>
      <c r="AG353" s="22">
        <v>35</v>
      </c>
      <c r="AH353" s="20">
        <v>0.2</v>
      </c>
      <c r="AI353" s="20">
        <v>6.9</v>
      </c>
      <c r="AJ353" s="20" t="s">
        <v>2091</v>
      </c>
      <c r="AK353" s="22">
        <v>1304</v>
      </c>
      <c r="AL353" s="22">
        <v>1</v>
      </c>
      <c r="AM353" s="22">
        <v>0</v>
      </c>
      <c r="AN353" s="22">
        <v>3</v>
      </c>
      <c r="AO353" s="22">
        <v>21</v>
      </c>
      <c r="AP353" s="22">
        <v>0</v>
      </c>
      <c r="AQ353" s="22">
        <v>0</v>
      </c>
      <c r="AR353" s="22">
        <v>0</v>
      </c>
      <c r="AS353" s="22">
        <v>7</v>
      </c>
      <c r="AT353" s="22">
        <v>0</v>
      </c>
      <c r="AU353" s="22">
        <v>0</v>
      </c>
      <c r="AV353" s="22">
        <v>2</v>
      </c>
      <c r="AW353" s="22">
        <v>192</v>
      </c>
      <c r="AX353" s="20">
        <v>206.6</v>
      </c>
      <c r="AY353" s="20">
        <v>163.19999999999999</v>
      </c>
      <c r="AZ353" s="20">
        <v>98</v>
      </c>
      <c r="BA353" s="20">
        <v>46.8</v>
      </c>
      <c r="BB353" s="22">
        <v>17</v>
      </c>
      <c r="BC353" s="20">
        <v>1.03</v>
      </c>
      <c r="BD353" s="20">
        <v>0.57999999999999996</v>
      </c>
      <c r="BE353" s="20">
        <v>1.61</v>
      </c>
      <c r="BF353" s="20">
        <v>19.28</v>
      </c>
      <c r="BG353" s="22">
        <v>262</v>
      </c>
      <c r="BH353" s="22">
        <v>109</v>
      </c>
      <c r="BI353" s="22">
        <v>179</v>
      </c>
      <c r="BJ353" s="22">
        <v>115</v>
      </c>
      <c r="BK353" s="22">
        <v>235</v>
      </c>
      <c r="BL353" s="22">
        <v>124</v>
      </c>
      <c r="BM353" s="22">
        <v>244</v>
      </c>
      <c r="BN353" s="22">
        <v>117</v>
      </c>
      <c r="BO353" s="20"/>
      <c r="BP353" s="20"/>
      <c r="BQ353" s="20"/>
      <c r="BR353" s="20"/>
      <c r="BS353" s="20"/>
      <c r="BT353" s="20"/>
      <c r="BU353" s="22">
        <v>7.0000000000000007E-2</v>
      </c>
      <c r="BV353" s="22">
        <v>0</v>
      </c>
      <c r="BW353" s="22">
        <v>0.04</v>
      </c>
      <c r="BX353" s="22">
        <v>0.11</v>
      </c>
      <c r="BY353" s="22">
        <v>1.33</v>
      </c>
      <c r="BZ353" s="22">
        <v>1.45</v>
      </c>
      <c r="CA353" s="22">
        <v>277</v>
      </c>
      <c r="CB353" s="22">
        <v>177</v>
      </c>
      <c r="CC353" s="22">
        <v>249</v>
      </c>
      <c r="CD353" s="22">
        <v>118</v>
      </c>
      <c r="CE353" s="22">
        <v>342</v>
      </c>
      <c r="CF353" s="22">
        <v>147</v>
      </c>
      <c r="CG353" s="22">
        <v>573</v>
      </c>
      <c r="CH353" s="22">
        <v>205</v>
      </c>
      <c r="CI353" s="22">
        <v>1.17</v>
      </c>
      <c r="CJ353" s="22">
        <v>0.21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100</v>
      </c>
      <c r="B354" s="22">
        <v>100</v>
      </c>
      <c r="C354" s="22">
        <v>106611</v>
      </c>
      <c r="D354" s="22">
        <v>0</v>
      </c>
      <c r="E354" s="22">
        <v>0</v>
      </c>
      <c r="F354" s="22">
        <v>-2</v>
      </c>
      <c r="G354" s="22">
        <v>2</v>
      </c>
      <c r="H354" s="22">
        <v>1</v>
      </c>
      <c r="I354" s="22">
        <v>2</v>
      </c>
      <c r="J354" s="20">
        <v>0</v>
      </c>
      <c r="K354" s="20">
        <v>0</v>
      </c>
      <c r="L354" s="22">
        <v>0</v>
      </c>
      <c r="M354" s="20" t="s">
        <v>1026</v>
      </c>
      <c r="N354" s="20">
        <v>0</v>
      </c>
      <c r="O354" s="22">
        <v>257</v>
      </c>
      <c r="P354" s="23" t="b">
        <v>0</v>
      </c>
      <c r="Q354" s="20"/>
      <c r="R354" s="20" t="s">
        <v>3488</v>
      </c>
      <c r="S354" s="22">
        <v>43</v>
      </c>
      <c r="T354" s="20" t="s">
        <v>1245</v>
      </c>
      <c r="U354" s="20">
        <v>2.6</v>
      </c>
      <c r="V354" s="20" t="s">
        <v>692</v>
      </c>
      <c r="W354" s="20">
        <v>0.2</v>
      </c>
      <c r="X354" s="23" t="b">
        <v>0</v>
      </c>
      <c r="Y354" s="20"/>
      <c r="Z354" s="20" t="s">
        <v>857</v>
      </c>
      <c r="AA354" s="22">
        <v>9</v>
      </c>
      <c r="AB354" s="22">
        <v>11</v>
      </c>
      <c r="AC354" s="22">
        <v>18</v>
      </c>
      <c r="AD354" s="22">
        <v>17134</v>
      </c>
      <c r="AE354" s="22">
        <v>41</v>
      </c>
      <c r="AF354" s="22">
        <v>28789</v>
      </c>
      <c r="AG354" s="22">
        <v>150</v>
      </c>
      <c r="AH354" s="20">
        <v>0</v>
      </c>
      <c r="AI354" s="20">
        <v>4.2</v>
      </c>
      <c r="AJ354" s="20" t="s">
        <v>692</v>
      </c>
      <c r="AK354" s="22">
        <v>403</v>
      </c>
      <c r="AL354" s="22">
        <v>1</v>
      </c>
      <c r="AM354" s="22">
        <v>0</v>
      </c>
      <c r="AN354" s="22">
        <v>1</v>
      </c>
      <c r="AO354" s="22">
        <v>11</v>
      </c>
      <c r="AP354" s="22">
        <v>0</v>
      </c>
      <c r="AQ354" s="22">
        <v>0</v>
      </c>
      <c r="AR354" s="22">
        <v>0</v>
      </c>
      <c r="AS354" s="22">
        <v>1</v>
      </c>
      <c r="AT354" s="22">
        <v>0</v>
      </c>
      <c r="AU354" s="22">
        <v>0</v>
      </c>
      <c r="AV354" s="22">
        <v>2</v>
      </c>
      <c r="AW354" s="22">
        <v>69</v>
      </c>
      <c r="AX354" s="20">
        <v>106</v>
      </c>
      <c r="AY354" s="20">
        <v>4</v>
      </c>
      <c r="AZ354" s="20">
        <v>90</v>
      </c>
      <c r="BA354" s="20">
        <v>20</v>
      </c>
      <c r="BB354" s="22">
        <v>4</v>
      </c>
      <c r="BC354" s="20">
        <v>0.56000000000000005</v>
      </c>
      <c r="BD354" s="20">
        <v>0.06</v>
      </c>
      <c r="BE354" s="20">
        <v>0.62</v>
      </c>
      <c r="BF354" s="20">
        <v>9.61</v>
      </c>
      <c r="BG354" s="22">
        <v>345</v>
      </c>
      <c r="BH354" s="22">
        <v>136</v>
      </c>
      <c r="BI354" s="22">
        <v>453</v>
      </c>
      <c r="BJ354" s="22">
        <v>165</v>
      </c>
      <c r="BK354" s="22">
        <v>243</v>
      </c>
      <c r="BL354" s="22">
        <v>70</v>
      </c>
      <c r="BM354" s="22">
        <v>373</v>
      </c>
      <c r="BN354" s="22">
        <v>133</v>
      </c>
      <c r="BO354" s="20"/>
      <c r="BP354" s="20"/>
      <c r="BQ354" s="20"/>
      <c r="BR354" s="20"/>
      <c r="BS354" s="20"/>
      <c r="BT354" s="20"/>
      <c r="BU354" s="22">
        <v>0.13</v>
      </c>
      <c r="BV354" s="22">
        <v>0</v>
      </c>
      <c r="BW354" s="22">
        <v>0.01</v>
      </c>
      <c r="BX354" s="22">
        <v>0.14000000000000001</v>
      </c>
      <c r="BY354" s="22">
        <v>2.15</v>
      </c>
      <c r="BZ354" s="22">
        <v>2.46</v>
      </c>
      <c r="CA354" s="22">
        <v>608</v>
      </c>
      <c r="CB354" s="22">
        <v>127</v>
      </c>
      <c r="CC354" s="22">
        <v>541</v>
      </c>
      <c r="CD354" s="22">
        <v>223</v>
      </c>
      <c r="CE354" s="22">
        <v>199</v>
      </c>
      <c r="CF354" s="22">
        <v>55</v>
      </c>
      <c r="CG354" s="22">
        <v>332</v>
      </c>
      <c r="CH354" s="22">
        <v>132</v>
      </c>
      <c r="CI354" s="22">
        <v>0.89</v>
      </c>
      <c r="CJ354" s="22">
        <v>0.22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100</v>
      </c>
      <c r="B355" s="22">
        <v>100</v>
      </c>
      <c r="C355" s="22">
        <v>433154</v>
      </c>
      <c r="D355" s="22">
        <v>0</v>
      </c>
      <c r="E355" s="22">
        <v>0</v>
      </c>
      <c r="F355" s="22">
        <v>-1</v>
      </c>
      <c r="G355" s="22">
        <v>1</v>
      </c>
      <c r="H355" s="22">
        <v>1</v>
      </c>
      <c r="I355" s="22">
        <v>3</v>
      </c>
      <c r="J355" s="20">
        <v>0</v>
      </c>
      <c r="K355" s="20">
        <v>3.5</v>
      </c>
      <c r="L355" s="22">
        <v>2</v>
      </c>
      <c r="M355" s="20" t="s">
        <v>1271</v>
      </c>
      <c r="N355" s="20">
        <v>3.5</v>
      </c>
      <c r="O355" s="22">
        <v>259</v>
      </c>
      <c r="P355" s="23" t="b">
        <v>0</v>
      </c>
      <c r="Q355" s="20"/>
      <c r="R355" s="20" t="s">
        <v>3594</v>
      </c>
      <c r="S355" s="22">
        <v>54</v>
      </c>
      <c r="T355" s="20" t="s">
        <v>1272</v>
      </c>
      <c r="U355" s="20">
        <v>3.4</v>
      </c>
      <c r="V355" s="20" t="s">
        <v>566</v>
      </c>
      <c r="W355" s="20">
        <v>0.3</v>
      </c>
      <c r="X355" s="23" t="b">
        <v>0</v>
      </c>
      <c r="Y355" s="20"/>
      <c r="Z355" s="20" t="s">
        <v>857</v>
      </c>
      <c r="AA355" s="22">
        <v>9</v>
      </c>
      <c r="AB355" s="22">
        <v>11</v>
      </c>
      <c r="AC355" s="22">
        <v>84</v>
      </c>
      <c r="AD355" s="22">
        <v>114844</v>
      </c>
      <c r="AE355" s="22">
        <v>143</v>
      </c>
      <c r="AF355" s="22">
        <v>102318</v>
      </c>
      <c r="AG355" s="22">
        <v>1037</v>
      </c>
      <c r="AH355" s="20">
        <v>0.6</v>
      </c>
      <c r="AI355" s="20">
        <v>15.6</v>
      </c>
      <c r="AJ355" s="20" t="s">
        <v>566</v>
      </c>
      <c r="AK355" s="22">
        <v>2013</v>
      </c>
      <c r="AL355" s="22">
        <v>2</v>
      </c>
      <c r="AM355" s="22">
        <v>5</v>
      </c>
      <c r="AN355" s="22">
        <v>7</v>
      </c>
      <c r="AO355" s="22">
        <v>27</v>
      </c>
      <c r="AP355" s="22">
        <v>0</v>
      </c>
      <c r="AQ355" s="22">
        <v>0</v>
      </c>
      <c r="AR355" s="22">
        <v>0</v>
      </c>
      <c r="AS355" s="22">
        <v>1</v>
      </c>
      <c r="AT355" s="22">
        <v>0</v>
      </c>
      <c r="AU355" s="22">
        <v>0</v>
      </c>
      <c r="AV355" s="22">
        <v>6</v>
      </c>
      <c r="AW355" s="22">
        <v>343</v>
      </c>
      <c r="AX355" s="20">
        <v>447</v>
      </c>
      <c r="AY355" s="20">
        <v>757.9</v>
      </c>
      <c r="AZ355" s="20">
        <v>317</v>
      </c>
      <c r="BA355" s="20">
        <v>152.30000000000001</v>
      </c>
      <c r="BB355" s="22">
        <v>23</v>
      </c>
      <c r="BC355" s="20">
        <v>2.71</v>
      </c>
      <c r="BD355" s="20">
        <v>5.21</v>
      </c>
      <c r="BE355" s="20">
        <v>7.92</v>
      </c>
      <c r="BF355" s="20">
        <v>29.59</v>
      </c>
      <c r="BG355" s="22">
        <v>94</v>
      </c>
      <c r="BH355" s="22">
        <v>36</v>
      </c>
      <c r="BI355" s="22">
        <v>12</v>
      </c>
      <c r="BJ355" s="22">
        <v>8</v>
      </c>
      <c r="BK355" s="22">
        <v>82</v>
      </c>
      <c r="BL355" s="22">
        <v>50</v>
      </c>
      <c r="BM355" s="22">
        <v>29</v>
      </c>
      <c r="BN355" s="22">
        <v>21</v>
      </c>
      <c r="BO355" s="22">
        <v>1</v>
      </c>
      <c r="BP355" s="20"/>
      <c r="BQ355" s="20"/>
      <c r="BR355" s="20"/>
      <c r="BS355" s="20"/>
      <c r="BT355" s="20"/>
      <c r="BU355" s="22">
        <v>0.12</v>
      </c>
      <c r="BV355" s="22">
        <v>0</v>
      </c>
      <c r="BW355" s="22">
        <v>0.23</v>
      </c>
      <c r="BX355" s="22">
        <v>0.35</v>
      </c>
      <c r="BY355" s="22">
        <v>1.32</v>
      </c>
      <c r="BZ355" s="22">
        <v>1.21</v>
      </c>
      <c r="CA355" s="22">
        <v>124</v>
      </c>
      <c r="CB355" s="22">
        <v>76</v>
      </c>
      <c r="CC355" s="22">
        <v>78</v>
      </c>
      <c r="CD355" s="22">
        <v>35</v>
      </c>
      <c r="CE355" s="22">
        <v>109</v>
      </c>
      <c r="CF355" s="22">
        <v>57</v>
      </c>
      <c r="CG355" s="22">
        <v>313</v>
      </c>
      <c r="CH355" s="22">
        <v>101</v>
      </c>
      <c r="CI355" s="22">
        <v>1.03</v>
      </c>
      <c r="CJ355" s="22">
        <v>0.31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100</v>
      </c>
      <c r="B356" s="22">
        <v>100</v>
      </c>
      <c r="C356" s="22">
        <v>224967</v>
      </c>
      <c r="D356" s="22">
        <v>0</v>
      </c>
      <c r="E356" s="22">
        <v>0</v>
      </c>
      <c r="F356" s="22">
        <v>1</v>
      </c>
      <c r="G356" s="22">
        <v>-1</v>
      </c>
      <c r="H356" s="22">
        <v>2</v>
      </c>
      <c r="I356" s="22">
        <v>2</v>
      </c>
      <c r="J356" s="20">
        <v>0</v>
      </c>
      <c r="K356" s="20">
        <v>1.5</v>
      </c>
      <c r="L356" s="22">
        <v>1</v>
      </c>
      <c r="M356" s="20" t="s">
        <v>1263</v>
      </c>
      <c r="N356" s="20">
        <v>1.5</v>
      </c>
      <c r="O356" s="22">
        <v>260</v>
      </c>
      <c r="P356" s="23" t="b">
        <v>0</v>
      </c>
      <c r="Q356" s="20"/>
      <c r="R356" s="20" t="s">
        <v>4103</v>
      </c>
      <c r="S356" s="22">
        <v>46</v>
      </c>
      <c r="T356" s="20" t="s">
        <v>1264</v>
      </c>
      <c r="U356" s="20">
        <v>3.7</v>
      </c>
      <c r="V356" s="20" t="s">
        <v>576</v>
      </c>
      <c r="W356" s="20">
        <v>5</v>
      </c>
      <c r="X356" s="23" t="b">
        <v>0</v>
      </c>
      <c r="Y356" s="20"/>
      <c r="Z356" s="20" t="s">
        <v>857</v>
      </c>
      <c r="AA356" s="22">
        <v>9</v>
      </c>
      <c r="AB356" s="22">
        <v>11</v>
      </c>
      <c r="AC356" s="22">
        <v>85</v>
      </c>
      <c r="AD356" s="22">
        <v>1095095</v>
      </c>
      <c r="AE356" s="22">
        <v>2941</v>
      </c>
      <c r="AF356" s="22">
        <v>574456</v>
      </c>
      <c r="AG356" s="22">
        <v>18445</v>
      </c>
      <c r="AH356" s="20">
        <v>0.3</v>
      </c>
      <c r="AI356" s="20">
        <v>18.5</v>
      </c>
      <c r="AJ356" s="20" t="s">
        <v>576</v>
      </c>
      <c r="AK356" s="22">
        <v>2064</v>
      </c>
      <c r="AL356" s="22">
        <v>2</v>
      </c>
      <c r="AM356" s="22">
        <v>1</v>
      </c>
      <c r="AN356" s="22">
        <v>7</v>
      </c>
      <c r="AO356" s="22">
        <v>30</v>
      </c>
      <c r="AP356" s="22">
        <v>0</v>
      </c>
      <c r="AQ356" s="22">
        <v>0</v>
      </c>
      <c r="AR356" s="22">
        <v>0</v>
      </c>
      <c r="AS356" s="22">
        <v>1</v>
      </c>
      <c r="AT356" s="22">
        <v>0</v>
      </c>
      <c r="AU356" s="22">
        <v>0</v>
      </c>
      <c r="AV356" s="22">
        <v>7</v>
      </c>
      <c r="AW356" s="22">
        <v>380</v>
      </c>
      <c r="AX356" s="20">
        <v>453.2</v>
      </c>
      <c r="AY356" s="20">
        <v>205.3</v>
      </c>
      <c r="AZ356" s="20">
        <v>202</v>
      </c>
      <c r="BA356" s="20">
        <v>86</v>
      </c>
      <c r="BB356" s="22">
        <v>23</v>
      </c>
      <c r="BC356" s="20">
        <v>1.45</v>
      </c>
      <c r="BD356" s="20">
        <v>0.91</v>
      </c>
      <c r="BE356" s="20">
        <v>2.36</v>
      </c>
      <c r="BF356" s="20">
        <v>31.87</v>
      </c>
      <c r="BG356" s="22">
        <v>88</v>
      </c>
      <c r="BH356" s="22">
        <v>33</v>
      </c>
      <c r="BI356" s="22">
        <v>147</v>
      </c>
      <c r="BJ356" s="22">
        <v>31</v>
      </c>
      <c r="BK356" s="22">
        <v>138</v>
      </c>
      <c r="BL356" s="22">
        <v>14</v>
      </c>
      <c r="BM356" s="22">
        <v>122</v>
      </c>
      <c r="BN356" s="22">
        <v>24</v>
      </c>
      <c r="BO356" s="20"/>
      <c r="BP356" s="20"/>
      <c r="BQ356" s="20"/>
      <c r="BR356" s="20"/>
      <c r="BS356" s="20"/>
      <c r="BT356" s="20"/>
      <c r="BU356" s="22">
        <v>0.06</v>
      </c>
      <c r="BV356" s="22">
        <v>0</v>
      </c>
      <c r="BW356" s="22">
        <v>0.04</v>
      </c>
      <c r="BX356" s="22">
        <v>0.1</v>
      </c>
      <c r="BY356" s="22">
        <v>1.39</v>
      </c>
      <c r="BZ356" s="22">
        <v>1.31</v>
      </c>
      <c r="CA356" s="22">
        <v>346</v>
      </c>
      <c r="CB356" s="22">
        <v>46</v>
      </c>
      <c r="CC356" s="22">
        <v>209</v>
      </c>
      <c r="CD356" s="22">
        <v>68</v>
      </c>
      <c r="CE356" s="22">
        <v>70</v>
      </c>
      <c r="CF356" s="22">
        <v>12</v>
      </c>
      <c r="CG356" s="22">
        <v>76</v>
      </c>
      <c r="CH356" s="22">
        <v>27</v>
      </c>
      <c r="CI356" s="22">
        <v>1</v>
      </c>
      <c r="CJ356" s="22">
        <v>0.31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100</v>
      </c>
      <c r="B357" s="22">
        <v>100</v>
      </c>
      <c r="C357" s="22">
        <v>449871</v>
      </c>
      <c r="D357" s="22">
        <v>0</v>
      </c>
      <c r="E357" s="22">
        <v>0</v>
      </c>
      <c r="F357" s="22">
        <v>-3</v>
      </c>
      <c r="G357" s="22">
        <v>3</v>
      </c>
      <c r="H357" s="22">
        <v>1</v>
      </c>
      <c r="I357" s="22">
        <v>3</v>
      </c>
      <c r="J357" s="20">
        <v>0</v>
      </c>
      <c r="K357" s="20">
        <v>2.8</v>
      </c>
      <c r="L357" s="22">
        <v>1</v>
      </c>
      <c r="M357" s="20" t="s">
        <v>1274</v>
      </c>
      <c r="N357" s="20">
        <v>2.8</v>
      </c>
      <c r="O357" s="22">
        <v>261</v>
      </c>
      <c r="P357" s="23" t="b">
        <v>0</v>
      </c>
      <c r="Q357" s="20"/>
      <c r="R357" s="20" t="s">
        <v>4166</v>
      </c>
      <c r="S357" s="22">
        <v>47</v>
      </c>
      <c r="T357" s="20" t="s">
        <v>1275</v>
      </c>
      <c r="U357" s="20">
        <v>2.5</v>
      </c>
      <c r="V357" s="20" t="s">
        <v>553</v>
      </c>
      <c r="W357" s="20">
        <v>0.2</v>
      </c>
      <c r="X357" s="23" t="b">
        <v>0</v>
      </c>
      <c r="Y357" s="20"/>
      <c r="Z357" s="20" t="s">
        <v>857</v>
      </c>
      <c r="AA357" s="22">
        <v>9</v>
      </c>
      <c r="AB357" s="22">
        <v>11</v>
      </c>
      <c r="AC357" s="22">
        <v>54</v>
      </c>
      <c r="AD357" s="22">
        <v>22705</v>
      </c>
      <c r="AE357" s="22">
        <v>132</v>
      </c>
      <c r="AF357" s="22">
        <v>35263</v>
      </c>
      <c r="AG357" s="22">
        <v>177</v>
      </c>
      <c r="AH357" s="20">
        <v>0.6</v>
      </c>
      <c r="AI357" s="20">
        <v>11.5</v>
      </c>
      <c r="AJ357" s="20" t="s">
        <v>553</v>
      </c>
      <c r="AK357" s="22">
        <v>1660</v>
      </c>
      <c r="AL357" s="22">
        <v>2</v>
      </c>
      <c r="AM357" s="22">
        <v>0</v>
      </c>
      <c r="AN357" s="22">
        <v>4</v>
      </c>
      <c r="AO357" s="22">
        <v>30</v>
      </c>
      <c r="AP357" s="22">
        <v>0</v>
      </c>
      <c r="AQ357" s="22">
        <v>0</v>
      </c>
      <c r="AR357" s="22">
        <v>0</v>
      </c>
      <c r="AS357" s="22">
        <v>4</v>
      </c>
      <c r="AT357" s="22">
        <v>0</v>
      </c>
      <c r="AU357" s="22">
        <v>0</v>
      </c>
      <c r="AV357" s="22">
        <v>5</v>
      </c>
      <c r="AW357" s="22">
        <v>247</v>
      </c>
      <c r="AX357" s="20">
        <v>272.39999999999998</v>
      </c>
      <c r="AY357" s="20">
        <v>248.9</v>
      </c>
      <c r="AZ357" s="20">
        <v>233</v>
      </c>
      <c r="BA357" s="20">
        <v>75.599999999999994</v>
      </c>
      <c r="BB357" s="22">
        <v>18</v>
      </c>
      <c r="BC357" s="20">
        <v>2</v>
      </c>
      <c r="BD357" s="20">
        <v>1.18</v>
      </c>
      <c r="BE357" s="20">
        <v>3.18</v>
      </c>
      <c r="BF357" s="20">
        <v>28.33</v>
      </c>
      <c r="BG357" s="22">
        <v>217</v>
      </c>
      <c r="BH357" s="22">
        <v>88</v>
      </c>
      <c r="BI357" s="22">
        <v>122</v>
      </c>
      <c r="BJ357" s="22">
        <v>86</v>
      </c>
      <c r="BK357" s="22">
        <v>120</v>
      </c>
      <c r="BL357" s="22">
        <v>77</v>
      </c>
      <c r="BM357" s="22">
        <v>154</v>
      </c>
      <c r="BN357" s="22">
        <v>81</v>
      </c>
      <c r="BO357" s="20"/>
      <c r="BP357" s="20"/>
      <c r="BQ357" s="20"/>
      <c r="BR357" s="20"/>
      <c r="BS357" s="20"/>
      <c r="BT357" s="20"/>
      <c r="BU357" s="22">
        <v>0.11</v>
      </c>
      <c r="BV357" s="22">
        <v>0</v>
      </c>
      <c r="BW357" s="22">
        <v>0.06</v>
      </c>
      <c r="BX357" s="22">
        <v>0.17</v>
      </c>
      <c r="BY357" s="22">
        <v>1.54</v>
      </c>
      <c r="BZ357" s="22">
        <v>1.63</v>
      </c>
      <c r="CA357" s="22">
        <v>326</v>
      </c>
      <c r="CB357" s="22">
        <v>213</v>
      </c>
      <c r="CC357" s="22">
        <v>110</v>
      </c>
      <c r="CD357" s="22">
        <v>47</v>
      </c>
      <c r="CE357" s="22">
        <v>222</v>
      </c>
      <c r="CF357" s="22">
        <v>91</v>
      </c>
      <c r="CG357" s="22">
        <v>366</v>
      </c>
      <c r="CH357" s="22">
        <v>113</v>
      </c>
      <c r="CI357" s="22">
        <v>0.98</v>
      </c>
      <c r="CJ357" s="22">
        <v>0.22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0"/>
      <c r="B358" s="20"/>
      <c r="C358" s="22">
        <v>243571</v>
      </c>
      <c r="D358" s="22">
        <v>0</v>
      </c>
      <c r="E358" s="22">
        <v>0</v>
      </c>
      <c r="F358" s="22">
        <v>-2</v>
      </c>
      <c r="G358" s="22">
        <v>2</v>
      </c>
      <c r="H358" s="22">
        <v>0</v>
      </c>
      <c r="I358" s="22">
        <v>2</v>
      </c>
      <c r="J358" s="20">
        <v>0</v>
      </c>
      <c r="K358" s="20">
        <v>0</v>
      </c>
      <c r="L358" s="22">
        <v>0</v>
      </c>
      <c r="M358" s="20" t="s">
        <v>919</v>
      </c>
      <c r="N358" s="20">
        <v>0</v>
      </c>
      <c r="O358" s="22">
        <v>262</v>
      </c>
      <c r="P358" s="23" t="b">
        <v>0</v>
      </c>
      <c r="Q358" s="20"/>
      <c r="R358" s="20"/>
      <c r="S358" s="22">
        <v>43</v>
      </c>
      <c r="T358" s="20" t="s">
        <v>1268</v>
      </c>
      <c r="U358" s="20">
        <v>1.8</v>
      </c>
      <c r="V358" s="20" t="s">
        <v>607</v>
      </c>
      <c r="W358" s="20">
        <v>0.2</v>
      </c>
      <c r="X358" s="23" t="b">
        <v>0</v>
      </c>
      <c r="Y358" s="20"/>
      <c r="Z358" s="20" t="s">
        <v>857</v>
      </c>
      <c r="AA358" s="22">
        <v>9</v>
      </c>
      <c r="AB358" s="22">
        <v>11</v>
      </c>
      <c r="AC358" s="22">
        <v>34</v>
      </c>
      <c r="AD358" s="22">
        <v>24088</v>
      </c>
      <c r="AE358" s="22">
        <v>47</v>
      </c>
      <c r="AF358" s="22">
        <v>33699</v>
      </c>
      <c r="AG358" s="22">
        <v>137</v>
      </c>
      <c r="AH358" s="20">
        <v>0</v>
      </c>
      <c r="AI358" s="20">
        <v>7.9</v>
      </c>
      <c r="AJ358" s="20" t="s">
        <v>607</v>
      </c>
      <c r="AK358" s="22">
        <v>954</v>
      </c>
      <c r="AL358" s="22">
        <v>0</v>
      </c>
      <c r="AM358" s="22">
        <v>2</v>
      </c>
      <c r="AN358" s="22">
        <v>2</v>
      </c>
      <c r="AO358" s="22">
        <v>19</v>
      </c>
      <c r="AP358" s="22">
        <v>0</v>
      </c>
      <c r="AQ358" s="22">
        <v>0</v>
      </c>
      <c r="AR358" s="22">
        <v>0</v>
      </c>
      <c r="AS358" s="22">
        <v>4</v>
      </c>
      <c r="AT358" s="22">
        <v>0</v>
      </c>
      <c r="AU358" s="22">
        <v>0</v>
      </c>
      <c r="AV358" s="22">
        <v>3</v>
      </c>
      <c r="AW358" s="22">
        <v>181</v>
      </c>
      <c r="AX358" s="20">
        <v>201.6</v>
      </c>
      <c r="AY358" s="20">
        <v>131.80000000000001</v>
      </c>
      <c r="AZ358" s="20">
        <v>24</v>
      </c>
      <c r="BA358" s="20">
        <v>35.9</v>
      </c>
      <c r="BB358" s="22">
        <v>9</v>
      </c>
      <c r="BC358" s="20">
        <v>0.34</v>
      </c>
      <c r="BD358" s="20">
        <v>1.02</v>
      </c>
      <c r="BE358" s="20">
        <v>1.36</v>
      </c>
      <c r="BF358" s="20">
        <v>19</v>
      </c>
      <c r="BG358" s="22">
        <v>266</v>
      </c>
      <c r="BH358" s="22">
        <v>100</v>
      </c>
      <c r="BI358" s="22">
        <v>215</v>
      </c>
      <c r="BJ358" s="22">
        <v>51</v>
      </c>
      <c r="BK358" s="22">
        <v>389</v>
      </c>
      <c r="BL358" s="22">
        <v>136</v>
      </c>
      <c r="BM358" s="22">
        <v>294</v>
      </c>
      <c r="BN358" s="22">
        <v>99</v>
      </c>
      <c r="BO358" s="20"/>
      <c r="BP358" s="20"/>
      <c r="BQ358" s="20"/>
      <c r="BR358" s="20"/>
      <c r="BS358" s="20"/>
      <c r="BT358" s="20"/>
      <c r="BU358" s="22">
        <v>0.03</v>
      </c>
      <c r="BV358" s="22">
        <v>0</v>
      </c>
      <c r="BW358" s="22">
        <v>0.1</v>
      </c>
      <c r="BX358" s="22">
        <v>0.13</v>
      </c>
      <c r="BY358" s="22">
        <v>1.79</v>
      </c>
      <c r="BZ358" s="22">
        <v>1.79</v>
      </c>
      <c r="CA358" s="22">
        <v>636</v>
      </c>
      <c r="CB358" s="22">
        <v>147</v>
      </c>
      <c r="CC358" s="22">
        <v>559</v>
      </c>
      <c r="CD358" s="22">
        <v>234</v>
      </c>
      <c r="CE358" s="22">
        <v>333</v>
      </c>
      <c r="CF358" s="22">
        <v>114</v>
      </c>
      <c r="CG358" s="22">
        <v>363</v>
      </c>
      <c r="CH358" s="22">
        <v>144</v>
      </c>
      <c r="CI358" s="22">
        <v>0.85</v>
      </c>
      <c r="CJ358" s="22">
        <v>0.19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2">
        <v>100</v>
      </c>
      <c r="B359" s="22">
        <v>100</v>
      </c>
      <c r="C359" s="22">
        <v>111234</v>
      </c>
      <c r="D359" s="22">
        <v>0</v>
      </c>
      <c r="E359" s="22">
        <v>0</v>
      </c>
      <c r="F359" s="22">
        <v>1</v>
      </c>
      <c r="G359" s="22">
        <v>-1</v>
      </c>
      <c r="H359" s="22">
        <v>3</v>
      </c>
      <c r="I359" s="22">
        <v>1</v>
      </c>
      <c r="J359" s="20">
        <v>0</v>
      </c>
      <c r="K359" s="20">
        <v>2.5</v>
      </c>
      <c r="L359" s="22">
        <v>3</v>
      </c>
      <c r="M359" s="20" t="s">
        <v>1013</v>
      </c>
      <c r="N359" s="20">
        <v>2.5</v>
      </c>
      <c r="O359" s="22">
        <v>263</v>
      </c>
      <c r="P359" s="23" t="b">
        <v>0</v>
      </c>
      <c r="Q359" s="20"/>
      <c r="R359" s="20" t="s">
        <v>3464</v>
      </c>
      <c r="S359" s="22">
        <v>46</v>
      </c>
      <c r="T359" s="20" t="s">
        <v>1248</v>
      </c>
      <c r="U359" s="20">
        <v>3.6</v>
      </c>
      <c r="V359" s="20" t="s">
        <v>531</v>
      </c>
      <c r="W359" s="20">
        <v>11.3</v>
      </c>
      <c r="X359" s="23" t="b">
        <v>0</v>
      </c>
      <c r="Y359" s="20"/>
      <c r="Z359" s="20" t="s">
        <v>857</v>
      </c>
      <c r="AA359" s="22">
        <v>9</v>
      </c>
      <c r="AB359" s="22">
        <v>11</v>
      </c>
      <c r="AC359" s="22">
        <v>100</v>
      </c>
      <c r="AD359" s="22">
        <v>1072430</v>
      </c>
      <c r="AE359" s="22">
        <v>5117</v>
      </c>
      <c r="AF359" s="22">
        <v>1308923</v>
      </c>
      <c r="AG359" s="22">
        <v>16323</v>
      </c>
      <c r="AH359" s="20">
        <v>0.5</v>
      </c>
      <c r="AI359" s="20">
        <v>21.7</v>
      </c>
      <c r="AJ359" s="20" t="s">
        <v>531</v>
      </c>
      <c r="AK359" s="22">
        <v>2520</v>
      </c>
      <c r="AL359" s="22">
        <v>0</v>
      </c>
      <c r="AM359" s="22">
        <v>0</v>
      </c>
      <c r="AN359" s="22">
        <v>8</v>
      </c>
      <c r="AO359" s="22">
        <v>39</v>
      </c>
      <c r="AP359" s="22">
        <v>1</v>
      </c>
      <c r="AQ359" s="22">
        <v>0</v>
      </c>
      <c r="AR359" s="22">
        <v>0</v>
      </c>
      <c r="AS359" s="22">
        <v>4</v>
      </c>
      <c r="AT359" s="22">
        <v>0</v>
      </c>
      <c r="AU359" s="22">
        <v>86</v>
      </c>
      <c r="AV359" s="22">
        <v>12</v>
      </c>
      <c r="AW359" s="22">
        <v>511</v>
      </c>
      <c r="AX359" s="20">
        <v>682.8</v>
      </c>
      <c r="AY359" s="20">
        <v>43.4</v>
      </c>
      <c r="AZ359" s="20">
        <v>0</v>
      </c>
      <c r="BA359" s="20">
        <v>72.7</v>
      </c>
      <c r="BB359" s="22">
        <v>28</v>
      </c>
      <c r="BC359" s="20">
        <v>0</v>
      </c>
      <c r="BD359" s="20">
        <v>0.34</v>
      </c>
      <c r="BE359" s="20">
        <v>0.34</v>
      </c>
      <c r="BF359" s="20">
        <v>40.25</v>
      </c>
      <c r="BG359" s="22">
        <v>26</v>
      </c>
      <c r="BH359" s="22">
        <v>10</v>
      </c>
      <c r="BI359" s="22">
        <v>357</v>
      </c>
      <c r="BJ359" s="22">
        <v>1</v>
      </c>
      <c r="BK359" s="22">
        <v>778</v>
      </c>
      <c r="BL359" s="22">
        <v>84</v>
      </c>
      <c r="BM359" s="22">
        <v>166</v>
      </c>
      <c r="BN359" s="22">
        <v>8</v>
      </c>
      <c r="BO359" s="20"/>
      <c r="BP359" s="20"/>
      <c r="BQ359" s="20"/>
      <c r="BR359" s="20"/>
      <c r="BS359" s="20"/>
      <c r="BT359" s="20"/>
      <c r="BU359" s="22">
        <v>0</v>
      </c>
      <c r="BV359" s="22">
        <v>3.07</v>
      </c>
      <c r="BW359" s="22">
        <v>0.01</v>
      </c>
      <c r="BX359" s="22">
        <v>0.01</v>
      </c>
      <c r="BY359" s="22">
        <v>1.44</v>
      </c>
      <c r="BZ359" s="22">
        <v>1.39</v>
      </c>
      <c r="CA359" s="22">
        <v>336</v>
      </c>
      <c r="CB359" s="22">
        <v>13</v>
      </c>
      <c r="CC359" s="22">
        <v>130</v>
      </c>
      <c r="CD359" s="22">
        <v>15</v>
      </c>
      <c r="CE359" s="22">
        <v>77</v>
      </c>
      <c r="CF359" s="22">
        <v>9</v>
      </c>
      <c r="CG359" s="22">
        <v>37</v>
      </c>
      <c r="CH359" s="22">
        <v>6</v>
      </c>
      <c r="CI359" s="22">
        <v>1</v>
      </c>
      <c r="CJ359" s="22">
        <v>0.28999999999999998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2">
        <v>0</v>
      </c>
      <c r="B360" s="22">
        <v>0</v>
      </c>
      <c r="C360" s="22">
        <v>218997</v>
      </c>
      <c r="D360" s="22">
        <v>0</v>
      </c>
      <c r="E360" s="22">
        <v>0</v>
      </c>
      <c r="F360" s="22">
        <v>0</v>
      </c>
      <c r="G360" s="22">
        <v>0</v>
      </c>
      <c r="H360" s="22">
        <v>0</v>
      </c>
      <c r="I360" s="22">
        <v>4</v>
      </c>
      <c r="J360" s="20">
        <v>0</v>
      </c>
      <c r="K360" s="20">
        <v>0</v>
      </c>
      <c r="L360" s="22">
        <v>0</v>
      </c>
      <c r="M360" s="20" t="s">
        <v>1281</v>
      </c>
      <c r="N360" s="20">
        <v>0</v>
      </c>
      <c r="O360" s="22">
        <v>264</v>
      </c>
      <c r="P360" s="23" t="b">
        <v>0</v>
      </c>
      <c r="Q360" s="20" t="s">
        <v>2092</v>
      </c>
      <c r="R360" s="20" t="s">
        <v>2093</v>
      </c>
      <c r="S360" s="22">
        <v>45</v>
      </c>
      <c r="T360" s="20" t="s">
        <v>1282</v>
      </c>
      <c r="U360" s="20">
        <v>0</v>
      </c>
      <c r="V360" s="20" t="s">
        <v>1283</v>
      </c>
      <c r="W360" s="20">
        <v>0</v>
      </c>
      <c r="X360" s="23" t="b">
        <v>0</v>
      </c>
      <c r="Y360" s="20"/>
      <c r="Z360" s="20" t="s">
        <v>871</v>
      </c>
      <c r="AA360" s="22">
        <v>9</v>
      </c>
      <c r="AB360" s="22">
        <v>11</v>
      </c>
      <c r="AC360" s="22">
        <v>0</v>
      </c>
      <c r="AD360" s="22">
        <v>0</v>
      </c>
      <c r="AE360" s="22">
        <v>0</v>
      </c>
      <c r="AF360" s="22">
        <v>3700</v>
      </c>
      <c r="AG360" s="22">
        <v>3</v>
      </c>
      <c r="AH360" s="20">
        <v>0</v>
      </c>
      <c r="AI360" s="20">
        <v>0</v>
      </c>
      <c r="AJ360" s="20" t="s">
        <v>1283</v>
      </c>
      <c r="AK360" s="22">
        <v>0</v>
      </c>
      <c r="AL360" s="22">
        <v>0</v>
      </c>
      <c r="AM360" s="22">
        <v>0</v>
      </c>
      <c r="AN360" s="22">
        <v>0</v>
      </c>
      <c r="AO360" s="22">
        <v>0</v>
      </c>
      <c r="AP360" s="22">
        <v>0</v>
      </c>
      <c r="AQ360" s="22">
        <v>0</v>
      </c>
      <c r="AR360" s="22">
        <v>0</v>
      </c>
      <c r="AS360" s="22">
        <v>0</v>
      </c>
      <c r="AT360" s="22">
        <v>0</v>
      </c>
      <c r="AU360" s="22">
        <v>0</v>
      </c>
      <c r="AV360" s="22">
        <v>0</v>
      </c>
      <c r="AW360" s="22">
        <v>0</v>
      </c>
      <c r="AX360" s="20">
        <v>0</v>
      </c>
      <c r="AY360" s="20">
        <v>0</v>
      </c>
      <c r="AZ360" s="20">
        <v>0</v>
      </c>
      <c r="BA360" s="20">
        <v>0</v>
      </c>
      <c r="BB360" s="22">
        <v>0</v>
      </c>
      <c r="BC360" s="20">
        <v>0</v>
      </c>
      <c r="BD360" s="20">
        <v>0</v>
      </c>
      <c r="BE360" s="20">
        <v>0</v>
      </c>
      <c r="BF360" s="20">
        <v>0</v>
      </c>
      <c r="BG360" s="22">
        <v>710</v>
      </c>
      <c r="BH360" s="22">
        <v>74</v>
      </c>
      <c r="BI360" s="22">
        <v>703</v>
      </c>
      <c r="BJ360" s="22">
        <v>74</v>
      </c>
      <c r="BK360" s="22">
        <v>685</v>
      </c>
      <c r="BL360" s="22">
        <v>73</v>
      </c>
      <c r="BM360" s="22">
        <v>713</v>
      </c>
      <c r="BN360" s="22">
        <v>76</v>
      </c>
      <c r="BO360" s="20"/>
      <c r="BP360" s="20"/>
      <c r="BQ360" s="20"/>
      <c r="BR360" s="20"/>
      <c r="BS360" s="20"/>
      <c r="BT360" s="20"/>
      <c r="BU360" s="22">
        <v>0</v>
      </c>
      <c r="BV360" s="22">
        <v>0</v>
      </c>
      <c r="BW360" s="22">
        <v>0</v>
      </c>
      <c r="BX360" s="22">
        <v>0</v>
      </c>
      <c r="BY360" s="22">
        <v>0</v>
      </c>
      <c r="BZ360" s="22">
        <v>0</v>
      </c>
      <c r="CA360" s="22">
        <v>385</v>
      </c>
      <c r="CB360" s="22">
        <v>67</v>
      </c>
      <c r="CC360" s="22">
        <v>625</v>
      </c>
      <c r="CD360" s="22">
        <v>55</v>
      </c>
      <c r="CE360" s="22">
        <v>717</v>
      </c>
      <c r="CF360" s="22">
        <v>78</v>
      </c>
      <c r="CG360" s="22">
        <v>719</v>
      </c>
      <c r="CH360" s="22">
        <v>100</v>
      </c>
      <c r="CI360" s="22">
        <v>0</v>
      </c>
      <c r="CJ360" s="22">
        <v>0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2">
        <v>100</v>
      </c>
      <c r="B361" s="22">
        <v>100</v>
      </c>
      <c r="C361" s="22">
        <v>17761</v>
      </c>
      <c r="D361" s="22">
        <v>0</v>
      </c>
      <c r="E361" s="22">
        <v>0</v>
      </c>
      <c r="F361" s="22">
        <v>1</v>
      </c>
      <c r="G361" s="22">
        <v>-1</v>
      </c>
      <c r="H361" s="22">
        <v>1</v>
      </c>
      <c r="I361" s="22">
        <v>2</v>
      </c>
      <c r="J361" s="20">
        <v>0</v>
      </c>
      <c r="K361" s="20">
        <v>1.2</v>
      </c>
      <c r="L361" s="22">
        <v>1</v>
      </c>
      <c r="M361" s="20" t="s">
        <v>478</v>
      </c>
      <c r="N361" s="20">
        <v>1.2</v>
      </c>
      <c r="O361" s="22">
        <v>265</v>
      </c>
      <c r="P361" s="23" t="b">
        <v>0</v>
      </c>
      <c r="Q361" s="20"/>
      <c r="R361" s="20" t="s">
        <v>2397</v>
      </c>
      <c r="S361" s="22">
        <v>46</v>
      </c>
      <c r="T361" s="20" t="s">
        <v>1269</v>
      </c>
      <c r="U361" s="20">
        <v>3</v>
      </c>
      <c r="V361" s="20" t="s">
        <v>564</v>
      </c>
      <c r="W361" s="20">
        <v>5.0999999999999996</v>
      </c>
      <c r="X361" s="23" t="b">
        <v>0</v>
      </c>
      <c r="Y361" s="20"/>
      <c r="Z361" s="20" t="s">
        <v>857</v>
      </c>
      <c r="AA361" s="22">
        <v>9</v>
      </c>
      <c r="AB361" s="22">
        <v>11</v>
      </c>
      <c r="AC361" s="22">
        <v>84</v>
      </c>
      <c r="AD361" s="22">
        <v>986099</v>
      </c>
      <c r="AE361" s="22">
        <v>1704</v>
      </c>
      <c r="AF361" s="22">
        <v>646375</v>
      </c>
      <c r="AG361" s="22">
        <v>15826</v>
      </c>
      <c r="AH361" s="20">
        <v>0.3</v>
      </c>
      <c r="AI361" s="20">
        <v>18.3</v>
      </c>
      <c r="AJ361" s="20" t="s">
        <v>564</v>
      </c>
      <c r="AK361" s="22">
        <v>2520</v>
      </c>
      <c r="AL361" s="22">
        <v>1</v>
      </c>
      <c r="AM361" s="22">
        <v>1</v>
      </c>
      <c r="AN361" s="22">
        <v>8</v>
      </c>
      <c r="AO361" s="22">
        <v>39</v>
      </c>
      <c r="AP361" s="22">
        <v>0</v>
      </c>
      <c r="AQ361" s="22">
        <v>0</v>
      </c>
      <c r="AR361" s="22">
        <v>0</v>
      </c>
      <c r="AS361" s="22">
        <v>5</v>
      </c>
      <c r="AT361" s="22">
        <v>0</v>
      </c>
      <c r="AU361" s="22">
        <v>0</v>
      </c>
      <c r="AV361" s="22">
        <v>6</v>
      </c>
      <c r="AW361" s="22">
        <v>470</v>
      </c>
      <c r="AX361" s="20">
        <v>673.2</v>
      </c>
      <c r="AY361" s="20">
        <v>206.5</v>
      </c>
      <c r="AZ361" s="20">
        <v>256</v>
      </c>
      <c r="BA361" s="20">
        <v>113.8</v>
      </c>
      <c r="BB361" s="22">
        <v>28</v>
      </c>
      <c r="BC361" s="20">
        <v>2.1</v>
      </c>
      <c r="BD361" s="20">
        <v>1.93</v>
      </c>
      <c r="BE361" s="20">
        <v>4.03</v>
      </c>
      <c r="BF361" s="20">
        <v>39.880000000000003</v>
      </c>
      <c r="BG361" s="22">
        <v>27</v>
      </c>
      <c r="BH361" s="22">
        <v>3</v>
      </c>
      <c r="BI361" s="22">
        <v>146</v>
      </c>
      <c r="BJ361" s="22">
        <v>30</v>
      </c>
      <c r="BK361" s="22">
        <v>109</v>
      </c>
      <c r="BL361" s="22">
        <v>5</v>
      </c>
      <c r="BM361" s="22">
        <v>75</v>
      </c>
      <c r="BN361" s="22">
        <v>7</v>
      </c>
      <c r="BO361" s="20"/>
      <c r="BP361" s="20"/>
      <c r="BQ361" s="20"/>
      <c r="BR361" s="20"/>
      <c r="BS361" s="20"/>
      <c r="BT361" s="20"/>
      <c r="BU361" s="22">
        <v>0.08</v>
      </c>
      <c r="BV361" s="22">
        <v>0</v>
      </c>
      <c r="BW361" s="22">
        <v>7.0000000000000007E-2</v>
      </c>
      <c r="BX361" s="22">
        <v>0.15</v>
      </c>
      <c r="BY361" s="22">
        <v>1.42</v>
      </c>
      <c r="BZ361" s="22">
        <v>1.39</v>
      </c>
      <c r="CA361" s="22">
        <v>333</v>
      </c>
      <c r="CB361" s="22">
        <v>40</v>
      </c>
      <c r="CC361" s="22">
        <v>226</v>
      </c>
      <c r="CD361" s="22">
        <v>71</v>
      </c>
      <c r="CE361" s="22">
        <v>145</v>
      </c>
      <c r="CF361" s="22">
        <v>31</v>
      </c>
      <c r="CG361" s="22">
        <v>75</v>
      </c>
      <c r="CH361" s="22">
        <v>26</v>
      </c>
      <c r="CI361" s="22">
        <v>1</v>
      </c>
      <c r="CJ361" s="22">
        <v>0.28999999999999998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0"/>
      <c r="B362" s="20"/>
      <c r="C362" s="22">
        <v>222627</v>
      </c>
      <c r="D362" s="22">
        <v>0</v>
      </c>
      <c r="E362" s="22">
        <v>0</v>
      </c>
      <c r="F362" s="22">
        <v>-1</v>
      </c>
      <c r="G362" s="22">
        <v>1</v>
      </c>
      <c r="H362" s="22">
        <v>0</v>
      </c>
      <c r="I362" s="22">
        <v>1</v>
      </c>
      <c r="J362" s="20">
        <v>0</v>
      </c>
      <c r="K362" s="20">
        <v>0</v>
      </c>
      <c r="L362" s="22">
        <v>0</v>
      </c>
      <c r="M362" s="20" t="s">
        <v>1193</v>
      </c>
      <c r="N362" s="20">
        <v>0</v>
      </c>
      <c r="O362" s="22">
        <v>266</v>
      </c>
      <c r="P362" s="23" t="b">
        <v>0</v>
      </c>
      <c r="Q362" s="20"/>
      <c r="R362" s="20"/>
      <c r="S362" s="22">
        <v>39</v>
      </c>
      <c r="T362" s="20" t="s">
        <v>2094</v>
      </c>
      <c r="U362" s="20">
        <v>0</v>
      </c>
      <c r="V362" s="20" t="s">
        <v>2095</v>
      </c>
      <c r="W362" s="20">
        <v>0.4</v>
      </c>
      <c r="X362" s="23" t="b">
        <v>0</v>
      </c>
      <c r="Y362" s="20"/>
      <c r="Z362" s="20" t="s">
        <v>857</v>
      </c>
      <c r="AA362" s="22">
        <v>9</v>
      </c>
      <c r="AB362" s="22">
        <v>11</v>
      </c>
      <c r="AC362" s="22">
        <v>0</v>
      </c>
      <c r="AD362" s="22">
        <v>50910</v>
      </c>
      <c r="AE362" s="22">
        <v>16</v>
      </c>
      <c r="AF362" s="22">
        <v>63486</v>
      </c>
      <c r="AG362" s="22">
        <v>197</v>
      </c>
      <c r="AH362" s="20">
        <v>0</v>
      </c>
      <c r="AI362" s="20">
        <v>0</v>
      </c>
      <c r="AJ362" s="20" t="s">
        <v>2096</v>
      </c>
      <c r="AK362" s="22">
        <v>0</v>
      </c>
      <c r="AL362" s="22">
        <v>0</v>
      </c>
      <c r="AM362" s="22">
        <v>0</v>
      </c>
      <c r="AN362" s="22">
        <v>0</v>
      </c>
      <c r="AO362" s="22">
        <v>0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0</v>
      </c>
      <c r="AW362" s="22">
        <v>0</v>
      </c>
      <c r="AX362" s="20">
        <v>0</v>
      </c>
      <c r="AY362" s="20">
        <v>0</v>
      </c>
      <c r="AZ362" s="20">
        <v>0</v>
      </c>
      <c r="BA362" s="20">
        <v>0</v>
      </c>
      <c r="BB362" s="22">
        <v>0</v>
      </c>
      <c r="BC362" s="20">
        <v>0</v>
      </c>
      <c r="BD362" s="20">
        <v>0</v>
      </c>
      <c r="BE362" s="20">
        <v>0</v>
      </c>
      <c r="BF362" s="20">
        <v>0</v>
      </c>
      <c r="BG362" s="22">
        <v>548</v>
      </c>
      <c r="BH362" s="22">
        <v>51</v>
      </c>
      <c r="BI362" s="22">
        <v>533</v>
      </c>
      <c r="BJ362" s="22">
        <v>33</v>
      </c>
      <c r="BK362" s="22">
        <v>492</v>
      </c>
      <c r="BL362" s="22">
        <v>22</v>
      </c>
      <c r="BM362" s="22">
        <v>551</v>
      </c>
      <c r="BN362" s="22">
        <v>51</v>
      </c>
      <c r="BO362" s="20"/>
      <c r="BP362" s="20"/>
      <c r="BQ362" s="20"/>
      <c r="BR362" s="20"/>
      <c r="BS362" s="20"/>
      <c r="BT362" s="20"/>
      <c r="BU362" s="22">
        <v>0</v>
      </c>
      <c r="BV362" s="22">
        <v>0</v>
      </c>
      <c r="BW362" s="22">
        <v>0</v>
      </c>
      <c r="BX362" s="22">
        <v>0</v>
      </c>
      <c r="BY362" s="22">
        <v>0</v>
      </c>
      <c r="BZ362" s="22">
        <v>0</v>
      </c>
      <c r="CA362" s="22">
        <v>807</v>
      </c>
      <c r="CB362" s="22">
        <v>83</v>
      </c>
      <c r="CC362" s="22">
        <v>407</v>
      </c>
      <c r="CD362" s="22">
        <v>43</v>
      </c>
      <c r="CE362" s="22">
        <v>559</v>
      </c>
      <c r="CF362" s="22">
        <v>51</v>
      </c>
      <c r="CG362" s="22">
        <v>256</v>
      </c>
      <c r="CH362" s="22">
        <v>33</v>
      </c>
      <c r="CI362" s="22">
        <v>0</v>
      </c>
      <c r="CJ362" s="22">
        <v>0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0"/>
      <c r="B363" s="20"/>
      <c r="C363" s="22">
        <v>11948</v>
      </c>
      <c r="D363" s="22">
        <v>0</v>
      </c>
      <c r="E363" s="22">
        <v>0</v>
      </c>
      <c r="F363" s="22">
        <v>-1</v>
      </c>
      <c r="G363" s="22">
        <v>1</v>
      </c>
      <c r="H363" s="22">
        <v>0</v>
      </c>
      <c r="I363" s="22">
        <v>1</v>
      </c>
      <c r="J363" s="20">
        <v>0</v>
      </c>
      <c r="K363" s="20">
        <v>0</v>
      </c>
      <c r="L363" s="22">
        <v>0</v>
      </c>
      <c r="M363" s="20" t="s">
        <v>1796</v>
      </c>
      <c r="N363" s="20">
        <v>0</v>
      </c>
      <c r="O363" s="22">
        <v>579</v>
      </c>
      <c r="P363" s="23" t="b">
        <v>0</v>
      </c>
      <c r="Q363" s="20"/>
      <c r="R363" s="20"/>
      <c r="S363" s="22">
        <v>39</v>
      </c>
      <c r="T363" s="20" t="s">
        <v>1797</v>
      </c>
      <c r="U363" s="20">
        <v>0</v>
      </c>
      <c r="V363" s="20" t="s">
        <v>1798</v>
      </c>
      <c r="W363" s="20">
        <v>0.1</v>
      </c>
      <c r="X363" s="23" t="b">
        <v>0</v>
      </c>
      <c r="Y363" s="20"/>
      <c r="Z363" s="20" t="s">
        <v>857</v>
      </c>
      <c r="AA363" s="22">
        <v>9</v>
      </c>
      <c r="AB363" s="22">
        <v>11</v>
      </c>
      <c r="AC363" s="22">
        <v>0</v>
      </c>
      <c r="AD363" s="22">
        <v>3068</v>
      </c>
      <c r="AE363" s="22">
        <v>11</v>
      </c>
      <c r="AF363" s="22">
        <v>4887</v>
      </c>
      <c r="AG363" s="22">
        <v>40</v>
      </c>
      <c r="AH363" s="20">
        <v>0</v>
      </c>
      <c r="AI363" s="20">
        <v>0</v>
      </c>
      <c r="AJ363" s="20" t="s">
        <v>1798</v>
      </c>
      <c r="AK363" s="22">
        <v>0</v>
      </c>
      <c r="AL363" s="22">
        <v>0</v>
      </c>
      <c r="AM363" s="22">
        <v>0</v>
      </c>
      <c r="AN363" s="22">
        <v>0</v>
      </c>
      <c r="AO363" s="22">
        <v>0</v>
      </c>
      <c r="AP363" s="22">
        <v>0</v>
      </c>
      <c r="AQ363" s="22">
        <v>0</v>
      </c>
      <c r="AR363" s="22">
        <v>0</v>
      </c>
      <c r="AS363" s="22">
        <v>0</v>
      </c>
      <c r="AT363" s="22">
        <v>0</v>
      </c>
      <c r="AU363" s="22">
        <v>0</v>
      </c>
      <c r="AV363" s="22">
        <v>0</v>
      </c>
      <c r="AW363" s="22">
        <v>0</v>
      </c>
      <c r="AX363" s="20">
        <v>0</v>
      </c>
      <c r="AY363" s="20">
        <v>0</v>
      </c>
      <c r="AZ363" s="20">
        <v>0</v>
      </c>
      <c r="BA363" s="20">
        <v>0</v>
      </c>
      <c r="BB363" s="22">
        <v>0</v>
      </c>
      <c r="BC363" s="20">
        <v>0</v>
      </c>
      <c r="BD363" s="20">
        <v>0</v>
      </c>
      <c r="BE363" s="20">
        <v>0</v>
      </c>
      <c r="BF363" s="20">
        <v>0</v>
      </c>
      <c r="BG363" s="22">
        <v>534</v>
      </c>
      <c r="BH363" s="22">
        <v>40</v>
      </c>
      <c r="BI363" s="22">
        <v>514</v>
      </c>
      <c r="BJ363" s="22">
        <v>17</v>
      </c>
      <c r="BK363" s="22">
        <v>472</v>
      </c>
      <c r="BL363" s="22">
        <v>6</v>
      </c>
      <c r="BM363" s="22">
        <v>537</v>
      </c>
      <c r="BN363" s="22">
        <v>40</v>
      </c>
      <c r="BO363" s="20"/>
      <c r="BP363" s="20"/>
      <c r="BQ363" s="20"/>
      <c r="BR363" s="20"/>
      <c r="BS363" s="20"/>
      <c r="BT363" s="20"/>
      <c r="BU363" s="22">
        <v>0</v>
      </c>
      <c r="BV363" s="22">
        <v>0</v>
      </c>
      <c r="BW363" s="22">
        <v>0</v>
      </c>
      <c r="BX363" s="22">
        <v>0</v>
      </c>
      <c r="BY363" s="22">
        <v>0</v>
      </c>
      <c r="BZ363" s="22">
        <v>0</v>
      </c>
      <c r="CA363" s="22">
        <v>782</v>
      </c>
      <c r="CB363" s="22">
        <v>67</v>
      </c>
      <c r="CC363" s="22">
        <v>387</v>
      </c>
      <c r="CD363" s="22">
        <v>29</v>
      </c>
      <c r="CE363" s="22">
        <v>545</v>
      </c>
      <c r="CF363" s="22">
        <v>40</v>
      </c>
      <c r="CG363" s="22">
        <v>497</v>
      </c>
      <c r="CH363" s="22">
        <v>68</v>
      </c>
      <c r="CI363" s="22">
        <v>0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100</v>
      </c>
      <c r="B364" s="22">
        <v>100</v>
      </c>
      <c r="C364" s="22">
        <v>18892</v>
      </c>
      <c r="D364" s="22">
        <v>0</v>
      </c>
      <c r="E364" s="22">
        <v>0</v>
      </c>
      <c r="F364" s="22">
        <v>-1</v>
      </c>
      <c r="G364" s="22">
        <v>1</v>
      </c>
      <c r="H364" s="22">
        <v>0</v>
      </c>
      <c r="I364" s="22">
        <v>2</v>
      </c>
      <c r="J364" s="20">
        <v>0</v>
      </c>
      <c r="K364" s="20">
        <v>2</v>
      </c>
      <c r="L364" s="22">
        <v>1</v>
      </c>
      <c r="M364" s="20" t="s">
        <v>972</v>
      </c>
      <c r="N364" s="20">
        <v>2</v>
      </c>
      <c r="O364" s="22">
        <v>588</v>
      </c>
      <c r="P364" s="23" t="b">
        <v>0</v>
      </c>
      <c r="Q364" s="20"/>
      <c r="R364" s="20" t="s">
        <v>3465</v>
      </c>
      <c r="S364" s="22">
        <v>44</v>
      </c>
      <c r="T364" s="20" t="s">
        <v>973</v>
      </c>
      <c r="U364" s="20">
        <v>2</v>
      </c>
      <c r="V364" s="20" t="s">
        <v>442</v>
      </c>
      <c r="W364" s="20">
        <v>0.3</v>
      </c>
      <c r="X364" s="23" t="b">
        <v>0</v>
      </c>
      <c r="Y364" s="20"/>
      <c r="Z364" s="20" t="s">
        <v>857</v>
      </c>
      <c r="AA364" s="22">
        <v>9</v>
      </c>
      <c r="AB364" s="22">
        <v>11</v>
      </c>
      <c r="AC364" s="22">
        <v>43</v>
      </c>
      <c r="AD364" s="22">
        <v>37223</v>
      </c>
      <c r="AE364" s="22">
        <v>128</v>
      </c>
      <c r="AF364" s="22">
        <v>78693</v>
      </c>
      <c r="AG364" s="22">
        <v>311</v>
      </c>
      <c r="AH364" s="20">
        <v>0.5</v>
      </c>
      <c r="AI364" s="20">
        <v>9.8000000000000007</v>
      </c>
      <c r="AJ364" s="20" t="s">
        <v>442</v>
      </c>
      <c r="AK364" s="22">
        <v>1526</v>
      </c>
      <c r="AL364" s="22">
        <v>0</v>
      </c>
      <c r="AM364" s="22">
        <v>0</v>
      </c>
      <c r="AN364" s="22">
        <v>5</v>
      </c>
      <c r="AO364" s="22">
        <v>23</v>
      </c>
      <c r="AP364" s="22">
        <v>1</v>
      </c>
      <c r="AQ364" s="22">
        <v>0</v>
      </c>
      <c r="AR364" s="22">
        <v>0</v>
      </c>
      <c r="AS364" s="22">
        <v>4</v>
      </c>
      <c r="AT364" s="22">
        <v>1</v>
      </c>
      <c r="AU364" s="22">
        <v>0</v>
      </c>
      <c r="AV364" s="22">
        <v>2</v>
      </c>
      <c r="AW364" s="22">
        <v>232</v>
      </c>
      <c r="AX364" s="20">
        <v>183.4</v>
      </c>
      <c r="AY364" s="20">
        <v>306.5</v>
      </c>
      <c r="AZ364" s="20">
        <v>41</v>
      </c>
      <c r="BA364" s="20">
        <v>53.4</v>
      </c>
      <c r="BB364" s="22">
        <v>19</v>
      </c>
      <c r="BC364" s="20">
        <v>0.44</v>
      </c>
      <c r="BD364" s="20">
        <v>1.35</v>
      </c>
      <c r="BE364" s="20">
        <v>1.79</v>
      </c>
      <c r="BF364" s="20">
        <v>25.2</v>
      </c>
      <c r="BG364" s="22">
        <v>286</v>
      </c>
      <c r="BH364" s="22">
        <v>108</v>
      </c>
      <c r="BI364" s="22">
        <v>89</v>
      </c>
      <c r="BJ364" s="22">
        <v>16</v>
      </c>
      <c r="BK364" s="22">
        <v>336</v>
      </c>
      <c r="BL364" s="22">
        <v>109</v>
      </c>
      <c r="BM364" s="22">
        <v>223</v>
      </c>
      <c r="BN364" s="22">
        <v>65</v>
      </c>
      <c r="BO364" s="20"/>
      <c r="BP364" s="20"/>
      <c r="BQ364" s="22">
        <v>1</v>
      </c>
      <c r="BR364" s="20"/>
      <c r="BS364" s="20"/>
      <c r="BT364" s="20"/>
      <c r="BU364" s="22">
        <v>0.03</v>
      </c>
      <c r="BV364" s="22">
        <v>0</v>
      </c>
      <c r="BW364" s="22">
        <v>0.08</v>
      </c>
      <c r="BX364" s="22">
        <v>0.11</v>
      </c>
      <c r="BY364" s="22">
        <v>1.49</v>
      </c>
      <c r="BZ364" s="22">
        <v>1.36</v>
      </c>
      <c r="CA364" s="22">
        <v>512</v>
      </c>
      <c r="CB364" s="22">
        <v>85</v>
      </c>
      <c r="CC364" s="22">
        <v>163</v>
      </c>
      <c r="CD364" s="22">
        <v>53</v>
      </c>
      <c r="CE364" s="22">
        <v>298</v>
      </c>
      <c r="CF364" s="22">
        <v>100</v>
      </c>
      <c r="CG364" s="22">
        <v>305</v>
      </c>
      <c r="CH364" s="22">
        <v>122</v>
      </c>
      <c r="CI364" s="22">
        <v>1.1200000000000001</v>
      </c>
      <c r="CJ364" s="22">
        <v>0.28999999999999998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0</v>
      </c>
      <c r="B365" s="22">
        <v>0</v>
      </c>
      <c r="C365" s="22">
        <v>220307</v>
      </c>
      <c r="D365" s="22">
        <v>0</v>
      </c>
      <c r="E365" s="22">
        <v>0</v>
      </c>
      <c r="F365" s="22">
        <v>-3</v>
      </c>
      <c r="G365" s="22">
        <v>3</v>
      </c>
      <c r="H365" s="22">
        <v>0</v>
      </c>
      <c r="I365" s="22">
        <v>3</v>
      </c>
      <c r="J365" s="20">
        <v>0</v>
      </c>
      <c r="K365" s="20">
        <v>0</v>
      </c>
      <c r="L365" s="22">
        <v>0</v>
      </c>
      <c r="M365" s="20" t="s">
        <v>1761</v>
      </c>
      <c r="N365" s="20">
        <v>0</v>
      </c>
      <c r="O365" s="22">
        <v>601</v>
      </c>
      <c r="P365" s="23" t="b">
        <v>0</v>
      </c>
      <c r="Q365" s="20" t="s">
        <v>4019</v>
      </c>
      <c r="R365" s="20" t="s">
        <v>3789</v>
      </c>
      <c r="S365" s="22">
        <v>52</v>
      </c>
      <c r="T365" s="20" t="s">
        <v>1762</v>
      </c>
      <c r="U365" s="20">
        <v>1.9</v>
      </c>
      <c r="V365" s="20" t="s">
        <v>2097</v>
      </c>
      <c r="W365" s="20">
        <v>0.1</v>
      </c>
      <c r="X365" s="23" t="b">
        <v>0</v>
      </c>
      <c r="Y365" s="20"/>
      <c r="Z365" s="20" t="s">
        <v>898</v>
      </c>
      <c r="AA365" s="22">
        <v>9</v>
      </c>
      <c r="AB365" s="22">
        <v>11</v>
      </c>
      <c r="AC365" s="22">
        <v>26</v>
      </c>
      <c r="AD365" s="22">
        <v>30240</v>
      </c>
      <c r="AE365" s="22">
        <v>4</v>
      </c>
      <c r="AF365" s="22">
        <v>40485</v>
      </c>
      <c r="AG365" s="22">
        <v>72</v>
      </c>
      <c r="AH365" s="20">
        <v>0</v>
      </c>
      <c r="AI365" s="20">
        <v>5</v>
      </c>
      <c r="AJ365" s="20" t="s">
        <v>1763</v>
      </c>
      <c r="AK365" s="22">
        <v>587</v>
      </c>
      <c r="AL365" s="22">
        <v>1</v>
      </c>
      <c r="AM365" s="22">
        <v>0</v>
      </c>
      <c r="AN365" s="22">
        <v>2</v>
      </c>
      <c r="AO365" s="22">
        <v>10</v>
      </c>
      <c r="AP365" s="22">
        <v>0</v>
      </c>
      <c r="AQ365" s="22">
        <v>0</v>
      </c>
      <c r="AR365" s="22">
        <v>0</v>
      </c>
      <c r="AS365" s="22">
        <v>0</v>
      </c>
      <c r="AT365" s="22">
        <v>0</v>
      </c>
      <c r="AU365" s="22">
        <v>0</v>
      </c>
      <c r="AV365" s="22">
        <v>0</v>
      </c>
      <c r="AW365" s="22">
        <v>53</v>
      </c>
      <c r="AX365" s="20">
        <v>73.599999999999994</v>
      </c>
      <c r="AY365" s="20">
        <v>79.3</v>
      </c>
      <c r="AZ365" s="20">
        <v>271</v>
      </c>
      <c r="BA365" s="20">
        <v>42.4</v>
      </c>
      <c r="BB365" s="22">
        <v>5</v>
      </c>
      <c r="BC365" s="20">
        <v>2.63</v>
      </c>
      <c r="BD365" s="20">
        <v>0.42</v>
      </c>
      <c r="BE365" s="20">
        <v>3.05</v>
      </c>
      <c r="BF365" s="20">
        <v>9.74</v>
      </c>
      <c r="BG365" s="22">
        <v>390</v>
      </c>
      <c r="BH365" s="22">
        <v>166</v>
      </c>
      <c r="BI365" s="22">
        <v>295</v>
      </c>
      <c r="BJ365" s="22">
        <v>162</v>
      </c>
      <c r="BK365" s="22">
        <v>100</v>
      </c>
      <c r="BL365" s="22">
        <v>63</v>
      </c>
      <c r="BM365" s="22">
        <v>268</v>
      </c>
      <c r="BN365" s="22">
        <v>129</v>
      </c>
      <c r="BO365" s="20"/>
      <c r="BP365" s="20"/>
      <c r="BQ365" s="22">
        <v>3</v>
      </c>
      <c r="BR365" s="20"/>
      <c r="BS365" s="20"/>
      <c r="BT365" s="20"/>
      <c r="BU365" s="22">
        <v>0.4</v>
      </c>
      <c r="BV365" s="22">
        <v>0</v>
      </c>
      <c r="BW365" s="22">
        <v>0.06</v>
      </c>
      <c r="BX365" s="22">
        <v>0.46</v>
      </c>
      <c r="BY365" s="22">
        <v>1.49</v>
      </c>
      <c r="BZ365" s="22">
        <v>1.53</v>
      </c>
      <c r="CA365" s="22">
        <v>159</v>
      </c>
      <c r="CB365" s="22">
        <v>97</v>
      </c>
      <c r="CC365" s="22">
        <v>796</v>
      </c>
      <c r="CD365" s="22">
        <v>341</v>
      </c>
      <c r="CE365" s="22">
        <v>326</v>
      </c>
      <c r="CF365" s="22">
        <v>141</v>
      </c>
      <c r="CG365" s="22">
        <v>393</v>
      </c>
      <c r="CH365" s="22">
        <v>123</v>
      </c>
      <c r="CI365" s="22">
        <v>0.77</v>
      </c>
      <c r="CJ365" s="22">
        <v>0.31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100</v>
      </c>
      <c r="B366" s="22">
        <v>100</v>
      </c>
      <c r="C366" s="22">
        <v>461421</v>
      </c>
      <c r="D366" s="22">
        <v>0</v>
      </c>
      <c r="E366" s="22">
        <v>0</v>
      </c>
      <c r="F366" s="22">
        <v>0</v>
      </c>
      <c r="G366" s="22">
        <v>0</v>
      </c>
      <c r="H366" s="22">
        <v>0</v>
      </c>
      <c r="I366" s="22">
        <v>3</v>
      </c>
      <c r="J366" s="20">
        <v>0</v>
      </c>
      <c r="K366" s="20">
        <v>0.5</v>
      </c>
      <c r="L366" s="22">
        <v>1</v>
      </c>
      <c r="M366" s="20" t="s">
        <v>504</v>
      </c>
      <c r="N366" s="20">
        <v>0.5</v>
      </c>
      <c r="O366" s="22">
        <v>624</v>
      </c>
      <c r="P366" s="23" t="b">
        <v>0</v>
      </c>
      <c r="Q366" s="20"/>
      <c r="R366" s="20" t="s">
        <v>4104</v>
      </c>
      <c r="S366" s="22">
        <v>45</v>
      </c>
      <c r="T366" s="20" t="s">
        <v>2486</v>
      </c>
      <c r="U366" s="20">
        <v>1.5</v>
      </c>
      <c r="V366" s="20" t="s">
        <v>2487</v>
      </c>
      <c r="W366" s="20">
        <v>0.1</v>
      </c>
      <c r="X366" s="23" t="b">
        <v>0</v>
      </c>
      <c r="Y366" s="20"/>
      <c r="Z366" s="20" t="s">
        <v>857</v>
      </c>
      <c r="AA366" s="22">
        <v>9</v>
      </c>
      <c r="AB366" s="22">
        <v>11</v>
      </c>
      <c r="AC366" s="22">
        <v>17</v>
      </c>
      <c r="AD366" s="22">
        <v>10507</v>
      </c>
      <c r="AE366" s="22">
        <v>10</v>
      </c>
      <c r="AF366" s="22">
        <v>10282</v>
      </c>
      <c r="AG366" s="22">
        <v>29</v>
      </c>
      <c r="AH366" s="20">
        <v>0.1</v>
      </c>
      <c r="AI366" s="20">
        <v>3.8</v>
      </c>
      <c r="AJ366" s="20" t="s">
        <v>2487</v>
      </c>
      <c r="AK366" s="22">
        <v>205</v>
      </c>
      <c r="AL366" s="22">
        <v>1</v>
      </c>
      <c r="AM366" s="22">
        <v>0</v>
      </c>
      <c r="AN366" s="22">
        <v>1</v>
      </c>
      <c r="AO366" s="22">
        <v>3</v>
      </c>
      <c r="AP366" s="22">
        <v>0</v>
      </c>
      <c r="AQ366" s="22">
        <v>0</v>
      </c>
      <c r="AR366" s="22">
        <v>0</v>
      </c>
      <c r="AS366" s="22">
        <v>1</v>
      </c>
      <c r="AT366" s="22">
        <v>0</v>
      </c>
      <c r="AU366" s="22">
        <v>0</v>
      </c>
      <c r="AV366" s="22">
        <v>0</v>
      </c>
      <c r="AW366" s="22">
        <v>53</v>
      </c>
      <c r="AX366" s="20">
        <v>62.2</v>
      </c>
      <c r="AY366" s="20">
        <v>39.6</v>
      </c>
      <c r="AZ366" s="20">
        <v>59</v>
      </c>
      <c r="BA366" s="20">
        <v>16</v>
      </c>
      <c r="BB366" s="22">
        <v>1</v>
      </c>
      <c r="BC366" s="20">
        <v>0.34</v>
      </c>
      <c r="BD366" s="20">
        <v>0.12</v>
      </c>
      <c r="BE366" s="20">
        <v>0.46</v>
      </c>
      <c r="BF366" s="20">
        <v>3.43</v>
      </c>
      <c r="BG366" s="22">
        <v>407</v>
      </c>
      <c r="BH366" s="22">
        <v>173</v>
      </c>
      <c r="BI366" s="22">
        <v>367</v>
      </c>
      <c r="BJ366" s="22">
        <v>188</v>
      </c>
      <c r="BK366" s="22">
        <v>299</v>
      </c>
      <c r="BL366" s="22">
        <v>154</v>
      </c>
      <c r="BM366" s="22">
        <v>393</v>
      </c>
      <c r="BN366" s="22">
        <v>178</v>
      </c>
      <c r="BO366" s="20"/>
      <c r="BP366" s="20"/>
      <c r="BQ366" s="20"/>
      <c r="BR366" s="20"/>
      <c r="BS366" s="20"/>
      <c r="BT366" s="20"/>
      <c r="BU366" s="22">
        <v>0.15</v>
      </c>
      <c r="BV366" s="22">
        <v>0</v>
      </c>
      <c r="BW366" s="22">
        <v>0.05</v>
      </c>
      <c r="BX366" s="22">
        <v>0.2</v>
      </c>
      <c r="BY366" s="22">
        <v>1.51</v>
      </c>
      <c r="BZ366" s="22">
        <v>1.32</v>
      </c>
      <c r="CA366" s="22">
        <v>426</v>
      </c>
      <c r="CB366" s="22">
        <v>245</v>
      </c>
      <c r="CC366" s="22">
        <v>313</v>
      </c>
      <c r="CD366" s="22">
        <v>152</v>
      </c>
      <c r="CE366" s="22">
        <v>381</v>
      </c>
      <c r="CF366" s="22">
        <v>167</v>
      </c>
      <c r="CG366" s="22">
        <v>515</v>
      </c>
      <c r="CH366" s="22">
        <v>174</v>
      </c>
      <c r="CI366" s="22">
        <v>0.44</v>
      </c>
      <c r="CJ366" s="22">
        <v>0.44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100</v>
      </c>
      <c r="B367" s="22">
        <v>100</v>
      </c>
      <c r="C367" s="22">
        <v>491012</v>
      </c>
      <c r="D367" s="22">
        <v>0</v>
      </c>
      <c r="E367" s="22">
        <v>0</v>
      </c>
      <c r="F367" s="22">
        <v>-2</v>
      </c>
      <c r="G367" s="22">
        <v>2</v>
      </c>
      <c r="H367" s="22">
        <v>0</v>
      </c>
      <c r="I367" s="22">
        <v>4</v>
      </c>
      <c r="J367" s="20">
        <v>0</v>
      </c>
      <c r="K367" s="20">
        <v>0.5</v>
      </c>
      <c r="L367" s="22">
        <v>1</v>
      </c>
      <c r="M367" s="20" t="s">
        <v>2488</v>
      </c>
      <c r="N367" s="20">
        <v>0.5</v>
      </c>
      <c r="O367" s="22">
        <v>645</v>
      </c>
      <c r="P367" s="23" t="b">
        <v>0</v>
      </c>
      <c r="Q367" s="20"/>
      <c r="R367" s="20" t="s">
        <v>3072</v>
      </c>
      <c r="S367" s="22">
        <v>48</v>
      </c>
      <c r="T367" s="20" t="s">
        <v>2489</v>
      </c>
      <c r="U367" s="20">
        <v>0.9</v>
      </c>
      <c r="V367" s="20" t="s">
        <v>2490</v>
      </c>
      <c r="W367" s="20">
        <v>0.1</v>
      </c>
      <c r="X367" s="23" t="b">
        <v>0</v>
      </c>
      <c r="Y367" s="20"/>
      <c r="Z367" s="20" t="s">
        <v>857</v>
      </c>
      <c r="AA367" s="22">
        <v>9</v>
      </c>
      <c r="AB367" s="22">
        <v>11</v>
      </c>
      <c r="AC367" s="22">
        <v>10</v>
      </c>
      <c r="AD367" s="22">
        <v>7790</v>
      </c>
      <c r="AE367" s="22">
        <v>72</v>
      </c>
      <c r="AF367" s="22">
        <v>10060</v>
      </c>
      <c r="AG367" s="22">
        <v>78</v>
      </c>
      <c r="AH367" s="20">
        <v>0.1</v>
      </c>
      <c r="AI367" s="20">
        <v>2.1</v>
      </c>
      <c r="AJ367" s="20" t="s">
        <v>2491</v>
      </c>
      <c r="AK367" s="22">
        <v>60</v>
      </c>
      <c r="AL367" s="22">
        <v>0</v>
      </c>
      <c r="AM367" s="22">
        <v>0</v>
      </c>
      <c r="AN367" s="22">
        <v>0</v>
      </c>
      <c r="AO367" s="22">
        <v>3</v>
      </c>
      <c r="AP367" s="22">
        <v>0</v>
      </c>
      <c r="AQ367" s="22">
        <v>0</v>
      </c>
      <c r="AR367" s="22">
        <v>0</v>
      </c>
      <c r="AS367" s="22">
        <v>1</v>
      </c>
      <c r="AT367" s="22">
        <v>0</v>
      </c>
      <c r="AU367" s="22">
        <v>0</v>
      </c>
      <c r="AV367" s="22">
        <v>0</v>
      </c>
      <c r="AW367" s="22">
        <v>19</v>
      </c>
      <c r="AX367" s="20">
        <v>3.6</v>
      </c>
      <c r="AY367" s="20">
        <v>14.3</v>
      </c>
      <c r="AZ367" s="20">
        <v>38</v>
      </c>
      <c r="BA367" s="20">
        <v>5.3</v>
      </c>
      <c r="BB367" s="22">
        <v>0</v>
      </c>
      <c r="BC367" s="20">
        <v>0.57999999999999996</v>
      </c>
      <c r="BD367" s="20">
        <v>0.04</v>
      </c>
      <c r="BE367" s="20">
        <v>0.62</v>
      </c>
      <c r="BF367" s="20">
        <v>2.4700000000000002</v>
      </c>
      <c r="BG367" s="22">
        <v>505</v>
      </c>
      <c r="BH367" s="22">
        <v>59</v>
      </c>
      <c r="BI367" s="22">
        <v>425</v>
      </c>
      <c r="BJ367" s="22">
        <v>56</v>
      </c>
      <c r="BK367" s="22">
        <v>344</v>
      </c>
      <c r="BL367" s="22">
        <v>55</v>
      </c>
      <c r="BM367" s="22">
        <v>461</v>
      </c>
      <c r="BN367" s="22">
        <v>58</v>
      </c>
      <c r="BO367" s="20"/>
      <c r="BP367" s="20"/>
      <c r="BQ367" s="20"/>
      <c r="BR367" s="20"/>
      <c r="BS367" s="20"/>
      <c r="BT367" s="20"/>
      <c r="BU367" s="22">
        <v>0.87</v>
      </c>
      <c r="BV367" s="22">
        <v>0</v>
      </c>
      <c r="BW367" s="22">
        <v>0.06</v>
      </c>
      <c r="BX367" s="22">
        <v>0.93</v>
      </c>
      <c r="BY367" s="22">
        <v>3.7</v>
      </c>
      <c r="BZ367" s="22">
        <v>4.5</v>
      </c>
      <c r="CA367" s="22">
        <v>300</v>
      </c>
      <c r="CB367" s="22">
        <v>61</v>
      </c>
      <c r="CC367" s="22">
        <v>317</v>
      </c>
      <c r="CD367" s="22">
        <v>39</v>
      </c>
      <c r="CE367" s="22">
        <v>516</v>
      </c>
      <c r="CF367" s="22">
        <v>68</v>
      </c>
      <c r="CG367" s="22">
        <v>494</v>
      </c>
      <c r="CH367" s="22">
        <v>69</v>
      </c>
      <c r="CI367" s="22">
        <v>0</v>
      </c>
      <c r="CJ367" s="22">
        <v>0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0</v>
      </c>
      <c r="B368" s="22">
        <v>0</v>
      </c>
      <c r="C368" s="22">
        <v>461416</v>
      </c>
      <c r="D368" s="22">
        <v>0</v>
      </c>
      <c r="E368" s="22">
        <v>0</v>
      </c>
      <c r="F368" s="22">
        <v>0</v>
      </c>
      <c r="G368" s="22">
        <v>0</v>
      </c>
      <c r="H368" s="22">
        <v>0</v>
      </c>
      <c r="I368" s="22">
        <v>4</v>
      </c>
      <c r="J368" s="20">
        <v>0</v>
      </c>
      <c r="K368" s="20">
        <v>0</v>
      </c>
      <c r="L368" s="22">
        <v>0</v>
      </c>
      <c r="M368" s="20" t="s">
        <v>557</v>
      </c>
      <c r="N368" s="20">
        <v>0</v>
      </c>
      <c r="O368" s="22">
        <v>649</v>
      </c>
      <c r="P368" s="23" t="b">
        <v>0</v>
      </c>
      <c r="Q368" s="20" t="s">
        <v>2932</v>
      </c>
      <c r="R368" s="20" t="s">
        <v>2933</v>
      </c>
      <c r="S368" s="22">
        <v>45</v>
      </c>
      <c r="T368" s="20" t="s">
        <v>2492</v>
      </c>
      <c r="U368" s="20">
        <v>1</v>
      </c>
      <c r="V368" s="20" t="s">
        <v>2493</v>
      </c>
      <c r="W368" s="20">
        <v>0</v>
      </c>
      <c r="X368" s="23" t="b">
        <v>0</v>
      </c>
      <c r="Y368" s="20"/>
      <c r="Z368" s="20" t="s">
        <v>871</v>
      </c>
      <c r="AA368" s="22">
        <v>9</v>
      </c>
      <c r="AB368" s="22">
        <v>11</v>
      </c>
      <c r="AC368" s="22">
        <v>1</v>
      </c>
      <c r="AD368" s="22">
        <v>2480</v>
      </c>
      <c r="AE368" s="22">
        <v>0</v>
      </c>
      <c r="AF368" s="22">
        <v>3844</v>
      </c>
      <c r="AG368" s="22">
        <v>4</v>
      </c>
      <c r="AH368" s="20">
        <v>0</v>
      </c>
      <c r="AI368" s="20">
        <v>0.2</v>
      </c>
      <c r="AJ368" s="20" t="s">
        <v>2493</v>
      </c>
      <c r="AK368" s="22">
        <v>1</v>
      </c>
      <c r="AL368" s="22">
        <v>0</v>
      </c>
      <c r="AM368" s="22">
        <v>0</v>
      </c>
      <c r="AN368" s="22">
        <v>0</v>
      </c>
      <c r="AO368" s="22">
        <v>0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0</v>
      </c>
      <c r="AW368" s="22">
        <v>3</v>
      </c>
      <c r="AX368" s="20">
        <v>0</v>
      </c>
      <c r="AY368" s="20">
        <v>0</v>
      </c>
      <c r="AZ368" s="20">
        <v>0</v>
      </c>
      <c r="BA368" s="20">
        <v>0</v>
      </c>
      <c r="BB368" s="22">
        <v>0</v>
      </c>
      <c r="BC368" s="20">
        <v>0</v>
      </c>
      <c r="BD368" s="20">
        <v>0</v>
      </c>
      <c r="BE368" s="20">
        <v>0</v>
      </c>
      <c r="BF368" s="20">
        <v>0.28000000000000003</v>
      </c>
      <c r="BG368" s="22">
        <v>729</v>
      </c>
      <c r="BH368" s="22">
        <v>81</v>
      </c>
      <c r="BI368" s="22">
        <v>724</v>
      </c>
      <c r="BJ368" s="22">
        <v>81</v>
      </c>
      <c r="BK368" s="22">
        <v>709</v>
      </c>
      <c r="BL368" s="22">
        <v>80</v>
      </c>
      <c r="BM368" s="22">
        <v>732</v>
      </c>
      <c r="BN368" s="22">
        <v>83</v>
      </c>
      <c r="BO368" s="20"/>
      <c r="BP368" s="20"/>
      <c r="BQ368" s="20"/>
      <c r="BR368" s="20"/>
      <c r="BS368" s="20"/>
      <c r="BT368" s="20"/>
      <c r="BU368" s="22">
        <v>0</v>
      </c>
      <c r="BV368" s="22">
        <v>0</v>
      </c>
      <c r="BW368" s="22">
        <v>0</v>
      </c>
      <c r="BX368" s="22">
        <v>0</v>
      </c>
      <c r="BY368" s="22">
        <v>25.2</v>
      </c>
      <c r="BZ368" s="22">
        <v>0</v>
      </c>
      <c r="CA368" s="22">
        <v>425</v>
      </c>
      <c r="CB368" s="22">
        <v>77</v>
      </c>
      <c r="CC368" s="22">
        <v>651</v>
      </c>
      <c r="CD368" s="22">
        <v>63</v>
      </c>
      <c r="CE368" s="22">
        <v>470</v>
      </c>
      <c r="CF368" s="22">
        <v>58</v>
      </c>
      <c r="CG368" s="22">
        <v>627</v>
      </c>
      <c r="CH368" s="22">
        <v>86</v>
      </c>
      <c r="CI368" s="22">
        <v>0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0"/>
      <c r="B369" s="20"/>
      <c r="C369" s="22">
        <v>461446</v>
      </c>
      <c r="D369" s="22">
        <v>0</v>
      </c>
      <c r="E369" s="22">
        <v>0</v>
      </c>
      <c r="F369" s="22">
        <v>-1</v>
      </c>
      <c r="G369" s="22">
        <v>1</v>
      </c>
      <c r="H369" s="22">
        <v>0</v>
      </c>
      <c r="I369" s="22">
        <v>3</v>
      </c>
      <c r="J369" s="20">
        <v>0</v>
      </c>
      <c r="K369" s="20">
        <v>0</v>
      </c>
      <c r="L369" s="22">
        <v>0</v>
      </c>
      <c r="M369" s="20" t="s">
        <v>2494</v>
      </c>
      <c r="N369" s="20">
        <v>0</v>
      </c>
      <c r="O369" s="22">
        <v>650</v>
      </c>
      <c r="P369" s="23" t="b">
        <v>0</v>
      </c>
      <c r="Q369" s="20"/>
      <c r="R369" s="20"/>
      <c r="S369" s="22">
        <v>44</v>
      </c>
      <c r="T369" s="20" t="s">
        <v>2495</v>
      </c>
      <c r="U369" s="20">
        <v>1</v>
      </c>
      <c r="V369" s="20" t="s">
        <v>2496</v>
      </c>
      <c r="W369" s="20">
        <v>0</v>
      </c>
      <c r="X369" s="23" t="b">
        <v>0</v>
      </c>
      <c r="Y369" s="20"/>
      <c r="Z369" s="20" t="s">
        <v>857</v>
      </c>
      <c r="AA369" s="22">
        <v>9</v>
      </c>
      <c r="AB369" s="22">
        <v>11</v>
      </c>
      <c r="AC369" s="22">
        <v>1</v>
      </c>
      <c r="AD369" s="22">
        <v>1928</v>
      </c>
      <c r="AE369" s="22">
        <v>9</v>
      </c>
      <c r="AF369" s="22">
        <v>1822</v>
      </c>
      <c r="AG369" s="22">
        <v>10</v>
      </c>
      <c r="AH369" s="20">
        <v>0</v>
      </c>
      <c r="AI369" s="20">
        <v>0.2</v>
      </c>
      <c r="AJ369" s="20" t="s">
        <v>2496</v>
      </c>
      <c r="AK369" s="22">
        <v>1</v>
      </c>
      <c r="AL369" s="22">
        <v>0</v>
      </c>
      <c r="AM369" s="22">
        <v>0</v>
      </c>
      <c r="AN369" s="22">
        <v>0</v>
      </c>
      <c r="AO369" s="22">
        <v>0</v>
      </c>
      <c r="AP369" s="22">
        <v>0</v>
      </c>
      <c r="AQ369" s="22">
        <v>0</v>
      </c>
      <c r="AR369" s="22">
        <v>0</v>
      </c>
      <c r="AS369" s="22">
        <v>0</v>
      </c>
      <c r="AT369" s="22">
        <v>0</v>
      </c>
      <c r="AU369" s="22">
        <v>0</v>
      </c>
      <c r="AV369" s="22">
        <v>0</v>
      </c>
      <c r="AW369" s="22">
        <v>3</v>
      </c>
      <c r="AX369" s="20">
        <v>0</v>
      </c>
      <c r="AY369" s="20">
        <v>0</v>
      </c>
      <c r="AZ369" s="20">
        <v>0</v>
      </c>
      <c r="BA369" s="20">
        <v>0</v>
      </c>
      <c r="BB369" s="22">
        <v>0</v>
      </c>
      <c r="BC369" s="20">
        <v>0</v>
      </c>
      <c r="BD369" s="20">
        <v>0</v>
      </c>
      <c r="BE369" s="20">
        <v>0</v>
      </c>
      <c r="BF369" s="20">
        <v>0</v>
      </c>
      <c r="BG369" s="22">
        <v>691</v>
      </c>
      <c r="BH369" s="22">
        <v>264</v>
      </c>
      <c r="BI369" s="22">
        <v>682</v>
      </c>
      <c r="BJ369" s="22">
        <v>266</v>
      </c>
      <c r="BK369" s="22">
        <v>655</v>
      </c>
      <c r="BL369" s="22">
        <v>254</v>
      </c>
      <c r="BM369" s="22">
        <v>694</v>
      </c>
      <c r="BN369" s="22">
        <v>265</v>
      </c>
      <c r="BO369" s="20"/>
      <c r="BP369" s="20"/>
      <c r="BQ369" s="20"/>
      <c r="BR369" s="20"/>
      <c r="BS369" s="20"/>
      <c r="BT369" s="20"/>
      <c r="BU369" s="22">
        <v>0</v>
      </c>
      <c r="BV369" s="22">
        <v>0</v>
      </c>
      <c r="BW369" s="22">
        <v>0</v>
      </c>
      <c r="BX369" s="22">
        <v>0</v>
      </c>
      <c r="BY369" s="22">
        <v>0</v>
      </c>
      <c r="BZ369" s="22">
        <v>0</v>
      </c>
      <c r="CA369" s="22">
        <v>569</v>
      </c>
      <c r="CB369" s="22">
        <v>326</v>
      </c>
      <c r="CC369" s="22">
        <v>598</v>
      </c>
      <c r="CD369" s="22">
        <v>213</v>
      </c>
      <c r="CE369" s="22">
        <v>457</v>
      </c>
      <c r="CF369" s="22">
        <v>203</v>
      </c>
      <c r="CG369" s="22">
        <v>666</v>
      </c>
      <c r="CH369" s="22">
        <v>259</v>
      </c>
      <c r="CI369" s="22">
        <v>0</v>
      </c>
      <c r="CJ369" s="22">
        <v>0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100</v>
      </c>
      <c r="B370" s="22">
        <v>100</v>
      </c>
      <c r="C370" s="22">
        <v>221399</v>
      </c>
      <c r="D370" s="22">
        <v>0</v>
      </c>
      <c r="E370" s="22">
        <v>0</v>
      </c>
      <c r="F370" s="22">
        <v>0</v>
      </c>
      <c r="G370" s="22">
        <v>0</v>
      </c>
      <c r="H370" s="22">
        <v>1</v>
      </c>
      <c r="I370" s="22">
        <v>3</v>
      </c>
      <c r="J370" s="20">
        <v>0</v>
      </c>
      <c r="K370" s="20">
        <v>1.8</v>
      </c>
      <c r="L370" s="22">
        <v>2</v>
      </c>
      <c r="M370" s="20" t="s">
        <v>994</v>
      </c>
      <c r="N370" s="20">
        <v>1.8</v>
      </c>
      <c r="O370" s="22">
        <v>661</v>
      </c>
      <c r="P370" s="23" t="b">
        <v>0</v>
      </c>
      <c r="Q370" s="20"/>
      <c r="R370" s="20" t="s">
        <v>2826</v>
      </c>
      <c r="S370" s="22">
        <v>55</v>
      </c>
      <c r="T370" s="20" t="s">
        <v>2497</v>
      </c>
      <c r="U370" s="20">
        <v>3.5</v>
      </c>
      <c r="V370" s="20" t="s">
        <v>503</v>
      </c>
      <c r="W370" s="20">
        <v>0.1</v>
      </c>
      <c r="X370" s="23" t="b">
        <v>0</v>
      </c>
      <c r="Y370" s="20"/>
      <c r="Z370" s="20" t="s">
        <v>857</v>
      </c>
      <c r="AA370" s="22">
        <v>9</v>
      </c>
      <c r="AB370" s="22">
        <v>11</v>
      </c>
      <c r="AC370" s="22">
        <v>78</v>
      </c>
      <c r="AD370" s="22">
        <v>53755</v>
      </c>
      <c r="AE370" s="22">
        <v>85</v>
      </c>
      <c r="AF370" s="22">
        <v>46406</v>
      </c>
      <c r="AG370" s="22">
        <v>591</v>
      </c>
      <c r="AH370" s="20">
        <v>0.3</v>
      </c>
      <c r="AI370" s="20">
        <v>14.2</v>
      </c>
      <c r="AJ370" s="20" t="s">
        <v>503</v>
      </c>
      <c r="AK370" s="22">
        <v>1729</v>
      </c>
      <c r="AL370" s="22">
        <v>3</v>
      </c>
      <c r="AM370" s="22">
        <v>3</v>
      </c>
      <c r="AN370" s="22">
        <v>8</v>
      </c>
      <c r="AO370" s="22">
        <v>22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5</v>
      </c>
      <c r="AW370" s="22">
        <v>239</v>
      </c>
      <c r="AX370" s="20">
        <v>311.8</v>
      </c>
      <c r="AY370" s="20">
        <v>311.5</v>
      </c>
      <c r="AZ370" s="20">
        <v>283</v>
      </c>
      <c r="BA370" s="20">
        <v>90.7</v>
      </c>
      <c r="BB370" s="22">
        <v>20</v>
      </c>
      <c r="BC370" s="20">
        <v>3.3</v>
      </c>
      <c r="BD370" s="20">
        <v>2.1800000000000002</v>
      </c>
      <c r="BE370" s="20">
        <v>5.48</v>
      </c>
      <c r="BF370" s="20">
        <v>26.28</v>
      </c>
      <c r="BG370" s="22">
        <v>190</v>
      </c>
      <c r="BH370" s="22">
        <v>79</v>
      </c>
      <c r="BI370" s="22">
        <v>86</v>
      </c>
      <c r="BJ370" s="22">
        <v>64</v>
      </c>
      <c r="BK370" s="22">
        <v>95</v>
      </c>
      <c r="BL370" s="22">
        <v>59</v>
      </c>
      <c r="BM370" s="22">
        <v>116</v>
      </c>
      <c r="BN370" s="22">
        <v>70</v>
      </c>
      <c r="BO370" s="22">
        <v>4</v>
      </c>
      <c r="BP370" s="20"/>
      <c r="BQ370" s="22">
        <v>4</v>
      </c>
      <c r="BR370" s="20"/>
      <c r="BS370" s="20"/>
      <c r="BT370" s="20"/>
      <c r="BU370" s="22">
        <v>0.17</v>
      </c>
      <c r="BV370" s="22">
        <v>0</v>
      </c>
      <c r="BW370" s="22">
        <v>0.11</v>
      </c>
      <c r="BX370" s="22">
        <v>0.28000000000000003</v>
      </c>
      <c r="BY370" s="22">
        <v>1.37</v>
      </c>
      <c r="BZ370" s="22">
        <v>1.1499999999999999</v>
      </c>
      <c r="CA370" s="22">
        <v>105</v>
      </c>
      <c r="CB370" s="22">
        <v>65</v>
      </c>
      <c r="CC370" s="22">
        <v>190</v>
      </c>
      <c r="CD370" s="22">
        <v>92</v>
      </c>
      <c r="CE370" s="22">
        <v>101</v>
      </c>
      <c r="CF370" s="22">
        <v>52</v>
      </c>
      <c r="CG370" s="22">
        <v>376</v>
      </c>
      <c r="CH370" s="22">
        <v>119</v>
      </c>
      <c r="CI370" s="22">
        <v>1.04</v>
      </c>
      <c r="CJ370" s="22">
        <v>0.42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2">
        <v>100</v>
      </c>
      <c r="B371" s="22">
        <v>100</v>
      </c>
      <c r="C371" s="22">
        <v>486385</v>
      </c>
      <c r="D371" s="22">
        <v>0</v>
      </c>
      <c r="E371" s="22">
        <v>0</v>
      </c>
      <c r="F371" s="22">
        <v>-3</v>
      </c>
      <c r="G371" s="22">
        <v>3</v>
      </c>
      <c r="H371" s="22">
        <v>0</v>
      </c>
      <c r="I371" s="22">
        <v>4</v>
      </c>
      <c r="J371" s="20">
        <v>0</v>
      </c>
      <c r="K371" s="20">
        <v>1.8</v>
      </c>
      <c r="L371" s="22">
        <v>2</v>
      </c>
      <c r="M371" s="20" t="s">
        <v>2934</v>
      </c>
      <c r="N371" s="20">
        <v>1.8</v>
      </c>
      <c r="O371" s="22">
        <v>691</v>
      </c>
      <c r="P371" s="23" t="b">
        <v>0</v>
      </c>
      <c r="Q371" s="20"/>
      <c r="R371" s="20" t="s">
        <v>3402</v>
      </c>
      <c r="S371" s="22">
        <v>57</v>
      </c>
      <c r="T371" s="20" t="s">
        <v>2935</v>
      </c>
      <c r="U371" s="20">
        <v>1.5</v>
      </c>
      <c r="V371" s="20" t="s">
        <v>2936</v>
      </c>
      <c r="W371" s="20">
        <v>0.1</v>
      </c>
      <c r="X371" s="23" t="b">
        <v>0</v>
      </c>
      <c r="Y371" s="20"/>
      <c r="Z371" s="20" t="s">
        <v>857</v>
      </c>
      <c r="AA371" s="22">
        <v>9</v>
      </c>
      <c r="AB371" s="22">
        <v>11</v>
      </c>
      <c r="AC371" s="22">
        <v>34</v>
      </c>
      <c r="AD371" s="22">
        <v>65473</v>
      </c>
      <c r="AE371" s="22">
        <v>225</v>
      </c>
      <c r="AF371" s="22">
        <v>58832</v>
      </c>
      <c r="AG371" s="22">
        <v>359</v>
      </c>
      <c r="AH371" s="20">
        <v>0.3</v>
      </c>
      <c r="AI371" s="20">
        <v>6</v>
      </c>
      <c r="AJ371" s="20" t="s">
        <v>2937</v>
      </c>
      <c r="AK371" s="22">
        <v>731</v>
      </c>
      <c r="AL371" s="22">
        <v>2</v>
      </c>
      <c r="AM371" s="22">
        <v>0</v>
      </c>
      <c r="AN371" s="22">
        <v>2</v>
      </c>
      <c r="AO371" s="22">
        <v>12</v>
      </c>
      <c r="AP371" s="22">
        <v>0</v>
      </c>
      <c r="AQ371" s="22">
        <v>0</v>
      </c>
      <c r="AR371" s="22">
        <v>1</v>
      </c>
      <c r="AS371" s="22">
        <v>2</v>
      </c>
      <c r="AT371" s="22">
        <v>0</v>
      </c>
      <c r="AU371" s="22">
        <v>0</v>
      </c>
      <c r="AV371" s="22">
        <v>0</v>
      </c>
      <c r="AW371" s="22">
        <v>72</v>
      </c>
      <c r="AX371" s="20">
        <v>118.6</v>
      </c>
      <c r="AY371" s="20">
        <v>134.9</v>
      </c>
      <c r="AZ371" s="20">
        <v>305</v>
      </c>
      <c r="BA371" s="20">
        <v>54.9</v>
      </c>
      <c r="BB371" s="22">
        <v>7</v>
      </c>
      <c r="BC371" s="20">
        <v>4.5</v>
      </c>
      <c r="BD371" s="20">
        <v>0.27</v>
      </c>
      <c r="BE371" s="20">
        <v>4.7699999999999996</v>
      </c>
      <c r="BF371" s="20">
        <v>13.23</v>
      </c>
      <c r="BG371" s="22">
        <v>334</v>
      </c>
      <c r="BH371" s="22">
        <v>40</v>
      </c>
      <c r="BI371" s="22">
        <v>210</v>
      </c>
      <c r="BJ371" s="22">
        <v>31</v>
      </c>
      <c r="BK371" s="22">
        <v>86</v>
      </c>
      <c r="BL371" s="22">
        <v>32</v>
      </c>
      <c r="BM371" s="22">
        <v>217</v>
      </c>
      <c r="BN371" s="22">
        <v>35</v>
      </c>
      <c r="BO371" s="20"/>
      <c r="BP371" s="20"/>
      <c r="BQ371" s="20"/>
      <c r="BR371" s="20"/>
      <c r="BS371" s="20"/>
      <c r="BT371" s="20"/>
      <c r="BU371" s="22">
        <v>0.55000000000000004</v>
      </c>
      <c r="BV371" s="22">
        <v>0</v>
      </c>
      <c r="BW371" s="22">
        <v>0.03</v>
      </c>
      <c r="BX371" s="22">
        <v>0.57999999999999996</v>
      </c>
      <c r="BY371" s="22">
        <v>1.63</v>
      </c>
      <c r="BZ371" s="22">
        <v>1.48</v>
      </c>
      <c r="CA371" s="22">
        <v>89</v>
      </c>
      <c r="CB371" s="22">
        <v>25</v>
      </c>
      <c r="CC371" s="22">
        <v>191</v>
      </c>
      <c r="CD371" s="22">
        <v>26</v>
      </c>
      <c r="CE371" s="22">
        <v>390</v>
      </c>
      <c r="CF371" s="22">
        <v>49</v>
      </c>
      <c r="CG371" s="22">
        <v>379</v>
      </c>
      <c r="CH371" s="22">
        <v>59</v>
      </c>
      <c r="CI371" s="22">
        <v>0.86</v>
      </c>
      <c r="CJ371" s="22">
        <v>0.25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0"/>
      <c r="B372" s="20"/>
      <c r="C372" s="22">
        <v>447261</v>
      </c>
      <c r="D372" s="22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3</v>
      </c>
      <c r="J372" s="20">
        <v>0</v>
      </c>
      <c r="K372" s="20">
        <v>0</v>
      </c>
      <c r="L372" s="22">
        <v>0</v>
      </c>
      <c r="M372" s="20" t="s">
        <v>3156</v>
      </c>
      <c r="N372" s="20">
        <v>0</v>
      </c>
      <c r="O372" s="22">
        <v>719</v>
      </c>
      <c r="P372" s="23" t="b">
        <v>0</v>
      </c>
      <c r="Q372" s="20"/>
      <c r="R372" s="20"/>
      <c r="S372" s="22">
        <v>45</v>
      </c>
      <c r="T372" s="20" t="s">
        <v>3157</v>
      </c>
      <c r="U372" s="20">
        <v>0</v>
      </c>
      <c r="V372" s="20" t="s">
        <v>3158</v>
      </c>
      <c r="W372" s="20">
        <v>0</v>
      </c>
      <c r="X372" s="23" t="b">
        <v>0</v>
      </c>
      <c r="Y372" s="20"/>
      <c r="Z372" s="20" t="s">
        <v>857</v>
      </c>
      <c r="AA372" s="22">
        <v>9</v>
      </c>
      <c r="AB372" s="22">
        <v>11</v>
      </c>
      <c r="AC372" s="22">
        <v>0</v>
      </c>
      <c r="AD372" s="22">
        <v>1127</v>
      </c>
      <c r="AE372" s="22">
        <v>4</v>
      </c>
      <c r="AF372" s="22">
        <v>920</v>
      </c>
      <c r="AG372" s="22">
        <v>17</v>
      </c>
      <c r="AH372" s="20">
        <v>0</v>
      </c>
      <c r="AI372" s="20">
        <v>0</v>
      </c>
      <c r="AJ372" s="20" t="s">
        <v>3158</v>
      </c>
      <c r="AK372" s="22">
        <v>0</v>
      </c>
      <c r="AL372" s="22">
        <v>0</v>
      </c>
      <c r="AM372" s="22">
        <v>0</v>
      </c>
      <c r="AN372" s="22">
        <v>0</v>
      </c>
      <c r="AO372" s="22">
        <v>0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0</v>
      </c>
      <c r="AW372" s="22">
        <v>0</v>
      </c>
      <c r="AX372" s="20">
        <v>0</v>
      </c>
      <c r="AY372" s="20">
        <v>0</v>
      </c>
      <c r="AZ372" s="20">
        <v>0</v>
      </c>
      <c r="BA372" s="20">
        <v>0</v>
      </c>
      <c r="BB372" s="22">
        <v>0</v>
      </c>
      <c r="BC372" s="20">
        <v>0</v>
      </c>
      <c r="BD372" s="20">
        <v>0</v>
      </c>
      <c r="BE372" s="20">
        <v>0</v>
      </c>
      <c r="BF372" s="20">
        <v>0</v>
      </c>
      <c r="BG372" s="22">
        <v>724</v>
      </c>
      <c r="BH372" s="22">
        <v>283</v>
      </c>
      <c r="BI372" s="22">
        <v>718</v>
      </c>
      <c r="BJ372" s="22">
        <v>283</v>
      </c>
      <c r="BK372" s="22">
        <v>703</v>
      </c>
      <c r="BL372" s="22">
        <v>275</v>
      </c>
      <c r="BM372" s="22">
        <v>727</v>
      </c>
      <c r="BN372" s="22">
        <v>284</v>
      </c>
      <c r="BO372" s="20"/>
      <c r="BP372" s="20"/>
      <c r="BQ372" s="20"/>
      <c r="BR372" s="20"/>
      <c r="BS372" s="20"/>
      <c r="BT372" s="20"/>
      <c r="BU372" s="22">
        <v>0</v>
      </c>
      <c r="BV372" s="22">
        <v>0</v>
      </c>
      <c r="BW372" s="22">
        <v>0</v>
      </c>
      <c r="BX372" s="22">
        <v>0</v>
      </c>
      <c r="BY372" s="22">
        <v>0</v>
      </c>
      <c r="BZ372" s="22">
        <v>0</v>
      </c>
      <c r="CA372" s="22">
        <v>416</v>
      </c>
      <c r="CB372" s="22">
        <v>240</v>
      </c>
      <c r="CC372" s="22">
        <v>644</v>
      </c>
      <c r="CD372" s="22">
        <v>234</v>
      </c>
      <c r="CE372" s="22">
        <v>730</v>
      </c>
      <c r="CF372" s="22">
        <v>287</v>
      </c>
      <c r="CG372" s="22">
        <v>724</v>
      </c>
      <c r="CH372" s="22">
        <v>288</v>
      </c>
      <c r="CI372" s="22">
        <v>0</v>
      </c>
      <c r="CJ372" s="22">
        <v>0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0"/>
      <c r="B373" s="20"/>
      <c r="C373" s="22">
        <v>491557</v>
      </c>
      <c r="D373" s="22">
        <v>0</v>
      </c>
      <c r="E373" s="22">
        <v>0</v>
      </c>
      <c r="F373" s="22">
        <v>0</v>
      </c>
      <c r="G373" s="22">
        <v>0</v>
      </c>
      <c r="H373" s="22">
        <v>0</v>
      </c>
      <c r="I373" s="22">
        <v>3</v>
      </c>
      <c r="J373" s="20">
        <v>0</v>
      </c>
      <c r="K373" s="20">
        <v>0</v>
      </c>
      <c r="L373" s="22">
        <v>0</v>
      </c>
      <c r="M373" s="20" t="s">
        <v>3489</v>
      </c>
      <c r="N373" s="20">
        <v>0</v>
      </c>
      <c r="O373" s="22">
        <v>760</v>
      </c>
      <c r="P373" s="23" t="b">
        <v>0</v>
      </c>
      <c r="Q373" s="20"/>
      <c r="R373" s="20"/>
      <c r="S373" s="22">
        <v>45</v>
      </c>
      <c r="T373" s="20" t="s">
        <v>3490</v>
      </c>
      <c r="U373" s="20">
        <v>0</v>
      </c>
      <c r="V373" s="20" t="s">
        <v>3491</v>
      </c>
      <c r="W373" s="20">
        <v>0</v>
      </c>
      <c r="X373" s="23" t="b">
        <v>0</v>
      </c>
      <c r="Y373" s="20"/>
      <c r="Z373" s="20" t="s">
        <v>857</v>
      </c>
      <c r="AA373" s="22">
        <v>9</v>
      </c>
      <c r="AB373" s="22">
        <v>11</v>
      </c>
      <c r="AC373" s="22">
        <v>0</v>
      </c>
      <c r="AD373" s="22">
        <v>200</v>
      </c>
      <c r="AE373" s="22">
        <v>1</v>
      </c>
      <c r="AF373" s="22">
        <v>169</v>
      </c>
      <c r="AG373" s="22">
        <v>4</v>
      </c>
      <c r="AH373" s="20">
        <v>0</v>
      </c>
      <c r="AI373" s="20">
        <v>0</v>
      </c>
      <c r="AJ373" s="20" t="s">
        <v>3491</v>
      </c>
      <c r="AK373" s="22">
        <v>0</v>
      </c>
      <c r="AL373" s="22">
        <v>0</v>
      </c>
      <c r="AM373" s="22">
        <v>0</v>
      </c>
      <c r="AN373" s="22">
        <v>0</v>
      </c>
      <c r="AO373" s="22">
        <v>0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0</v>
      </c>
      <c r="AW373" s="22">
        <v>0</v>
      </c>
      <c r="AX373" s="20">
        <v>0</v>
      </c>
      <c r="AY373" s="20">
        <v>0</v>
      </c>
      <c r="AZ373" s="20">
        <v>0</v>
      </c>
      <c r="BA373" s="20">
        <v>0</v>
      </c>
      <c r="BB373" s="22">
        <v>0</v>
      </c>
      <c r="BC373" s="20">
        <v>0</v>
      </c>
      <c r="BD373" s="20">
        <v>0</v>
      </c>
      <c r="BE373" s="20">
        <v>0</v>
      </c>
      <c r="BF373" s="20">
        <v>0</v>
      </c>
      <c r="BG373" s="22">
        <v>745</v>
      </c>
      <c r="BH373" s="22">
        <v>298</v>
      </c>
      <c r="BI373" s="22">
        <v>739</v>
      </c>
      <c r="BJ373" s="22">
        <v>297</v>
      </c>
      <c r="BK373" s="22">
        <v>727</v>
      </c>
      <c r="BL373" s="22">
        <v>292</v>
      </c>
      <c r="BM373" s="22">
        <v>748</v>
      </c>
      <c r="BN373" s="22">
        <v>299</v>
      </c>
      <c r="BO373" s="20"/>
      <c r="BP373" s="20"/>
      <c r="BQ373" s="20"/>
      <c r="BR373" s="20"/>
      <c r="BS373" s="20"/>
      <c r="BT373" s="20"/>
      <c r="BU373" s="22">
        <v>0</v>
      </c>
      <c r="BV373" s="22">
        <v>0</v>
      </c>
      <c r="BW373" s="22">
        <v>0</v>
      </c>
      <c r="BX373" s="22">
        <v>0</v>
      </c>
      <c r="BY373" s="22">
        <v>0</v>
      </c>
      <c r="BZ373" s="22">
        <v>0</v>
      </c>
      <c r="CA373" s="22">
        <v>448</v>
      </c>
      <c r="CB373" s="22">
        <v>262</v>
      </c>
      <c r="CC373" s="22">
        <v>668</v>
      </c>
      <c r="CD373" s="22">
        <v>253</v>
      </c>
      <c r="CE373" s="22">
        <v>748</v>
      </c>
      <c r="CF373" s="22">
        <v>301</v>
      </c>
      <c r="CG373" s="22">
        <v>805</v>
      </c>
      <c r="CH373" s="22">
        <v>341</v>
      </c>
      <c r="CI373" s="22">
        <v>0</v>
      </c>
      <c r="CJ373" s="22">
        <v>0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0</v>
      </c>
      <c r="B374" s="22">
        <v>0</v>
      </c>
      <c r="C374" s="22">
        <v>491745</v>
      </c>
      <c r="D374" s="22">
        <v>0</v>
      </c>
      <c r="E374" s="22">
        <v>0</v>
      </c>
      <c r="F374" s="22">
        <v>0</v>
      </c>
      <c r="G374" s="22">
        <v>0</v>
      </c>
      <c r="H374" s="22">
        <v>0</v>
      </c>
      <c r="I374" s="22">
        <v>2</v>
      </c>
      <c r="J374" s="20">
        <v>0</v>
      </c>
      <c r="K374" s="20">
        <v>0</v>
      </c>
      <c r="L374" s="22">
        <v>0</v>
      </c>
      <c r="M374" s="20" t="s">
        <v>2110</v>
      </c>
      <c r="N374" s="20">
        <v>0</v>
      </c>
      <c r="O374" s="22">
        <v>761</v>
      </c>
      <c r="P374" s="23" t="b">
        <v>0</v>
      </c>
      <c r="Q374" s="20" t="s">
        <v>3874</v>
      </c>
      <c r="R374" s="20" t="s">
        <v>3908</v>
      </c>
      <c r="S374" s="22">
        <v>40</v>
      </c>
      <c r="T374" s="20" t="s">
        <v>3492</v>
      </c>
      <c r="U374" s="20">
        <v>0</v>
      </c>
      <c r="V374" s="20" t="s">
        <v>759</v>
      </c>
      <c r="W374" s="20">
        <v>0</v>
      </c>
      <c r="X374" s="23" t="b">
        <v>0</v>
      </c>
      <c r="Y374" s="20"/>
      <c r="Z374" s="20" t="s">
        <v>871</v>
      </c>
      <c r="AA374" s="22">
        <v>9</v>
      </c>
      <c r="AB374" s="22">
        <v>11</v>
      </c>
      <c r="AC374" s="22">
        <v>0</v>
      </c>
      <c r="AD374" s="22">
        <v>689</v>
      </c>
      <c r="AE374" s="22">
        <v>0</v>
      </c>
      <c r="AF374" s="22">
        <v>706</v>
      </c>
      <c r="AG374" s="22">
        <v>9</v>
      </c>
      <c r="AH374" s="20">
        <v>0</v>
      </c>
      <c r="AI374" s="20">
        <v>0</v>
      </c>
      <c r="AJ374" s="20" t="s">
        <v>759</v>
      </c>
      <c r="AK374" s="22">
        <v>0</v>
      </c>
      <c r="AL374" s="22">
        <v>0</v>
      </c>
      <c r="AM374" s="22">
        <v>0</v>
      </c>
      <c r="AN374" s="22">
        <v>0</v>
      </c>
      <c r="AO374" s="22">
        <v>0</v>
      </c>
      <c r="AP374" s="22">
        <v>0</v>
      </c>
      <c r="AQ374" s="22">
        <v>0</v>
      </c>
      <c r="AR374" s="22">
        <v>0</v>
      </c>
      <c r="AS374" s="22">
        <v>0</v>
      </c>
      <c r="AT374" s="22">
        <v>0</v>
      </c>
      <c r="AU374" s="22">
        <v>0</v>
      </c>
      <c r="AV374" s="22">
        <v>0</v>
      </c>
      <c r="AW374" s="22">
        <v>0</v>
      </c>
      <c r="AX374" s="20">
        <v>0</v>
      </c>
      <c r="AY374" s="20">
        <v>0</v>
      </c>
      <c r="AZ374" s="20">
        <v>0</v>
      </c>
      <c r="BA374" s="20">
        <v>0</v>
      </c>
      <c r="BB374" s="22">
        <v>0</v>
      </c>
      <c r="BC374" s="20">
        <v>0</v>
      </c>
      <c r="BD374" s="20">
        <v>0</v>
      </c>
      <c r="BE374" s="20">
        <v>0</v>
      </c>
      <c r="BF374" s="20">
        <v>0</v>
      </c>
      <c r="BG374" s="22">
        <v>617</v>
      </c>
      <c r="BH374" s="22">
        <v>228</v>
      </c>
      <c r="BI374" s="22">
        <v>603</v>
      </c>
      <c r="BJ374" s="22">
        <v>227</v>
      </c>
      <c r="BK374" s="22">
        <v>566</v>
      </c>
      <c r="BL374" s="22">
        <v>217</v>
      </c>
      <c r="BM374" s="22">
        <v>621</v>
      </c>
      <c r="BN374" s="22">
        <v>228</v>
      </c>
      <c r="BO374" s="20"/>
      <c r="BP374" s="20"/>
      <c r="BQ374" s="20"/>
      <c r="BR374" s="20"/>
      <c r="BS374" s="20"/>
      <c r="BT374" s="20"/>
      <c r="BU374" s="22">
        <v>0</v>
      </c>
      <c r="BV374" s="22">
        <v>0</v>
      </c>
      <c r="BW374" s="22">
        <v>0</v>
      </c>
      <c r="BX374" s="22">
        <v>0</v>
      </c>
      <c r="BY374" s="22">
        <v>0</v>
      </c>
      <c r="BZ374" s="22">
        <v>0</v>
      </c>
      <c r="CA374" s="22">
        <v>743</v>
      </c>
      <c r="CB374" s="22">
        <v>211</v>
      </c>
      <c r="CC374" s="22">
        <v>483</v>
      </c>
      <c r="CD374" s="22">
        <v>179</v>
      </c>
      <c r="CE374" s="22">
        <v>628</v>
      </c>
      <c r="CF374" s="22">
        <v>224</v>
      </c>
      <c r="CG374" s="22">
        <v>726</v>
      </c>
      <c r="CH374" s="22">
        <v>251</v>
      </c>
      <c r="CI374" s="22">
        <v>0</v>
      </c>
      <c r="CJ374" s="22">
        <v>0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2">
        <v>100</v>
      </c>
      <c r="B375" s="22">
        <v>100</v>
      </c>
      <c r="C375" s="22">
        <v>440323</v>
      </c>
      <c r="D375" s="22">
        <v>0</v>
      </c>
      <c r="E375" s="22">
        <v>0</v>
      </c>
      <c r="F375" s="22">
        <v>-1</v>
      </c>
      <c r="G375" s="22">
        <v>1</v>
      </c>
      <c r="H375" s="22">
        <v>0</v>
      </c>
      <c r="I375" s="22">
        <v>4</v>
      </c>
      <c r="J375" s="20">
        <v>0.7</v>
      </c>
      <c r="K375" s="20">
        <v>1.2</v>
      </c>
      <c r="L375" s="22">
        <v>4</v>
      </c>
      <c r="M375" s="20" t="s">
        <v>1172</v>
      </c>
      <c r="N375" s="20">
        <v>1.2</v>
      </c>
      <c r="O375" s="22">
        <v>193</v>
      </c>
      <c r="P375" s="23" t="b">
        <v>0</v>
      </c>
      <c r="Q375" s="20"/>
      <c r="R375" s="20" t="s">
        <v>3909</v>
      </c>
      <c r="S375" s="22">
        <v>49</v>
      </c>
      <c r="T375" s="20" t="s">
        <v>1173</v>
      </c>
      <c r="U375" s="20">
        <v>1.8</v>
      </c>
      <c r="V375" s="20" t="s">
        <v>558</v>
      </c>
      <c r="W375" s="20">
        <v>0.2</v>
      </c>
      <c r="X375" s="23" t="b">
        <v>0</v>
      </c>
      <c r="Y375" s="20"/>
      <c r="Z375" s="20" t="s">
        <v>857</v>
      </c>
      <c r="AA375" s="22">
        <v>10</v>
      </c>
      <c r="AB375" s="22">
        <v>54</v>
      </c>
      <c r="AC375" s="22">
        <v>31</v>
      </c>
      <c r="AD375" s="22">
        <v>101457</v>
      </c>
      <c r="AE375" s="22">
        <v>792</v>
      </c>
      <c r="AF375" s="22">
        <v>92735</v>
      </c>
      <c r="AG375" s="22">
        <v>405</v>
      </c>
      <c r="AH375" s="20">
        <v>0.2</v>
      </c>
      <c r="AI375" s="20">
        <v>6.3</v>
      </c>
      <c r="AJ375" s="20" t="s">
        <v>558</v>
      </c>
      <c r="AK375" s="22">
        <v>495</v>
      </c>
      <c r="AL375" s="22">
        <v>1</v>
      </c>
      <c r="AM375" s="22">
        <v>2</v>
      </c>
      <c r="AN375" s="22">
        <v>3</v>
      </c>
      <c r="AO375" s="22">
        <v>6</v>
      </c>
      <c r="AP375" s="22">
        <v>0</v>
      </c>
      <c r="AQ375" s="22">
        <v>0</v>
      </c>
      <c r="AR375" s="22">
        <v>0</v>
      </c>
      <c r="AS375" s="22">
        <v>0</v>
      </c>
      <c r="AT375" s="22">
        <v>0</v>
      </c>
      <c r="AU375" s="22">
        <v>0</v>
      </c>
      <c r="AV375" s="22">
        <v>0</v>
      </c>
      <c r="AW375" s="22">
        <v>65</v>
      </c>
      <c r="AX375" s="20">
        <v>75.2</v>
      </c>
      <c r="AY375" s="20">
        <v>69.8</v>
      </c>
      <c r="AZ375" s="20">
        <v>150</v>
      </c>
      <c r="BA375" s="20">
        <v>28.7</v>
      </c>
      <c r="BB375" s="22">
        <v>6</v>
      </c>
      <c r="BC375" s="20">
        <v>2.2400000000000002</v>
      </c>
      <c r="BD375" s="20">
        <v>0.23</v>
      </c>
      <c r="BE375" s="20">
        <v>2.4700000000000002</v>
      </c>
      <c r="BF375" s="20">
        <v>6.43</v>
      </c>
      <c r="BG375" s="22">
        <v>387</v>
      </c>
      <c r="BH375" s="22">
        <v>47</v>
      </c>
      <c r="BI375" s="22">
        <v>312</v>
      </c>
      <c r="BJ375" s="22">
        <v>41</v>
      </c>
      <c r="BK375" s="22">
        <v>180</v>
      </c>
      <c r="BL375" s="22">
        <v>43</v>
      </c>
      <c r="BM375" s="22">
        <v>330</v>
      </c>
      <c r="BN375" s="22">
        <v>42</v>
      </c>
      <c r="BO375" s="20"/>
      <c r="BP375" s="20"/>
      <c r="BQ375" s="20"/>
      <c r="BR375" s="20"/>
      <c r="BS375" s="20"/>
      <c r="BT375" s="20"/>
      <c r="BU375" s="22">
        <v>0.41</v>
      </c>
      <c r="BV375" s="22">
        <v>0</v>
      </c>
      <c r="BW375" s="22">
        <v>0.04</v>
      </c>
      <c r="BX375" s="22">
        <v>0.45</v>
      </c>
      <c r="BY375" s="22">
        <v>1.17</v>
      </c>
      <c r="BZ375" s="22">
        <v>1.0900000000000001</v>
      </c>
      <c r="CA375" s="22">
        <v>261</v>
      </c>
      <c r="CB375" s="22">
        <v>58</v>
      </c>
      <c r="CC375" s="22">
        <v>229</v>
      </c>
      <c r="CD375" s="22">
        <v>30</v>
      </c>
      <c r="CE375" s="22">
        <v>344</v>
      </c>
      <c r="CF375" s="22">
        <v>46</v>
      </c>
      <c r="CG375" s="22">
        <v>331</v>
      </c>
      <c r="CH375" s="22">
        <v>52</v>
      </c>
      <c r="CI375" s="22">
        <v>1.0900000000000001</v>
      </c>
      <c r="CJ375" s="22">
        <v>0.55000000000000004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100</v>
      </c>
      <c r="B376" s="22">
        <v>100</v>
      </c>
      <c r="C376" s="22">
        <v>153133</v>
      </c>
      <c r="D376" s="22">
        <v>0</v>
      </c>
      <c r="E376" s="22">
        <v>0</v>
      </c>
      <c r="F376" s="22">
        <v>-2</v>
      </c>
      <c r="G376" s="22">
        <v>2</v>
      </c>
      <c r="H376" s="22">
        <v>1</v>
      </c>
      <c r="I376" s="22">
        <v>3</v>
      </c>
      <c r="J376" s="20">
        <v>5.5</v>
      </c>
      <c r="K376" s="20">
        <v>6</v>
      </c>
      <c r="L376" s="22">
        <v>10</v>
      </c>
      <c r="M376" s="20" t="s">
        <v>1254</v>
      </c>
      <c r="N376" s="20">
        <v>6</v>
      </c>
      <c r="O376" s="22">
        <v>256</v>
      </c>
      <c r="P376" s="23" t="b">
        <v>0</v>
      </c>
      <c r="Q376" s="20"/>
      <c r="R376" s="20" t="s">
        <v>3595</v>
      </c>
      <c r="S376" s="22">
        <v>53</v>
      </c>
      <c r="T376" s="20" t="s">
        <v>1255</v>
      </c>
      <c r="U376" s="20">
        <v>3.5</v>
      </c>
      <c r="V376" s="20" t="s">
        <v>522</v>
      </c>
      <c r="W376" s="20">
        <v>1</v>
      </c>
      <c r="X376" s="23" t="b">
        <v>0</v>
      </c>
      <c r="Y376" s="20"/>
      <c r="Z376" s="20" t="s">
        <v>857</v>
      </c>
      <c r="AA376" s="22">
        <v>10</v>
      </c>
      <c r="AB376" s="22">
        <v>54</v>
      </c>
      <c r="AC376" s="22">
        <v>77</v>
      </c>
      <c r="AD376" s="22">
        <v>165272</v>
      </c>
      <c r="AE376" s="22">
        <v>15635</v>
      </c>
      <c r="AF376" s="22">
        <v>196118</v>
      </c>
      <c r="AG376" s="22">
        <v>1336</v>
      </c>
      <c r="AH376" s="20">
        <v>1.1000000000000001</v>
      </c>
      <c r="AI376" s="20">
        <v>14.5</v>
      </c>
      <c r="AJ376" s="20" t="s">
        <v>522</v>
      </c>
      <c r="AK376" s="22">
        <v>1538</v>
      </c>
      <c r="AL376" s="22">
        <v>5</v>
      </c>
      <c r="AM376" s="22">
        <v>1</v>
      </c>
      <c r="AN376" s="22">
        <v>4</v>
      </c>
      <c r="AO376" s="22">
        <v>25</v>
      </c>
      <c r="AP376" s="22">
        <v>0</v>
      </c>
      <c r="AQ376" s="22">
        <v>0</v>
      </c>
      <c r="AR376" s="22">
        <v>0</v>
      </c>
      <c r="AS376" s="22">
        <v>2</v>
      </c>
      <c r="AT376" s="22">
        <v>0</v>
      </c>
      <c r="AU376" s="22">
        <v>0</v>
      </c>
      <c r="AV376" s="22">
        <v>9</v>
      </c>
      <c r="AW376" s="22">
        <v>303</v>
      </c>
      <c r="AX376" s="20">
        <v>376.4</v>
      </c>
      <c r="AY376" s="20">
        <v>477.8</v>
      </c>
      <c r="AZ376" s="20">
        <v>409</v>
      </c>
      <c r="BA376" s="20">
        <v>126.4</v>
      </c>
      <c r="BB376" s="22">
        <v>17</v>
      </c>
      <c r="BC376" s="20">
        <v>4.57</v>
      </c>
      <c r="BD376" s="20">
        <v>2.4700000000000002</v>
      </c>
      <c r="BE376" s="20">
        <v>7.04</v>
      </c>
      <c r="BF376" s="20">
        <v>23.49</v>
      </c>
      <c r="BG376" s="22">
        <v>133</v>
      </c>
      <c r="BH376" s="22">
        <v>56</v>
      </c>
      <c r="BI376" s="22">
        <v>46</v>
      </c>
      <c r="BJ376" s="22">
        <v>39</v>
      </c>
      <c r="BK376" s="22">
        <v>58</v>
      </c>
      <c r="BL376" s="22">
        <v>35</v>
      </c>
      <c r="BM376" s="22">
        <v>57</v>
      </c>
      <c r="BN376" s="22">
        <v>44</v>
      </c>
      <c r="BO376" s="20"/>
      <c r="BP376" s="20"/>
      <c r="BQ376" s="20"/>
      <c r="BR376" s="20"/>
      <c r="BS376" s="20"/>
      <c r="BT376" s="20"/>
      <c r="BU376" s="22">
        <v>0.27</v>
      </c>
      <c r="BV376" s="22">
        <v>0</v>
      </c>
      <c r="BW376" s="22">
        <v>0.14000000000000001</v>
      </c>
      <c r="BX376" s="22">
        <v>0.41</v>
      </c>
      <c r="BY376" s="22">
        <v>1.37</v>
      </c>
      <c r="BZ376" s="22">
        <v>1.46</v>
      </c>
      <c r="CA376" s="22">
        <v>136</v>
      </c>
      <c r="CB376" s="22">
        <v>83</v>
      </c>
      <c r="CC376" s="22">
        <v>19</v>
      </c>
      <c r="CD376" s="22">
        <v>11</v>
      </c>
      <c r="CE376" s="22">
        <v>98</v>
      </c>
      <c r="CF376" s="22">
        <v>50</v>
      </c>
      <c r="CG376" s="22">
        <v>190</v>
      </c>
      <c r="CH376" s="22">
        <v>59</v>
      </c>
      <c r="CI376" s="22">
        <v>0.99</v>
      </c>
      <c r="CJ376" s="22">
        <v>0.23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2">
        <v>100</v>
      </c>
      <c r="B377" s="22">
        <v>100</v>
      </c>
      <c r="C377" s="22">
        <v>156689</v>
      </c>
      <c r="D377" s="22">
        <v>0</v>
      </c>
      <c r="E377" s="22">
        <v>0</v>
      </c>
      <c r="F377" s="22">
        <v>-2</v>
      </c>
      <c r="G377" s="22">
        <v>2</v>
      </c>
      <c r="H377" s="22">
        <v>1</v>
      </c>
      <c r="I377" s="22">
        <v>3</v>
      </c>
      <c r="J377" s="20">
        <v>1.7</v>
      </c>
      <c r="K377" s="20">
        <v>2.2000000000000002</v>
      </c>
      <c r="L377" s="22">
        <v>2</v>
      </c>
      <c r="M377" s="20" t="s">
        <v>495</v>
      </c>
      <c r="N377" s="20">
        <v>2.2000000000000002</v>
      </c>
      <c r="O377" s="22">
        <v>267</v>
      </c>
      <c r="P377" s="23" t="b">
        <v>0</v>
      </c>
      <c r="Q377" s="20"/>
      <c r="R377" s="20" t="s">
        <v>2827</v>
      </c>
      <c r="S377" s="22">
        <v>53</v>
      </c>
      <c r="T377" s="20" t="s">
        <v>1312</v>
      </c>
      <c r="U377" s="20">
        <v>3</v>
      </c>
      <c r="V377" s="20" t="s">
        <v>1313</v>
      </c>
      <c r="W377" s="20">
        <v>1</v>
      </c>
      <c r="X377" s="23" t="b">
        <v>0</v>
      </c>
      <c r="Y377" s="20"/>
      <c r="Z377" s="20" t="s">
        <v>857</v>
      </c>
      <c r="AA377" s="22">
        <v>10</v>
      </c>
      <c r="AB377" s="22">
        <v>54</v>
      </c>
      <c r="AC377" s="22">
        <v>85</v>
      </c>
      <c r="AD377" s="22">
        <v>287212</v>
      </c>
      <c r="AE377" s="22">
        <v>4645</v>
      </c>
      <c r="AF377" s="22">
        <v>317123</v>
      </c>
      <c r="AG377" s="22">
        <v>1471</v>
      </c>
      <c r="AH377" s="20">
        <v>0.4</v>
      </c>
      <c r="AI377" s="20">
        <v>16</v>
      </c>
      <c r="AJ377" s="20" t="s">
        <v>495</v>
      </c>
      <c r="AK377" s="22">
        <v>1928</v>
      </c>
      <c r="AL377" s="22">
        <v>1</v>
      </c>
      <c r="AM377" s="22">
        <v>7</v>
      </c>
      <c r="AN377" s="22">
        <v>9</v>
      </c>
      <c r="AO377" s="22">
        <v>28</v>
      </c>
      <c r="AP377" s="22">
        <v>0</v>
      </c>
      <c r="AQ377" s="22">
        <v>0</v>
      </c>
      <c r="AR377" s="22">
        <v>0</v>
      </c>
      <c r="AS377" s="22">
        <v>5</v>
      </c>
      <c r="AT377" s="22">
        <v>0</v>
      </c>
      <c r="AU377" s="22">
        <v>0</v>
      </c>
      <c r="AV377" s="22">
        <v>3</v>
      </c>
      <c r="AW377" s="22">
        <v>308</v>
      </c>
      <c r="AX377" s="20">
        <v>326</v>
      </c>
      <c r="AY377" s="20">
        <v>873.9</v>
      </c>
      <c r="AZ377" s="20">
        <v>238</v>
      </c>
      <c r="BA377" s="20">
        <v>144</v>
      </c>
      <c r="BB377" s="22">
        <v>25</v>
      </c>
      <c r="BC377" s="20">
        <v>1.91</v>
      </c>
      <c r="BD377" s="20">
        <v>3.74</v>
      </c>
      <c r="BE377" s="20">
        <v>5.65</v>
      </c>
      <c r="BF377" s="20">
        <v>31.72</v>
      </c>
      <c r="BG377" s="22">
        <v>174</v>
      </c>
      <c r="BH377" s="22">
        <v>77</v>
      </c>
      <c r="BI377" s="22">
        <v>9</v>
      </c>
      <c r="BJ377" s="22">
        <v>6</v>
      </c>
      <c r="BK377" s="22">
        <v>117</v>
      </c>
      <c r="BL377" s="22">
        <v>75</v>
      </c>
      <c r="BM377" s="22">
        <v>38</v>
      </c>
      <c r="BN377" s="22">
        <v>27</v>
      </c>
      <c r="BO377" s="22">
        <v>1</v>
      </c>
      <c r="BP377" s="20"/>
      <c r="BQ377" s="22">
        <v>1</v>
      </c>
      <c r="BR377" s="20"/>
      <c r="BS377" s="22">
        <v>2</v>
      </c>
      <c r="BT377" s="20"/>
      <c r="BU377" s="22">
        <v>0.09</v>
      </c>
      <c r="BV377" s="22">
        <v>0</v>
      </c>
      <c r="BW377" s="22">
        <v>0.17</v>
      </c>
      <c r="BX377" s="22">
        <v>0.26</v>
      </c>
      <c r="BY377" s="22">
        <v>1.48</v>
      </c>
      <c r="BZ377" s="22">
        <v>1.31</v>
      </c>
      <c r="CA377" s="22">
        <v>138</v>
      </c>
      <c r="CB377" s="22">
        <v>85</v>
      </c>
      <c r="CC377" s="22">
        <v>155</v>
      </c>
      <c r="CD377" s="22">
        <v>69</v>
      </c>
      <c r="CE377" s="22">
        <v>151</v>
      </c>
      <c r="CF377" s="22">
        <v>72</v>
      </c>
      <c r="CG377" s="22">
        <v>200</v>
      </c>
      <c r="CH377" s="22">
        <v>61</v>
      </c>
      <c r="CI377" s="22">
        <v>1.17</v>
      </c>
      <c r="CJ377" s="22">
        <v>0.42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100</v>
      </c>
      <c r="B378" s="22">
        <v>100</v>
      </c>
      <c r="C378" s="22">
        <v>76357</v>
      </c>
      <c r="D378" s="22">
        <v>0</v>
      </c>
      <c r="E378" s="22">
        <v>0</v>
      </c>
      <c r="F378" s="22">
        <v>-1</v>
      </c>
      <c r="G378" s="22">
        <v>1</v>
      </c>
      <c r="H378" s="22">
        <v>0</v>
      </c>
      <c r="I378" s="22">
        <v>3</v>
      </c>
      <c r="J378" s="20">
        <v>0</v>
      </c>
      <c r="K378" s="20">
        <v>0.5</v>
      </c>
      <c r="L378" s="22">
        <v>-1</v>
      </c>
      <c r="M378" s="20" t="s">
        <v>1259</v>
      </c>
      <c r="N378" s="20">
        <v>0.5</v>
      </c>
      <c r="O378" s="22">
        <v>268</v>
      </c>
      <c r="P378" s="23" t="b">
        <v>0</v>
      </c>
      <c r="Q378" s="20"/>
      <c r="R378" s="20" t="s">
        <v>2938</v>
      </c>
      <c r="S378" s="22">
        <v>49</v>
      </c>
      <c r="T378" s="20" t="s">
        <v>1286</v>
      </c>
      <c r="U378" s="20">
        <v>2.2000000000000002</v>
      </c>
      <c r="V378" s="20" t="s">
        <v>533</v>
      </c>
      <c r="W378" s="20">
        <v>0</v>
      </c>
      <c r="X378" s="23" t="b">
        <v>0</v>
      </c>
      <c r="Y378" s="20"/>
      <c r="Z378" s="20" t="s">
        <v>857</v>
      </c>
      <c r="AA378" s="22">
        <v>10</v>
      </c>
      <c r="AB378" s="22">
        <v>54</v>
      </c>
      <c r="AC378" s="22">
        <v>58</v>
      </c>
      <c r="AD378" s="22">
        <v>13697</v>
      </c>
      <c r="AE378" s="22">
        <v>77</v>
      </c>
      <c r="AF378" s="22">
        <v>11771</v>
      </c>
      <c r="AG378" s="22">
        <v>94</v>
      </c>
      <c r="AH378" s="20">
        <v>0.1</v>
      </c>
      <c r="AI378" s="20">
        <v>11.8</v>
      </c>
      <c r="AJ378" s="20" t="s">
        <v>533</v>
      </c>
      <c r="AK378" s="22">
        <v>1236</v>
      </c>
      <c r="AL378" s="22">
        <v>1</v>
      </c>
      <c r="AM378" s="22">
        <v>5</v>
      </c>
      <c r="AN378" s="22">
        <v>3</v>
      </c>
      <c r="AO378" s="22">
        <v>21</v>
      </c>
      <c r="AP378" s="22">
        <v>1</v>
      </c>
      <c r="AQ378" s="22">
        <v>0</v>
      </c>
      <c r="AR378" s="22">
        <v>0</v>
      </c>
      <c r="AS378" s="22">
        <v>2</v>
      </c>
      <c r="AT378" s="22">
        <v>0</v>
      </c>
      <c r="AU378" s="22">
        <v>0</v>
      </c>
      <c r="AV378" s="22">
        <v>2</v>
      </c>
      <c r="AW378" s="22">
        <v>293</v>
      </c>
      <c r="AX378" s="20">
        <v>263</v>
      </c>
      <c r="AY378" s="20">
        <v>285.8</v>
      </c>
      <c r="AZ378" s="20">
        <v>123</v>
      </c>
      <c r="BA378" s="20">
        <v>66.900000000000006</v>
      </c>
      <c r="BB378" s="22">
        <v>13</v>
      </c>
      <c r="BC378" s="20">
        <v>0.74</v>
      </c>
      <c r="BD378" s="20">
        <v>2.23</v>
      </c>
      <c r="BE378" s="20">
        <v>2.97</v>
      </c>
      <c r="BF378" s="20">
        <v>25.81</v>
      </c>
      <c r="BG378" s="22">
        <v>219</v>
      </c>
      <c r="BH378" s="22">
        <v>89</v>
      </c>
      <c r="BI378" s="22">
        <v>101</v>
      </c>
      <c r="BJ378" s="22">
        <v>72</v>
      </c>
      <c r="BK378" s="22">
        <v>201</v>
      </c>
      <c r="BL378" s="22">
        <v>111</v>
      </c>
      <c r="BM378" s="22">
        <v>187</v>
      </c>
      <c r="BN378" s="22">
        <v>93</v>
      </c>
      <c r="BO378" s="20"/>
      <c r="BP378" s="20"/>
      <c r="BQ378" s="20"/>
      <c r="BR378" s="20"/>
      <c r="BS378" s="20"/>
      <c r="BT378" s="20"/>
      <c r="BU378" s="22">
        <v>0.05</v>
      </c>
      <c r="BV378" s="22">
        <v>0</v>
      </c>
      <c r="BW378" s="22">
        <v>0.16</v>
      </c>
      <c r="BX378" s="22">
        <v>0.21</v>
      </c>
      <c r="BY378" s="22">
        <v>1.88</v>
      </c>
      <c r="BZ378" s="22">
        <v>1.53</v>
      </c>
      <c r="CA378" s="22">
        <v>221</v>
      </c>
      <c r="CB378" s="22">
        <v>142</v>
      </c>
      <c r="CC378" s="22">
        <v>319</v>
      </c>
      <c r="CD378" s="22">
        <v>156</v>
      </c>
      <c r="CE378" s="22">
        <v>276</v>
      </c>
      <c r="CF378" s="22">
        <v>116</v>
      </c>
      <c r="CG378" s="22">
        <v>534</v>
      </c>
      <c r="CH378" s="22">
        <v>184</v>
      </c>
      <c r="CI378" s="22">
        <v>0.95</v>
      </c>
      <c r="CJ378" s="22">
        <v>0.22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2">
        <v>0</v>
      </c>
      <c r="B379" s="22">
        <v>0</v>
      </c>
      <c r="C379" s="22">
        <v>166324</v>
      </c>
      <c r="D379" s="22">
        <v>0</v>
      </c>
      <c r="E379" s="22">
        <v>0</v>
      </c>
      <c r="F379" s="22">
        <v>0</v>
      </c>
      <c r="G379" s="22">
        <v>0</v>
      </c>
      <c r="H379" s="22">
        <v>0</v>
      </c>
      <c r="I379" s="22">
        <v>3</v>
      </c>
      <c r="J379" s="20">
        <v>0</v>
      </c>
      <c r="K379" s="20">
        <v>0</v>
      </c>
      <c r="L379" s="22">
        <v>0</v>
      </c>
      <c r="M379" s="20" t="s">
        <v>1031</v>
      </c>
      <c r="N379" s="20">
        <v>0</v>
      </c>
      <c r="O379" s="22">
        <v>269</v>
      </c>
      <c r="P379" s="23" t="b">
        <v>0</v>
      </c>
      <c r="Q379" s="20" t="s">
        <v>2498</v>
      </c>
      <c r="R379" s="20" t="s">
        <v>2499</v>
      </c>
      <c r="S379" s="22">
        <v>50</v>
      </c>
      <c r="T379" s="20" t="s">
        <v>1301</v>
      </c>
      <c r="U379" s="20">
        <v>0</v>
      </c>
      <c r="V379" s="20" t="s">
        <v>1302</v>
      </c>
      <c r="W379" s="20">
        <v>0</v>
      </c>
      <c r="X379" s="23" t="b">
        <v>0</v>
      </c>
      <c r="Y379" s="20"/>
      <c r="Z379" s="20" t="s">
        <v>871</v>
      </c>
      <c r="AA379" s="22">
        <v>10</v>
      </c>
      <c r="AB379" s="22">
        <v>54</v>
      </c>
      <c r="AC379" s="22">
        <v>0</v>
      </c>
      <c r="AD379" s="22">
        <v>0</v>
      </c>
      <c r="AE379" s="22">
        <v>0</v>
      </c>
      <c r="AF379" s="22">
        <v>1010</v>
      </c>
      <c r="AG379" s="22">
        <v>0</v>
      </c>
      <c r="AH379" s="20">
        <v>0</v>
      </c>
      <c r="AI379" s="20">
        <v>0</v>
      </c>
      <c r="AJ379" s="20" t="s">
        <v>2098</v>
      </c>
      <c r="AK379" s="22">
        <v>0</v>
      </c>
      <c r="AL379" s="22">
        <v>0</v>
      </c>
      <c r="AM379" s="22">
        <v>0</v>
      </c>
      <c r="AN379" s="22">
        <v>0</v>
      </c>
      <c r="AO379" s="22">
        <v>0</v>
      </c>
      <c r="AP379" s="22">
        <v>0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0</v>
      </c>
      <c r="AW379" s="22">
        <v>0</v>
      </c>
      <c r="AX379" s="20">
        <v>0</v>
      </c>
      <c r="AY379" s="20">
        <v>0</v>
      </c>
      <c r="AZ379" s="20">
        <v>0</v>
      </c>
      <c r="BA379" s="20">
        <v>0</v>
      </c>
      <c r="BB379" s="22">
        <v>0</v>
      </c>
      <c r="BC379" s="20">
        <v>0</v>
      </c>
      <c r="BD379" s="20">
        <v>0</v>
      </c>
      <c r="BE379" s="20">
        <v>0</v>
      </c>
      <c r="BF379" s="20">
        <v>0</v>
      </c>
      <c r="BG379" s="22">
        <v>814</v>
      </c>
      <c r="BH379" s="22">
        <v>348</v>
      </c>
      <c r="BI379" s="22">
        <v>812</v>
      </c>
      <c r="BJ379" s="22">
        <v>348</v>
      </c>
      <c r="BK379" s="22">
        <v>810</v>
      </c>
      <c r="BL379" s="22">
        <v>348</v>
      </c>
      <c r="BM379" s="22">
        <v>814</v>
      </c>
      <c r="BN379" s="22">
        <v>348</v>
      </c>
      <c r="BO379" s="20"/>
      <c r="BP379" s="20"/>
      <c r="BQ379" s="20"/>
      <c r="BR379" s="20"/>
      <c r="BS379" s="20"/>
      <c r="BT379" s="20"/>
      <c r="BU379" s="22">
        <v>0</v>
      </c>
      <c r="BV379" s="22">
        <v>0</v>
      </c>
      <c r="BW379" s="22">
        <v>0</v>
      </c>
      <c r="BX379" s="22">
        <v>0</v>
      </c>
      <c r="BY379" s="22">
        <v>0</v>
      </c>
      <c r="BZ379" s="22">
        <v>0</v>
      </c>
      <c r="CA379" s="22">
        <v>186</v>
      </c>
      <c r="CB379" s="22">
        <v>113</v>
      </c>
      <c r="CC379" s="22">
        <v>781</v>
      </c>
      <c r="CD379" s="22">
        <v>330</v>
      </c>
      <c r="CE379" s="22">
        <v>813</v>
      </c>
      <c r="CF379" s="22">
        <v>348</v>
      </c>
      <c r="CG379" s="22">
        <v>773</v>
      </c>
      <c r="CH379" s="22">
        <v>317</v>
      </c>
      <c r="CI379" s="22">
        <v>0</v>
      </c>
      <c r="CJ379" s="22">
        <v>0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0"/>
      <c r="B380" s="20"/>
      <c r="C380" s="22">
        <v>96994</v>
      </c>
      <c r="D380" s="22">
        <v>0</v>
      </c>
      <c r="E380" s="22">
        <v>0</v>
      </c>
      <c r="F380" s="22">
        <v>-2</v>
      </c>
      <c r="G380" s="22">
        <v>2</v>
      </c>
      <c r="H380" s="22">
        <v>0</v>
      </c>
      <c r="I380" s="22">
        <v>3</v>
      </c>
      <c r="J380" s="20">
        <v>0.7</v>
      </c>
      <c r="K380" s="20">
        <v>1.2</v>
      </c>
      <c r="L380" s="22">
        <v>0</v>
      </c>
      <c r="M380" s="20" t="s">
        <v>1289</v>
      </c>
      <c r="N380" s="20">
        <v>1.2</v>
      </c>
      <c r="O380" s="22">
        <v>270</v>
      </c>
      <c r="P380" s="23" t="b">
        <v>0</v>
      </c>
      <c r="Q380" s="20"/>
      <c r="R380" s="20"/>
      <c r="S380" s="22">
        <v>53</v>
      </c>
      <c r="T380" s="20" t="s">
        <v>1290</v>
      </c>
      <c r="U380" s="20">
        <v>3.2</v>
      </c>
      <c r="V380" s="20" t="s">
        <v>520</v>
      </c>
      <c r="W380" s="20">
        <v>0.2</v>
      </c>
      <c r="X380" s="23" t="b">
        <v>0</v>
      </c>
      <c r="Y380" s="20"/>
      <c r="Z380" s="20" t="s">
        <v>857</v>
      </c>
      <c r="AA380" s="22">
        <v>10</v>
      </c>
      <c r="AB380" s="22">
        <v>54</v>
      </c>
      <c r="AC380" s="22">
        <v>76</v>
      </c>
      <c r="AD380" s="22">
        <v>42833</v>
      </c>
      <c r="AE380" s="22">
        <v>504</v>
      </c>
      <c r="AF380" s="22">
        <v>43125</v>
      </c>
      <c r="AG380" s="22">
        <v>516</v>
      </c>
      <c r="AH380" s="20">
        <v>0.2</v>
      </c>
      <c r="AI380" s="20">
        <v>14.3</v>
      </c>
      <c r="AJ380" s="20" t="s">
        <v>520</v>
      </c>
      <c r="AK380" s="22">
        <v>1154</v>
      </c>
      <c r="AL380" s="22">
        <v>5</v>
      </c>
      <c r="AM380" s="22">
        <v>3</v>
      </c>
      <c r="AN380" s="22">
        <v>2</v>
      </c>
      <c r="AO380" s="22">
        <v>26</v>
      </c>
      <c r="AP380" s="22">
        <v>0</v>
      </c>
      <c r="AQ380" s="22">
        <v>0</v>
      </c>
      <c r="AR380" s="22">
        <v>0</v>
      </c>
      <c r="AS380" s="22">
        <v>3</v>
      </c>
      <c r="AT380" s="22">
        <v>0</v>
      </c>
      <c r="AU380" s="22">
        <v>0</v>
      </c>
      <c r="AV380" s="22">
        <v>7</v>
      </c>
      <c r="AW380" s="22">
        <v>245</v>
      </c>
      <c r="AX380" s="20">
        <v>281.8</v>
      </c>
      <c r="AY380" s="20">
        <v>203.7</v>
      </c>
      <c r="AZ380" s="20">
        <v>265</v>
      </c>
      <c r="BA380" s="20">
        <v>74.5</v>
      </c>
      <c r="BB380" s="22">
        <v>14</v>
      </c>
      <c r="BC380" s="20">
        <v>3.66</v>
      </c>
      <c r="BD380" s="20">
        <v>0.97</v>
      </c>
      <c r="BE380" s="20">
        <v>4.63</v>
      </c>
      <c r="BF380" s="20">
        <v>24.97</v>
      </c>
      <c r="BG380" s="22">
        <v>210</v>
      </c>
      <c r="BH380" s="22">
        <v>84</v>
      </c>
      <c r="BI380" s="22">
        <v>150</v>
      </c>
      <c r="BJ380" s="22">
        <v>99</v>
      </c>
      <c r="BK380" s="22">
        <v>104</v>
      </c>
      <c r="BL380" s="22">
        <v>66</v>
      </c>
      <c r="BM380" s="22">
        <v>160</v>
      </c>
      <c r="BN380" s="22">
        <v>83</v>
      </c>
      <c r="BO380" s="20"/>
      <c r="BP380" s="20"/>
      <c r="BQ380" s="20"/>
      <c r="BR380" s="20"/>
      <c r="BS380" s="20"/>
      <c r="BT380" s="20"/>
      <c r="BU380" s="22">
        <v>0.28999999999999998</v>
      </c>
      <c r="BV380" s="22">
        <v>0</v>
      </c>
      <c r="BW380" s="22">
        <v>0.08</v>
      </c>
      <c r="BX380" s="22">
        <v>0.37</v>
      </c>
      <c r="BY380" s="22">
        <v>1.95</v>
      </c>
      <c r="BZ380" s="22">
        <v>2.0299999999999998</v>
      </c>
      <c r="CA380" s="22">
        <v>131</v>
      </c>
      <c r="CB380" s="22">
        <v>81</v>
      </c>
      <c r="CC380" s="22">
        <v>230</v>
      </c>
      <c r="CD380" s="22">
        <v>111</v>
      </c>
      <c r="CE380" s="22">
        <v>122</v>
      </c>
      <c r="CF380" s="22">
        <v>63</v>
      </c>
      <c r="CG380" s="22">
        <v>342</v>
      </c>
      <c r="CH380" s="22">
        <v>106</v>
      </c>
      <c r="CI380" s="22">
        <v>1.0900000000000001</v>
      </c>
      <c r="CJ380" s="22">
        <v>0.16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2">
        <v>100</v>
      </c>
      <c r="B381" s="22">
        <v>100</v>
      </c>
      <c r="C381" s="22">
        <v>219924</v>
      </c>
      <c r="D381" s="22">
        <v>0</v>
      </c>
      <c r="E381" s="22">
        <v>0</v>
      </c>
      <c r="F381" s="22">
        <v>-1</v>
      </c>
      <c r="G381" s="22">
        <v>1</v>
      </c>
      <c r="H381" s="22">
        <v>0</v>
      </c>
      <c r="I381" s="22">
        <v>2</v>
      </c>
      <c r="J381" s="20">
        <v>0</v>
      </c>
      <c r="K381" s="20">
        <v>0.5</v>
      </c>
      <c r="L381" s="22">
        <v>0</v>
      </c>
      <c r="M381" s="20" t="s">
        <v>1314</v>
      </c>
      <c r="N381" s="20">
        <v>0.5</v>
      </c>
      <c r="O381" s="22">
        <v>271</v>
      </c>
      <c r="P381" s="23" t="b">
        <v>0</v>
      </c>
      <c r="Q381" s="20"/>
      <c r="R381" s="20" t="s">
        <v>3790</v>
      </c>
      <c r="S381" s="22">
        <v>44</v>
      </c>
      <c r="T381" s="20" t="s">
        <v>1315</v>
      </c>
      <c r="U381" s="20">
        <v>2.5</v>
      </c>
      <c r="V381" s="20" t="s">
        <v>498</v>
      </c>
      <c r="W381" s="20">
        <v>0.4</v>
      </c>
      <c r="X381" s="23" t="b">
        <v>0</v>
      </c>
      <c r="Y381" s="20"/>
      <c r="Z381" s="20" t="s">
        <v>857</v>
      </c>
      <c r="AA381" s="22">
        <v>10</v>
      </c>
      <c r="AB381" s="22">
        <v>54</v>
      </c>
      <c r="AC381" s="22">
        <v>38</v>
      </c>
      <c r="AD381" s="22">
        <v>90186</v>
      </c>
      <c r="AE381" s="22">
        <v>305</v>
      </c>
      <c r="AF381" s="22">
        <v>117023</v>
      </c>
      <c r="AG381" s="22">
        <v>168</v>
      </c>
      <c r="AH381" s="20">
        <v>0.1</v>
      </c>
      <c r="AI381" s="20">
        <v>8.6</v>
      </c>
      <c r="AJ381" s="20" t="s">
        <v>498</v>
      </c>
      <c r="AK381" s="22">
        <v>1153</v>
      </c>
      <c r="AL381" s="22">
        <v>0</v>
      </c>
      <c r="AM381" s="22">
        <v>0</v>
      </c>
      <c r="AN381" s="22">
        <v>4</v>
      </c>
      <c r="AO381" s="22">
        <v>21</v>
      </c>
      <c r="AP381" s="22">
        <v>0</v>
      </c>
      <c r="AQ381" s="22">
        <v>0</v>
      </c>
      <c r="AR381" s="22">
        <v>0</v>
      </c>
      <c r="AS381" s="22">
        <v>2</v>
      </c>
      <c r="AT381" s="22">
        <v>0</v>
      </c>
      <c r="AU381" s="22">
        <v>0</v>
      </c>
      <c r="AV381" s="22">
        <v>3</v>
      </c>
      <c r="AW381" s="22">
        <v>219</v>
      </c>
      <c r="AX381" s="20">
        <v>282.39999999999998</v>
      </c>
      <c r="AY381" s="20">
        <v>19</v>
      </c>
      <c r="AZ381" s="20">
        <v>33</v>
      </c>
      <c r="BA381" s="20">
        <v>33.6</v>
      </c>
      <c r="BB381" s="22">
        <v>13</v>
      </c>
      <c r="BC381" s="20">
        <v>0.18</v>
      </c>
      <c r="BD381" s="20">
        <v>0.4</v>
      </c>
      <c r="BE381" s="20">
        <v>0.57999999999999996</v>
      </c>
      <c r="BF381" s="20">
        <v>27.52</v>
      </c>
      <c r="BG381" s="22">
        <v>209</v>
      </c>
      <c r="BH381" s="22">
        <v>79</v>
      </c>
      <c r="BI381" s="22">
        <v>411</v>
      </c>
      <c r="BJ381" s="22">
        <v>149</v>
      </c>
      <c r="BK381" s="22">
        <v>360</v>
      </c>
      <c r="BL381" s="22">
        <v>123</v>
      </c>
      <c r="BM381" s="22">
        <v>307</v>
      </c>
      <c r="BN381" s="22">
        <v>106</v>
      </c>
      <c r="BO381" s="20"/>
      <c r="BP381" s="20"/>
      <c r="BQ381" s="20"/>
      <c r="BR381" s="20"/>
      <c r="BS381" s="20"/>
      <c r="BT381" s="20"/>
      <c r="BU381" s="22">
        <v>0.01</v>
      </c>
      <c r="BV381" s="22">
        <v>0</v>
      </c>
      <c r="BW381" s="22">
        <v>0.03</v>
      </c>
      <c r="BX381" s="22">
        <v>0.04</v>
      </c>
      <c r="BY381" s="22">
        <v>2.15</v>
      </c>
      <c r="BZ381" s="22">
        <v>1.64</v>
      </c>
      <c r="CA381" s="22">
        <v>547</v>
      </c>
      <c r="CB381" s="22">
        <v>107</v>
      </c>
      <c r="CC381" s="22">
        <v>306</v>
      </c>
      <c r="CD381" s="22">
        <v>100</v>
      </c>
      <c r="CE381" s="22">
        <v>216</v>
      </c>
      <c r="CF381" s="22">
        <v>62</v>
      </c>
      <c r="CG381" s="22">
        <v>259</v>
      </c>
      <c r="CH381" s="22">
        <v>103</v>
      </c>
      <c r="CI381" s="22">
        <v>1.01</v>
      </c>
      <c r="CJ381" s="22">
        <v>0.31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2">
        <v>0</v>
      </c>
      <c r="B382" s="22">
        <v>0</v>
      </c>
      <c r="C382" s="22">
        <v>432931</v>
      </c>
      <c r="D382" s="22">
        <v>0</v>
      </c>
      <c r="E382" s="22">
        <v>0</v>
      </c>
      <c r="F382" s="22">
        <v>-1</v>
      </c>
      <c r="G382" s="22">
        <v>1</v>
      </c>
      <c r="H382" s="22">
        <v>0</v>
      </c>
      <c r="I382" s="22">
        <v>3</v>
      </c>
      <c r="J382" s="20">
        <v>0</v>
      </c>
      <c r="K382" s="20">
        <v>0</v>
      </c>
      <c r="L382" s="22">
        <v>0</v>
      </c>
      <c r="M382" s="20" t="s">
        <v>1316</v>
      </c>
      <c r="N382" s="20">
        <v>0</v>
      </c>
      <c r="O382" s="22">
        <v>272</v>
      </c>
      <c r="P382" s="23" t="b">
        <v>0</v>
      </c>
      <c r="Q382" s="20" t="s">
        <v>3910</v>
      </c>
      <c r="R382" s="20" t="s">
        <v>3911</v>
      </c>
      <c r="S382" s="22">
        <v>44</v>
      </c>
      <c r="T382" s="20" t="s">
        <v>1317</v>
      </c>
      <c r="U382" s="20">
        <v>0</v>
      </c>
      <c r="V382" s="20" t="s">
        <v>697</v>
      </c>
      <c r="W382" s="20">
        <v>0</v>
      </c>
      <c r="X382" s="23" t="b">
        <v>0</v>
      </c>
      <c r="Y382" s="20"/>
      <c r="Z382" s="20" t="s">
        <v>871</v>
      </c>
      <c r="AA382" s="22">
        <v>10</v>
      </c>
      <c r="AB382" s="22">
        <v>54</v>
      </c>
      <c r="AC382" s="22">
        <v>0</v>
      </c>
      <c r="AD382" s="22">
        <v>2339</v>
      </c>
      <c r="AE382" s="22">
        <v>0</v>
      </c>
      <c r="AF382" s="22">
        <v>4098</v>
      </c>
      <c r="AG382" s="22">
        <v>10</v>
      </c>
      <c r="AH382" s="20">
        <v>0</v>
      </c>
      <c r="AI382" s="20">
        <v>0</v>
      </c>
      <c r="AJ382" s="20" t="s">
        <v>697</v>
      </c>
      <c r="AK382" s="22">
        <v>0</v>
      </c>
      <c r="AL382" s="22">
        <v>0</v>
      </c>
      <c r="AM382" s="22">
        <v>0</v>
      </c>
      <c r="AN382" s="22">
        <v>0</v>
      </c>
      <c r="AO382" s="22">
        <v>0</v>
      </c>
      <c r="AP382" s="22">
        <v>0</v>
      </c>
      <c r="AQ382" s="22">
        <v>0</v>
      </c>
      <c r="AR382" s="22">
        <v>0</v>
      </c>
      <c r="AS382" s="22">
        <v>0</v>
      </c>
      <c r="AT382" s="22">
        <v>0</v>
      </c>
      <c r="AU382" s="22">
        <v>0</v>
      </c>
      <c r="AV382" s="22">
        <v>0</v>
      </c>
      <c r="AW382" s="22">
        <v>0</v>
      </c>
      <c r="AX382" s="20">
        <v>0</v>
      </c>
      <c r="AY382" s="20">
        <v>0</v>
      </c>
      <c r="AZ382" s="20">
        <v>0</v>
      </c>
      <c r="BA382" s="20">
        <v>0</v>
      </c>
      <c r="BB382" s="22">
        <v>0</v>
      </c>
      <c r="BC382" s="20">
        <v>0</v>
      </c>
      <c r="BD382" s="20">
        <v>0</v>
      </c>
      <c r="BE382" s="20">
        <v>0</v>
      </c>
      <c r="BF382" s="20">
        <v>0</v>
      </c>
      <c r="BG382" s="22">
        <v>688</v>
      </c>
      <c r="BH382" s="22">
        <v>262</v>
      </c>
      <c r="BI382" s="22">
        <v>679</v>
      </c>
      <c r="BJ382" s="22">
        <v>264</v>
      </c>
      <c r="BK382" s="22">
        <v>652</v>
      </c>
      <c r="BL382" s="22">
        <v>252</v>
      </c>
      <c r="BM382" s="22">
        <v>691</v>
      </c>
      <c r="BN382" s="22">
        <v>263</v>
      </c>
      <c r="BO382" s="20"/>
      <c r="BP382" s="20"/>
      <c r="BQ382" s="20"/>
      <c r="BR382" s="20"/>
      <c r="BS382" s="20"/>
      <c r="BT382" s="20"/>
      <c r="BU382" s="22">
        <v>0</v>
      </c>
      <c r="BV382" s="22">
        <v>0</v>
      </c>
      <c r="BW382" s="22">
        <v>0</v>
      </c>
      <c r="BX382" s="22">
        <v>0</v>
      </c>
      <c r="BY382" s="22">
        <v>0</v>
      </c>
      <c r="BZ382" s="22">
        <v>0</v>
      </c>
      <c r="CA382" s="22">
        <v>564</v>
      </c>
      <c r="CB382" s="22">
        <v>324</v>
      </c>
      <c r="CC382" s="22">
        <v>595</v>
      </c>
      <c r="CD382" s="22">
        <v>211</v>
      </c>
      <c r="CE382" s="22">
        <v>700</v>
      </c>
      <c r="CF382" s="22">
        <v>270</v>
      </c>
      <c r="CG382" s="22">
        <v>622</v>
      </c>
      <c r="CH382" s="22">
        <v>232</v>
      </c>
      <c r="CI382" s="22">
        <v>0</v>
      </c>
      <c r="CJ382" s="22">
        <v>0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2">
        <v>0</v>
      </c>
      <c r="B383" s="22">
        <v>0</v>
      </c>
      <c r="C383" s="22">
        <v>83543</v>
      </c>
      <c r="D383" s="22">
        <v>0</v>
      </c>
      <c r="E383" s="22">
        <v>0</v>
      </c>
      <c r="F383" s="22">
        <v>-1</v>
      </c>
      <c r="G383" s="22">
        <v>1</v>
      </c>
      <c r="H383" s="22">
        <v>0</v>
      </c>
      <c r="I383" s="22">
        <v>3</v>
      </c>
      <c r="J383" s="20">
        <v>0</v>
      </c>
      <c r="K383" s="20">
        <v>0</v>
      </c>
      <c r="L383" s="22">
        <v>0</v>
      </c>
      <c r="M383" s="20" t="s">
        <v>443</v>
      </c>
      <c r="N383" s="20">
        <v>0</v>
      </c>
      <c r="O383" s="22">
        <v>273</v>
      </c>
      <c r="P383" s="23" t="b">
        <v>0</v>
      </c>
      <c r="Q383" s="20" t="s">
        <v>2939</v>
      </c>
      <c r="R383" s="20" t="s">
        <v>2940</v>
      </c>
      <c r="S383" s="22">
        <v>44</v>
      </c>
      <c r="T383" s="20" t="s">
        <v>1288</v>
      </c>
      <c r="U383" s="20">
        <v>0</v>
      </c>
      <c r="V383" s="20" t="s">
        <v>700</v>
      </c>
      <c r="W383" s="20">
        <v>0</v>
      </c>
      <c r="X383" s="23" t="b">
        <v>0</v>
      </c>
      <c r="Y383" s="20"/>
      <c r="Z383" s="20" t="s">
        <v>871</v>
      </c>
      <c r="AA383" s="22">
        <v>10</v>
      </c>
      <c r="AB383" s="22">
        <v>54</v>
      </c>
      <c r="AC383" s="22">
        <v>0</v>
      </c>
      <c r="AD383" s="22">
        <v>941</v>
      </c>
      <c r="AE383" s="22">
        <v>0</v>
      </c>
      <c r="AF383" s="22">
        <v>8103</v>
      </c>
      <c r="AG383" s="22">
        <v>4</v>
      </c>
      <c r="AH383" s="20">
        <v>0</v>
      </c>
      <c r="AI383" s="20">
        <v>0</v>
      </c>
      <c r="AJ383" s="20" t="s">
        <v>700</v>
      </c>
      <c r="AK383" s="22">
        <v>0</v>
      </c>
      <c r="AL383" s="22">
        <v>0</v>
      </c>
      <c r="AM383" s="22">
        <v>0</v>
      </c>
      <c r="AN383" s="22">
        <v>0</v>
      </c>
      <c r="AO383" s="22">
        <v>0</v>
      </c>
      <c r="AP383" s="22">
        <v>0</v>
      </c>
      <c r="AQ383" s="22">
        <v>0</v>
      </c>
      <c r="AR383" s="22">
        <v>0</v>
      </c>
      <c r="AS383" s="22">
        <v>0</v>
      </c>
      <c r="AT383" s="22">
        <v>0</v>
      </c>
      <c r="AU383" s="22">
        <v>0</v>
      </c>
      <c r="AV383" s="22">
        <v>0</v>
      </c>
      <c r="AW383" s="22">
        <v>0</v>
      </c>
      <c r="AX383" s="20">
        <v>0</v>
      </c>
      <c r="AY383" s="20">
        <v>0</v>
      </c>
      <c r="AZ383" s="20">
        <v>0</v>
      </c>
      <c r="BA383" s="20">
        <v>0</v>
      </c>
      <c r="BB383" s="22">
        <v>0</v>
      </c>
      <c r="BC383" s="20">
        <v>0</v>
      </c>
      <c r="BD383" s="20">
        <v>0</v>
      </c>
      <c r="BE383" s="20">
        <v>0</v>
      </c>
      <c r="BF383" s="20">
        <v>0</v>
      </c>
      <c r="BG383" s="22">
        <v>671</v>
      </c>
      <c r="BH383" s="22">
        <v>251</v>
      </c>
      <c r="BI383" s="22">
        <v>660</v>
      </c>
      <c r="BJ383" s="22">
        <v>253</v>
      </c>
      <c r="BK383" s="22">
        <v>633</v>
      </c>
      <c r="BL383" s="22">
        <v>241</v>
      </c>
      <c r="BM383" s="22">
        <v>674</v>
      </c>
      <c r="BN383" s="22">
        <v>252</v>
      </c>
      <c r="BO383" s="20"/>
      <c r="BP383" s="20"/>
      <c r="BQ383" s="20"/>
      <c r="BR383" s="20"/>
      <c r="BS383" s="20"/>
      <c r="BT383" s="20"/>
      <c r="BU383" s="22">
        <v>0</v>
      </c>
      <c r="BV383" s="22">
        <v>0</v>
      </c>
      <c r="BW383" s="22">
        <v>0</v>
      </c>
      <c r="BX383" s="22">
        <v>0</v>
      </c>
      <c r="BY383" s="22">
        <v>0</v>
      </c>
      <c r="BZ383" s="22">
        <v>0</v>
      </c>
      <c r="CA383" s="22">
        <v>519</v>
      </c>
      <c r="CB383" s="22">
        <v>308</v>
      </c>
      <c r="CC383" s="22">
        <v>569</v>
      </c>
      <c r="CD383" s="22">
        <v>200</v>
      </c>
      <c r="CE383" s="22">
        <v>682</v>
      </c>
      <c r="CF383" s="22">
        <v>259</v>
      </c>
      <c r="CG383" s="22">
        <v>605</v>
      </c>
      <c r="CH383" s="22">
        <v>220</v>
      </c>
      <c r="CI383" s="22">
        <v>0</v>
      </c>
      <c r="CJ383" s="22">
        <v>0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2">
        <v>0</v>
      </c>
      <c r="B384" s="22">
        <v>0</v>
      </c>
      <c r="C384" s="22">
        <v>109434</v>
      </c>
      <c r="D384" s="22">
        <v>0</v>
      </c>
      <c r="E384" s="22">
        <v>0</v>
      </c>
      <c r="F384" s="22">
        <v>0</v>
      </c>
      <c r="G384" s="22">
        <v>0</v>
      </c>
      <c r="H384" s="22">
        <v>0</v>
      </c>
      <c r="I384" s="22">
        <v>2</v>
      </c>
      <c r="J384" s="20">
        <v>0</v>
      </c>
      <c r="K384" s="20">
        <v>0</v>
      </c>
      <c r="L384" s="22">
        <v>0</v>
      </c>
      <c r="M384" s="20" t="s">
        <v>1291</v>
      </c>
      <c r="N384" s="20">
        <v>0</v>
      </c>
      <c r="O384" s="22">
        <v>274</v>
      </c>
      <c r="P384" s="23" t="b">
        <v>0</v>
      </c>
      <c r="Q384" s="20" t="s">
        <v>2941</v>
      </c>
      <c r="R384" s="20" t="s">
        <v>2942</v>
      </c>
      <c r="S384" s="22">
        <v>40</v>
      </c>
      <c r="T384" s="20" t="s">
        <v>1292</v>
      </c>
      <c r="U384" s="20">
        <v>0</v>
      </c>
      <c r="V384" s="20" t="s">
        <v>699</v>
      </c>
      <c r="W384" s="20">
        <v>0.1</v>
      </c>
      <c r="X384" s="23" t="b">
        <v>0</v>
      </c>
      <c r="Y384" s="20"/>
      <c r="Z384" s="20" t="s">
        <v>871</v>
      </c>
      <c r="AA384" s="22">
        <v>10</v>
      </c>
      <c r="AB384" s="22">
        <v>54</v>
      </c>
      <c r="AC384" s="22">
        <v>0</v>
      </c>
      <c r="AD384" s="22">
        <v>1162</v>
      </c>
      <c r="AE384" s="22">
        <v>0</v>
      </c>
      <c r="AF384" s="22">
        <v>10933</v>
      </c>
      <c r="AG384" s="22">
        <v>15</v>
      </c>
      <c r="AH384" s="20">
        <v>0</v>
      </c>
      <c r="AI384" s="20">
        <v>0</v>
      </c>
      <c r="AJ384" s="20" t="s">
        <v>699</v>
      </c>
      <c r="AK384" s="22">
        <v>0</v>
      </c>
      <c r="AL384" s="22">
        <v>0</v>
      </c>
      <c r="AM384" s="22">
        <v>0</v>
      </c>
      <c r="AN384" s="22">
        <v>0</v>
      </c>
      <c r="AO384" s="22">
        <v>0</v>
      </c>
      <c r="AP384" s="22">
        <v>0</v>
      </c>
      <c r="AQ384" s="22">
        <v>0</v>
      </c>
      <c r="AR384" s="22">
        <v>0</v>
      </c>
      <c r="AS384" s="22">
        <v>0</v>
      </c>
      <c r="AT384" s="22">
        <v>0</v>
      </c>
      <c r="AU384" s="22">
        <v>0</v>
      </c>
      <c r="AV384" s="22">
        <v>0</v>
      </c>
      <c r="AW384" s="22">
        <v>0</v>
      </c>
      <c r="AX384" s="20">
        <v>0</v>
      </c>
      <c r="AY384" s="20">
        <v>0</v>
      </c>
      <c r="AZ384" s="20">
        <v>0</v>
      </c>
      <c r="BA384" s="20">
        <v>0</v>
      </c>
      <c r="BB384" s="22">
        <v>0</v>
      </c>
      <c r="BC384" s="20">
        <v>0</v>
      </c>
      <c r="BD384" s="20">
        <v>0</v>
      </c>
      <c r="BE384" s="20">
        <v>0</v>
      </c>
      <c r="BF384" s="20">
        <v>0</v>
      </c>
      <c r="BG384" s="22">
        <v>566</v>
      </c>
      <c r="BH384" s="22">
        <v>197</v>
      </c>
      <c r="BI384" s="22">
        <v>552</v>
      </c>
      <c r="BJ384" s="22">
        <v>196</v>
      </c>
      <c r="BK384" s="22">
        <v>514</v>
      </c>
      <c r="BL384" s="22">
        <v>185</v>
      </c>
      <c r="BM384" s="22">
        <v>570</v>
      </c>
      <c r="BN384" s="22">
        <v>197</v>
      </c>
      <c r="BO384" s="20"/>
      <c r="BP384" s="20"/>
      <c r="BQ384" s="20"/>
      <c r="BR384" s="20"/>
      <c r="BS384" s="20"/>
      <c r="BT384" s="20"/>
      <c r="BU384" s="22">
        <v>0</v>
      </c>
      <c r="BV384" s="22">
        <v>0</v>
      </c>
      <c r="BW384" s="22">
        <v>0</v>
      </c>
      <c r="BX384" s="22">
        <v>0</v>
      </c>
      <c r="BY384" s="22">
        <v>0</v>
      </c>
      <c r="BZ384" s="22">
        <v>0</v>
      </c>
      <c r="CA384" s="22">
        <v>682</v>
      </c>
      <c r="CB384" s="22">
        <v>170</v>
      </c>
      <c r="CC384" s="22">
        <v>430</v>
      </c>
      <c r="CD384" s="22">
        <v>146</v>
      </c>
      <c r="CE384" s="22">
        <v>577</v>
      </c>
      <c r="CF384" s="22">
        <v>193</v>
      </c>
      <c r="CG384" s="22">
        <v>493</v>
      </c>
      <c r="CH384" s="22">
        <v>190</v>
      </c>
      <c r="CI384" s="22">
        <v>0</v>
      </c>
      <c r="CJ384" s="22">
        <v>0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0"/>
      <c r="B385" s="20"/>
      <c r="C385" s="22">
        <v>80201</v>
      </c>
      <c r="D385" s="22">
        <v>0</v>
      </c>
      <c r="E385" s="22">
        <v>0</v>
      </c>
      <c r="F385" s="22">
        <v>3</v>
      </c>
      <c r="G385" s="22">
        <v>-3</v>
      </c>
      <c r="H385" s="22">
        <v>2</v>
      </c>
      <c r="I385" s="22">
        <v>1</v>
      </c>
      <c r="J385" s="20">
        <v>2.7</v>
      </c>
      <c r="K385" s="20">
        <v>3.2</v>
      </c>
      <c r="L385" s="22">
        <v>1</v>
      </c>
      <c r="M385" s="20" t="s">
        <v>1284</v>
      </c>
      <c r="N385" s="20">
        <v>3.2</v>
      </c>
      <c r="O385" s="22">
        <v>275</v>
      </c>
      <c r="P385" s="23" t="b">
        <v>0</v>
      </c>
      <c r="Q385" s="20"/>
      <c r="R385" s="20"/>
      <c r="S385" s="22">
        <v>48</v>
      </c>
      <c r="T385" s="20" t="s">
        <v>1285</v>
      </c>
      <c r="U385" s="20">
        <v>3.5</v>
      </c>
      <c r="V385" s="20" t="s">
        <v>428</v>
      </c>
      <c r="W385" s="20">
        <v>15.4</v>
      </c>
      <c r="X385" s="23" t="b">
        <v>0</v>
      </c>
      <c r="Y385" s="20"/>
      <c r="Z385" s="20" t="s">
        <v>857</v>
      </c>
      <c r="AA385" s="22">
        <v>10</v>
      </c>
      <c r="AB385" s="22">
        <v>54</v>
      </c>
      <c r="AC385" s="22">
        <v>98</v>
      </c>
      <c r="AD385" s="22">
        <v>1886848</v>
      </c>
      <c r="AE385" s="22">
        <v>12755</v>
      </c>
      <c r="AF385" s="22">
        <v>1222828</v>
      </c>
      <c r="AG385" s="22">
        <v>9914</v>
      </c>
      <c r="AH385" s="20">
        <v>0.7</v>
      </c>
      <c r="AI385" s="20">
        <v>20.399999999999999</v>
      </c>
      <c r="AJ385" s="20" t="s">
        <v>428</v>
      </c>
      <c r="AK385" s="22">
        <v>2520</v>
      </c>
      <c r="AL385" s="22">
        <v>0</v>
      </c>
      <c r="AM385" s="22">
        <v>0</v>
      </c>
      <c r="AN385" s="22">
        <v>7</v>
      </c>
      <c r="AO385" s="22">
        <v>44</v>
      </c>
      <c r="AP385" s="22">
        <v>1</v>
      </c>
      <c r="AQ385" s="22">
        <v>0</v>
      </c>
      <c r="AR385" s="22">
        <v>0</v>
      </c>
      <c r="AS385" s="22">
        <v>3</v>
      </c>
      <c r="AT385" s="22">
        <v>0</v>
      </c>
      <c r="AU385" s="22">
        <v>101</v>
      </c>
      <c r="AV385" s="22">
        <v>13</v>
      </c>
      <c r="AW385" s="22">
        <v>568</v>
      </c>
      <c r="AX385" s="20">
        <v>799.4</v>
      </c>
      <c r="AY385" s="20">
        <v>0.1</v>
      </c>
      <c r="AZ385" s="20">
        <v>0</v>
      </c>
      <c r="BA385" s="20">
        <v>79.7</v>
      </c>
      <c r="BB385" s="22">
        <v>28</v>
      </c>
      <c r="BC385" s="20">
        <v>0</v>
      </c>
      <c r="BD385" s="20">
        <v>0</v>
      </c>
      <c r="BE385" s="20">
        <v>0</v>
      </c>
      <c r="BF385" s="20">
        <v>48.85</v>
      </c>
      <c r="BG385" s="22">
        <v>8</v>
      </c>
      <c r="BH385" s="22">
        <v>4</v>
      </c>
      <c r="BI385" s="22">
        <v>507</v>
      </c>
      <c r="BJ385" s="22">
        <v>12</v>
      </c>
      <c r="BK385" s="22">
        <v>785</v>
      </c>
      <c r="BL385" s="22">
        <v>87</v>
      </c>
      <c r="BM385" s="22">
        <v>137</v>
      </c>
      <c r="BN385" s="22">
        <v>4</v>
      </c>
      <c r="BO385" s="20"/>
      <c r="BP385" s="20"/>
      <c r="BQ385" s="20"/>
      <c r="BR385" s="20"/>
      <c r="BS385" s="20"/>
      <c r="BT385" s="20"/>
      <c r="BU385" s="22">
        <v>0</v>
      </c>
      <c r="BV385" s="22">
        <v>3.61</v>
      </c>
      <c r="BW385" s="22">
        <v>0</v>
      </c>
      <c r="BX385" s="22">
        <v>0</v>
      </c>
      <c r="BY385" s="22">
        <v>1.74</v>
      </c>
      <c r="BZ385" s="22">
        <v>1.57</v>
      </c>
      <c r="CA385" s="22">
        <v>276</v>
      </c>
      <c r="CB385" s="22">
        <v>9</v>
      </c>
      <c r="CC385" s="22">
        <v>85</v>
      </c>
      <c r="CD385" s="22">
        <v>10</v>
      </c>
      <c r="CE385" s="22">
        <v>95</v>
      </c>
      <c r="CF385" s="22">
        <v>11</v>
      </c>
      <c r="CG385" s="22">
        <v>24</v>
      </c>
      <c r="CH385" s="22">
        <v>2</v>
      </c>
      <c r="CI385" s="22">
        <v>1</v>
      </c>
      <c r="CJ385" s="22">
        <v>0.25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100</v>
      </c>
      <c r="B386" s="22">
        <v>100</v>
      </c>
      <c r="C386" s="22">
        <v>212314</v>
      </c>
      <c r="D386" s="22">
        <v>0</v>
      </c>
      <c r="E386" s="22">
        <v>0</v>
      </c>
      <c r="F386" s="22">
        <v>-2</v>
      </c>
      <c r="G386" s="22">
        <v>2</v>
      </c>
      <c r="H386" s="22">
        <v>0</v>
      </c>
      <c r="I386" s="22">
        <v>3</v>
      </c>
      <c r="J386" s="20">
        <v>1.3</v>
      </c>
      <c r="K386" s="20">
        <v>1.8</v>
      </c>
      <c r="L386" s="22">
        <v>2</v>
      </c>
      <c r="M386" s="20" t="s">
        <v>2099</v>
      </c>
      <c r="N386" s="20">
        <v>1.8</v>
      </c>
      <c r="O386" s="22">
        <v>276</v>
      </c>
      <c r="P386" s="23" t="b">
        <v>0</v>
      </c>
      <c r="Q386" s="20"/>
      <c r="R386" s="20" t="s">
        <v>2943</v>
      </c>
      <c r="S386" s="22">
        <v>43</v>
      </c>
      <c r="T386" s="20" t="s">
        <v>1753</v>
      </c>
      <c r="U386" s="20">
        <v>1.4</v>
      </c>
      <c r="V386" s="20" t="s">
        <v>2100</v>
      </c>
      <c r="W386" s="20">
        <v>0.3</v>
      </c>
      <c r="X386" s="23" t="b">
        <v>0</v>
      </c>
      <c r="Y386" s="20"/>
      <c r="Z386" s="20" t="s">
        <v>857</v>
      </c>
      <c r="AA386" s="22">
        <v>10</v>
      </c>
      <c r="AB386" s="22">
        <v>54</v>
      </c>
      <c r="AC386" s="22">
        <v>23</v>
      </c>
      <c r="AD386" s="22">
        <v>79681</v>
      </c>
      <c r="AE386" s="22">
        <v>762</v>
      </c>
      <c r="AF386" s="22">
        <v>93333</v>
      </c>
      <c r="AG386" s="22">
        <v>391</v>
      </c>
      <c r="AH386" s="20">
        <v>0.4</v>
      </c>
      <c r="AI386" s="20">
        <v>5.3</v>
      </c>
      <c r="AJ386" s="20" t="s">
        <v>2100</v>
      </c>
      <c r="AK386" s="22">
        <v>639</v>
      </c>
      <c r="AL386" s="22">
        <v>0</v>
      </c>
      <c r="AM386" s="22">
        <v>0</v>
      </c>
      <c r="AN386" s="22">
        <v>2</v>
      </c>
      <c r="AO386" s="22">
        <v>12</v>
      </c>
      <c r="AP386" s="22">
        <v>0</v>
      </c>
      <c r="AQ386" s="22">
        <v>0</v>
      </c>
      <c r="AR386" s="22">
        <v>0</v>
      </c>
      <c r="AS386" s="22">
        <v>2</v>
      </c>
      <c r="AT386" s="22">
        <v>0</v>
      </c>
      <c r="AU386" s="22">
        <v>0</v>
      </c>
      <c r="AV386" s="22">
        <v>0</v>
      </c>
      <c r="AW386" s="22">
        <v>79</v>
      </c>
      <c r="AX386" s="20">
        <v>90.8</v>
      </c>
      <c r="AY386" s="20">
        <v>77.099999999999994</v>
      </c>
      <c r="AZ386" s="20">
        <v>42</v>
      </c>
      <c r="BA386" s="20">
        <v>20.7</v>
      </c>
      <c r="BB386" s="22">
        <v>7</v>
      </c>
      <c r="BC386" s="20">
        <v>0.79</v>
      </c>
      <c r="BD386" s="20">
        <v>0.33</v>
      </c>
      <c r="BE386" s="20">
        <v>1.1200000000000001</v>
      </c>
      <c r="BF386" s="20">
        <v>16.100000000000001</v>
      </c>
      <c r="BG386" s="22">
        <v>359</v>
      </c>
      <c r="BH386" s="22">
        <v>150</v>
      </c>
      <c r="BI386" s="22">
        <v>303</v>
      </c>
      <c r="BJ386" s="22">
        <v>166</v>
      </c>
      <c r="BK386" s="22">
        <v>333</v>
      </c>
      <c r="BL386" s="22">
        <v>172</v>
      </c>
      <c r="BM386" s="22">
        <v>370</v>
      </c>
      <c r="BN386" s="22">
        <v>167</v>
      </c>
      <c r="BO386" s="20"/>
      <c r="BP386" s="20"/>
      <c r="BQ386" s="20"/>
      <c r="BR386" s="20"/>
      <c r="BS386" s="20"/>
      <c r="BT386" s="20"/>
      <c r="BU386" s="22">
        <v>0.11</v>
      </c>
      <c r="BV386" s="22">
        <v>0</v>
      </c>
      <c r="BW386" s="22">
        <v>0.05</v>
      </c>
      <c r="BX386" s="22">
        <v>0.16</v>
      </c>
      <c r="BY386" s="22">
        <v>2.27</v>
      </c>
      <c r="BZ386" s="22">
        <v>1.69</v>
      </c>
      <c r="CA386" s="22">
        <v>626</v>
      </c>
      <c r="CB386" s="22">
        <v>349</v>
      </c>
      <c r="CC386" s="22">
        <v>179</v>
      </c>
      <c r="CD386" s="22">
        <v>82</v>
      </c>
      <c r="CE386" s="22">
        <v>398</v>
      </c>
      <c r="CF386" s="22">
        <v>178</v>
      </c>
      <c r="CG386" s="22">
        <v>290</v>
      </c>
      <c r="CH386" s="22">
        <v>93</v>
      </c>
      <c r="CI386" s="22">
        <v>0.99</v>
      </c>
      <c r="CJ386" s="22">
        <v>0.28000000000000003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0</v>
      </c>
      <c r="B387" s="22">
        <v>0</v>
      </c>
      <c r="C387" s="22">
        <v>120721</v>
      </c>
      <c r="D387" s="22">
        <v>0</v>
      </c>
      <c r="E387" s="22">
        <v>0</v>
      </c>
      <c r="F387" s="22">
        <v>0</v>
      </c>
      <c r="G387" s="22">
        <v>0</v>
      </c>
      <c r="H387" s="22">
        <v>0</v>
      </c>
      <c r="I387" s="22">
        <v>2</v>
      </c>
      <c r="J387" s="20">
        <v>0</v>
      </c>
      <c r="K387" s="20">
        <v>0</v>
      </c>
      <c r="L387" s="22">
        <v>0</v>
      </c>
      <c r="M387" s="20" t="s">
        <v>1081</v>
      </c>
      <c r="N387" s="20">
        <v>0</v>
      </c>
      <c r="O387" s="22">
        <v>277</v>
      </c>
      <c r="P387" s="23" t="b">
        <v>0</v>
      </c>
      <c r="Q387" s="20" t="s">
        <v>2944</v>
      </c>
      <c r="R387" s="20" t="s">
        <v>2945</v>
      </c>
      <c r="S387" s="22">
        <v>40</v>
      </c>
      <c r="T387" s="20" t="s">
        <v>1318</v>
      </c>
      <c r="U387" s="20">
        <v>0</v>
      </c>
      <c r="V387" s="20" t="s">
        <v>612</v>
      </c>
      <c r="W387" s="20">
        <v>0.2</v>
      </c>
      <c r="X387" s="23" t="b">
        <v>0</v>
      </c>
      <c r="Y387" s="20"/>
      <c r="Z387" s="20" t="s">
        <v>871</v>
      </c>
      <c r="AA387" s="22">
        <v>10</v>
      </c>
      <c r="AB387" s="22">
        <v>54</v>
      </c>
      <c r="AC387" s="22">
        <v>0</v>
      </c>
      <c r="AD387" s="22">
        <v>4952</v>
      </c>
      <c r="AE387" s="22">
        <v>0</v>
      </c>
      <c r="AF387" s="22">
        <v>43313</v>
      </c>
      <c r="AG387" s="22">
        <v>45</v>
      </c>
      <c r="AH387" s="20">
        <v>0</v>
      </c>
      <c r="AI387" s="20">
        <v>0</v>
      </c>
      <c r="AJ387" s="20" t="s">
        <v>612</v>
      </c>
      <c r="AK387" s="22">
        <v>0</v>
      </c>
      <c r="AL387" s="22">
        <v>0</v>
      </c>
      <c r="AM387" s="22">
        <v>0</v>
      </c>
      <c r="AN387" s="22">
        <v>0</v>
      </c>
      <c r="AO387" s="22">
        <v>0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0</v>
      </c>
      <c r="AV387" s="22">
        <v>0</v>
      </c>
      <c r="AW387" s="22">
        <v>0</v>
      </c>
      <c r="AX387" s="20">
        <v>0</v>
      </c>
      <c r="AY387" s="20">
        <v>0</v>
      </c>
      <c r="AZ387" s="20">
        <v>0</v>
      </c>
      <c r="BA387" s="20">
        <v>0</v>
      </c>
      <c r="BB387" s="22">
        <v>0</v>
      </c>
      <c r="BC387" s="20">
        <v>0</v>
      </c>
      <c r="BD387" s="20">
        <v>0</v>
      </c>
      <c r="BE387" s="20">
        <v>0</v>
      </c>
      <c r="BF387" s="20">
        <v>0</v>
      </c>
      <c r="BG387" s="22">
        <v>571</v>
      </c>
      <c r="BH387" s="22">
        <v>200</v>
      </c>
      <c r="BI387" s="22">
        <v>557</v>
      </c>
      <c r="BJ387" s="22">
        <v>199</v>
      </c>
      <c r="BK387" s="22">
        <v>519</v>
      </c>
      <c r="BL387" s="22">
        <v>188</v>
      </c>
      <c r="BM387" s="22">
        <v>575</v>
      </c>
      <c r="BN387" s="22">
        <v>200</v>
      </c>
      <c r="BO387" s="20"/>
      <c r="BP387" s="20"/>
      <c r="BQ387" s="20"/>
      <c r="BR387" s="20"/>
      <c r="BS387" s="20"/>
      <c r="BT387" s="20"/>
      <c r="BU387" s="22">
        <v>0</v>
      </c>
      <c r="BV387" s="22">
        <v>0</v>
      </c>
      <c r="BW387" s="22">
        <v>0</v>
      </c>
      <c r="BX387" s="22">
        <v>0</v>
      </c>
      <c r="BY387" s="22">
        <v>0</v>
      </c>
      <c r="BZ387" s="22">
        <v>0</v>
      </c>
      <c r="CA387" s="22">
        <v>687</v>
      </c>
      <c r="CB387" s="22">
        <v>173</v>
      </c>
      <c r="CC387" s="22">
        <v>435</v>
      </c>
      <c r="CD387" s="22">
        <v>149</v>
      </c>
      <c r="CE387" s="22">
        <v>582</v>
      </c>
      <c r="CF387" s="22">
        <v>196</v>
      </c>
      <c r="CG387" s="22">
        <v>353</v>
      </c>
      <c r="CH387" s="22">
        <v>138</v>
      </c>
      <c r="CI387" s="22">
        <v>0</v>
      </c>
      <c r="CJ387" s="22">
        <v>0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0</v>
      </c>
      <c r="B388" s="22">
        <v>0</v>
      </c>
      <c r="C388" s="22">
        <v>128389</v>
      </c>
      <c r="D388" s="22">
        <v>0</v>
      </c>
      <c r="E388" s="22">
        <v>0</v>
      </c>
      <c r="F388" s="22">
        <v>-1</v>
      </c>
      <c r="G388" s="22">
        <v>1</v>
      </c>
      <c r="H388" s="22">
        <v>0</v>
      </c>
      <c r="I388" s="22">
        <v>4</v>
      </c>
      <c r="J388" s="20">
        <v>0</v>
      </c>
      <c r="K388" s="20">
        <v>0</v>
      </c>
      <c r="L388" s="22">
        <v>0</v>
      </c>
      <c r="M388" s="20" t="s">
        <v>1294</v>
      </c>
      <c r="N388" s="20">
        <v>0</v>
      </c>
      <c r="O388" s="22">
        <v>278</v>
      </c>
      <c r="P388" s="23" t="b">
        <v>0</v>
      </c>
      <c r="Q388" s="20" t="s">
        <v>2744</v>
      </c>
      <c r="R388" s="20" t="s">
        <v>2745</v>
      </c>
      <c r="S388" s="22">
        <v>74</v>
      </c>
      <c r="T388" s="20" t="s">
        <v>1295</v>
      </c>
      <c r="U388" s="20">
        <v>1</v>
      </c>
      <c r="V388" s="20" t="s">
        <v>414</v>
      </c>
      <c r="W388" s="20">
        <v>0.6</v>
      </c>
      <c r="X388" s="23" t="b">
        <v>0</v>
      </c>
      <c r="Y388" s="20"/>
      <c r="Z388" s="20" t="s">
        <v>871</v>
      </c>
      <c r="AA388" s="22">
        <v>10</v>
      </c>
      <c r="AB388" s="22">
        <v>54</v>
      </c>
      <c r="AC388" s="22">
        <v>1</v>
      </c>
      <c r="AD388" s="22">
        <v>15553</v>
      </c>
      <c r="AE388" s="22">
        <v>0</v>
      </c>
      <c r="AF388" s="22">
        <v>357281</v>
      </c>
      <c r="AG388" s="22">
        <v>59</v>
      </c>
      <c r="AH388" s="20">
        <v>0</v>
      </c>
      <c r="AI388" s="20">
        <v>0.1</v>
      </c>
      <c r="AJ388" s="20" t="s">
        <v>414</v>
      </c>
      <c r="AK388" s="22">
        <v>32</v>
      </c>
      <c r="AL388" s="22">
        <v>0</v>
      </c>
      <c r="AM388" s="22">
        <v>0</v>
      </c>
      <c r="AN388" s="22">
        <v>0</v>
      </c>
      <c r="AO388" s="22">
        <v>0</v>
      </c>
      <c r="AP388" s="22">
        <v>0</v>
      </c>
      <c r="AQ388" s="22">
        <v>0</v>
      </c>
      <c r="AR388" s="22">
        <v>0</v>
      </c>
      <c r="AS388" s="22">
        <v>0</v>
      </c>
      <c r="AT388" s="22">
        <v>0</v>
      </c>
      <c r="AU388" s="22">
        <v>0</v>
      </c>
      <c r="AV388" s="22">
        <v>0</v>
      </c>
      <c r="AW388" s="22">
        <v>6</v>
      </c>
      <c r="AX388" s="20">
        <v>6.4</v>
      </c>
      <c r="AY388" s="20">
        <v>0.3</v>
      </c>
      <c r="AZ388" s="20">
        <v>26</v>
      </c>
      <c r="BA388" s="20">
        <v>3.3</v>
      </c>
      <c r="BB388" s="22">
        <v>0</v>
      </c>
      <c r="BC388" s="20">
        <v>0.16</v>
      </c>
      <c r="BD388" s="20">
        <v>0.02</v>
      </c>
      <c r="BE388" s="20">
        <v>0.18</v>
      </c>
      <c r="BF388" s="20">
        <v>0.6</v>
      </c>
      <c r="BG388" s="22">
        <v>493</v>
      </c>
      <c r="BH388" s="22">
        <v>58</v>
      </c>
      <c r="BI388" s="22">
        <v>498</v>
      </c>
      <c r="BJ388" s="22">
        <v>65</v>
      </c>
      <c r="BK388" s="22">
        <v>384</v>
      </c>
      <c r="BL388" s="22">
        <v>59</v>
      </c>
      <c r="BM388" s="22">
        <v>476</v>
      </c>
      <c r="BN388" s="22">
        <v>59</v>
      </c>
      <c r="BO388" s="20"/>
      <c r="BP388" s="20"/>
      <c r="BQ388" s="20"/>
      <c r="BR388" s="20"/>
      <c r="BS388" s="20"/>
      <c r="BT388" s="20"/>
      <c r="BU388" s="22">
        <v>0.45</v>
      </c>
      <c r="BV388" s="22">
        <v>0</v>
      </c>
      <c r="BW388" s="22">
        <v>0.06</v>
      </c>
      <c r="BX388" s="22">
        <v>0.51</v>
      </c>
      <c r="BY388" s="22">
        <v>1.69</v>
      </c>
      <c r="BZ388" s="22">
        <v>0</v>
      </c>
      <c r="CA388" s="22">
        <v>24</v>
      </c>
      <c r="CB388" s="22">
        <v>9</v>
      </c>
      <c r="CC388" s="22">
        <v>833</v>
      </c>
      <c r="CD388" s="22">
        <v>107</v>
      </c>
      <c r="CE388" s="22">
        <v>505</v>
      </c>
      <c r="CF388" s="22">
        <v>67</v>
      </c>
      <c r="CG388" s="22">
        <v>229</v>
      </c>
      <c r="CH388" s="22">
        <v>37</v>
      </c>
      <c r="CI388" s="22">
        <v>0</v>
      </c>
      <c r="CJ388" s="22">
        <v>0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2">
        <v>100</v>
      </c>
      <c r="B389" s="22">
        <v>100</v>
      </c>
      <c r="C389" s="22">
        <v>244042</v>
      </c>
      <c r="D389" s="22">
        <v>0</v>
      </c>
      <c r="E389" s="22">
        <v>0</v>
      </c>
      <c r="F389" s="22">
        <v>0</v>
      </c>
      <c r="G389" s="22">
        <v>0</v>
      </c>
      <c r="H389" s="22">
        <v>2</v>
      </c>
      <c r="I389" s="22">
        <v>4</v>
      </c>
      <c r="J389" s="20">
        <v>5.3</v>
      </c>
      <c r="K389" s="20">
        <v>5.8</v>
      </c>
      <c r="L389" s="22">
        <v>2</v>
      </c>
      <c r="M389" s="20" t="s">
        <v>306</v>
      </c>
      <c r="N389" s="20">
        <v>5.8</v>
      </c>
      <c r="O389" s="22">
        <v>279</v>
      </c>
      <c r="P389" s="23" t="b">
        <v>0</v>
      </c>
      <c r="Q389" s="20"/>
      <c r="R389" s="20" t="s">
        <v>3292</v>
      </c>
      <c r="S389" s="22">
        <v>45</v>
      </c>
      <c r="T389" s="20" t="s">
        <v>1307</v>
      </c>
      <c r="U389" s="20">
        <v>3.5</v>
      </c>
      <c r="V389" s="20" t="s">
        <v>1308</v>
      </c>
      <c r="W389" s="20">
        <v>3.3</v>
      </c>
      <c r="X389" s="23" t="b">
        <v>0</v>
      </c>
      <c r="Y389" s="20"/>
      <c r="Z389" s="20" t="s">
        <v>857</v>
      </c>
      <c r="AA389" s="22">
        <v>10</v>
      </c>
      <c r="AB389" s="22">
        <v>54</v>
      </c>
      <c r="AC389" s="22">
        <v>56</v>
      </c>
      <c r="AD389" s="22">
        <v>417553</v>
      </c>
      <c r="AE389" s="22">
        <v>30399</v>
      </c>
      <c r="AF389" s="22">
        <v>164410</v>
      </c>
      <c r="AG389" s="22">
        <v>7216</v>
      </c>
      <c r="AH389" s="20">
        <v>1.3</v>
      </c>
      <c r="AI389" s="20">
        <v>12.4</v>
      </c>
      <c r="AJ389" s="20" t="s">
        <v>701</v>
      </c>
      <c r="AK389" s="22">
        <v>867</v>
      </c>
      <c r="AL389" s="22">
        <v>5</v>
      </c>
      <c r="AM389" s="22">
        <v>1</v>
      </c>
      <c r="AN389" s="22">
        <v>2</v>
      </c>
      <c r="AO389" s="22">
        <v>15</v>
      </c>
      <c r="AP389" s="22">
        <v>0</v>
      </c>
      <c r="AQ389" s="22">
        <v>0</v>
      </c>
      <c r="AR389" s="22">
        <v>0</v>
      </c>
      <c r="AS389" s="22">
        <v>1</v>
      </c>
      <c r="AT389" s="22">
        <v>0</v>
      </c>
      <c r="AU389" s="22">
        <v>0</v>
      </c>
      <c r="AV389" s="22">
        <v>9</v>
      </c>
      <c r="AW389" s="22">
        <v>172</v>
      </c>
      <c r="AX389" s="20">
        <v>228</v>
      </c>
      <c r="AY389" s="20">
        <v>137.9</v>
      </c>
      <c r="AZ389" s="20">
        <v>422</v>
      </c>
      <c r="BA389" s="20">
        <v>78</v>
      </c>
      <c r="BB389" s="22">
        <v>9</v>
      </c>
      <c r="BC389" s="20">
        <v>3.61</v>
      </c>
      <c r="BD389" s="20">
        <v>0.79</v>
      </c>
      <c r="BE389" s="20">
        <v>4.4000000000000004</v>
      </c>
      <c r="BF389" s="20">
        <v>16.78</v>
      </c>
      <c r="BG389" s="22">
        <v>243</v>
      </c>
      <c r="BH389" s="22">
        <v>31</v>
      </c>
      <c r="BI389" s="22">
        <v>206</v>
      </c>
      <c r="BJ389" s="22">
        <v>29</v>
      </c>
      <c r="BK389" s="22">
        <v>57</v>
      </c>
      <c r="BL389" s="22">
        <v>23</v>
      </c>
      <c r="BM389" s="22">
        <v>142</v>
      </c>
      <c r="BN389" s="22">
        <v>25</v>
      </c>
      <c r="BO389" s="20"/>
      <c r="BP389" s="20"/>
      <c r="BQ389" s="20"/>
      <c r="BR389" s="20"/>
      <c r="BS389" s="20"/>
      <c r="BT389" s="20"/>
      <c r="BU389" s="22">
        <v>0.37</v>
      </c>
      <c r="BV389" s="22">
        <v>0</v>
      </c>
      <c r="BW389" s="22">
        <v>0.08</v>
      </c>
      <c r="BX389" s="22">
        <v>0.45</v>
      </c>
      <c r="BY389" s="22">
        <v>1.74</v>
      </c>
      <c r="BZ389" s="22">
        <v>1.56</v>
      </c>
      <c r="CA389" s="22">
        <v>399</v>
      </c>
      <c r="CB389" s="22">
        <v>70</v>
      </c>
      <c r="CC389" s="22">
        <v>21</v>
      </c>
      <c r="CD389" s="22">
        <v>4</v>
      </c>
      <c r="CE389" s="22">
        <v>90</v>
      </c>
      <c r="CF389" s="22">
        <v>19</v>
      </c>
      <c r="CG389" s="22">
        <v>101</v>
      </c>
      <c r="CH389" s="22">
        <v>17</v>
      </c>
      <c r="CI389" s="22">
        <v>0.93</v>
      </c>
      <c r="CJ389" s="22">
        <v>0.21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2">
        <v>100</v>
      </c>
      <c r="B390" s="22">
        <v>100</v>
      </c>
      <c r="C390" s="22">
        <v>154296</v>
      </c>
      <c r="D390" s="22">
        <v>0</v>
      </c>
      <c r="E390" s="22">
        <v>0</v>
      </c>
      <c r="F390" s="22">
        <v>0</v>
      </c>
      <c r="G390" s="22">
        <v>0</v>
      </c>
      <c r="H390" s="22">
        <v>2</v>
      </c>
      <c r="I390" s="22">
        <v>3</v>
      </c>
      <c r="J390" s="20">
        <v>-0.3</v>
      </c>
      <c r="K390" s="20">
        <v>0.2</v>
      </c>
      <c r="L390" s="22">
        <v>0</v>
      </c>
      <c r="M390" s="20" t="s">
        <v>1193</v>
      </c>
      <c r="N390" s="20">
        <v>0.2</v>
      </c>
      <c r="O390" s="22">
        <v>280</v>
      </c>
      <c r="P390" s="23" t="b">
        <v>0</v>
      </c>
      <c r="Q390" s="20"/>
      <c r="R390" s="20" t="s">
        <v>4035</v>
      </c>
      <c r="S390" s="22">
        <v>50</v>
      </c>
      <c r="T390" s="20" t="s">
        <v>1310</v>
      </c>
      <c r="U390" s="20">
        <v>2.7</v>
      </c>
      <c r="V390" s="20" t="s">
        <v>1311</v>
      </c>
      <c r="W390" s="20">
        <v>0.3</v>
      </c>
      <c r="X390" s="23" t="b">
        <v>0</v>
      </c>
      <c r="Y390" s="20"/>
      <c r="Z390" s="20" t="s">
        <v>857</v>
      </c>
      <c r="AA390" s="22">
        <v>10</v>
      </c>
      <c r="AB390" s="22">
        <v>54</v>
      </c>
      <c r="AC390" s="22">
        <v>63</v>
      </c>
      <c r="AD390" s="22">
        <v>90689</v>
      </c>
      <c r="AE390" s="22">
        <v>405</v>
      </c>
      <c r="AF390" s="22">
        <v>90277</v>
      </c>
      <c r="AG390" s="22">
        <v>332</v>
      </c>
      <c r="AH390" s="20">
        <v>0</v>
      </c>
      <c r="AI390" s="20">
        <v>12.6</v>
      </c>
      <c r="AJ390" s="20" t="s">
        <v>2101</v>
      </c>
      <c r="AK390" s="22">
        <v>1866</v>
      </c>
      <c r="AL390" s="22">
        <v>3</v>
      </c>
      <c r="AM390" s="22">
        <v>1</v>
      </c>
      <c r="AN390" s="22">
        <v>5</v>
      </c>
      <c r="AO390" s="22">
        <v>31</v>
      </c>
      <c r="AP390" s="22">
        <v>0</v>
      </c>
      <c r="AQ390" s="22">
        <v>0</v>
      </c>
      <c r="AR390" s="22">
        <v>0</v>
      </c>
      <c r="AS390" s="22">
        <v>11</v>
      </c>
      <c r="AT390" s="22">
        <v>0</v>
      </c>
      <c r="AU390" s="22">
        <v>0</v>
      </c>
      <c r="AV390" s="22">
        <v>7</v>
      </c>
      <c r="AW390" s="22">
        <v>265</v>
      </c>
      <c r="AX390" s="20">
        <v>473.8</v>
      </c>
      <c r="AY390" s="20">
        <v>154.30000000000001</v>
      </c>
      <c r="AZ390" s="20">
        <v>265</v>
      </c>
      <c r="BA390" s="20">
        <v>89.3</v>
      </c>
      <c r="BB390" s="22">
        <v>21</v>
      </c>
      <c r="BC390" s="20">
        <v>2.2799999999999998</v>
      </c>
      <c r="BD390" s="20">
        <v>0.53</v>
      </c>
      <c r="BE390" s="20">
        <v>2.81</v>
      </c>
      <c r="BF390" s="20">
        <v>34.96</v>
      </c>
      <c r="BG390" s="22">
        <v>75</v>
      </c>
      <c r="BH390" s="22">
        <v>26</v>
      </c>
      <c r="BI390" s="22">
        <v>191</v>
      </c>
      <c r="BJ390" s="22">
        <v>124</v>
      </c>
      <c r="BK390" s="22">
        <v>103</v>
      </c>
      <c r="BL390" s="22">
        <v>65</v>
      </c>
      <c r="BM390" s="22">
        <v>119</v>
      </c>
      <c r="BN390" s="22">
        <v>73</v>
      </c>
      <c r="BO390" s="20"/>
      <c r="BP390" s="20"/>
      <c r="BQ390" s="20"/>
      <c r="BR390" s="20"/>
      <c r="BS390" s="20"/>
      <c r="BT390" s="20"/>
      <c r="BU390" s="22">
        <v>0.11</v>
      </c>
      <c r="BV390" s="22">
        <v>0</v>
      </c>
      <c r="BW390" s="22">
        <v>0.03</v>
      </c>
      <c r="BX390" s="22">
        <v>0.14000000000000001</v>
      </c>
      <c r="BY390" s="22">
        <v>1.69</v>
      </c>
      <c r="BZ390" s="22">
        <v>1.5</v>
      </c>
      <c r="CA390" s="22">
        <v>182</v>
      </c>
      <c r="CB390" s="22">
        <v>110</v>
      </c>
      <c r="CC390" s="22">
        <v>373</v>
      </c>
      <c r="CD390" s="22">
        <v>178</v>
      </c>
      <c r="CE390" s="22">
        <v>186</v>
      </c>
      <c r="CF390" s="22">
        <v>83</v>
      </c>
      <c r="CG390" s="22">
        <v>303</v>
      </c>
      <c r="CH390" s="22">
        <v>97</v>
      </c>
      <c r="CI390" s="22">
        <v>1.01</v>
      </c>
      <c r="CJ390" s="22">
        <v>0.24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2">
        <v>100</v>
      </c>
      <c r="B391" s="22">
        <v>100</v>
      </c>
      <c r="C391" s="22">
        <v>82514</v>
      </c>
      <c r="D391" s="22">
        <v>0</v>
      </c>
      <c r="E391" s="22">
        <v>0</v>
      </c>
      <c r="F391" s="22">
        <v>0</v>
      </c>
      <c r="G391" s="22">
        <v>0</v>
      </c>
      <c r="H391" s="22">
        <v>1</v>
      </c>
      <c r="I391" s="22">
        <v>2</v>
      </c>
      <c r="J391" s="20">
        <v>-0.3</v>
      </c>
      <c r="K391" s="20">
        <v>0.2</v>
      </c>
      <c r="L391" s="22">
        <v>0</v>
      </c>
      <c r="M391" s="20" t="s">
        <v>958</v>
      </c>
      <c r="N391" s="20">
        <v>0.2</v>
      </c>
      <c r="O391" s="22">
        <v>281</v>
      </c>
      <c r="P391" s="23" t="b">
        <v>0</v>
      </c>
      <c r="Q391" s="20"/>
      <c r="R391" s="20" t="s">
        <v>3493</v>
      </c>
      <c r="S391" s="22">
        <v>45</v>
      </c>
      <c r="T391" s="20" t="s">
        <v>1287</v>
      </c>
      <c r="U391" s="20">
        <v>2.2999999999999998</v>
      </c>
      <c r="V391" s="20" t="s">
        <v>457</v>
      </c>
      <c r="W391" s="20">
        <v>0.7</v>
      </c>
      <c r="X391" s="23" t="b">
        <v>0</v>
      </c>
      <c r="Y391" s="20"/>
      <c r="Z391" s="20" t="s">
        <v>857</v>
      </c>
      <c r="AA391" s="22">
        <v>10</v>
      </c>
      <c r="AB391" s="22">
        <v>54</v>
      </c>
      <c r="AC391" s="22">
        <v>39</v>
      </c>
      <c r="AD391" s="22">
        <v>279635</v>
      </c>
      <c r="AE391" s="22">
        <v>896</v>
      </c>
      <c r="AF391" s="22">
        <v>287260</v>
      </c>
      <c r="AG391" s="22">
        <v>480</v>
      </c>
      <c r="AH391" s="20">
        <v>0</v>
      </c>
      <c r="AI391" s="20">
        <v>8.6999999999999993</v>
      </c>
      <c r="AJ391" s="20" t="s">
        <v>457</v>
      </c>
      <c r="AK391" s="22">
        <v>1413</v>
      </c>
      <c r="AL391" s="22">
        <v>1</v>
      </c>
      <c r="AM391" s="22">
        <v>0</v>
      </c>
      <c r="AN391" s="22">
        <v>3</v>
      </c>
      <c r="AO391" s="22">
        <v>29</v>
      </c>
      <c r="AP391" s="22">
        <v>0</v>
      </c>
      <c r="AQ391" s="22">
        <v>0</v>
      </c>
      <c r="AR391" s="22">
        <v>0</v>
      </c>
      <c r="AS391" s="22">
        <v>2</v>
      </c>
      <c r="AT391" s="22">
        <v>1</v>
      </c>
      <c r="AU391" s="22">
        <v>0</v>
      </c>
      <c r="AV391" s="22">
        <v>4</v>
      </c>
      <c r="AW391" s="22">
        <v>252</v>
      </c>
      <c r="AX391" s="20">
        <v>320.60000000000002</v>
      </c>
      <c r="AY391" s="20">
        <v>17.899999999999999</v>
      </c>
      <c r="AZ391" s="20">
        <v>45</v>
      </c>
      <c r="BA391" s="20">
        <v>38.4</v>
      </c>
      <c r="BB391" s="22">
        <v>16</v>
      </c>
      <c r="BC391" s="20">
        <v>0.96</v>
      </c>
      <c r="BD391" s="20">
        <v>0.16</v>
      </c>
      <c r="BE391" s="20">
        <v>1.1200000000000001</v>
      </c>
      <c r="BF391" s="20">
        <v>31.92</v>
      </c>
      <c r="BG391" s="22">
        <v>181</v>
      </c>
      <c r="BH391" s="22">
        <v>64</v>
      </c>
      <c r="BI391" s="22">
        <v>414</v>
      </c>
      <c r="BJ391" s="22">
        <v>150</v>
      </c>
      <c r="BK391" s="22">
        <v>326</v>
      </c>
      <c r="BL391" s="22">
        <v>105</v>
      </c>
      <c r="BM391" s="22">
        <v>285</v>
      </c>
      <c r="BN391" s="22">
        <v>95</v>
      </c>
      <c r="BO391" s="20"/>
      <c r="BP391" s="20"/>
      <c r="BQ391" s="20"/>
      <c r="BR391" s="20"/>
      <c r="BS391" s="20"/>
      <c r="BT391" s="20"/>
      <c r="BU391" s="22">
        <v>0.06</v>
      </c>
      <c r="BV391" s="22">
        <v>0</v>
      </c>
      <c r="BW391" s="22">
        <v>0.01</v>
      </c>
      <c r="BX391" s="22">
        <v>7.0000000000000007E-2</v>
      </c>
      <c r="BY391" s="22">
        <v>2.0299999999999998</v>
      </c>
      <c r="BZ391" s="22">
        <v>1.85</v>
      </c>
      <c r="CA391" s="22">
        <v>357</v>
      </c>
      <c r="CB391" s="22">
        <v>54</v>
      </c>
      <c r="CC391" s="22">
        <v>358</v>
      </c>
      <c r="CD391" s="22">
        <v>121</v>
      </c>
      <c r="CE391" s="22">
        <v>253</v>
      </c>
      <c r="CF391" s="22">
        <v>82</v>
      </c>
      <c r="CG391" s="22">
        <v>228</v>
      </c>
      <c r="CH391" s="22">
        <v>93</v>
      </c>
      <c r="CI391" s="22">
        <v>1.02</v>
      </c>
      <c r="CJ391" s="22">
        <v>0.19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2">
        <v>100</v>
      </c>
      <c r="B392" s="22">
        <v>100</v>
      </c>
      <c r="C392" s="22">
        <v>153366</v>
      </c>
      <c r="D392" s="22">
        <v>0</v>
      </c>
      <c r="E392" s="22">
        <v>0</v>
      </c>
      <c r="F392" s="22">
        <v>-5</v>
      </c>
      <c r="G392" s="22">
        <v>5</v>
      </c>
      <c r="H392" s="22">
        <v>0</v>
      </c>
      <c r="I392" s="22">
        <v>3</v>
      </c>
      <c r="J392" s="20">
        <v>1.3</v>
      </c>
      <c r="K392" s="20">
        <v>1.8</v>
      </c>
      <c r="L392" s="22">
        <v>1</v>
      </c>
      <c r="M392" s="20" t="s">
        <v>503</v>
      </c>
      <c r="N392" s="20">
        <v>1.8</v>
      </c>
      <c r="O392" s="22">
        <v>282</v>
      </c>
      <c r="P392" s="23" t="b">
        <v>0</v>
      </c>
      <c r="Q392" s="20"/>
      <c r="R392" s="20" t="s">
        <v>3671</v>
      </c>
      <c r="S392" s="22">
        <v>45</v>
      </c>
      <c r="T392" s="20" t="s">
        <v>1296</v>
      </c>
      <c r="U392" s="20">
        <v>1.7</v>
      </c>
      <c r="V392" s="20" t="s">
        <v>554</v>
      </c>
      <c r="W392" s="20">
        <v>0.3</v>
      </c>
      <c r="X392" s="23" t="b">
        <v>0</v>
      </c>
      <c r="Y392" s="20"/>
      <c r="Z392" s="20" t="s">
        <v>857</v>
      </c>
      <c r="AA392" s="22">
        <v>10</v>
      </c>
      <c r="AB392" s="22">
        <v>54</v>
      </c>
      <c r="AC392" s="22">
        <v>38</v>
      </c>
      <c r="AD392" s="22">
        <v>38831</v>
      </c>
      <c r="AE392" s="22">
        <v>225</v>
      </c>
      <c r="AF392" s="22">
        <v>100294</v>
      </c>
      <c r="AG392" s="22">
        <v>175</v>
      </c>
      <c r="AH392" s="20">
        <v>0.4</v>
      </c>
      <c r="AI392" s="20">
        <v>8.4</v>
      </c>
      <c r="AJ392" s="20" t="s">
        <v>554</v>
      </c>
      <c r="AK392" s="22">
        <v>1130</v>
      </c>
      <c r="AL392" s="22">
        <v>0</v>
      </c>
      <c r="AM392" s="22">
        <v>1</v>
      </c>
      <c r="AN392" s="22">
        <v>5</v>
      </c>
      <c r="AO392" s="22">
        <v>21</v>
      </c>
      <c r="AP392" s="22">
        <v>0</v>
      </c>
      <c r="AQ392" s="22">
        <v>0</v>
      </c>
      <c r="AR392" s="22">
        <v>0</v>
      </c>
      <c r="AS392" s="22">
        <v>4</v>
      </c>
      <c r="AT392" s="22">
        <v>0</v>
      </c>
      <c r="AU392" s="22">
        <v>0</v>
      </c>
      <c r="AV392" s="22">
        <v>0</v>
      </c>
      <c r="AW392" s="22">
        <v>165</v>
      </c>
      <c r="AX392" s="20">
        <v>176.6</v>
      </c>
      <c r="AY392" s="20">
        <v>167.6</v>
      </c>
      <c r="AZ392" s="20">
        <v>32</v>
      </c>
      <c r="BA392" s="20">
        <v>37.6</v>
      </c>
      <c r="BB392" s="22">
        <v>13</v>
      </c>
      <c r="BC392" s="20">
        <v>0.19</v>
      </c>
      <c r="BD392" s="20">
        <v>1.2</v>
      </c>
      <c r="BE392" s="20">
        <v>1.39</v>
      </c>
      <c r="BF392" s="20">
        <v>22.53</v>
      </c>
      <c r="BG392" s="22">
        <v>292</v>
      </c>
      <c r="BH392" s="22">
        <v>123</v>
      </c>
      <c r="BI392" s="22">
        <v>175</v>
      </c>
      <c r="BJ392" s="22">
        <v>111</v>
      </c>
      <c r="BK392" s="22">
        <v>363</v>
      </c>
      <c r="BL392" s="22">
        <v>183</v>
      </c>
      <c r="BM392" s="22">
        <v>289</v>
      </c>
      <c r="BN392" s="22">
        <v>136</v>
      </c>
      <c r="BO392" s="20"/>
      <c r="BP392" s="20"/>
      <c r="BQ392" s="20"/>
      <c r="BR392" s="20"/>
      <c r="BS392" s="20"/>
      <c r="BT392" s="20"/>
      <c r="BU392" s="22">
        <v>0.02</v>
      </c>
      <c r="BV392" s="22">
        <v>0</v>
      </c>
      <c r="BW392" s="22">
        <v>0.1</v>
      </c>
      <c r="BX392" s="22">
        <v>0.12</v>
      </c>
      <c r="BY392" s="22">
        <v>1.79</v>
      </c>
      <c r="BZ392" s="22">
        <v>1.67</v>
      </c>
      <c r="CA392" s="22">
        <v>365</v>
      </c>
      <c r="CB392" s="22">
        <v>226</v>
      </c>
      <c r="CC392" s="22">
        <v>180</v>
      </c>
      <c r="CD392" s="22">
        <v>83</v>
      </c>
      <c r="CE392" s="22">
        <v>349</v>
      </c>
      <c r="CF392" s="22">
        <v>151</v>
      </c>
      <c r="CG392" s="22">
        <v>301</v>
      </c>
      <c r="CH392" s="22">
        <v>96</v>
      </c>
      <c r="CI392" s="22">
        <v>1.04</v>
      </c>
      <c r="CJ392" s="22">
        <v>0.4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2">
        <v>100</v>
      </c>
      <c r="B393" s="22">
        <v>100</v>
      </c>
      <c r="C393" s="22">
        <v>169528</v>
      </c>
      <c r="D393" s="22">
        <v>0</v>
      </c>
      <c r="E393" s="22">
        <v>0</v>
      </c>
      <c r="F393" s="22">
        <v>0</v>
      </c>
      <c r="G393" s="22">
        <v>0</v>
      </c>
      <c r="H393" s="22">
        <v>0</v>
      </c>
      <c r="I393" s="22">
        <v>2</v>
      </c>
      <c r="J393" s="20">
        <v>3</v>
      </c>
      <c r="K393" s="20">
        <v>3.5</v>
      </c>
      <c r="L393" s="22">
        <v>1</v>
      </c>
      <c r="M393" s="20" t="s">
        <v>1305</v>
      </c>
      <c r="N393" s="20">
        <v>3.5</v>
      </c>
      <c r="O393" s="22">
        <v>283</v>
      </c>
      <c r="P393" s="23" t="b">
        <v>0</v>
      </c>
      <c r="Q393" s="20"/>
      <c r="R393" s="20" t="s">
        <v>3073</v>
      </c>
      <c r="S393" s="22">
        <v>45</v>
      </c>
      <c r="T393" s="20" t="s">
        <v>1306</v>
      </c>
      <c r="U393" s="20">
        <v>2.7</v>
      </c>
      <c r="V393" s="20" t="s">
        <v>541</v>
      </c>
      <c r="W393" s="20">
        <v>4.2</v>
      </c>
      <c r="X393" s="23" t="b">
        <v>0</v>
      </c>
      <c r="Y393" s="20"/>
      <c r="Z393" s="20" t="s">
        <v>857</v>
      </c>
      <c r="AA393" s="22">
        <v>10</v>
      </c>
      <c r="AB393" s="22">
        <v>54</v>
      </c>
      <c r="AC393" s="22">
        <v>74</v>
      </c>
      <c r="AD393" s="22">
        <v>398409</v>
      </c>
      <c r="AE393" s="22">
        <v>30416</v>
      </c>
      <c r="AF393" s="22">
        <v>187683</v>
      </c>
      <c r="AG393" s="22">
        <v>4134</v>
      </c>
      <c r="AH393" s="20">
        <v>0.8</v>
      </c>
      <c r="AI393" s="20">
        <v>16.399999999999999</v>
      </c>
      <c r="AJ393" s="20" t="s">
        <v>541</v>
      </c>
      <c r="AK393" s="22">
        <v>2378</v>
      </c>
      <c r="AL393" s="22">
        <v>0</v>
      </c>
      <c r="AM393" s="22">
        <v>5</v>
      </c>
      <c r="AN393" s="22">
        <v>6</v>
      </c>
      <c r="AO393" s="22">
        <v>43</v>
      </c>
      <c r="AP393" s="22">
        <v>2</v>
      </c>
      <c r="AQ393" s="22">
        <v>0</v>
      </c>
      <c r="AR393" s="22">
        <v>0</v>
      </c>
      <c r="AS393" s="22">
        <v>4</v>
      </c>
      <c r="AT393" s="22">
        <v>0</v>
      </c>
      <c r="AU393" s="22">
        <v>0</v>
      </c>
      <c r="AV393" s="22">
        <v>5</v>
      </c>
      <c r="AW393" s="22">
        <v>482</v>
      </c>
      <c r="AX393" s="20">
        <v>600.4</v>
      </c>
      <c r="AY393" s="20">
        <v>403.4</v>
      </c>
      <c r="AZ393" s="20">
        <v>166</v>
      </c>
      <c r="BA393" s="20">
        <v>117</v>
      </c>
      <c r="BB393" s="22">
        <v>27</v>
      </c>
      <c r="BC393" s="20">
        <v>0.55000000000000004</v>
      </c>
      <c r="BD393" s="20">
        <v>2.65</v>
      </c>
      <c r="BE393" s="20">
        <v>3.2</v>
      </c>
      <c r="BF393" s="20">
        <v>47.02</v>
      </c>
      <c r="BG393" s="22">
        <v>37</v>
      </c>
      <c r="BH393" s="22">
        <v>9</v>
      </c>
      <c r="BI393" s="22">
        <v>59</v>
      </c>
      <c r="BJ393" s="22">
        <v>8</v>
      </c>
      <c r="BK393" s="22">
        <v>162</v>
      </c>
      <c r="BL393" s="22">
        <v>23</v>
      </c>
      <c r="BM393" s="22">
        <v>72</v>
      </c>
      <c r="BN393" s="22">
        <v>5</v>
      </c>
      <c r="BO393" s="20"/>
      <c r="BP393" s="20"/>
      <c r="BQ393" s="20"/>
      <c r="BR393" s="20"/>
      <c r="BS393" s="20"/>
      <c r="BT393" s="20"/>
      <c r="BU393" s="22">
        <v>0.02</v>
      </c>
      <c r="BV393" s="22">
        <v>0</v>
      </c>
      <c r="BW393" s="22">
        <v>0.1</v>
      </c>
      <c r="BX393" s="22">
        <v>0.12</v>
      </c>
      <c r="BY393" s="22">
        <v>1.78</v>
      </c>
      <c r="BZ393" s="22">
        <v>1.63</v>
      </c>
      <c r="CA393" s="22">
        <v>369</v>
      </c>
      <c r="CB393" s="22">
        <v>60</v>
      </c>
      <c r="CC393" s="22">
        <v>75</v>
      </c>
      <c r="CD393" s="22">
        <v>20</v>
      </c>
      <c r="CE393" s="22">
        <v>178</v>
      </c>
      <c r="CF393" s="22">
        <v>47</v>
      </c>
      <c r="CG393" s="22">
        <v>85</v>
      </c>
      <c r="CH393" s="22">
        <v>31</v>
      </c>
      <c r="CI393" s="22">
        <v>1.02</v>
      </c>
      <c r="CJ393" s="22">
        <v>0.23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0"/>
      <c r="B394" s="20"/>
      <c r="C394" s="22">
        <v>155529</v>
      </c>
      <c r="D394" s="22">
        <v>0</v>
      </c>
      <c r="E394" s="22">
        <v>0</v>
      </c>
      <c r="F394" s="22">
        <v>-1</v>
      </c>
      <c r="G394" s="22">
        <v>1</v>
      </c>
      <c r="H394" s="22">
        <v>0</v>
      </c>
      <c r="I394" s="22">
        <v>1</v>
      </c>
      <c r="J394" s="20">
        <v>-0.5</v>
      </c>
      <c r="K394" s="20">
        <v>0</v>
      </c>
      <c r="L394" s="22">
        <v>0</v>
      </c>
      <c r="M394" s="20" t="s">
        <v>1299</v>
      </c>
      <c r="N394" s="20">
        <v>0</v>
      </c>
      <c r="O394" s="22">
        <v>284</v>
      </c>
      <c r="P394" s="23" t="b">
        <v>0</v>
      </c>
      <c r="Q394" s="20"/>
      <c r="R394" s="20"/>
      <c r="S394" s="22">
        <v>39</v>
      </c>
      <c r="T394" s="20" t="s">
        <v>1300</v>
      </c>
      <c r="U394" s="20">
        <v>0</v>
      </c>
      <c r="V394" s="20" t="s">
        <v>573</v>
      </c>
      <c r="W394" s="20">
        <v>0.3</v>
      </c>
      <c r="X394" s="23" t="b">
        <v>0</v>
      </c>
      <c r="Y394" s="20"/>
      <c r="Z394" s="20" t="s">
        <v>857</v>
      </c>
      <c r="AA394" s="22">
        <v>10</v>
      </c>
      <c r="AB394" s="22">
        <v>54</v>
      </c>
      <c r="AC394" s="22">
        <v>-1</v>
      </c>
      <c r="AD394" s="22">
        <v>21258</v>
      </c>
      <c r="AE394" s="22">
        <v>134</v>
      </c>
      <c r="AF394" s="22">
        <v>30647</v>
      </c>
      <c r="AG394" s="22">
        <v>211</v>
      </c>
      <c r="AH394" s="20">
        <v>0</v>
      </c>
      <c r="AI394" s="20">
        <v>-0.3</v>
      </c>
      <c r="AJ394" s="20" t="s">
        <v>573</v>
      </c>
      <c r="AK394" s="22">
        <v>0</v>
      </c>
      <c r="AL394" s="22">
        <v>0</v>
      </c>
      <c r="AM394" s="22">
        <v>0</v>
      </c>
      <c r="AN394" s="22">
        <v>0</v>
      </c>
      <c r="AO394" s="22">
        <v>0</v>
      </c>
      <c r="AP394" s="22">
        <v>0</v>
      </c>
      <c r="AQ394" s="22">
        <v>0</v>
      </c>
      <c r="AR394" s="22">
        <v>0</v>
      </c>
      <c r="AS394" s="22">
        <v>1</v>
      </c>
      <c r="AT394" s="22">
        <v>0</v>
      </c>
      <c r="AU394" s="22">
        <v>0</v>
      </c>
      <c r="AV394" s="22">
        <v>0</v>
      </c>
      <c r="AW394" s="22">
        <v>-3</v>
      </c>
      <c r="AX394" s="20">
        <v>0</v>
      </c>
      <c r="AY394" s="20">
        <v>0</v>
      </c>
      <c r="AZ394" s="20">
        <v>0</v>
      </c>
      <c r="BA394" s="20">
        <v>0</v>
      </c>
      <c r="BB394" s="22">
        <v>0</v>
      </c>
      <c r="BC394" s="20">
        <v>0</v>
      </c>
      <c r="BD394" s="20">
        <v>0</v>
      </c>
      <c r="BE394" s="20">
        <v>0</v>
      </c>
      <c r="BF394" s="20">
        <v>0</v>
      </c>
      <c r="BG394" s="22">
        <v>542</v>
      </c>
      <c r="BH394" s="22">
        <v>46</v>
      </c>
      <c r="BI394" s="22">
        <v>526</v>
      </c>
      <c r="BJ394" s="22">
        <v>27</v>
      </c>
      <c r="BK394" s="22">
        <v>485</v>
      </c>
      <c r="BL394" s="22">
        <v>16</v>
      </c>
      <c r="BM394" s="22">
        <v>545</v>
      </c>
      <c r="BN394" s="22">
        <v>46</v>
      </c>
      <c r="BO394" s="20"/>
      <c r="BP394" s="20"/>
      <c r="BQ394" s="20"/>
      <c r="BR394" s="20"/>
      <c r="BS394" s="20"/>
      <c r="BT394" s="20"/>
      <c r="BU394" s="22">
        <v>0</v>
      </c>
      <c r="BV394" s="22">
        <v>0</v>
      </c>
      <c r="BW394" s="22">
        <v>0</v>
      </c>
      <c r="BX394" s="22">
        <v>0</v>
      </c>
      <c r="BY394" s="22">
        <v>0</v>
      </c>
      <c r="BZ394" s="22">
        <v>0</v>
      </c>
      <c r="CA394" s="22">
        <v>797</v>
      </c>
      <c r="CB394" s="22">
        <v>77</v>
      </c>
      <c r="CC394" s="22">
        <v>399</v>
      </c>
      <c r="CD394" s="22">
        <v>37</v>
      </c>
      <c r="CE394" s="22">
        <v>553</v>
      </c>
      <c r="CF394" s="22">
        <v>46</v>
      </c>
      <c r="CG394" s="22">
        <v>286</v>
      </c>
      <c r="CH394" s="22">
        <v>37</v>
      </c>
      <c r="CI394" s="22">
        <v>0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2">
        <v>100</v>
      </c>
      <c r="B395" s="22">
        <v>100</v>
      </c>
      <c r="C395" s="22">
        <v>167074</v>
      </c>
      <c r="D395" s="22">
        <v>0</v>
      </c>
      <c r="E395" s="22">
        <v>0</v>
      </c>
      <c r="F395" s="22">
        <v>-1</v>
      </c>
      <c r="G395" s="22">
        <v>1</v>
      </c>
      <c r="H395" s="22">
        <v>0</v>
      </c>
      <c r="I395" s="22">
        <v>2</v>
      </c>
      <c r="J395" s="20">
        <v>-0.5</v>
      </c>
      <c r="K395" s="20">
        <v>0</v>
      </c>
      <c r="L395" s="22">
        <v>0</v>
      </c>
      <c r="M395" s="20" t="s">
        <v>1303</v>
      </c>
      <c r="N395" s="20">
        <v>0</v>
      </c>
      <c r="O395" s="22">
        <v>285</v>
      </c>
      <c r="P395" s="23" t="b">
        <v>0</v>
      </c>
      <c r="Q395" s="20"/>
      <c r="R395" s="20" t="s">
        <v>3982</v>
      </c>
      <c r="S395" s="22">
        <v>44</v>
      </c>
      <c r="T395" s="20" t="s">
        <v>1304</v>
      </c>
      <c r="U395" s="20">
        <v>2.2999999999999998</v>
      </c>
      <c r="V395" s="20" t="s">
        <v>516</v>
      </c>
      <c r="W395" s="20">
        <v>0.3</v>
      </c>
      <c r="X395" s="23" t="b">
        <v>0</v>
      </c>
      <c r="Y395" s="20"/>
      <c r="Z395" s="20" t="s">
        <v>857</v>
      </c>
      <c r="AA395" s="22">
        <v>10</v>
      </c>
      <c r="AB395" s="22">
        <v>54</v>
      </c>
      <c r="AC395" s="22">
        <v>23</v>
      </c>
      <c r="AD395" s="22">
        <v>30029</v>
      </c>
      <c r="AE395" s="22">
        <v>245</v>
      </c>
      <c r="AF395" s="22">
        <v>68371</v>
      </c>
      <c r="AG395" s="22">
        <v>136</v>
      </c>
      <c r="AH395" s="20">
        <v>0</v>
      </c>
      <c r="AI395" s="20">
        <v>5.2</v>
      </c>
      <c r="AJ395" s="20" t="s">
        <v>516</v>
      </c>
      <c r="AK395" s="22">
        <v>670</v>
      </c>
      <c r="AL395" s="22">
        <v>1</v>
      </c>
      <c r="AM395" s="22">
        <v>0</v>
      </c>
      <c r="AN395" s="22">
        <v>2</v>
      </c>
      <c r="AO395" s="22">
        <v>16</v>
      </c>
      <c r="AP395" s="22">
        <v>0</v>
      </c>
      <c r="AQ395" s="22">
        <v>0</v>
      </c>
      <c r="AR395" s="22">
        <v>0</v>
      </c>
      <c r="AS395" s="22">
        <v>2</v>
      </c>
      <c r="AT395" s="22">
        <v>0</v>
      </c>
      <c r="AU395" s="22">
        <v>0</v>
      </c>
      <c r="AV395" s="22">
        <v>0</v>
      </c>
      <c r="AW395" s="22">
        <v>130</v>
      </c>
      <c r="AX395" s="20">
        <v>164</v>
      </c>
      <c r="AY395" s="20">
        <v>67.400000000000006</v>
      </c>
      <c r="AZ395" s="20">
        <v>56</v>
      </c>
      <c r="BA395" s="20">
        <v>28.7</v>
      </c>
      <c r="BB395" s="22">
        <v>8</v>
      </c>
      <c r="BC395" s="20">
        <v>0.78</v>
      </c>
      <c r="BD395" s="20">
        <v>0.28999999999999998</v>
      </c>
      <c r="BE395" s="20">
        <v>1.07</v>
      </c>
      <c r="BF395" s="20">
        <v>19.059999999999999</v>
      </c>
      <c r="BG395" s="22">
        <v>301</v>
      </c>
      <c r="BH395" s="22">
        <v>116</v>
      </c>
      <c r="BI395" s="22">
        <v>317</v>
      </c>
      <c r="BJ395" s="22">
        <v>106</v>
      </c>
      <c r="BK395" s="22">
        <v>309</v>
      </c>
      <c r="BL395" s="22">
        <v>97</v>
      </c>
      <c r="BM395" s="22">
        <v>329</v>
      </c>
      <c r="BN395" s="22">
        <v>119</v>
      </c>
      <c r="BO395" s="20"/>
      <c r="BP395" s="20"/>
      <c r="BQ395" s="20"/>
      <c r="BR395" s="20"/>
      <c r="BS395" s="20"/>
      <c r="BT395" s="20"/>
      <c r="BU395" s="22">
        <v>0.1</v>
      </c>
      <c r="BV395" s="22">
        <v>0</v>
      </c>
      <c r="BW395" s="22">
        <v>0.04</v>
      </c>
      <c r="BX395" s="22">
        <v>0.14000000000000001</v>
      </c>
      <c r="BY395" s="22">
        <v>2.56</v>
      </c>
      <c r="BZ395" s="22">
        <v>2.15</v>
      </c>
      <c r="CA395" s="22">
        <v>531</v>
      </c>
      <c r="CB395" s="22">
        <v>94</v>
      </c>
      <c r="CC395" s="22">
        <v>574</v>
      </c>
      <c r="CD395" s="22">
        <v>237</v>
      </c>
      <c r="CE395" s="22">
        <v>250</v>
      </c>
      <c r="CF395" s="22">
        <v>80</v>
      </c>
      <c r="CG395" s="22">
        <v>309</v>
      </c>
      <c r="CH395" s="22">
        <v>123</v>
      </c>
      <c r="CI395" s="22">
        <v>1.07</v>
      </c>
      <c r="CJ395" s="22">
        <v>0.27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2">
        <v>100</v>
      </c>
      <c r="B396" s="22">
        <v>100</v>
      </c>
      <c r="C396" s="22">
        <v>109646</v>
      </c>
      <c r="D396" s="22">
        <v>0</v>
      </c>
      <c r="E396" s="22">
        <v>0</v>
      </c>
      <c r="F396" s="22">
        <v>-2</v>
      </c>
      <c r="G396" s="22">
        <v>2</v>
      </c>
      <c r="H396" s="22">
        <v>1</v>
      </c>
      <c r="I396" s="22">
        <v>2</v>
      </c>
      <c r="J396" s="20">
        <v>1.5</v>
      </c>
      <c r="K396" s="20">
        <v>2</v>
      </c>
      <c r="L396" s="22">
        <v>1</v>
      </c>
      <c r="M396" s="20" t="s">
        <v>568</v>
      </c>
      <c r="N396" s="20">
        <v>2</v>
      </c>
      <c r="O396" s="22">
        <v>286</v>
      </c>
      <c r="P396" s="23" t="b">
        <v>0</v>
      </c>
      <c r="Q396" s="20"/>
      <c r="R396" s="20" t="s">
        <v>3074</v>
      </c>
      <c r="S396" s="22">
        <v>43</v>
      </c>
      <c r="T396" s="20" t="s">
        <v>1293</v>
      </c>
      <c r="U396" s="20">
        <v>3.1</v>
      </c>
      <c r="V396" s="20" t="s">
        <v>569</v>
      </c>
      <c r="W396" s="20">
        <v>0.2</v>
      </c>
      <c r="X396" s="23" t="b">
        <v>0</v>
      </c>
      <c r="Y396" s="20"/>
      <c r="Z396" s="20" t="s">
        <v>857</v>
      </c>
      <c r="AA396" s="22">
        <v>10</v>
      </c>
      <c r="AB396" s="22">
        <v>54</v>
      </c>
      <c r="AC396" s="22">
        <v>44</v>
      </c>
      <c r="AD396" s="22">
        <v>48435</v>
      </c>
      <c r="AE396" s="22">
        <v>1134</v>
      </c>
      <c r="AF396" s="22">
        <v>35839</v>
      </c>
      <c r="AG396" s="22">
        <v>354</v>
      </c>
      <c r="AH396" s="20">
        <v>0.5</v>
      </c>
      <c r="AI396" s="20">
        <v>10.199999999999999</v>
      </c>
      <c r="AJ396" s="20" t="s">
        <v>568</v>
      </c>
      <c r="AK396" s="22">
        <v>1082</v>
      </c>
      <c r="AL396" s="22">
        <v>1</v>
      </c>
      <c r="AM396" s="22">
        <v>0</v>
      </c>
      <c r="AN396" s="22">
        <v>4</v>
      </c>
      <c r="AO396" s="22">
        <v>15</v>
      </c>
      <c r="AP396" s="22">
        <v>0</v>
      </c>
      <c r="AQ396" s="22">
        <v>0</v>
      </c>
      <c r="AR396" s="22">
        <v>0</v>
      </c>
      <c r="AS396" s="22">
        <v>1</v>
      </c>
      <c r="AT396" s="22">
        <v>0</v>
      </c>
      <c r="AU396" s="22">
        <v>0</v>
      </c>
      <c r="AV396" s="22">
        <v>2</v>
      </c>
      <c r="AW396" s="22">
        <v>216</v>
      </c>
      <c r="AX396" s="20">
        <v>299.60000000000002</v>
      </c>
      <c r="AY396" s="20">
        <v>23.6</v>
      </c>
      <c r="AZ396" s="20">
        <v>97</v>
      </c>
      <c r="BA396" s="20">
        <v>42</v>
      </c>
      <c r="BB396" s="22">
        <v>12</v>
      </c>
      <c r="BC396" s="20">
        <v>0.59</v>
      </c>
      <c r="BD396" s="20">
        <v>0.26</v>
      </c>
      <c r="BE396" s="20">
        <v>0.85</v>
      </c>
      <c r="BF396" s="20">
        <v>19.899999999999999</v>
      </c>
      <c r="BG396" s="22">
        <v>200</v>
      </c>
      <c r="BH396" s="22">
        <v>74</v>
      </c>
      <c r="BI396" s="22">
        <v>398</v>
      </c>
      <c r="BJ396" s="22">
        <v>145</v>
      </c>
      <c r="BK396" s="22">
        <v>236</v>
      </c>
      <c r="BL396" s="22">
        <v>66</v>
      </c>
      <c r="BM396" s="22">
        <v>271</v>
      </c>
      <c r="BN396" s="22">
        <v>89</v>
      </c>
      <c r="BO396" s="20"/>
      <c r="BP396" s="20"/>
      <c r="BQ396" s="20"/>
      <c r="BR396" s="20"/>
      <c r="BS396" s="20"/>
      <c r="BT396" s="20"/>
      <c r="BU396" s="22">
        <v>0.05</v>
      </c>
      <c r="BV396" s="22">
        <v>0</v>
      </c>
      <c r="BW396" s="22">
        <v>0.02</v>
      </c>
      <c r="BX396" s="22">
        <v>7.0000000000000007E-2</v>
      </c>
      <c r="BY396" s="22">
        <v>1.66</v>
      </c>
      <c r="BZ396" s="22">
        <v>1.25</v>
      </c>
      <c r="CA396" s="22">
        <v>610</v>
      </c>
      <c r="CB396" s="22">
        <v>129</v>
      </c>
      <c r="CC396" s="22">
        <v>160</v>
      </c>
      <c r="CD396" s="22">
        <v>50</v>
      </c>
      <c r="CE396" s="22">
        <v>133</v>
      </c>
      <c r="CF396" s="22">
        <v>25</v>
      </c>
      <c r="CG396" s="22">
        <v>322</v>
      </c>
      <c r="CH396" s="22">
        <v>127</v>
      </c>
      <c r="CI396" s="22">
        <v>1</v>
      </c>
      <c r="CJ396" s="22">
        <v>0.33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2">
        <v>0</v>
      </c>
      <c r="B397" s="22">
        <v>0</v>
      </c>
      <c r="C397" s="22">
        <v>245824</v>
      </c>
      <c r="D397" s="22">
        <v>0</v>
      </c>
      <c r="E397" s="22">
        <v>0</v>
      </c>
      <c r="F397" s="22">
        <v>-5</v>
      </c>
      <c r="G397" s="22">
        <v>5</v>
      </c>
      <c r="H397" s="22">
        <v>0</v>
      </c>
      <c r="I397" s="22">
        <v>4</v>
      </c>
      <c r="J397" s="20">
        <v>0</v>
      </c>
      <c r="K397" s="20">
        <v>0</v>
      </c>
      <c r="L397" s="22">
        <v>0</v>
      </c>
      <c r="M397" s="20" t="s">
        <v>345</v>
      </c>
      <c r="N397" s="20">
        <v>0</v>
      </c>
      <c r="O397" s="22">
        <v>287</v>
      </c>
      <c r="P397" s="23" t="b">
        <v>0</v>
      </c>
      <c r="Q397" s="20" t="s">
        <v>3912</v>
      </c>
      <c r="R397" s="20" t="s">
        <v>3913</v>
      </c>
      <c r="S397" s="22">
        <v>45</v>
      </c>
      <c r="T397" s="20" t="s">
        <v>1323</v>
      </c>
      <c r="U397" s="20">
        <v>1.7</v>
      </c>
      <c r="V397" s="20" t="s">
        <v>1324</v>
      </c>
      <c r="W397" s="20">
        <v>1</v>
      </c>
      <c r="X397" s="23" t="b">
        <v>0</v>
      </c>
      <c r="Y397" s="20"/>
      <c r="Z397" s="20" t="s">
        <v>871</v>
      </c>
      <c r="AA397" s="22">
        <v>10</v>
      </c>
      <c r="AB397" s="22">
        <v>54</v>
      </c>
      <c r="AC397" s="22">
        <v>22</v>
      </c>
      <c r="AD397" s="22">
        <v>135898</v>
      </c>
      <c r="AE397" s="22">
        <v>0</v>
      </c>
      <c r="AF397" s="22">
        <v>431783</v>
      </c>
      <c r="AG397" s="22">
        <v>639</v>
      </c>
      <c r="AH397" s="20">
        <v>0</v>
      </c>
      <c r="AI397" s="20">
        <v>4.9000000000000004</v>
      </c>
      <c r="AJ397" s="20" t="s">
        <v>1325</v>
      </c>
      <c r="AK397" s="22">
        <v>306</v>
      </c>
      <c r="AL397" s="22">
        <v>2</v>
      </c>
      <c r="AM397" s="22">
        <v>0</v>
      </c>
      <c r="AN397" s="22">
        <v>0</v>
      </c>
      <c r="AO397" s="22">
        <v>5</v>
      </c>
      <c r="AP397" s="22">
        <v>0</v>
      </c>
      <c r="AQ397" s="22">
        <v>0</v>
      </c>
      <c r="AR397" s="22">
        <v>0</v>
      </c>
      <c r="AS397" s="22">
        <v>2</v>
      </c>
      <c r="AT397" s="22">
        <v>0</v>
      </c>
      <c r="AU397" s="22">
        <v>0</v>
      </c>
      <c r="AV397" s="22">
        <v>2</v>
      </c>
      <c r="AW397" s="22">
        <v>77</v>
      </c>
      <c r="AX397" s="20">
        <v>83.6</v>
      </c>
      <c r="AY397" s="20">
        <v>61.3</v>
      </c>
      <c r="AZ397" s="20">
        <v>139</v>
      </c>
      <c r="BA397" s="20">
        <v>28.2</v>
      </c>
      <c r="BB397" s="22">
        <v>2</v>
      </c>
      <c r="BC397" s="20">
        <v>1.59</v>
      </c>
      <c r="BD397" s="20">
        <v>0.11</v>
      </c>
      <c r="BE397" s="20">
        <v>1.7</v>
      </c>
      <c r="BF397" s="20">
        <v>4.5</v>
      </c>
      <c r="BG397" s="22">
        <v>373</v>
      </c>
      <c r="BH397" s="22">
        <v>43</v>
      </c>
      <c r="BI397" s="22">
        <v>327</v>
      </c>
      <c r="BJ397" s="22">
        <v>44</v>
      </c>
      <c r="BK397" s="22">
        <v>188</v>
      </c>
      <c r="BL397" s="22">
        <v>44</v>
      </c>
      <c r="BM397" s="22">
        <v>331</v>
      </c>
      <c r="BN397" s="22">
        <v>43</v>
      </c>
      <c r="BO397" s="20"/>
      <c r="BP397" s="20"/>
      <c r="BQ397" s="20"/>
      <c r="BR397" s="20"/>
      <c r="BS397" s="20"/>
      <c r="BT397" s="20"/>
      <c r="BU397" s="22">
        <v>0.47</v>
      </c>
      <c r="BV397" s="22">
        <v>0</v>
      </c>
      <c r="BW397" s="22">
        <v>0.03</v>
      </c>
      <c r="BX397" s="22">
        <v>0.5</v>
      </c>
      <c r="BY397" s="22">
        <v>1.32</v>
      </c>
      <c r="BZ397" s="22">
        <v>1.47</v>
      </c>
      <c r="CA397" s="22">
        <v>402</v>
      </c>
      <c r="CB397" s="22">
        <v>71</v>
      </c>
      <c r="CC397" s="22">
        <v>634</v>
      </c>
      <c r="CD397" s="22">
        <v>58</v>
      </c>
      <c r="CE397" s="22">
        <v>350</v>
      </c>
      <c r="CF397" s="22">
        <v>47</v>
      </c>
      <c r="CG397" s="22">
        <v>194</v>
      </c>
      <c r="CH397" s="22">
        <v>30</v>
      </c>
      <c r="CI397" s="22">
        <v>0.59</v>
      </c>
      <c r="CJ397" s="22">
        <v>0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100</v>
      </c>
      <c r="B398" s="22">
        <v>100</v>
      </c>
      <c r="C398" s="22">
        <v>153682</v>
      </c>
      <c r="D398" s="22">
        <v>0</v>
      </c>
      <c r="E398" s="22">
        <v>0</v>
      </c>
      <c r="F398" s="22">
        <v>-2</v>
      </c>
      <c r="G398" s="22">
        <v>2</v>
      </c>
      <c r="H398" s="22">
        <v>1</v>
      </c>
      <c r="I398" s="22">
        <v>3</v>
      </c>
      <c r="J398" s="20">
        <v>4</v>
      </c>
      <c r="K398" s="20">
        <v>4.5</v>
      </c>
      <c r="L398" s="22">
        <v>2</v>
      </c>
      <c r="M398" s="20" t="s">
        <v>1297</v>
      </c>
      <c r="N398" s="20">
        <v>4.5</v>
      </c>
      <c r="O398" s="22">
        <v>288</v>
      </c>
      <c r="P398" s="23" t="b">
        <v>0</v>
      </c>
      <c r="Q398" s="20"/>
      <c r="R398" s="20" t="s">
        <v>3791</v>
      </c>
      <c r="S398" s="22">
        <v>53</v>
      </c>
      <c r="T398" s="20" t="s">
        <v>1298</v>
      </c>
      <c r="U398" s="20">
        <v>2.7</v>
      </c>
      <c r="V398" s="20" t="s">
        <v>481</v>
      </c>
      <c r="W398" s="20">
        <v>0.3</v>
      </c>
      <c r="X398" s="23" t="b">
        <v>0</v>
      </c>
      <c r="Y398" s="20"/>
      <c r="Z398" s="20" t="s">
        <v>857</v>
      </c>
      <c r="AA398" s="22">
        <v>10</v>
      </c>
      <c r="AB398" s="22">
        <v>54</v>
      </c>
      <c r="AC398" s="22">
        <v>71</v>
      </c>
      <c r="AD398" s="22">
        <v>59236</v>
      </c>
      <c r="AE398" s="22">
        <v>1977</v>
      </c>
      <c r="AF398" s="22">
        <v>59502</v>
      </c>
      <c r="AG398" s="22">
        <v>1038</v>
      </c>
      <c r="AH398" s="20">
        <v>0.8</v>
      </c>
      <c r="AI398" s="20">
        <v>13.4</v>
      </c>
      <c r="AJ398" s="20" t="s">
        <v>481</v>
      </c>
      <c r="AK398" s="22">
        <v>1381</v>
      </c>
      <c r="AL398" s="22">
        <v>3</v>
      </c>
      <c r="AM398" s="22">
        <v>5</v>
      </c>
      <c r="AN398" s="22">
        <v>5</v>
      </c>
      <c r="AO398" s="22">
        <v>22</v>
      </c>
      <c r="AP398" s="22">
        <v>0</v>
      </c>
      <c r="AQ398" s="22">
        <v>0</v>
      </c>
      <c r="AR398" s="22">
        <v>0</v>
      </c>
      <c r="AS398" s="22">
        <v>6</v>
      </c>
      <c r="AT398" s="22">
        <v>0</v>
      </c>
      <c r="AU398" s="22">
        <v>0</v>
      </c>
      <c r="AV398" s="22">
        <v>3</v>
      </c>
      <c r="AW398" s="22">
        <v>235</v>
      </c>
      <c r="AX398" s="20">
        <v>288.2</v>
      </c>
      <c r="AY398" s="20">
        <v>284</v>
      </c>
      <c r="AZ398" s="20">
        <v>272</v>
      </c>
      <c r="BA398" s="20">
        <v>84.3</v>
      </c>
      <c r="BB398" s="22">
        <v>14</v>
      </c>
      <c r="BC398" s="20">
        <v>2.9</v>
      </c>
      <c r="BD398" s="20">
        <v>2.25</v>
      </c>
      <c r="BE398" s="20">
        <v>5.15</v>
      </c>
      <c r="BF398" s="20">
        <v>28.31</v>
      </c>
      <c r="BG398" s="22">
        <v>205</v>
      </c>
      <c r="BH398" s="22">
        <v>82</v>
      </c>
      <c r="BI398" s="22">
        <v>102</v>
      </c>
      <c r="BJ398" s="22">
        <v>73</v>
      </c>
      <c r="BK398" s="22">
        <v>99</v>
      </c>
      <c r="BL398" s="22">
        <v>62</v>
      </c>
      <c r="BM398" s="22">
        <v>127</v>
      </c>
      <c r="BN398" s="22">
        <v>74</v>
      </c>
      <c r="BO398" s="22">
        <v>3</v>
      </c>
      <c r="BP398" s="20"/>
      <c r="BQ398" s="22">
        <v>3</v>
      </c>
      <c r="BR398" s="20"/>
      <c r="BS398" s="22">
        <v>3</v>
      </c>
      <c r="BT398" s="20"/>
      <c r="BU398" s="22">
        <v>0.19</v>
      </c>
      <c r="BV398" s="22">
        <v>0</v>
      </c>
      <c r="BW398" s="22">
        <v>0.15</v>
      </c>
      <c r="BX398" s="22">
        <v>0.34</v>
      </c>
      <c r="BY398" s="22">
        <v>1.84</v>
      </c>
      <c r="BZ398" s="22">
        <v>1.43</v>
      </c>
      <c r="CA398" s="22">
        <v>137</v>
      </c>
      <c r="CB398" s="22">
        <v>84</v>
      </c>
      <c r="CC398" s="22">
        <v>47</v>
      </c>
      <c r="CD398" s="22">
        <v>28</v>
      </c>
      <c r="CE398" s="22">
        <v>188</v>
      </c>
      <c r="CF398" s="22">
        <v>84</v>
      </c>
      <c r="CG398" s="22">
        <v>307</v>
      </c>
      <c r="CH398" s="22">
        <v>98</v>
      </c>
      <c r="CI398" s="22">
        <v>0.91</v>
      </c>
      <c r="CJ398" s="22">
        <v>0.33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27.75" thickBot="1">
      <c r="A399" s="22">
        <v>75</v>
      </c>
      <c r="B399" s="22">
        <v>25</v>
      </c>
      <c r="C399" s="22">
        <v>102057</v>
      </c>
      <c r="D399" s="22">
        <v>0</v>
      </c>
      <c r="E399" s="22">
        <v>0</v>
      </c>
      <c r="F399" s="22">
        <v>-5</v>
      </c>
      <c r="G399" s="22">
        <v>5</v>
      </c>
      <c r="H399" s="22">
        <v>2</v>
      </c>
      <c r="I399" s="22">
        <v>4</v>
      </c>
      <c r="J399" s="20">
        <v>-0.4</v>
      </c>
      <c r="K399" s="20">
        <v>0</v>
      </c>
      <c r="L399" s="22">
        <v>0</v>
      </c>
      <c r="M399" s="20" t="s">
        <v>1675</v>
      </c>
      <c r="N399" s="20">
        <v>0</v>
      </c>
      <c r="O399" s="22">
        <v>558</v>
      </c>
      <c r="P399" s="23" t="b">
        <v>0</v>
      </c>
      <c r="Q399" s="20" t="s">
        <v>4274</v>
      </c>
      <c r="R399" s="20" t="s">
        <v>3792</v>
      </c>
      <c r="S399" s="22">
        <v>50</v>
      </c>
      <c r="T399" s="20" t="s">
        <v>1676</v>
      </c>
      <c r="U399" s="20">
        <v>2.9</v>
      </c>
      <c r="V399" s="20" t="s">
        <v>609</v>
      </c>
      <c r="W399" s="20">
        <v>0.6</v>
      </c>
      <c r="X399" s="23" t="b">
        <v>0</v>
      </c>
      <c r="Y399" s="20"/>
      <c r="Z399" s="20" t="s">
        <v>936</v>
      </c>
      <c r="AA399" s="22">
        <v>10</v>
      </c>
      <c r="AB399" s="22">
        <v>54</v>
      </c>
      <c r="AC399" s="22">
        <v>55</v>
      </c>
      <c r="AD399" s="22">
        <v>469797</v>
      </c>
      <c r="AE399" s="22">
        <v>102</v>
      </c>
      <c r="AF399" s="22">
        <v>540637</v>
      </c>
      <c r="AG399" s="22">
        <v>656</v>
      </c>
      <c r="AH399" s="20">
        <v>0</v>
      </c>
      <c r="AI399" s="20">
        <v>11</v>
      </c>
      <c r="AJ399" s="20" t="s">
        <v>1675</v>
      </c>
      <c r="AK399" s="22">
        <v>1239</v>
      </c>
      <c r="AL399" s="22">
        <v>5</v>
      </c>
      <c r="AM399" s="22">
        <v>0</v>
      </c>
      <c r="AN399" s="22">
        <v>4</v>
      </c>
      <c r="AO399" s="22">
        <v>27</v>
      </c>
      <c r="AP399" s="22">
        <v>0</v>
      </c>
      <c r="AQ399" s="22">
        <v>0</v>
      </c>
      <c r="AR399" s="22">
        <v>0</v>
      </c>
      <c r="AS399" s="22">
        <v>3</v>
      </c>
      <c r="AT399" s="22">
        <v>1</v>
      </c>
      <c r="AU399" s="22">
        <v>0</v>
      </c>
      <c r="AV399" s="22">
        <v>10</v>
      </c>
      <c r="AW399" s="22">
        <v>176</v>
      </c>
      <c r="AX399" s="20">
        <v>249</v>
      </c>
      <c r="AY399" s="20">
        <v>151.1</v>
      </c>
      <c r="AZ399" s="20">
        <v>376</v>
      </c>
      <c r="BA399" s="20">
        <v>76.5</v>
      </c>
      <c r="BB399" s="22">
        <v>17</v>
      </c>
      <c r="BC399" s="20">
        <v>4.6399999999999997</v>
      </c>
      <c r="BD399" s="20">
        <v>0.7</v>
      </c>
      <c r="BE399" s="20">
        <v>5.34</v>
      </c>
      <c r="BF399" s="20">
        <v>32.9</v>
      </c>
      <c r="BG399" s="22">
        <v>228</v>
      </c>
      <c r="BH399" s="22">
        <v>28</v>
      </c>
      <c r="BI399" s="22">
        <v>194</v>
      </c>
      <c r="BJ399" s="22">
        <v>26</v>
      </c>
      <c r="BK399" s="22">
        <v>69</v>
      </c>
      <c r="BL399" s="22">
        <v>28</v>
      </c>
      <c r="BM399" s="22">
        <v>150</v>
      </c>
      <c r="BN399" s="22">
        <v>27</v>
      </c>
      <c r="BO399" s="20"/>
      <c r="BP399" s="20"/>
      <c r="BQ399" s="20"/>
      <c r="BR399" s="20"/>
      <c r="BS399" s="20"/>
      <c r="BT399" s="20"/>
      <c r="BU399" s="22">
        <v>0.34</v>
      </c>
      <c r="BV399" s="22">
        <v>0</v>
      </c>
      <c r="BW399" s="22">
        <v>0.05</v>
      </c>
      <c r="BX399" s="22">
        <v>0.39</v>
      </c>
      <c r="BY399" s="22">
        <v>2.39</v>
      </c>
      <c r="BZ399" s="22">
        <v>1.96</v>
      </c>
      <c r="CA399" s="22">
        <v>176</v>
      </c>
      <c r="CB399" s="22">
        <v>43</v>
      </c>
      <c r="CC399" s="22">
        <v>777</v>
      </c>
      <c r="CD399" s="22">
        <v>92</v>
      </c>
      <c r="CE399" s="22">
        <v>161</v>
      </c>
      <c r="CF399" s="22">
        <v>28</v>
      </c>
      <c r="CG399" s="22">
        <v>232</v>
      </c>
      <c r="CH399" s="22">
        <v>38</v>
      </c>
      <c r="CI399" s="22">
        <v>1.23</v>
      </c>
      <c r="CJ399" s="22">
        <v>0.28999999999999998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100</v>
      </c>
      <c r="B400" s="22">
        <v>100</v>
      </c>
      <c r="C400" s="22">
        <v>47431</v>
      </c>
      <c r="D400" s="22">
        <v>0</v>
      </c>
      <c r="E400" s="22">
        <v>0</v>
      </c>
      <c r="F400" s="22">
        <v>-2</v>
      </c>
      <c r="G400" s="22">
        <v>2</v>
      </c>
      <c r="H400" s="22">
        <v>1</v>
      </c>
      <c r="I400" s="22">
        <v>3</v>
      </c>
      <c r="J400" s="20">
        <v>0.3</v>
      </c>
      <c r="K400" s="20">
        <v>0.8</v>
      </c>
      <c r="L400" s="22">
        <v>1</v>
      </c>
      <c r="M400" s="20" t="s">
        <v>353</v>
      </c>
      <c r="N400" s="20">
        <v>0.8</v>
      </c>
      <c r="O400" s="22">
        <v>591</v>
      </c>
      <c r="P400" s="23" t="b">
        <v>0</v>
      </c>
      <c r="Q400" s="20"/>
      <c r="R400" s="20" t="s">
        <v>4105</v>
      </c>
      <c r="S400" s="22">
        <v>53</v>
      </c>
      <c r="T400" s="20" t="s">
        <v>1321</v>
      </c>
      <c r="U400" s="20">
        <v>3.3</v>
      </c>
      <c r="V400" s="20" t="s">
        <v>1322</v>
      </c>
      <c r="W400" s="20">
        <v>0.5</v>
      </c>
      <c r="X400" s="23" t="b">
        <v>0</v>
      </c>
      <c r="Y400" s="20"/>
      <c r="Z400" s="20" t="s">
        <v>857</v>
      </c>
      <c r="AA400" s="22">
        <v>10</v>
      </c>
      <c r="AB400" s="22">
        <v>54</v>
      </c>
      <c r="AC400" s="22">
        <v>77</v>
      </c>
      <c r="AD400" s="22">
        <v>224826</v>
      </c>
      <c r="AE400" s="22">
        <v>1513</v>
      </c>
      <c r="AF400" s="22">
        <v>244254</v>
      </c>
      <c r="AG400" s="22">
        <v>856</v>
      </c>
      <c r="AH400" s="20">
        <v>0.2</v>
      </c>
      <c r="AI400" s="20">
        <v>14.5</v>
      </c>
      <c r="AJ400" s="20" t="s">
        <v>353</v>
      </c>
      <c r="AK400" s="22">
        <v>1527</v>
      </c>
      <c r="AL400" s="22">
        <v>4</v>
      </c>
      <c r="AM400" s="22">
        <v>3</v>
      </c>
      <c r="AN400" s="22">
        <v>5</v>
      </c>
      <c r="AO400" s="22">
        <v>22</v>
      </c>
      <c r="AP400" s="22">
        <v>0</v>
      </c>
      <c r="AQ400" s="22">
        <v>0</v>
      </c>
      <c r="AR400" s="22">
        <v>0</v>
      </c>
      <c r="AS400" s="22">
        <v>1</v>
      </c>
      <c r="AT400" s="22">
        <v>0</v>
      </c>
      <c r="AU400" s="22">
        <v>0</v>
      </c>
      <c r="AV400" s="22">
        <v>6</v>
      </c>
      <c r="AW400" s="22">
        <v>304</v>
      </c>
      <c r="AX400" s="20">
        <v>351</v>
      </c>
      <c r="AY400" s="20">
        <v>522.20000000000005</v>
      </c>
      <c r="AZ400" s="20">
        <v>355</v>
      </c>
      <c r="BA400" s="20">
        <v>122.6</v>
      </c>
      <c r="BB400" s="22">
        <v>18</v>
      </c>
      <c r="BC400" s="20">
        <v>4.5</v>
      </c>
      <c r="BD400" s="20">
        <v>3.46</v>
      </c>
      <c r="BE400" s="20">
        <v>7.96</v>
      </c>
      <c r="BF400" s="20">
        <v>26.88</v>
      </c>
      <c r="BG400" s="22">
        <v>153</v>
      </c>
      <c r="BH400" s="22">
        <v>69</v>
      </c>
      <c r="BI400" s="22">
        <v>37</v>
      </c>
      <c r="BJ400" s="22">
        <v>31</v>
      </c>
      <c r="BK400" s="22">
        <v>73</v>
      </c>
      <c r="BL400" s="22">
        <v>43</v>
      </c>
      <c r="BM400" s="22">
        <v>62</v>
      </c>
      <c r="BN400" s="22">
        <v>47</v>
      </c>
      <c r="BO400" s="22">
        <v>2</v>
      </c>
      <c r="BP400" s="20"/>
      <c r="BQ400" s="22">
        <v>2</v>
      </c>
      <c r="BR400" s="20"/>
      <c r="BS400" s="22">
        <v>1</v>
      </c>
      <c r="BT400" s="20"/>
      <c r="BU400" s="22">
        <v>0.27</v>
      </c>
      <c r="BV400" s="22">
        <v>0</v>
      </c>
      <c r="BW400" s="22">
        <v>0.2</v>
      </c>
      <c r="BX400" s="22">
        <v>0.47</v>
      </c>
      <c r="BY400" s="22">
        <v>1.58</v>
      </c>
      <c r="BZ400" s="22">
        <v>1.3</v>
      </c>
      <c r="CA400" s="22">
        <v>128</v>
      </c>
      <c r="CB400" s="22">
        <v>78</v>
      </c>
      <c r="CC400" s="22">
        <v>280</v>
      </c>
      <c r="CD400" s="22">
        <v>134</v>
      </c>
      <c r="CE400" s="22">
        <v>115</v>
      </c>
      <c r="CF400" s="22">
        <v>60</v>
      </c>
      <c r="CG400" s="22">
        <v>244</v>
      </c>
      <c r="CH400" s="22">
        <v>73</v>
      </c>
      <c r="CI400" s="22">
        <v>1.06</v>
      </c>
      <c r="CJ400" s="22">
        <v>0.28999999999999998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100</v>
      </c>
      <c r="B401" s="22">
        <v>100</v>
      </c>
      <c r="C401" s="22">
        <v>232892</v>
      </c>
      <c r="D401" s="22">
        <v>0</v>
      </c>
      <c r="E401" s="22">
        <v>0</v>
      </c>
      <c r="F401" s="22">
        <v>-1</v>
      </c>
      <c r="G401" s="22">
        <v>1</v>
      </c>
      <c r="H401" s="22">
        <v>1</v>
      </c>
      <c r="I401" s="22">
        <v>2</v>
      </c>
      <c r="J401" s="20">
        <v>4.3</v>
      </c>
      <c r="K401" s="20">
        <v>4.8</v>
      </c>
      <c r="L401" s="22">
        <v>2</v>
      </c>
      <c r="M401" s="20" t="s">
        <v>2398</v>
      </c>
      <c r="N401" s="20">
        <v>4.8</v>
      </c>
      <c r="O401" s="22">
        <v>610</v>
      </c>
      <c r="P401" s="23" t="b">
        <v>0</v>
      </c>
      <c r="Q401" s="20"/>
      <c r="R401" s="20" t="s">
        <v>3596</v>
      </c>
      <c r="S401" s="22">
        <v>44</v>
      </c>
      <c r="T401" s="20" t="s">
        <v>2399</v>
      </c>
      <c r="U401" s="20">
        <v>2.2000000000000002</v>
      </c>
      <c r="V401" s="20" t="s">
        <v>2400</v>
      </c>
      <c r="W401" s="20">
        <v>0.7</v>
      </c>
      <c r="X401" s="23" t="b">
        <v>0</v>
      </c>
      <c r="Y401" s="20"/>
      <c r="Z401" s="20" t="s">
        <v>857</v>
      </c>
      <c r="AA401" s="22">
        <v>10</v>
      </c>
      <c r="AB401" s="22">
        <v>54</v>
      </c>
      <c r="AC401" s="22">
        <v>41</v>
      </c>
      <c r="AD401" s="22">
        <v>38188</v>
      </c>
      <c r="AE401" s="22">
        <v>9849</v>
      </c>
      <c r="AF401" s="22">
        <v>35915</v>
      </c>
      <c r="AG401" s="22">
        <v>991</v>
      </c>
      <c r="AH401" s="20">
        <v>1.1000000000000001</v>
      </c>
      <c r="AI401" s="20">
        <v>9.3000000000000007</v>
      </c>
      <c r="AJ401" s="20" t="s">
        <v>2400</v>
      </c>
      <c r="AK401" s="22">
        <v>1399</v>
      </c>
      <c r="AL401" s="22">
        <v>1</v>
      </c>
      <c r="AM401" s="22">
        <v>0</v>
      </c>
      <c r="AN401" s="22">
        <v>3</v>
      </c>
      <c r="AO401" s="22">
        <v>25</v>
      </c>
      <c r="AP401" s="22">
        <v>0</v>
      </c>
      <c r="AQ401" s="22">
        <v>0</v>
      </c>
      <c r="AR401" s="22">
        <v>0</v>
      </c>
      <c r="AS401" s="22">
        <v>2</v>
      </c>
      <c r="AT401" s="22">
        <v>1</v>
      </c>
      <c r="AU401" s="22">
        <v>0</v>
      </c>
      <c r="AV401" s="22">
        <v>3</v>
      </c>
      <c r="AW401" s="22">
        <v>267</v>
      </c>
      <c r="AX401" s="20">
        <v>301</v>
      </c>
      <c r="AY401" s="20">
        <v>25</v>
      </c>
      <c r="AZ401" s="20">
        <v>35</v>
      </c>
      <c r="BA401" s="20">
        <v>36.299999999999997</v>
      </c>
      <c r="BB401" s="22">
        <v>15</v>
      </c>
      <c r="BC401" s="20">
        <v>0.23</v>
      </c>
      <c r="BD401" s="20">
        <v>0.1</v>
      </c>
      <c r="BE401" s="20">
        <v>0.33</v>
      </c>
      <c r="BF401" s="20">
        <v>25.54</v>
      </c>
      <c r="BG401" s="22">
        <v>199</v>
      </c>
      <c r="BH401" s="22">
        <v>73</v>
      </c>
      <c r="BI401" s="22">
        <v>397</v>
      </c>
      <c r="BJ401" s="22">
        <v>144</v>
      </c>
      <c r="BK401" s="22">
        <v>354</v>
      </c>
      <c r="BL401" s="22">
        <v>119</v>
      </c>
      <c r="BM401" s="22">
        <v>292</v>
      </c>
      <c r="BN401" s="22">
        <v>98</v>
      </c>
      <c r="BO401" s="20"/>
      <c r="BP401" s="20"/>
      <c r="BQ401" s="20"/>
      <c r="BR401" s="20"/>
      <c r="BS401" s="20"/>
      <c r="BT401" s="20"/>
      <c r="BU401" s="22">
        <v>0.01</v>
      </c>
      <c r="BV401" s="22">
        <v>0</v>
      </c>
      <c r="BW401" s="22">
        <v>0.01</v>
      </c>
      <c r="BX401" s="22">
        <v>0.02</v>
      </c>
      <c r="BY401" s="22">
        <v>1.64</v>
      </c>
      <c r="BZ401" s="22">
        <v>1.61</v>
      </c>
      <c r="CA401" s="22">
        <v>554</v>
      </c>
      <c r="CB401" s="22">
        <v>110</v>
      </c>
      <c r="CC401" s="22">
        <v>37</v>
      </c>
      <c r="CD401" s="22">
        <v>7</v>
      </c>
      <c r="CE401" s="22">
        <v>268</v>
      </c>
      <c r="CF401" s="22">
        <v>86</v>
      </c>
      <c r="CG401" s="22">
        <v>221</v>
      </c>
      <c r="CH401" s="22">
        <v>89</v>
      </c>
      <c r="CI401" s="22">
        <v>0.96</v>
      </c>
      <c r="CJ401" s="22">
        <v>0.19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0"/>
      <c r="B402" s="20"/>
      <c r="C402" s="22">
        <v>547686</v>
      </c>
      <c r="D402" s="22">
        <v>0</v>
      </c>
      <c r="E402" s="22">
        <v>0</v>
      </c>
      <c r="F402" s="22">
        <v>-1</v>
      </c>
      <c r="G402" s="22">
        <v>1</v>
      </c>
      <c r="H402" s="22">
        <v>0</v>
      </c>
      <c r="I402" s="22">
        <v>2</v>
      </c>
      <c r="J402" s="20">
        <v>-0.5</v>
      </c>
      <c r="K402" s="20">
        <v>0</v>
      </c>
      <c r="L402" s="22">
        <v>0</v>
      </c>
      <c r="M402" s="20" t="s">
        <v>2500</v>
      </c>
      <c r="N402" s="20">
        <v>0</v>
      </c>
      <c r="O402" s="22">
        <v>625</v>
      </c>
      <c r="P402" s="23" t="b">
        <v>0</v>
      </c>
      <c r="Q402" s="20"/>
      <c r="R402" s="20"/>
      <c r="S402" s="22">
        <v>39</v>
      </c>
      <c r="T402" s="20" t="s">
        <v>2501</v>
      </c>
      <c r="U402" s="20">
        <v>0</v>
      </c>
      <c r="V402" s="20" t="s">
        <v>2502</v>
      </c>
      <c r="W402" s="20">
        <v>0.1</v>
      </c>
      <c r="X402" s="23" t="b">
        <v>0</v>
      </c>
      <c r="Y402" s="20"/>
      <c r="Z402" s="20" t="s">
        <v>857</v>
      </c>
      <c r="AA402" s="22">
        <v>10</v>
      </c>
      <c r="AB402" s="22">
        <v>54</v>
      </c>
      <c r="AC402" s="22">
        <v>0</v>
      </c>
      <c r="AD402" s="22">
        <v>5914</v>
      </c>
      <c r="AE402" s="22">
        <v>121</v>
      </c>
      <c r="AF402" s="22">
        <v>6276</v>
      </c>
      <c r="AG402" s="22">
        <v>76</v>
      </c>
      <c r="AH402" s="20">
        <v>0</v>
      </c>
      <c r="AI402" s="20">
        <v>0</v>
      </c>
      <c r="AJ402" s="20" t="s">
        <v>2502</v>
      </c>
      <c r="AK402" s="22">
        <v>0</v>
      </c>
      <c r="AL402" s="22">
        <v>0</v>
      </c>
      <c r="AM402" s="22">
        <v>0</v>
      </c>
      <c r="AN402" s="22">
        <v>0</v>
      </c>
      <c r="AO402" s="22">
        <v>0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0</v>
      </c>
      <c r="AX402" s="20">
        <v>0</v>
      </c>
      <c r="AY402" s="20">
        <v>0</v>
      </c>
      <c r="AZ402" s="20">
        <v>0</v>
      </c>
      <c r="BA402" s="20">
        <v>0</v>
      </c>
      <c r="BB402" s="22">
        <v>0</v>
      </c>
      <c r="BC402" s="20">
        <v>0</v>
      </c>
      <c r="BD402" s="20">
        <v>0</v>
      </c>
      <c r="BE402" s="20">
        <v>0</v>
      </c>
      <c r="BF402" s="20">
        <v>0</v>
      </c>
      <c r="BG402" s="22">
        <v>561</v>
      </c>
      <c r="BH402" s="22">
        <v>196</v>
      </c>
      <c r="BI402" s="22">
        <v>547</v>
      </c>
      <c r="BJ402" s="22">
        <v>195</v>
      </c>
      <c r="BK402" s="22">
        <v>508</v>
      </c>
      <c r="BL402" s="22">
        <v>183</v>
      </c>
      <c r="BM402" s="22">
        <v>565</v>
      </c>
      <c r="BN402" s="22">
        <v>196</v>
      </c>
      <c r="BO402" s="20"/>
      <c r="BP402" s="20"/>
      <c r="BQ402" s="20"/>
      <c r="BR402" s="20"/>
      <c r="BS402" s="20"/>
      <c r="BT402" s="20"/>
      <c r="BU402" s="22">
        <v>0</v>
      </c>
      <c r="BV402" s="22">
        <v>0</v>
      </c>
      <c r="BW402" s="22">
        <v>0</v>
      </c>
      <c r="BX402" s="22">
        <v>0</v>
      </c>
      <c r="BY402" s="22">
        <v>0</v>
      </c>
      <c r="BZ402" s="22">
        <v>0</v>
      </c>
      <c r="CA402" s="22">
        <v>829</v>
      </c>
      <c r="CB402" s="22">
        <v>266</v>
      </c>
      <c r="CC402" s="22">
        <v>425</v>
      </c>
      <c r="CD402" s="22">
        <v>145</v>
      </c>
      <c r="CE402" s="22">
        <v>572</v>
      </c>
      <c r="CF402" s="22">
        <v>192</v>
      </c>
      <c r="CG402" s="22">
        <v>451</v>
      </c>
      <c r="CH402" s="22">
        <v>175</v>
      </c>
      <c r="CI402" s="22">
        <v>0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0</v>
      </c>
      <c r="B403" s="22">
        <v>0</v>
      </c>
      <c r="C403" s="22">
        <v>490146</v>
      </c>
      <c r="D403" s="22">
        <v>0</v>
      </c>
      <c r="E403" s="22">
        <v>0</v>
      </c>
      <c r="F403" s="22">
        <v>0</v>
      </c>
      <c r="G403" s="22">
        <v>0</v>
      </c>
      <c r="H403" s="22">
        <v>0</v>
      </c>
      <c r="I403" s="22">
        <v>4</v>
      </c>
      <c r="J403" s="20">
        <v>0</v>
      </c>
      <c r="K403" s="20">
        <v>0</v>
      </c>
      <c r="L403" s="22">
        <v>0</v>
      </c>
      <c r="M403" s="20" t="s">
        <v>1309</v>
      </c>
      <c r="N403" s="20">
        <v>0</v>
      </c>
      <c r="O403" s="22">
        <v>651</v>
      </c>
      <c r="P403" s="23" t="b">
        <v>0</v>
      </c>
      <c r="Q403" s="20" t="s">
        <v>2828</v>
      </c>
      <c r="R403" s="20" t="s">
        <v>2829</v>
      </c>
      <c r="S403" s="22">
        <v>45</v>
      </c>
      <c r="T403" s="20" t="s">
        <v>2503</v>
      </c>
      <c r="U403" s="20">
        <v>0</v>
      </c>
      <c r="V403" s="20" t="s">
        <v>2504</v>
      </c>
      <c r="W403" s="20">
        <v>0</v>
      </c>
      <c r="X403" s="23" t="b">
        <v>0</v>
      </c>
      <c r="Y403" s="20"/>
      <c r="Z403" s="20" t="s">
        <v>871</v>
      </c>
      <c r="AA403" s="22">
        <v>10</v>
      </c>
      <c r="AB403" s="22">
        <v>54</v>
      </c>
      <c r="AC403" s="22">
        <v>0</v>
      </c>
      <c r="AD403" s="22">
        <v>1655</v>
      </c>
      <c r="AE403" s="22">
        <v>0</v>
      </c>
      <c r="AF403" s="22">
        <v>2455</v>
      </c>
      <c r="AG403" s="22">
        <v>4</v>
      </c>
      <c r="AH403" s="20">
        <v>0</v>
      </c>
      <c r="AI403" s="20">
        <v>0</v>
      </c>
      <c r="AJ403" s="20" t="s">
        <v>2504</v>
      </c>
      <c r="AK403" s="22">
        <v>0</v>
      </c>
      <c r="AL403" s="22">
        <v>0</v>
      </c>
      <c r="AM403" s="22">
        <v>0</v>
      </c>
      <c r="AN403" s="22">
        <v>0</v>
      </c>
      <c r="AO403" s="22">
        <v>0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0</v>
      </c>
      <c r="AX403" s="20">
        <v>0</v>
      </c>
      <c r="AY403" s="20">
        <v>0</v>
      </c>
      <c r="AZ403" s="20">
        <v>0</v>
      </c>
      <c r="BA403" s="20">
        <v>0</v>
      </c>
      <c r="BB403" s="22">
        <v>0</v>
      </c>
      <c r="BC403" s="20">
        <v>0</v>
      </c>
      <c r="BD403" s="20">
        <v>0</v>
      </c>
      <c r="BE403" s="20">
        <v>0</v>
      </c>
      <c r="BF403" s="20">
        <v>0</v>
      </c>
      <c r="BG403" s="22">
        <v>740</v>
      </c>
      <c r="BH403" s="22">
        <v>83</v>
      </c>
      <c r="BI403" s="22">
        <v>734</v>
      </c>
      <c r="BJ403" s="22">
        <v>83</v>
      </c>
      <c r="BK403" s="22">
        <v>722</v>
      </c>
      <c r="BL403" s="22">
        <v>82</v>
      </c>
      <c r="BM403" s="22">
        <v>743</v>
      </c>
      <c r="BN403" s="22">
        <v>85</v>
      </c>
      <c r="BO403" s="20"/>
      <c r="BP403" s="20"/>
      <c r="BQ403" s="20"/>
      <c r="BR403" s="20"/>
      <c r="BS403" s="20"/>
      <c r="BT403" s="20"/>
      <c r="BU403" s="22">
        <v>0</v>
      </c>
      <c r="BV403" s="22">
        <v>0</v>
      </c>
      <c r="BW403" s="22">
        <v>0</v>
      </c>
      <c r="BX403" s="22">
        <v>0</v>
      </c>
      <c r="BY403" s="22">
        <v>0</v>
      </c>
      <c r="BZ403" s="22">
        <v>0</v>
      </c>
      <c r="CA403" s="22">
        <v>443</v>
      </c>
      <c r="CB403" s="22">
        <v>79</v>
      </c>
      <c r="CC403" s="22">
        <v>663</v>
      </c>
      <c r="CD403" s="22">
        <v>64</v>
      </c>
      <c r="CE403" s="22">
        <v>743</v>
      </c>
      <c r="CF403" s="22">
        <v>85</v>
      </c>
      <c r="CG403" s="22">
        <v>673</v>
      </c>
      <c r="CH403" s="22">
        <v>93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100</v>
      </c>
      <c r="B404" s="22">
        <v>100</v>
      </c>
      <c r="C404" s="22">
        <v>515023</v>
      </c>
      <c r="D404" s="22">
        <v>0</v>
      </c>
      <c r="E404" s="22">
        <v>0</v>
      </c>
      <c r="F404" s="22">
        <v>0</v>
      </c>
      <c r="G404" s="22">
        <v>0</v>
      </c>
      <c r="H404" s="22">
        <v>0</v>
      </c>
      <c r="I404" s="22">
        <v>3</v>
      </c>
      <c r="J404" s="20">
        <v>-0.5</v>
      </c>
      <c r="K404" s="20">
        <v>0</v>
      </c>
      <c r="L404" s="22">
        <v>0</v>
      </c>
      <c r="M404" s="20" t="s">
        <v>916</v>
      </c>
      <c r="N404" s="20">
        <v>0</v>
      </c>
      <c r="O404" s="22">
        <v>652</v>
      </c>
      <c r="P404" s="23" t="b">
        <v>0</v>
      </c>
      <c r="Q404" s="20"/>
      <c r="R404" s="20" t="s">
        <v>3237</v>
      </c>
      <c r="S404" s="22">
        <v>45</v>
      </c>
      <c r="T404" s="20" t="s">
        <v>2505</v>
      </c>
      <c r="U404" s="20">
        <v>0</v>
      </c>
      <c r="V404" s="20" t="s">
        <v>2506</v>
      </c>
      <c r="W404" s="20">
        <v>0</v>
      </c>
      <c r="X404" s="23" t="b">
        <v>0</v>
      </c>
      <c r="Y404" s="20"/>
      <c r="Z404" s="20" t="s">
        <v>857</v>
      </c>
      <c r="AA404" s="22">
        <v>10</v>
      </c>
      <c r="AB404" s="22">
        <v>54</v>
      </c>
      <c r="AC404" s="22">
        <v>0</v>
      </c>
      <c r="AD404" s="22">
        <v>1229</v>
      </c>
      <c r="AE404" s="22">
        <v>10</v>
      </c>
      <c r="AF404" s="22">
        <v>1212</v>
      </c>
      <c r="AG404" s="22">
        <v>7</v>
      </c>
      <c r="AH404" s="20">
        <v>0</v>
      </c>
      <c r="AI404" s="20">
        <v>0</v>
      </c>
      <c r="AJ404" s="20" t="s">
        <v>2506</v>
      </c>
      <c r="AK404" s="22">
        <v>0</v>
      </c>
      <c r="AL404" s="22">
        <v>0</v>
      </c>
      <c r="AM404" s="22">
        <v>0</v>
      </c>
      <c r="AN404" s="22">
        <v>0</v>
      </c>
      <c r="AO404" s="22">
        <v>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0</v>
      </c>
      <c r="AX404" s="20">
        <v>0</v>
      </c>
      <c r="AY404" s="20">
        <v>0</v>
      </c>
      <c r="AZ404" s="20">
        <v>0</v>
      </c>
      <c r="BA404" s="20">
        <v>0</v>
      </c>
      <c r="BB404" s="22">
        <v>0</v>
      </c>
      <c r="BC404" s="20">
        <v>0</v>
      </c>
      <c r="BD404" s="20">
        <v>0</v>
      </c>
      <c r="BE404" s="20">
        <v>0</v>
      </c>
      <c r="BF404" s="20">
        <v>0</v>
      </c>
      <c r="BG404" s="22">
        <v>757</v>
      </c>
      <c r="BH404" s="22">
        <v>309</v>
      </c>
      <c r="BI404" s="22">
        <v>753</v>
      </c>
      <c r="BJ404" s="22">
        <v>309</v>
      </c>
      <c r="BK404" s="22">
        <v>741</v>
      </c>
      <c r="BL404" s="22">
        <v>304</v>
      </c>
      <c r="BM404" s="22">
        <v>760</v>
      </c>
      <c r="BN404" s="22">
        <v>310</v>
      </c>
      <c r="BO404" s="20"/>
      <c r="BP404" s="20"/>
      <c r="BQ404" s="20"/>
      <c r="BR404" s="20"/>
      <c r="BS404" s="20"/>
      <c r="BT404" s="20"/>
      <c r="BU404" s="22">
        <v>0</v>
      </c>
      <c r="BV404" s="22">
        <v>0</v>
      </c>
      <c r="BW404" s="22">
        <v>0</v>
      </c>
      <c r="BX404" s="22">
        <v>0</v>
      </c>
      <c r="BY404" s="22">
        <v>0</v>
      </c>
      <c r="BZ404" s="22">
        <v>0</v>
      </c>
      <c r="CA404" s="22">
        <v>466</v>
      </c>
      <c r="CB404" s="22">
        <v>278</v>
      </c>
      <c r="CC404" s="22">
        <v>685</v>
      </c>
      <c r="CD404" s="22">
        <v>268</v>
      </c>
      <c r="CE404" s="22">
        <v>760</v>
      </c>
      <c r="CF404" s="22">
        <v>312</v>
      </c>
      <c r="CG404" s="22">
        <v>715</v>
      </c>
      <c r="CH404" s="22">
        <v>282</v>
      </c>
      <c r="CI404" s="22">
        <v>0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100</v>
      </c>
      <c r="B405" s="22">
        <v>100</v>
      </c>
      <c r="C405" s="22">
        <v>159533</v>
      </c>
      <c r="D405" s="22">
        <v>0</v>
      </c>
      <c r="E405" s="22">
        <v>0</v>
      </c>
      <c r="F405" s="22">
        <v>-1</v>
      </c>
      <c r="G405" s="22">
        <v>1</v>
      </c>
      <c r="H405" s="22">
        <v>0</v>
      </c>
      <c r="I405" s="22">
        <v>3</v>
      </c>
      <c r="J405" s="20">
        <v>2.2999999999999998</v>
      </c>
      <c r="K405" s="20">
        <v>2.8</v>
      </c>
      <c r="L405" s="22">
        <v>1</v>
      </c>
      <c r="M405" s="20" t="s">
        <v>2507</v>
      </c>
      <c r="N405" s="20">
        <v>2.8</v>
      </c>
      <c r="O405" s="22">
        <v>662</v>
      </c>
      <c r="P405" s="23" t="b">
        <v>0</v>
      </c>
      <c r="Q405" s="20"/>
      <c r="R405" s="20" t="s">
        <v>3375</v>
      </c>
      <c r="S405" s="22">
        <v>49</v>
      </c>
      <c r="T405" s="20" t="s">
        <v>2508</v>
      </c>
      <c r="U405" s="20">
        <v>1.8</v>
      </c>
      <c r="V405" s="20" t="s">
        <v>669</v>
      </c>
      <c r="W405" s="20">
        <v>0</v>
      </c>
      <c r="X405" s="23" t="b">
        <v>0</v>
      </c>
      <c r="Y405" s="20"/>
      <c r="Z405" s="20" t="s">
        <v>857</v>
      </c>
      <c r="AA405" s="22">
        <v>10</v>
      </c>
      <c r="AB405" s="22">
        <v>54</v>
      </c>
      <c r="AC405" s="22">
        <v>16</v>
      </c>
      <c r="AD405" s="22">
        <v>8430</v>
      </c>
      <c r="AE405" s="22">
        <v>268</v>
      </c>
      <c r="AF405" s="22">
        <v>7551</v>
      </c>
      <c r="AG405" s="22">
        <v>128</v>
      </c>
      <c r="AH405" s="20">
        <v>0.6</v>
      </c>
      <c r="AI405" s="20">
        <v>3.3</v>
      </c>
      <c r="AJ405" s="20" t="s">
        <v>2507</v>
      </c>
      <c r="AK405" s="22">
        <v>99</v>
      </c>
      <c r="AL405" s="22">
        <v>1</v>
      </c>
      <c r="AM405" s="22">
        <v>1</v>
      </c>
      <c r="AN405" s="22">
        <v>0</v>
      </c>
      <c r="AO405" s="22">
        <v>4</v>
      </c>
      <c r="AP405" s="22">
        <v>0</v>
      </c>
      <c r="AQ405" s="22">
        <v>0</v>
      </c>
      <c r="AR405" s="22">
        <v>0</v>
      </c>
      <c r="AS405" s="22">
        <v>1</v>
      </c>
      <c r="AT405" s="22">
        <v>0</v>
      </c>
      <c r="AU405" s="22">
        <v>0</v>
      </c>
      <c r="AV405" s="22">
        <v>0</v>
      </c>
      <c r="AW405" s="22">
        <v>46</v>
      </c>
      <c r="AX405" s="20">
        <v>74.8</v>
      </c>
      <c r="AY405" s="20">
        <v>36.6</v>
      </c>
      <c r="AZ405" s="20">
        <v>66</v>
      </c>
      <c r="BA405" s="20">
        <v>17.7</v>
      </c>
      <c r="BB405" s="22">
        <v>0</v>
      </c>
      <c r="BC405" s="20">
        <v>1.1499999999999999</v>
      </c>
      <c r="BD405" s="20">
        <v>0.26</v>
      </c>
      <c r="BE405" s="20">
        <v>1.41</v>
      </c>
      <c r="BF405" s="20">
        <v>5.15</v>
      </c>
      <c r="BG405" s="22">
        <v>388</v>
      </c>
      <c r="BH405" s="22">
        <v>164</v>
      </c>
      <c r="BI405" s="22">
        <v>371</v>
      </c>
      <c r="BJ405" s="22">
        <v>189</v>
      </c>
      <c r="BK405" s="22">
        <v>283</v>
      </c>
      <c r="BL405" s="22">
        <v>144</v>
      </c>
      <c r="BM405" s="22">
        <v>384</v>
      </c>
      <c r="BN405" s="22">
        <v>172</v>
      </c>
      <c r="BO405" s="20"/>
      <c r="BP405" s="20"/>
      <c r="BQ405" s="20"/>
      <c r="BR405" s="20"/>
      <c r="BS405" s="20"/>
      <c r="BT405" s="20"/>
      <c r="BU405" s="22">
        <v>1.05</v>
      </c>
      <c r="BV405" s="22">
        <v>0</v>
      </c>
      <c r="BW405" s="22">
        <v>0.24</v>
      </c>
      <c r="BX405" s="22">
        <v>1.29</v>
      </c>
      <c r="BY405" s="22">
        <v>4.68</v>
      </c>
      <c r="BZ405" s="22">
        <v>3.64</v>
      </c>
      <c r="CA405" s="22">
        <v>231</v>
      </c>
      <c r="CB405" s="22">
        <v>149</v>
      </c>
      <c r="CC405" s="22">
        <v>113</v>
      </c>
      <c r="CD405" s="22">
        <v>50</v>
      </c>
      <c r="CE405" s="22">
        <v>343</v>
      </c>
      <c r="CF405" s="22">
        <v>148</v>
      </c>
      <c r="CG405" s="22">
        <v>539</v>
      </c>
      <c r="CH405" s="22">
        <v>188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27.75" thickBot="1">
      <c r="A406" s="22">
        <v>0</v>
      </c>
      <c r="B406" s="22">
        <v>0</v>
      </c>
      <c r="C406" s="22">
        <v>515024</v>
      </c>
      <c r="D406" s="22">
        <v>0</v>
      </c>
      <c r="E406" s="22">
        <v>0</v>
      </c>
      <c r="F406" s="22">
        <v>0</v>
      </c>
      <c r="G406" s="22">
        <v>0</v>
      </c>
      <c r="H406" s="22">
        <v>0</v>
      </c>
      <c r="I406" s="22">
        <v>3</v>
      </c>
      <c r="J406" s="20">
        <v>0</v>
      </c>
      <c r="K406" s="20">
        <v>0</v>
      </c>
      <c r="L406" s="22">
        <v>0</v>
      </c>
      <c r="M406" s="20" t="s">
        <v>1234</v>
      </c>
      <c r="N406" s="20">
        <v>0</v>
      </c>
      <c r="O406" s="22">
        <v>683</v>
      </c>
      <c r="P406" s="23" t="b">
        <v>0</v>
      </c>
      <c r="Q406" s="20" t="s">
        <v>3597</v>
      </c>
      <c r="R406" s="20" t="s">
        <v>3598</v>
      </c>
      <c r="S406" s="22">
        <v>45</v>
      </c>
      <c r="T406" s="20" t="s">
        <v>2830</v>
      </c>
      <c r="U406" s="20">
        <v>2</v>
      </c>
      <c r="V406" s="20" t="s">
        <v>2831</v>
      </c>
      <c r="W406" s="20">
        <v>0</v>
      </c>
      <c r="X406" s="23" t="b">
        <v>0</v>
      </c>
      <c r="Y406" s="20"/>
      <c r="Z406" s="20" t="s">
        <v>871</v>
      </c>
      <c r="AA406" s="22">
        <v>10</v>
      </c>
      <c r="AB406" s="22">
        <v>54</v>
      </c>
      <c r="AC406" s="22">
        <v>2</v>
      </c>
      <c r="AD406" s="22">
        <v>4640</v>
      </c>
      <c r="AE406" s="22">
        <v>0</v>
      </c>
      <c r="AF406" s="22">
        <v>4291</v>
      </c>
      <c r="AG406" s="22">
        <v>12</v>
      </c>
      <c r="AH406" s="20">
        <v>0</v>
      </c>
      <c r="AI406" s="20">
        <v>0.4</v>
      </c>
      <c r="AJ406" s="20" t="s">
        <v>2831</v>
      </c>
      <c r="AK406" s="22">
        <v>74</v>
      </c>
      <c r="AL406" s="22">
        <v>0</v>
      </c>
      <c r="AM406" s="22">
        <v>0</v>
      </c>
      <c r="AN406" s="22">
        <v>0</v>
      </c>
      <c r="AO406" s="22">
        <v>5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2</v>
      </c>
      <c r="AX406" s="20">
        <v>3.2</v>
      </c>
      <c r="AY406" s="20">
        <v>0.7</v>
      </c>
      <c r="AZ406" s="20">
        <v>17</v>
      </c>
      <c r="BA406" s="20">
        <v>2.1</v>
      </c>
      <c r="BB406" s="22">
        <v>0</v>
      </c>
      <c r="BC406" s="20">
        <v>0.28000000000000003</v>
      </c>
      <c r="BD406" s="20">
        <v>0.01</v>
      </c>
      <c r="BE406" s="20">
        <v>0.28999999999999998</v>
      </c>
      <c r="BF406" s="20">
        <v>2.2599999999999998</v>
      </c>
      <c r="BG406" s="22">
        <v>508</v>
      </c>
      <c r="BH406" s="22">
        <v>230</v>
      </c>
      <c r="BI406" s="22">
        <v>485</v>
      </c>
      <c r="BJ406" s="22">
        <v>237</v>
      </c>
      <c r="BK406" s="22">
        <v>406</v>
      </c>
      <c r="BL406" s="22">
        <v>201</v>
      </c>
      <c r="BM406" s="22">
        <v>491</v>
      </c>
      <c r="BN406" s="22">
        <v>223</v>
      </c>
      <c r="BO406" s="20"/>
      <c r="BP406" s="20"/>
      <c r="BQ406" s="20"/>
      <c r="BR406" s="20"/>
      <c r="BS406" s="20"/>
      <c r="BT406" s="20"/>
      <c r="BU406" s="22">
        <v>0.34</v>
      </c>
      <c r="BV406" s="22">
        <v>0</v>
      </c>
      <c r="BW406" s="22">
        <v>0.01</v>
      </c>
      <c r="BX406" s="22">
        <v>0.35</v>
      </c>
      <c r="BY406" s="22">
        <v>2.75</v>
      </c>
      <c r="BZ406" s="22">
        <v>6.08</v>
      </c>
      <c r="CA406" s="22">
        <v>467</v>
      </c>
      <c r="CB406" s="22">
        <v>279</v>
      </c>
      <c r="CC406" s="22">
        <v>686</v>
      </c>
      <c r="CD406" s="22">
        <v>269</v>
      </c>
      <c r="CE406" s="22">
        <v>302</v>
      </c>
      <c r="CF406" s="22">
        <v>126</v>
      </c>
      <c r="CG406" s="22">
        <v>658</v>
      </c>
      <c r="CH406" s="22">
        <v>254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0"/>
      <c r="B407" s="20"/>
      <c r="C407" s="22">
        <v>166477</v>
      </c>
      <c r="D407" s="22">
        <v>0</v>
      </c>
      <c r="E407" s="22">
        <v>0</v>
      </c>
      <c r="F407" s="22">
        <v>0</v>
      </c>
      <c r="G407" s="22">
        <v>0</v>
      </c>
      <c r="H407" s="22">
        <v>1</v>
      </c>
      <c r="I407" s="22">
        <v>2</v>
      </c>
      <c r="J407" s="20">
        <v>3</v>
      </c>
      <c r="K407" s="20">
        <v>3.5</v>
      </c>
      <c r="L407" s="22">
        <v>1</v>
      </c>
      <c r="M407" s="20" t="s">
        <v>2946</v>
      </c>
      <c r="N407" s="20">
        <v>3.5</v>
      </c>
      <c r="O407" s="22">
        <v>688</v>
      </c>
      <c r="P407" s="23" t="b">
        <v>0</v>
      </c>
      <c r="Q407" s="20"/>
      <c r="R407" s="20"/>
      <c r="S407" s="22">
        <v>45</v>
      </c>
      <c r="T407" s="20" t="s">
        <v>2947</v>
      </c>
      <c r="U407" s="20">
        <v>2.7</v>
      </c>
      <c r="V407" s="20" t="s">
        <v>2948</v>
      </c>
      <c r="W407" s="20">
        <v>1.5</v>
      </c>
      <c r="X407" s="23" t="b">
        <v>0</v>
      </c>
      <c r="Y407" s="20"/>
      <c r="Z407" s="20" t="s">
        <v>857</v>
      </c>
      <c r="AA407" s="22">
        <v>10</v>
      </c>
      <c r="AB407" s="22">
        <v>54</v>
      </c>
      <c r="AC407" s="22">
        <v>67</v>
      </c>
      <c r="AD407" s="22">
        <v>212047</v>
      </c>
      <c r="AE407" s="22">
        <v>11772</v>
      </c>
      <c r="AF407" s="22">
        <v>133452</v>
      </c>
      <c r="AG407" s="22">
        <v>1770</v>
      </c>
      <c r="AH407" s="20">
        <v>0.8</v>
      </c>
      <c r="AI407" s="20">
        <v>14.9</v>
      </c>
      <c r="AJ407" s="20" t="s">
        <v>2948</v>
      </c>
      <c r="AK407" s="22">
        <v>1924</v>
      </c>
      <c r="AL407" s="22">
        <v>0</v>
      </c>
      <c r="AM407" s="22">
        <v>1</v>
      </c>
      <c r="AN407" s="22">
        <v>6</v>
      </c>
      <c r="AO407" s="22">
        <v>28</v>
      </c>
      <c r="AP407" s="22">
        <v>0</v>
      </c>
      <c r="AQ407" s="22">
        <v>0</v>
      </c>
      <c r="AR407" s="22">
        <v>0</v>
      </c>
      <c r="AS407" s="22">
        <v>2</v>
      </c>
      <c r="AT407" s="22">
        <v>0</v>
      </c>
      <c r="AU407" s="22">
        <v>0</v>
      </c>
      <c r="AV407" s="22">
        <v>5</v>
      </c>
      <c r="AW407" s="22">
        <v>353</v>
      </c>
      <c r="AX407" s="20">
        <v>329.8</v>
      </c>
      <c r="AY407" s="20">
        <v>228.7</v>
      </c>
      <c r="AZ407" s="20">
        <v>158</v>
      </c>
      <c r="BA407" s="20">
        <v>71.8</v>
      </c>
      <c r="BB407" s="22">
        <v>21</v>
      </c>
      <c r="BC407" s="20">
        <v>1.02</v>
      </c>
      <c r="BD407" s="20">
        <v>1.1499999999999999</v>
      </c>
      <c r="BE407" s="20">
        <v>2.17</v>
      </c>
      <c r="BF407" s="20">
        <v>29.69</v>
      </c>
      <c r="BG407" s="22">
        <v>171</v>
      </c>
      <c r="BH407" s="22">
        <v>61</v>
      </c>
      <c r="BI407" s="22">
        <v>132</v>
      </c>
      <c r="BJ407" s="22">
        <v>26</v>
      </c>
      <c r="BK407" s="22">
        <v>171</v>
      </c>
      <c r="BL407" s="22">
        <v>28</v>
      </c>
      <c r="BM407" s="22">
        <v>171</v>
      </c>
      <c r="BN407" s="22">
        <v>44</v>
      </c>
      <c r="BO407" s="20"/>
      <c r="BP407" s="20"/>
      <c r="BQ407" s="20"/>
      <c r="BR407" s="20"/>
      <c r="BS407" s="20"/>
      <c r="BT407" s="20"/>
      <c r="BU407" s="22">
        <v>0.05</v>
      </c>
      <c r="BV407" s="22">
        <v>0</v>
      </c>
      <c r="BW407" s="22">
        <v>0.05</v>
      </c>
      <c r="BX407" s="22">
        <v>0.1</v>
      </c>
      <c r="BY407" s="22">
        <v>1.39</v>
      </c>
      <c r="BZ407" s="22">
        <v>1.31</v>
      </c>
      <c r="CA407" s="22">
        <v>368</v>
      </c>
      <c r="CB407" s="22">
        <v>59</v>
      </c>
      <c r="CC407" s="22">
        <v>74</v>
      </c>
      <c r="CD407" s="22">
        <v>19</v>
      </c>
      <c r="CE407" s="22">
        <v>177</v>
      </c>
      <c r="CF407" s="22">
        <v>46</v>
      </c>
      <c r="CG407" s="22">
        <v>170</v>
      </c>
      <c r="CH407" s="22">
        <v>72</v>
      </c>
      <c r="CI407" s="22">
        <v>0.98</v>
      </c>
      <c r="CJ407" s="22">
        <v>0.28000000000000003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0"/>
      <c r="B408" s="20"/>
      <c r="C408" s="22">
        <v>428971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1</v>
      </c>
      <c r="J408" s="20">
        <v>-0.5</v>
      </c>
      <c r="K408" s="20">
        <v>0</v>
      </c>
      <c r="L408" s="22">
        <v>0</v>
      </c>
      <c r="M408" s="20" t="s">
        <v>1101</v>
      </c>
      <c r="N408" s="20">
        <v>0</v>
      </c>
      <c r="O408" s="22">
        <v>692</v>
      </c>
      <c r="P408" s="23" t="b">
        <v>0</v>
      </c>
      <c r="Q408" s="20"/>
      <c r="R408" s="20"/>
      <c r="S408" s="22">
        <v>40</v>
      </c>
      <c r="T408" s="20" t="s">
        <v>2949</v>
      </c>
      <c r="U408" s="20">
        <v>0</v>
      </c>
      <c r="V408" s="20" t="s">
        <v>2950</v>
      </c>
      <c r="W408" s="20">
        <v>0</v>
      </c>
      <c r="X408" s="23" t="b">
        <v>0</v>
      </c>
      <c r="Y408" s="20"/>
      <c r="Z408" s="20" t="s">
        <v>857</v>
      </c>
      <c r="AA408" s="22">
        <v>10</v>
      </c>
      <c r="AB408" s="22">
        <v>54</v>
      </c>
      <c r="AC408" s="22">
        <v>0</v>
      </c>
      <c r="AD408" s="22">
        <v>3760</v>
      </c>
      <c r="AE408" s="22">
        <v>60</v>
      </c>
      <c r="AF408" s="22">
        <v>2482</v>
      </c>
      <c r="AG408" s="22">
        <v>39</v>
      </c>
      <c r="AH408" s="20">
        <v>0</v>
      </c>
      <c r="AI408" s="20">
        <v>0</v>
      </c>
      <c r="AJ408" s="20" t="s">
        <v>2950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593</v>
      </c>
      <c r="BH408" s="22">
        <v>72</v>
      </c>
      <c r="BI408" s="22">
        <v>579</v>
      </c>
      <c r="BJ408" s="22">
        <v>55</v>
      </c>
      <c r="BK408" s="22">
        <v>541</v>
      </c>
      <c r="BL408" s="22">
        <v>44</v>
      </c>
      <c r="BM408" s="22">
        <v>597</v>
      </c>
      <c r="BN408" s="22">
        <v>72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714</v>
      </c>
      <c r="CB408" s="22">
        <v>50</v>
      </c>
      <c r="CC408" s="22">
        <v>459</v>
      </c>
      <c r="CD408" s="22">
        <v>65</v>
      </c>
      <c r="CE408" s="22">
        <v>604</v>
      </c>
      <c r="CF408" s="22">
        <v>72</v>
      </c>
      <c r="CG408" s="22">
        <v>586</v>
      </c>
      <c r="CH408" s="22">
        <v>75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100</v>
      </c>
      <c r="B409" s="22">
        <v>100</v>
      </c>
      <c r="C409" s="22">
        <v>225897</v>
      </c>
      <c r="D409" s="22">
        <v>0</v>
      </c>
      <c r="E409" s="22">
        <v>0</v>
      </c>
      <c r="F409" s="22">
        <v>0</v>
      </c>
      <c r="G409" s="22">
        <v>0</v>
      </c>
      <c r="H409" s="22">
        <v>0</v>
      </c>
      <c r="I409" s="22">
        <v>2</v>
      </c>
      <c r="J409" s="20">
        <v>-0.5</v>
      </c>
      <c r="K409" s="20">
        <v>0</v>
      </c>
      <c r="L409" s="22">
        <v>0</v>
      </c>
      <c r="M409" s="20" t="s">
        <v>3075</v>
      </c>
      <c r="N409" s="20">
        <v>0</v>
      </c>
      <c r="O409" s="22">
        <v>707</v>
      </c>
      <c r="P409" s="23" t="b">
        <v>0</v>
      </c>
      <c r="Q409" s="20"/>
      <c r="R409" s="20" t="s">
        <v>3599</v>
      </c>
      <c r="S409" s="22">
        <v>45</v>
      </c>
      <c r="T409" s="20" t="s">
        <v>3076</v>
      </c>
      <c r="U409" s="20">
        <v>0.8</v>
      </c>
      <c r="V409" s="20" t="s">
        <v>3077</v>
      </c>
      <c r="W409" s="20">
        <v>0.1</v>
      </c>
      <c r="X409" s="23" t="b">
        <v>0</v>
      </c>
      <c r="Y409" s="20"/>
      <c r="Z409" s="20" t="s">
        <v>857</v>
      </c>
      <c r="AA409" s="22">
        <v>10</v>
      </c>
      <c r="AB409" s="22">
        <v>54</v>
      </c>
      <c r="AC409" s="22">
        <v>4</v>
      </c>
      <c r="AD409" s="22">
        <v>5810</v>
      </c>
      <c r="AE409" s="22">
        <v>597</v>
      </c>
      <c r="AF409" s="22">
        <v>4599</v>
      </c>
      <c r="AG409" s="22">
        <v>94</v>
      </c>
      <c r="AH409" s="20">
        <v>0</v>
      </c>
      <c r="AI409" s="20">
        <v>0.9</v>
      </c>
      <c r="AJ409" s="20" t="s">
        <v>3077</v>
      </c>
      <c r="AK409" s="22">
        <v>53</v>
      </c>
      <c r="AL409" s="22">
        <v>0</v>
      </c>
      <c r="AM409" s="22">
        <v>0</v>
      </c>
      <c r="AN409" s="22">
        <v>0</v>
      </c>
      <c r="AO409" s="22">
        <v>1</v>
      </c>
      <c r="AP409" s="22">
        <v>0</v>
      </c>
      <c r="AQ409" s="22">
        <v>0</v>
      </c>
      <c r="AR409" s="22">
        <v>0</v>
      </c>
      <c r="AS409" s="22">
        <v>1</v>
      </c>
      <c r="AT409" s="22">
        <v>0</v>
      </c>
      <c r="AU409" s="22">
        <v>0</v>
      </c>
      <c r="AV409" s="22">
        <v>0</v>
      </c>
      <c r="AW409" s="22">
        <v>17</v>
      </c>
      <c r="AX409" s="20">
        <v>13.4</v>
      </c>
      <c r="AY409" s="20">
        <v>2.1</v>
      </c>
      <c r="AZ409" s="20">
        <v>2</v>
      </c>
      <c r="BA409" s="20">
        <v>1.9</v>
      </c>
      <c r="BB409" s="22">
        <v>0</v>
      </c>
      <c r="BC409" s="20">
        <v>0</v>
      </c>
      <c r="BD409" s="20">
        <v>0</v>
      </c>
      <c r="BE409" s="20">
        <v>0</v>
      </c>
      <c r="BF409" s="20">
        <v>0.8</v>
      </c>
      <c r="BG409" s="22">
        <v>471</v>
      </c>
      <c r="BH409" s="22">
        <v>173</v>
      </c>
      <c r="BI409" s="22">
        <v>465</v>
      </c>
      <c r="BJ409" s="22">
        <v>170</v>
      </c>
      <c r="BK409" s="22">
        <v>456</v>
      </c>
      <c r="BL409" s="22">
        <v>167</v>
      </c>
      <c r="BM409" s="22">
        <v>494</v>
      </c>
      <c r="BN409" s="22">
        <v>177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1.36</v>
      </c>
      <c r="BZ409" s="22">
        <v>1.7</v>
      </c>
      <c r="CA409" s="22">
        <v>390</v>
      </c>
      <c r="CB409" s="22">
        <v>71</v>
      </c>
      <c r="CC409" s="22">
        <v>628</v>
      </c>
      <c r="CD409" s="22">
        <v>257</v>
      </c>
      <c r="CE409" s="22">
        <v>522</v>
      </c>
      <c r="CF409" s="22">
        <v>173</v>
      </c>
      <c r="CG409" s="22">
        <v>479</v>
      </c>
      <c r="CH409" s="22">
        <v>186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0"/>
      <c r="B410" s="20"/>
      <c r="C410" s="22">
        <v>487693</v>
      </c>
      <c r="D410" s="22">
        <v>0</v>
      </c>
      <c r="E410" s="22">
        <v>0</v>
      </c>
      <c r="F410" s="22">
        <v>0</v>
      </c>
      <c r="G410" s="22">
        <v>0</v>
      </c>
      <c r="H410" s="22">
        <v>0</v>
      </c>
      <c r="I410" s="22">
        <v>2</v>
      </c>
      <c r="J410" s="20">
        <v>-0.5</v>
      </c>
      <c r="K410" s="20">
        <v>0</v>
      </c>
      <c r="L410" s="22">
        <v>0</v>
      </c>
      <c r="M410" s="20" t="s">
        <v>3267</v>
      </c>
      <c r="N410" s="20">
        <v>0</v>
      </c>
      <c r="O410" s="22">
        <v>732</v>
      </c>
      <c r="P410" s="23" t="b">
        <v>0</v>
      </c>
      <c r="Q410" s="20"/>
      <c r="R410" s="20"/>
      <c r="S410" s="22">
        <v>40</v>
      </c>
      <c r="T410" s="20" t="s">
        <v>3268</v>
      </c>
      <c r="U410" s="20">
        <v>0</v>
      </c>
      <c r="V410" s="20" t="s">
        <v>3269</v>
      </c>
      <c r="W410" s="20">
        <v>0</v>
      </c>
      <c r="X410" s="23" t="b">
        <v>0</v>
      </c>
      <c r="Y410" s="20"/>
      <c r="Z410" s="20" t="s">
        <v>857</v>
      </c>
      <c r="AA410" s="22">
        <v>10</v>
      </c>
      <c r="AB410" s="22">
        <v>54</v>
      </c>
      <c r="AC410" s="22">
        <v>0</v>
      </c>
      <c r="AD410" s="22">
        <v>2300</v>
      </c>
      <c r="AE410" s="22">
        <v>50</v>
      </c>
      <c r="AF410" s="22">
        <v>1794</v>
      </c>
      <c r="AG410" s="22">
        <v>34</v>
      </c>
      <c r="AH410" s="20">
        <v>0</v>
      </c>
      <c r="AI410" s="20">
        <v>0</v>
      </c>
      <c r="AJ410" s="20" t="s">
        <v>3269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0">
        <v>0</v>
      </c>
      <c r="AY410" s="20">
        <v>0</v>
      </c>
      <c r="AZ410" s="20">
        <v>0</v>
      </c>
      <c r="BA410" s="20">
        <v>0</v>
      </c>
      <c r="BB410" s="22">
        <v>0</v>
      </c>
      <c r="BC410" s="20">
        <v>0</v>
      </c>
      <c r="BD410" s="20">
        <v>0</v>
      </c>
      <c r="BE410" s="20">
        <v>0</v>
      </c>
      <c r="BF410" s="20">
        <v>0</v>
      </c>
      <c r="BG410" s="22">
        <v>616</v>
      </c>
      <c r="BH410" s="22">
        <v>227</v>
      </c>
      <c r="BI410" s="22">
        <v>602</v>
      </c>
      <c r="BJ410" s="22">
        <v>226</v>
      </c>
      <c r="BK410" s="22">
        <v>565</v>
      </c>
      <c r="BL410" s="22">
        <v>216</v>
      </c>
      <c r="BM410" s="22">
        <v>620</v>
      </c>
      <c r="BN410" s="22">
        <v>227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</v>
      </c>
      <c r="BZ410" s="22">
        <v>0</v>
      </c>
      <c r="CA410" s="22">
        <v>742</v>
      </c>
      <c r="CB410" s="22">
        <v>210</v>
      </c>
      <c r="CC410" s="22">
        <v>482</v>
      </c>
      <c r="CD410" s="22">
        <v>178</v>
      </c>
      <c r="CE410" s="22">
        <v>627</v>
      </c>
      <c r="CF410" s="22">
        <v>223</v>
      </c>
      <c r="CG410" s="22">
        <v>612</v>
      </c>
      <c r="CH410" s="22">
        <v>225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0"/>
      <c r="B411" s="20"/>
      <c r="C411" s="22">
        <v>511504</v>
      </c>
      <c r="D411" s="22">
        <v>0</v>
      </c>
      <c r="E411" s="22">
        <v>0</v>
      </c>
      <c r="F411" s="22">
        <v>-1</v>
      </c>
      <c r="G411" s="22">
        <v>1</v>
      </c>
      <c r="H411" s="22">
        <v>0</v>
      </c>
      <c r="I411" s="22">
        <v>3</v>
      </c>
      <c r="J411" s="20">
        <v>-0.5</v>
      </c>
      <c r="K411" s="20">
        <v>0</v>
      </c>
      <c r="L411" s="22">
        <v>0</v>
      </c>
      <c r="M411" s="20" t="s">
        <v>3793</v>
      </c>
      <c r="N411" s="20">
        <v>0</v>
      </c>
      <c r="O411" s="22">
        <v>796</v>
      </c>
      <c r="P411" s="23" t="b">
        <v>0</v>
      </c>
      <c r="Q411" s="20"/>
      <c r="R411" s="20"/>
      <c r="S411" s="22">
        <v>44</v>
      </c>
      <c r="T411" s="20" t="s">
        <v>3794</v>
      </c>
      <c r="U411" s="20">
        <v>0</v>
      </c>
      <c r="V411" s="20" t="s">
        <v>3795</v>
      </c>
      <c r="W411" s="20">
        <v>0</v>
      </c>
      <c r="X411" s="23" t="b">
        <v>0</v>
      </c>
      <c r="Y411" s="20"/>
      <c r="Z411" s="20" t="s">
        <v>857</v>
      </c>
      <c r="AA411" s="22">
        <v>10</v>
      </c>
      <c r="AB411" s="22">
        <v>54</v>
      </c>
      <c r="AC411" s="22">
        <v>0</v>
      </c>
      <c r="AD411" s="22">
        <v>179</v>
      </c>
      <c r="AE411" s="22">
        <v>23</v>
      </c>
      <c r="AF411" s="22">
        <v>86</v>
      </c>
      <c r="AG411" s="22">
        <v>14</v>
      </c>
      <c r="AH411" s="20">
        <v>0</v>
      </c>
      <c r="AI411" s="20">
        <v>0</v>
      </c>
      <c r="AJ411" s="20" t="s">
        <v>3795</v>
      </c>
      <c r="AK411" s="22">
        <v>0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0</v>
      </c>
      <c r="AX411" s="20">
        <v>0</v>
      </c>
      <c r="AY411" s="20">
        <v>0</v>
      </c>
      <c r="AZ411" s="20">
        <v>0</v>
      </c>
      <c r="BA411" s="20">
        <v>0</v>
      </c>
      <c r="BB411" s="22">
        <v>0</v>
      </c>
      <c r="BC411" s="20">
        <v>0</v>
      </c>
      <c r="BD411" s="20">
        <v>0</v>
      </c>
      <c r="BE411" s="20">
        <v>0</v>
      </c>
      <c r="BF411" s="20">
        <v>0</v>
      </c>
      <c r="BG411" s="22">
        <v>697</v>
      </c>
      <c r="BH411" s="22">
        <v>267</v>
      </c>
      <c r="BI411" s="22">
        <v>688</v>
      </c>
      <c r="BJ411" s="22">
        <v>269</v>
      </c>
      <c r="BK411" s="22">
        <v>665</v>
      </c>
      <c r="BL411" s="22">
        <v>259</v>
      </c>
      <c r="BM411" s="22">
        <v>700</v>
      </c>
      <c r="BN411" s="22">
        <v>268</v>
      </c>
      <c r="BO411" s="20"/>
      <c r="BP411" s="20"/>
      <c r="BQ411" s="20"/>
      <c r="BR411" s="20"/>
      <c r="BS411" s="20"/>
      <c r="BT411" s="20"/>
      <c r="BU411" s="22">
        <v>0</v>
      </c>
      <c r="BV411" s="22">
        <v>0</v>
      </c>
      <c r="BW411" s="22">
        <v>0</v>
      </c>
      <c r="BX411" s="22">
        <v>0</v>
      </c>
      <c r="BY411" s="22">
        <v>0</v>
      </c>
      <c r="BZ411" s="22">
        <v>0</v>
      </c>
      <c r="CA411" s="22">
        <v>590</v>
      </c>
      <c r="CB411" s="22">
        <v>338</v>
      </c>
      <c r="CC411" s="22">
        <v>606</v>
      </c>
      <c r="CD411" s="22">
        <v>217</v>
      </c>
      <c r="CE411" s="22">
        <v>706</v>
      </c>
      <c r="CF411" s="22">
        <v>274</v>
      </c>
      <c r="CG411" s="22">
        <v>806</v>
      </c>
      <c r="CH411" s="22">
        <v>342</v>
      </c>
      <c r="CI411" s="22">
        <v>0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0"/>
      <c r="B412" s="20"/>
      <c r="C412" s="22">
        <v>577725</v>
      </c>
      <c r="D412" s="22">
        <v>0</v>
      </c>
      <c r="E412" s="22">
        <v>0</v>
      </c>
      <c r="F412" s="22">
        <v>0</v>
      </c>
      <c r="G412" s="22">
        <v>0</v>
      </c>
      <c r="H412" s="22">
        <v>0</v>
      </c>
      <c r="I412" s="22">
        <v>3</v>
      </c>
      <c r="J412" s="20">
        <v>-0.5</v>
      </c>
      <c r="K412" s="20">
        <v>0</v>
      </c>
      <c r="L412" s="22">
        <v>0</v>
      </c>
      <c r="M412" s="20" t="s">
        <v>3371</v>
      </c>
      <c r="N412" s="20">
        <v>0</v>
      </c>
      <c r="O412" s="22">
        <v>810</v>
      </c>
      <c r="P412" s="23" t="b">
        <v>0</v>
      </c>
      <c r="Q412" s="20"/>
      <c r="R412" s="20"/>
      <c r="S412" s="22">
        <v>45</v>
      </c>
      <c r="T412" s="20" t="s">
        <v>3914</v>
      </c>
      <c r="U412" s="20">
        <v>0</v>
      </c>
      <c r="V412" s="20" t="s">
        <v>2338</v>
      </c>
      <c r="W412" s="20">
        <v>0</v>
      </c>
      <c r="X412" s="23" t="b">
        <v>0</v>
      </c>
      <c r="Y412" s="20"/>
      <c r="Z412" s="20" t="s">
        <v>857</v>
      </c>
      <c r="AA412" s="22">
        <v>10</v>
      </c>
      <c r="AB412" s="22">
        <v>54</v>
      </c>
      <c r="AC412" s="22">
        <v>0</v>
      </c>
      <c r="AD412" s="22">
        <v>317</v>
      </c>
      <c r="AE412" s="22">
        <v>19</v>
      </c>
      <c r="AF412" s="22">
        <v>197</v>
      </c>
      <c r="AG412" s="22">
        <v>11</v>
      </c>
      <c r="AH412" s="20">
        <v>0</v>
      </c>
      <c r="AI412" s="20">
        <v>0</v>
      </c>
      <c r="AJ412" s="20" t="s">
        <v>2338</v>
      </c>
      <c r="AK412" s="22">
        <v>0</v>
      </c>
      <c r="AL412" s="22">
        <v>0</v>
      </c>
      <c r="AM412" s="22">
        <v>0</v>
      </c>
      <c r="AN412" s="22">
        <v>0</v>
      </c>
      <c r="AO412" s="22">
        <v>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0</v>
      </c>
      <c r="AX412" s="20">
        <v>0</v>
      </c>
      <c r="AY412" s="20">
        <v>0</v>
      </c>
      <c r="AZ412" s="20">
        <v>0</v>
      </c>
      <c r="BA412" s="20">
        <v>0</v>
      </c>
      <c r="BB412" s="22">
        <v>0</v>
      </c>
      <c r="BC412" s="20">
        <v>0</v>
      </c>
      <c r="BD412" s="20">
        <v>0</v>
      </c>
      <c r="BE412" s="20">
        <v>0</v>
      </c>
      <c r="BF412" s="20">
        <v>0</v>
      </c>
      <c r="BG412" s="22">
        <v>781</v>
      </c>
      <c r="BH412" s="22">
        <v>324</v>
      </c>
      <c r="BI412" s="22">
        <v>778</v>
      </c>
      <c r="BJ412" s="22">
        <v>324</v>
      </c>
      <c r="BK412" s="22">
        <v>768</v>
      </c>
      <c r="BL412" s="22">
        <v>320</v>
      </c>
      <c r="BM412" s="22">
        <v>784</v>
      </c>
      <c r="BN412" s="22">
        <v>325</v>
      </c>
      <c r="BO412" s="20"/>
      <c r="BP412" s="20"/>
      <c r="BQ412" s="20"/>
      <c r="BR412" s="20"/>
      <c r="BS412" s="20"/>
      <c r="BT412" s="20"/>
      <c r="BU412" s="22">
        <v>0</v>
      </c>
      <c r="BV412" s="22">
        <v>0</v>
      </c>
      <c r="BW412" s="22">
        <v>0</v>
      </c>
      <c r="BX412" s="22">
        <v>0</v>
      </c>
      <c r="BY412" s="22">
        <v>0</v>
      </c>
      <c r="BZ412" s="22">
        <v>0</v>
      </c>
      <c r="CA412" s="22">
        <v>501</v>
      </c>
      <c r="CB412" s="22">
        <v>299</v>
      </c>
      <c r="CC412" s="22">
        <v>714</v>
      </c>
      <c r="CD412" s="22">
        <v>285</v>
      </c>
      <c r="CE412" s="22">
        <v>783</v>
      </c>
      <c r="CF412" s="22">
        <v>326</v>
      </c>
      <c r="CG412" s="22">
        <v>796</v>
      </c>
      <c r="CH412" s="22">
        <v>333</v>
      </c>
      <c r="CI412" s="22">
        <v>0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0"/>
      <c r="B413" s="20"/>
      <c r="C413" s="22">
        <v>60706</v>
      </c>
      <c r="D413" s="22">
        <v>0</v>
      </c>
      <c r="E413" s="22">
        <v>0</v>
      </c>
      <c r="F413" s="22">
        <v>-1</v>
      </c>
      <c r="G413" s="22">
        <v>1</v>
      </c>
      <c r="H413" s="22">
        <v>0</v>
      </c>
      <c r="I413" s="22">
        <v>1</v>
      </c>
      <c r="J413" s="20">
        <v>0</v>
      </c>
      <c r="K413" s="20">
        <v>-0.5</v>
      </c>
      <c r="L413" s="22">
        <v>0</v>
      </c>
      <c r="M413" s="20" t="s">
        <v>363</v>
      </c>
      <c r="N413" s="20">
        <v>0</v>
      </c>
      <c r="O413" s="22">
        <v>289</v>
      </c>
      <c r="P413" s="23" t="b">
        <v>0</v>
      </c>
      <c r="Q413" s="20"/>
      <c r="R413" s="20"/>
      <c r="S413" s="22">
        <v>39</v>
      </c>
      <c r="T413" s="20" t="s">
        <v>1368</v>
      </c>
      <c r="U413" s="20">
        <v>0</v>
      </c>
      <c r="V413" s="20" t="s">
        <v>1369</v>
      </c>
      <c r="W413" s="20">
        <v>0.2</v>
      </c>
      <c r="X413" s="23" t="b">
        <v>0</v>
      </c>
      <c r="Y413" s="20"/>
      <c r="Z413" s="20" t="s">
        <v>857</v>
      </c>
      <c r="AA413" s="22">
        <v>11</v>
      </c>
      <c r="AB413" s="22">
        <v>14</v>
      </c>
      <c r="AC413" s="22">
        <v>0</v>
      </c>
      <c r="AD413" s="22">
        <v>15354</v>
      </c>
      <c r="AE413" s="22">
        <v>56</v>
      </c>
      <c r="AF413" s="22">
        <v>25473</v>
      </c>
      <c r="AG413" s="22">
        <v>113</v>
      </c>
      <c r="AH413" s="20">
        <v>0</v>
      </c>
      <c r="AI413" s="20">
        <v>0</v>
      </c>
      <c r="AJ413" s="20" t="s">
        <v>363</v>
      </c>
      <c r="AK413" s="22">
        <v>0</v>
      </c>
      <c r="AL413" s="22">
        <v>0</v>
      </c>
      <c r="AM413" s="22">
        <v>0</v>
      </c>
      <c r="AN413" s="22">
        <v>0</v>
      </c>
      <c r="AO413" s="22">
        <v>0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0</v>
      </c>
      <c r="AX413" s="20">
        <v>0</v>
      </c>
      <c r="AY413" s="20">
        <v>0</v>
      </c>
      <c r="AZ413" s="20">
        <v>0</v>
      </c>
      <c r="BA413" s="20">
        <v>0</v>
      </c>
      <c r="BB413" s="22">
        <v>0</v>
      </c>
      <c r="BC413" s="20">
        <v>0</v>
      </c>
      <c r="BD413" s="20">
        <v>0</v>
      </c>
      <c r="BE413" s="20">
        <v>0</v>
      </c>
      <c r="BF413" s="20">
        <v>0</v>
      </c>
      <c r="BG413" s="22">
        <v>536</v>
      </c>
      <c r="BH413" s="22">
        <v>42</v>
      </c>
      <c r="BI413" s="22">
        <v>516</v>
      </c>
      <c r="BJ413" s="22">
        <v>19</v>
      </c>
      <c r="BK413" s="22">
        <v>474</v>
      </c>
      <c r="BL413" s="22">
        <v>8</v>
      </c>
      <c r="BM413" s="22">
        <v>539</v>
      </c>
      <c r="BN413" s="22">
        <v>42</v>
      </c>
      <c r="BO413" s="20"/>
      <c r="BP413" s="20"/>
      <c r="BQ413" s="20"/>
      <c r="BR413" s="20"/>
      <c r="BS413" s="20"/>
      <c r="BT413" s="20"/>
      <c r="BU413" s="22">
        <v>0</v>
      </c>
      <c r="BV413" s="22">
        <v>0</v>
      </c>
      <c r="BW413" s="22">
        <v>0</v>
      </c>
      <c r="BX413" s="22">
        <v>0</v>
      </c>
      <c r="BY413" s="22">
        <v>0</v>
      </c>
      <c r="BZ413" s="22">
        <v>0</v>
      </c>
      <c r="CA413" s="22">
        <v>785</v>
      </c>
      <c r="CB413" s="22">
        <v>69</v>
      </c>
      <c r="CC413" s="22">
        <v>390</v>
      </c>
      <c r="CD413" s="22">
        <v>31</v>
      </c>
      <c r="CE413" s="22">
        <v>547</v>
      </c>
      <c r="CF413" s="22">
        <v>42</v>
      </c>
      <c r="CG413" s="22">
        <v>323</v>
      </c>
      <c r="CH413" s="22">
        <v>45</v>
      </c>
      <c r="CI413" s="22">
        <v>0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0</v>
      </c>
      <c r="B414" s="22">
        <v>0</v>
      </c>
      <c r="C414" s="22">
        <v>169187</v>
      </c>
      <c r="D414" s="22">
        <v>0</v>
      </c>
      <c r="E414" s="22">
        <v>0</v>
      </c>
      <c r="F414" s="22">
        <v>5</v>
      </c>
      <c r="G414" s="22">
        <v>-5</v>
      </c>
      <c r="H414" s="22">
        <v>3</v>
      </c>
      <c r="I414" s="22">
        <v>2</v>
      </c>
      <c r="J414" s="20">
        <v>0</v>
      </c>
      <c r="K414" s="20">
        <v>0</v>
      </c>
      <c r="L414" s="22">
        <v>0</v>
      </c>
      <c r="M414" s="20" t="s">
        <v>430</v>
      </c>
      <c r="N414" s="20">
        <v>0</v>
      </c>
      <c r="O414" s="22">
        <v>290</v>
      </c>
      <c r="P414" s="23" t="b">
        <v>0</v>
      </c>
      <c r="Q414" s="20" t="s">
        <v>4106</v>
      </c>
      <c r="R414" s="20" t="s">
        <v>3984</v>
      </c>
      <c r="S414" s="22">
        <v>85</v>
      </c>
      <c r="T414" s="20" t="s">
        <v>1350</v>
      </c>
      <c r="U414" s="20">
        <v>4.9000000000000004</v>
      </c>
      <c r="V414" s="20" t="s">
        <v>429</v>
      </c>
      <c r="W414" s="20">
        <v>8.4</v>
      </c>
      <c r="X414" s="23" t="b">
        <v>0</v>
      </c>
      <c r="Y414" s="20"/>
      <c r="Z414" s="20" t="s">
        <v>898</v>
      </c>
      <c r="AA414" s="22">
        <v>11</v>
      </c>
      <c r="AB414" s="22">
        <v>14</v>
      </c>
      <c r="AC414" s="22">
        <v>103</v>
      </c>
      <c r="AD414" s="22">
        <v>3078969</v>
      </c>
      <c r="AE414" s="22">
        <v>596</v>
      </c>
      <c r="AF414" s="22">
        <v>4082214</v>
      </c>
      <c r="AG414" s="22">
        <v>16886</v>
      </c>
      <c r="AH414" s="20">
        <v>0</v>
      </c>
      <c r="AI414" s="20">
        <v>12.1</v>
      </c>
      <c r="AJ414" s="20" t="s">
        <v>429</v>
      </c>
      <c r="AK414" s="22">
        <v>1622</v>
      </c>
      <c r="AL414" s="22">
        <v>2</v>
      </c>
      <c r="AM414" s="22">
        <v>5</v>
      </c>
      <c r="AN414" s="22">
        <v>7</v>
      </c>
      <c r="AO414" s="22">
        <v>18</v>
      </c>
      <c r="AP414" s="22">
        <v>0</v>
      </c>
      <c r="AQ414" s="22">
        <v>0</v>
      </c>
      <c r="AR414" s="22">
        <v>0</v>
      </c>
      <c r="AS414" s="22">
        <v>5</v>
      </c>
      <c r="AT414" s="22">
        <v>0</v>
      </c>
      <c r="AU414" s="22">
        <v>0</v>
      </c>
      <c r="AV414" s="22">
        <v>18</v>
      </c>
      <c r="AW414" s="22">
        <v>473</v>
      </c>
      <c r="AX414" s="20">
        <v>462.6</v>
      </c>
      <c r="AY414" s="20">
        <v>818.5</v>
      </c>
      <c r="AZ414" s="20">
        <v>148</v>
      </c>
      <c r="BA414" s="20">
        <v>143.1</v>
      </c>
      <c r="BB414" s="22">
        <v>19</v>
      </c>
      <c r="BC414" s="20">
        <v>1.98</v>
      </c>
      <c r="BD414" s="20">
        <v>4.51</v>
      </c>
      <c r="BE414" s="20">
        <v>6.49</v>
      </c>
      <c r="BF414" s="20">
        <v>20.079999999999998</v>
      </c>
      <c r="BG414" s="22">
        <v>82</v>
      </c>
      <c r="BH414" s="22">
        <v>31</v>
      </c>
      <c r="BI414" s="22">
        <v>11</v>
      </c>
      <c r="BJ414" s="22">
        <v>3</v>
      </c>
      <c r="BK414" s="22">
        <v>181</v>
      </c>
      <c r="BL414" s="22">
        <v>35</v>
      </c>
      <c r="BM414" s="22">
        <v>39</v>
      </c>
      <c r="BN414" s="22">
        <v>4</v>
      </c>
      <c r="BO414" s="22">
        <v>1</v>
      </c>
      <c r="BP414" s="20"/>
      <c r="BQ414" s="22">
        <v>1</v>
      </c>
      <c r="BR414" s="20"/>
      <c r="BS414" s="20"/>
      <c r="BT414" s="20"/>
      <c r="BU414" s="22">
        <v>0.11</v>
      </c>
      <c r="BV414" s="22">
        <v>0</v>
      </c>
      <c r="BW414" s="22">
        <v>0.25</v>
      </c>
      <c r="BX414" s="22">
        <v>0.36</v>
      </c>
      <c r="BY414" s="22">
        <v>1.1100000000000001</v>
      </c>
      <c r="BZ414" s="22">
        <v>1</v>
      </c>
      <c r="CA414" s="22">
        <v>8</v>
      </c>
      <c r="CB414" s="22">
        <v>1</v>
      </c>
      <c r="CC414" s="22">
        <v>836</v>
      </c>
      <c r="CD414" s="22">
        <v>270</v>
      </c>
      <c r="CE414" s="22">
        <v>20</v>
      </c>
      <c r="CF414" s="22">
        <v>2</v>
      </c>
      <c r="CG414" s="22">
        <v>47</v>
      </c>
      <c r="CH414" s="22">
        <v>16</v>
      </c>
      <c r="CI414" s="22">
        <v>1.05</v>
      </c>
      <c r="CJ414" s="22">
        <v>0.39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0</v>
      </c>
      <c r="B415" s="22">
        <v>0</v>
      </c>
      <c r="C415" s="22">
        <v>116535</v>
      </c>
      <c r="D415" s="22">
        <v>0</v>
      </c>
      <c r="E415" s="22">
        <v>0</v>
      </c>
      <c r="F415" s="22">
        <v>3</v>
      </c>
      <c r="G415" s="22">
        <v>-3</v>
      </c>
      <c r="H415" s="22">
        <v>3</v>
      </c>
      <c r="I415" s="22">
        <v>1</v>
      </c>
      <c r="J415" s="20">
        <v>0</v>
      </c>
      <c r="K415" s="20">
        <v>0</v>
      </c>
      <c r="L415" s="22">
        <v>0</v>
      </c>
      <c r="M415" s="20" t="s">
        <v>80</v>
      </c>
      <c r="N415" s="20">
        <v>0</v>
      </c>
      <c r="O415" s="22">
        <v>291</v>
      </c>
      <c r="P415" s="23" t="b">
        <v>0</v>
      </c>
      <c r="Q415" s="20" t="s">
        <v>4089</v>
      </c>
      <c r="R415" s="20" t="s">
        <v>4036</v>
      </c>
      <c r="S415" s="22">
        <v>58</v>
      </c>
      <c r="T415" s="20" t="s">
        <v>1344</v>
      </c>
      <c r="U415" s="20">
        <v>4.0999999999999996</v>
      </c>
      <c r="V415" s="20" t="s">
        <v>1345</v>
      </c>
      <c r="W415" s="20">
        <v>9.8000000000000007</v>
      </c>
      <c r="X415" s="23" t="b">
        <v>0</v>
      </c>
      <c r="Y415" s="20"/>
      <c r="Z415" s="20" t="s">
        <v>898</v>
      </c>
      <c r="AA415" s="22">
        <v>11</v>
      </c>
      <c r="AB415" s="22">
        <v>14</v>
      </c>
      <c r="AC415" s="22">
        <v>87</v>
      </c>
      <c r="AD415" s="22">
        <v>1511081</v>
      </c>
      <c r="AE415" s="22">
        <v>456</v>
      </c>
      <c r="AF415" s="22">
        <v>1645862</v>
      </c>
      <c r="AG415" s="22">
        <v>21504</v>
      </c>
      <c r="AH415" s="20">
        <v>0</v>
      </c>
      <c r="AI415" s="20">
        <v>15</v>
      </c>
      <c r="AJ415" s="20" t="s">
        <v>2509</v>
      </c>
      <c r="AK415" s="22">
        <v>1890</v>
      </c>
      <c r="AL415" s="22">
        <v>0</v>
      </c>
      <c r="AM415" s="22">
        <v>0</v>
      </c>
      <c r="AN415" s="22">
        <v>7</v>
      </c>
      <c r="AO415" s="22">
        <v>19</v>
      </c>
      <c r="AP415" s="22">
        <v>0</v>
      </c>
      <c r="AQ415" s="22">
        <v>0</v>
      </c>
      <c r="AR415" s="22">
        <v>0</v>
      </c>
      <c r="AS415" s="22">
        <v>1</v>
      </c>
      <c r="AT415" s="22">
        <v>0</v>
      </c>
      <c r="AU415" s="22">
        <v>58</v>
      </c>
      <c r="AV415" s="22">
        <v>9</v>
      </c>
      <c r="AW415" s="22">
        <v>443</v>
      </c>
      <c r="AX415" s="20">
        <v>476.6</v>
      </c>
      <c r="AY415" s="20">
        <v>10.1</v>
      </c>
      <c r="AZ415" s="20">
        <v>0</v>
      </c>
      <c r="BA415" s="20">
        <v>48.5</v>
      </c>
      <c r="BB415" s="22">
        <v>21</v>
      </c>
      <c r="BC415" s="20">
        <v>0</v>
      </c>
      <c r="BD415" s="20">
        <v>0</v>
      </c>
      <c r="BE415" s="20">
        <v>0</v>
      </c>
      <c r="BF415" s="20">
        <v>25.67</v>
      </c>
      <c r="BG415" s="22">
        <v>72</v>
      </c>
      <c r="BH415" s="22">
        <v>13</v>
      </c>
      <c r="BI415" s="22">
        <v>438</v>
      </c>
      <c r="BJ415" s="22">
        <v>4</v>
      </c>
      <c r="BK415" s="22">
        <v>830</v>
      </c>
      <c r="BL415" s="22">
        <v>95</v>
      </c>
      <c r="BM415" s="22">
        <v>237</v>
      </c>
      <c r="BN415" s="22">
        <v>13</v>
      </c>
      <c r="BO415" s="20"/>
      <c r="BP415" s="20"/>
      <c r="BQ415" s="20"/>
      <c r="BR415" s="20"/>
      <c r="BS415" s="20"/>
      <c r="BT415" s="20"/>
      <c r="BU415" s="22">
        <v>0</v>
      </c>
      <c r="BV415" s="22">
        <v>2.76</v>
      </c>
      <c r="BW415" s="22">
        <v>0</v>
      </c>
      <c r="BX415" s="22">
        <v>0</v>
      </c>
      <c r="BY415" s="22">
        <v>1.22</v>
      </c>
      <c r="BZ415" s="22">
        <v>0.9</v>
      </c>
      <c r="CA415" s="22">
        <v>71</v>
      </c>
      <c r="CB415" s="22">
        <v>1</v>
      </c>
      <c r="CC415" s="22">
        <v>819</v>
      </c>
      <c r="CD415" s="22">
        <v>95</v>
      </c>
      <c r="CE415" s="22">
        <v>42</v>
      </c>
      <c r="CF415" s="22">
        <v>2</v>
      </c>
      <c r="CG415" s="22">
        <v>41</v>
      </c>
      <c r="CH415" s="22">
        <v>8</v>
      </c>
      <c r="CI415" s="22">
        <v>1</v>
      </c>
      <c r="CJ415" s="22">
        <v>0.33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0</v>
      </c>
      <c r="B416" s="22">
        <v>0</v>
      </c>
      <c r="C416" s="22">
        <v>535928</v>
      </c>
      <c r="D416" s="22">
        <v>0</v>
      </c>
      <c r="E416" s="22">
        <v>0</v>
      </c>
      <c r="F416" s="22">
        <v>-3</v>
      </c>
      <c r="G416" s="22">
        <v>3</v>
      </c>
      <c r="H416" s="22">
        <v>0</v>
      </c>
      <c r="I416" s="22">
        <v>3</v>
      </c>
      <c r="J416" s="20">
        <v>0</v>
      </c>
      <c r="K416" s="20">
        <v>0</v>
      </c>
      <c r="L416" s="22">
        <v>0</v>
      </c>
      <c r="M416" s="20" t="s">
        <v>1326</v>
      </c>
      <c r="N416" s="20">
        <v>0</v>
      </c>
      <c r="O416" s="22">
        <v>292</v>
      </c>
      <c r="P416" s="23" t="b">
        <v>0</v>
      </c>
      <c r="Q416" s="20" t="s">
        <v>2449</v>
      </c>
      <c r="R416" s="20" t="s">
        <v>3183</v>
      </c>
      <c r="S416" s="22">
        <v>47</v>
      </c>
      <c r="T416" s="20" t="s">
        <v>1376</v>
      </c>
      <c r="U416" s="20">
        <v>0</v>
      </c>
      <c r="V416" s="20" t="s">
        <v>681</v>
      </c>
      <c r="W416" s="20">
        <v>0</v>
      </c>
      <c r="X416" s="23" t="b">
        <v>0</v>
      </c>
      <c r="Y416" s="20"/>
      <c r="Z416" s="20" t="s">
        <v>898</v>
      </c>
      <c r="AA416" s="22">
        <v>11</v>
      </c>
      <c r="AB416" s="22">
        <v>14</v>
      </c>
      <c r="AC416" s="22">
        <v>0</v>
      </c>
      <c r="AD416" s="22">
        <v>1159</v>
      </c>
      <c r="AE416" s="22">
        <v>6</v>
      </c>
      <c r="AF416" s="22">
        <v>5156</v>
      </c>
      <c r="AG416" s="22">
        <v>9</v>
      </c>
      <c r="AH416" s="20">
        <v>0</v>
      </c>
      <c r="AI416" s="20">
        <v>0</v>
      </c>
      <c r="AJ416" s="20" t="s">
        <v>681</v>
      </c>
      <c r="AK416" s="22">
        <v>0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0</v>
      </c>
      <c r="AX416" s="20">
        <v>0</v>
      </c>
      <c r="AY416" s="20">
        <v>0</v>
      </c>
      <c r="AZ416" s="20">
        <v>0</v>
      </c>
      <c r="BA416" s="20">
        <v>0</v>
      </c>
      <c r="BB416" s="22">
        <v>0</v>
      </c>
      <c r="BC416" s="20">
        <v>0</v>
      </c>
      <c r="BD416" s="20">
        <v>0</v>
      </c>
      <c r="BE416" s="20">
        <v>0</v>
      </c>
      <c r="BF416" s="20">
        <v>0</v>
      </c>
      <c r="BG416" s="22">
        <v>794</v>
      </c>
      <c r="BH416" s="22">
        <v>333</v>
      </c>
      <c r="BI416" s="22">
        <v>790</v>
      </c>
      <c r="BJ416" s="22">
        <v>332</v>
      </c>
      <c r="BK416" s="22">
        <v>783</v>
      </c>
      <c r="BL416" s="22">
        <v>329</v>
      </c>
      <c r="BM416" s="22">
        <v>795</v>
      </c>
      <c r="BN416" s="22">
        <v>333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0</v>
      </c>
      <c r="BZ416" s="22">
        <v>0</v>
      </c>
      <c r="CA416" s="22">
        <v>331</v>
      </c>
      <c r="CB416" s="22">
        <v>217</v>
      </c>
      <c r="CC416" s="22">
        <v>739</v>
      </c>
      <c r="CD416" s="22">
        <v>301</v>
      </c>
      <c r="CE416" s="22">
        <v>794</v>
      </c>
      <c r="CF416" s="22">
        <v>333</v>
      </c>
      <c r="CG416" s="22">
        <v>620</v>
      </c>
      <c r="CH416" s="22">
        <v>231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100</v>
      </c>
      <c r="B417" s="22">
        <v>100</v>
      </c>
      <c r="C417" s="22">
        <v>447203</v>
      </c>
      <c r="D417" s="22">
        <v>0</v>
      </c>
      <c r="E417" s="22">
        <v>0</v>
      </c>
      <c r="F417" s="22">
        <v>0</v>
      </c>
      <c r="G417" s="22">
        <v>0</v>
      </c>
      <c r="H417" s="22">
        <v>2</v>
      </c>
      <c r="I417" s="22">
        <v>4</v>
      </c>
      <c r="J417" s="20">
        <v>0</v>
      </c>
      <c r="K417" s="20">
        <v>3.3</v>
      </c>
      <c r="L417" s="22">
        <v>5</v>
      </c>
      <c r="M417" s="20" t="s">
        <v>422</v>
      </c>
      <c r="N417" s="20">
        <v>3.8</v>
      </c>
      <c r="O417" s="22">
        <v>293</v>
      </c>
      <c r="P417" s="23" t="b">
        <v>0</v>
      </c>
      <c r="Q417" s="20"/>
      <c r="R417" s="20" t="s">
        <v>4107</v>
      </c>
      <c r="S417" s="22">
        <v>75</v>
      </c>
      <c r="T417" s="20" t="s">
        <v>1366</v>
      </c>
      <c r="U417" s="20">
        <v>4.3</v>
      </c>
      <c r="V417" s="20" t="s">
        <v>1367</v>
      </c>
      <c r="W417" s="20">
        <v>13.6</v>
      </c>
      <c r="X417" s="23" t="b">
        <v>0</v>
      </c>
      <c r="Y417" s="20"/>
      <c r="Z417" s="20" t="s">
        <v>857</v>
      </c>
      <c r="AA417" s="22">
        <v>11</v>
      </c>
      <c r="AB417" s="22">
        <v>14</v>
      </c>
      <c r="AC417" s="22">
        <v>111</v>
      </c>
      <c r="AD417" s="22">
        <v>4197347</v>
      </c>
      <c r="AE417" s="22">
        <v>29367</v>
      </c>
      <c r="AF417" s="22">
        <v>4239131</v>
      </c>
      <c r="AG417" s="22">
        <v>24091</v>
      </c>
      <c r="AH417" s="20">
        <v>0.5</v>
      </c>
      <c r="AI417" s="20">
        <v>14.8</v>
      </c>
      <c r="AJ417" s="20" t="s">
        <v>422</v>
      </c>
      <c r="AK417" s="22">
        <v>1563</v>
      </c>
      <c r="AL417" s="22">
        <v>10</v>
      </c>
      <c r="AM417" s="22">
        <v>10</v>
      </c>
      <c r="AN417" s="22">
        <v>6</v>
      </c>
      <c r="AO417" s="22">
        <v>15</v>
      </c>
      <c r="AP417" s="22">
        <v>0</v>
      </c>
      <c r="AQ417" s="22">
        <v>0</v>
      </c>
      <c r="AR417" s="22">
        <v>1</v>
      </c>
      <c r="AS417" s="22">
        <v>8</v>
      </c>
      <c r="AT417" s="22">
        <v>0</v>
      </c>
      <c r="AU417" s="22">
        <v>0</v>
      </c>
      <c r="AV417" s="22">
        <v>9</v>
      </c>
      <c r="AW417" s="22">
        <v>350</v>
      </c>
      <c r="AX417" s="20">
        <v>575</v>
      </c>
      <c r="AY417" s="20">
        <v>352.5</v>
      </c>
      <c r="AZ417" s="20">
        <v>956</v>
      </c>
      <c r="BA417" s="20">
        <v>188.4</v>
      </c>
      <c r="BB417" s="22">
        <v>17</v>
      </c>
      <c r="BC417" s="20">
        <v>13.68</v>
      </c>
      <c r="BD417" s="20">
        <v>3.49</v>
      </c>
      <c r="BE417" s="20">
        <v>17.170000000000002</v>
      </c>
      <c r="BF417" s="20">
        <v>20.440000000000001</v>
      </c>
      <c r="BG417" s="22">
        <v>44</v>
      </c>
      <c r="BH417" s="22">
        <v>6</v>
      </c>
      <c r="BI417" s="22">
        <v>73</v>
      </c>
      <c r="BJ417" s="22">
        <v>4</v>
      </c>
      <c r="BK417" s="22">
        <v>6</v>
      </c>
      <c r="BL417" s="22">
        <v>4</v>
      </c>
      <c r="BM417" s="22">
        <v>14</v>
      </c>
      <c r="BN417" s="22">
        <v>5</v>
      </c>
      <c r="BO417" s="20"/>
      <c r="BP417" s="20"/>
      <c r="BQ417" s="20"/>
      <c r="BR417" s="20"/>
      <c r="BS417" s="22">
        <v>3</v>
      </c>
      <c r="BT417" s="20"/>
      <c r="BU417" s="22">
        <v>0.79</v>
      </c>
      <c r="BV417" s="22">
        <v>0</v>
      </c>
      <c r="BW417" s="22">
        <v>0.2</v>
      </c>
      <c r="BX417" s="22">
        <v>0.99</v>
      </c>
      <c r="BY417" s="22">
        <v>1.18</v>
      </c>
      <c r="BZ417" s="22">
        <v>0.86</v>
      </c>
      <c r="CA417" s="22">
        <v>23</v>
      </c>
      <c r="CB417" s="22">
        <v>8</v>
      </c>
      <c r="CC417" s="22">
        <v>68</v>
      </c>
      <c r="CD417" s="22">
        <v>14</v>
      </c>
      <c r="CE417" s="22">
        <v>34</v>
      </c>
      <c r="CF417" s="22">
        <v>8</v>
      </c>
      <c r="CG417" s="22">
        <v>27</v>
      </c>
      <c r="CH417" s="22">
        <v>5</v>
      </c>
      <c r="CI417" s="22">
        <v>0.98</v>
      </c>
      <c r="CJ417" s="22">
        <v>0.35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0</v>
      </c>
      <c r="B418" s="22">
        <v>0</v>
      </c>
      <c r="C418" s="22">
        <v>194634</v>
      </c>
      <c r="D418" s="22">
        <v>0</v>
      </c>
      <c r="E418" s="22">
        <v>0</v>
      </c>
      <c r="F418" s="22">
        <v>0</v>
      </c>
      <c r="G418" s="22">
        <v>0</v>
      </c>
      <c r="H418" s="22">
        <v>2</v>
      </c>
      <c r="I418" s="22">
        <v>3</v>
      </c>
      <c r="J418" s="20">
        <v>0</v>
      </c>
      <c r="K418" s="20">
        <v>0</v>
      </c>
      <c r="L418" s="22">
        <v>0</v>
      </c>
      <c r="M418" s="20" t="s">
        <v>1352</v>
      </c>
      <c r="N418" s="20">
        <v>1</v>
      </c>
      <c r="O418" s="22">
        <v>294</v>
      </c>
      <c r="P418" s="23" t="b">
        <v>0</v>
      </c>
      <c r="Q418" s="20" t="s">
        <v>909</v>
      </c>
      <c r="R418" s="20" t="s">
        <v>4037</v>
      </c>
      <c r="S418" s="22">
        <v>80</v>
      </c>
      <c r="T418" s="20" t="s">
        <v>1353</v>
      </c>
      <c r="U418" s="20">
        <v>5.0999999999999996</v>
      </c>
      <c r="V418" s="20" t="s">
        <v>1354</v>
      </c>
      <c r="W418" s="20">
        <v>2.2000000000000002</v>
      </c>
      <c r="X418" s="23" t="b">
        <v>0</v>
      </c>
      <c r="Y418" s="20"/>
      <c r="Z418" s="20" t="s">
        <v>898</v>
      </c>
      <c r="AA418" s="22">
        <v>11</v>
      </c>
      <c r="AB418" s="22">
        <v>14</v>
      </c>
      <c r="AC418" s="22">
        <v>97</v>
      </c>
      <c r="AD418" s="22">
        <v>2855956</v>
      </c>
      <c r="AE418" s="22">
        <v>70</v>
      </c>
      <c r="AF418" s="22">
        <v>2992421</v>
      </c>
      <c r="AG418" s="22">
        <v>11889</v>
      </c>
      <c r="AH418" s="20">
        <v>0.1</v>
      </c>
      <c r="AI418" s="20">
        <v>12.1</v>
      </c>
      <c r="AJ418" s="20" t="s">
        <v>2102</v>
      </c>
      <c r="AK418" s="22">
        <v>1044</v>
      </c>
      <c r="AL418" s="22">
        <v>9</v>
      </c>
      <c r="AM418" s="22">
        <v>6</v>
      </c>
      <c r="AN418" s="22">
        <v>5</v>
      </c>
      <c r="AO418" s="22">
        <v>10</v>
      </c>
      <c r="AP418" s="22">
        <v>0</v>
      </c>
      <c r="AQ418" s="22">
        <v>0</v>
      </c>
      <c r="AR418" s="22">
        <v>0</v>
      </c>
      <c r="AS418" s="22">
        <v>1</v>
      </c>
      <c r="AT418" s="22">
        <v>1</v>
      </c>
      <c r="AU418" s="22">
        <v>0</v>
      </c>
      <c r="AV418" s="22">
        <v>5</v>
      </c>
      <c r="AW418" s="22">
        <v>295</v>
      </c>
      <c r="AX418" s="20">
        <v>445.6</v>
      </c>
      <c r="AY418" s="20">
        <v>263.3</v>
      </c>
      <c r="AZ418" s="20">
        <v>572</v>
      </c>
      <c r="BA418" s="20">
        <v>128.1</v>
      </c>
      <c r="BB418" s="22">
        <v>13</v>
      </c>
      <c r="BC418" s="20">
        <v>4.41</v>
      </c>
      <c r="BD418" s="20">
        <v>1.71</v>
      </c>
      <c r="BE418" s="20">
        <v>6.12</v>
      </c>
      <c r="BF418" s="20">
        <v>14.15</v>
      </c>
      <c r="BG418" s="22">
        <v>95</v>
      </c>
      <c r="BH418" s="22">
        <v>37</v>
      </c>
      <c r="BI418" s="22">
        <v>112</v>
      </c>
      <c r="BJ418" s="22">
        <v>78</v>
      </c>
      <c r="BK418" s="22">
        <v>29</v>
      </c>
      <c r="BL418" s="22">
        <v>16</v>
      </c>
      <c r="BM418" s="22">
        <v>56</v>
      </c>
      <c r="BN418" s="22">
        <v>43</v>
      </c>
      <c r="BO418" s="20"/>
      <c r="BP418" s="20"/>
      <c r="BQ418" s="20"/>
      <c r="BR418" s="20"/>
      <c r="BS418" s="20"/>
      <c r="BT418" s="20"/>
      <c r="BU418" s="22">
        <v>0.38</v>
      </c>
      <c r="BV418" s="22">
        <v>0</v>
      </c>
      <c r="BW418" s="22">
        <v>0.15</v>
      </c>
      <c r="BX418" s="22">
        <v>0.53</v>
      </c>
      <c r="BY418" s="22">
        <v>1.22</v>
      </c>
      <c r="BZ418" s="22">
        <v>0.86</v>
      </c>
      <c r="CA418" s="22">
        <v>16</v>
      </c>
      <c r="CB418" s="22">
        <v>11</v>
      </c>
      <c r="CC418" s="22">
        <v>256</v>
      </c>
      <c r="CD418" s="22">
        <v>124</v>
      </c>
      <c r="CE418" s="22">
        <v>15</v>
      </c>
      <c r="CF418" s="22">
        <v>12</v>
      </c>
      <c r="CG418" s="22">
        <v>135</v>
      </c>
      <c r="CH418" s="22">
        <v>41</v>
      </c>
      <c r="CI418" s="22">
        <v>1.1200000000000001</v>
      </c>
      <c r="CJ418" s="22">
        <v>0.43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0"/>
      <c r="B419" s="20"/>
      <c r="C419" s="22">
        <v>444884</v>
      </c>
      <c r="D419" s="22">
        <v>0</v>
      </c>
      <c r="E419" s="22">
        <v>0</v>
      </c>
      <c r="F419" s="22">
        <v>-2</v>
      </c>
      <c r="G419" s="22">
        <v>2</v>
      </c>
      <c r="H419" s="22">
        <v>0</v>
      </c>
      <c r="I419" s="22">
        <v>3</v>
      </c>
      <c r="J419" s="20">
        <v>0</v>
      </c>
      <c r="K419" s="20">
        <v>3.5</v>
      </c>
      <c r="L419" s="22">
        <v>2</v>
      </c>
      <c r="M419" s="20" t="s">
        <v>1179</v>
      </c>
      <c r="N419" s="20">
        <v>4</v>
      </c>
      <c r="O419" s="22">
        <v>295</v>
      </c>
      <c r="P419" s="23" t="b">
        <v>0</v>
      </c>
      <c r="Q419" s="20"/>
      <c r="R419" s="20"/>
      <c r="S419" s="22">
        <v>48</v>
      </c>
      <c r="T419" s="20" t="s">
        <v>1365</v>
      </c>
      <c r="U419" s="20">
        <v>2.5</v>
      </c>
      <c r="V419" s="20" t="s">
        <v>567</v>
      </c>
      <c r="W419" s="20">
        <v>0.3</v>
      </c>
      <c r="X419" s="23" t="b">
        <v>0</v>
      </c>
      <c r="Y419" s="20"/>
      <c r="Z419" s="20" t="s">
        <v>857</v>
      </c>
      <c r="AA419" s="22">
        <v>11</v>
      </c>
      <c r="AB419" s="22">
        <v>14</v>
      </c>
      <c r="AC419" s="22">
        <v>59</v>
      </c>
      <c r="AD419" s="22">
        <v>64286</v>
      </c>
      <c r="AE419" s="22">
        <v>787</v>
      </c>
      <c r="AF419" s="22">
        <v>54627</v>
      </c>
      <c r="AG419" s="22">
        <v>1457</v>
      </c>
      <c r="AH419" s="20">
        <v>0.8</v>
      </c>
      <c r="AI419" s="20">
        <v>12.3</v>
      </c>
      <c r="AJ419" s="20" t="s">
        <v>567</v>
      </c>
      <c r="AK419" s="22">
        <v>821</v>
      </c>
      <c r="AL419" s="22">
        <v>2</v>
      </c>
      <c r="AM419" s="22">
        <v>4</v>
      </c>
      <c r="AN419" s="22">
        <v>3</v>
      </c>
      <c r="AO419" s="22">
        <v>7</v>
      </c>
      <c r="AP419" s="22">
        <v>0</v>
      </c>
      <c r="AQ419" s="22">
        <v>0</v>
      </c>
      <c r="AR419" s="22">
        <v>0</v>
      </c>
      <c r="AS419" s="22">
        <v>1</v>
      </c>
      <c r="AT419" s="22">
        <v>0</v>
      </c>
      <c r="AU419" s="22">
        <v>0</v>
      </c>
      <c r="AV419" s="22">
        <v>6</v>
      </c>
      <c r="AW419" s="22">
        <v>244</v>
      </c>
      <c r="AX419" s="20">
        <v>231.8</v>
      </c>
      <c r="AY419" s="20">
        <v>306.7</v>
      </c>
      <c r="AZ419" s="20">
        <v>200</v>
      </c>
      <c r="BA419" s="20">
        <v>73.7</v>
      </c>
      <c r="BB419" s="22">
        <v>6</v>
      </c>
      <c r="BC419" s="20">
        <v>1.33</v>
      </c>
      <c r="BD419" s="20">
        <v>2.76</v>
      </c>
      <c r="BE419" s="20">
        <v>4.09</v>
      </c>
      <c r="BF419" s="20">
        <v>12.47</v>
      </c>
      <c r="BG419" s="22">
        <v>240</v>
      </c>
      <c r="BH419" s="22">
        <v>95</v>
      </c>
      <c r="BI419" s="22">
        <v>88</v>
      </c>
      <c r="BJ419" s="22">
        <v>65</v>
      </c>
      <c r="BK419" s="22">
        <v>140</v>
      </c>
      <c r="BL419" s="22">
        <v>89</v>
      </c>
      <c r="BM419" s="22">
        <v>163</v>
      </c>
      <c r="BN419" s="22">
        <v>84</v>
      </c>
      <c r="BO419" s="22">
        <v>6</v>
      </c>
      <c r="BP419" s="20"/>
      <c r="BQ419" s="20"/>
      <c r="BR419" s="20"/>
      <c r="BS419" s="20"/>
      <c r="BT419" s="20"/>
      <c r="BU419" s="22">
        <v>0.15</v>
      </c>
      <c r="BV419" s="22">
        <v>0</v>
      </c>
      <c r="BW419" s="22">
        <v>0.3</v>
      </c>
      <c r="BX419" s="22">
        <v>0.45</v>
      </c>
      <c r="BY419" s="22">
        <v>1.37</v>
      </c>
      <c r="BZ419" s="22">
        <v>0.77</v>
      </c>
      <c r="CA419" s="22">
        <v>296</v>
      </c>
      <c r="CB419" s="22">
        <v>193</v>
      </c>
      <c r="CC419" s="22">
        <v>57</v>
      </c>
      <c r="CD419" s="22">
        <v>31</v>
      </c>
      <c r="CE419" s="22">
        <v>223</v>
      </c>
      <c r="CF419" s="22">
        <v>92</v>
      </c>
      <c r="CG419" s="22">
        <v>288</v>
      </c>
      <c r="CH419" s="22">
        <v>91</v>
      </c>
      <c r="CI419" s="22">
        <v>0.66</v>
      </c>
      <c r="CJ419" s="22">
        <v>0.33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0</v>
      </c>
      <c r="B420" s="22">
        <v>0</v>
      </c>
      <c r="C420" s="22">
        <v>116643</v>
      </c>
      <c r="D420" s="22">
        <v>0</v>
      </c>
      <c r="E420" s="22">
        <v>0</v>
      </c>
      <c r="F420" s="22">
        <v>0</v>
      </c>
      <c r="G420" s="22">
        <v>0</v>
      </c>
      <c r="H420" s="22">
        <v>0</v>
      </c>
      <c r="I420" s="22">
        <v>3</v>
      </c>
      <c r="J420" s="20">
        <v>0</v>
      </c>
      <c r="K420" s="20">
        <v>0</v>
      </c>
      <c r="L420" s="22">
        <v>0</v>
      </c>
      <c r="M420" s="20" t="s">
        <v>1346</v>
      </c>
      <c r="N420" s="20">
        <v>0</v>
      </c>
      <c r="O420" s="22">
        <v>296</v>
      </c>
      <c r="P420" s="23" t="b">
        <v>0</v>
      </c>
      <c r="Q420" s="20" t="s">
        <v>2401</v>
      </c>
      <c r="R420" s="20" t="s">
        <v>2402</v>
      </c>
      <c r="S420" s="22">
        <v>50</v>
      </c>
      <c r="T420" s="20" t="s">
        <v>1347</v>
      </c>
      <c r="U420" s="20">
        <v>0</v>
      </c>
      <c r="V420" s="20" t="s">
        <v>734</v>
      </c>
      <c r="W420" s="20">
        <v>0</v>
      </c>
      <c r="X420" s="23" t="b">
        <v>0</v>
      </c>
      <c r="Y420" s="20"/>
      <c r="Z420" s="20" t="s">
        <v>871</v>
      </c>
      <c r="AA420" s="22">
        <v>11</v>
      </c>
      <c r="AB420" s="22">
        <v>14</v>
      </c>
      <c r="AC420" s="22">
        <v>0</v>
      </c>
      <c r="AD420" s="22">
        <v>0</v>
      </c>
      <c r="AE420" s="22">
        <v>0</v>
      </c>
      <c r="AF420" s="22">
        <v>1116</v>
      </c>
      <c r="AG420" s="22">
        <v>1</v>
      </c>
      <c r="AH420" s="20">
        <v>0</v>
      </c>
      <c r="AI420" s="20">
        <v>0</v>
      </c>
      <c r="AJ420" s="20" t="s">
        <v>177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813</v>
      </c>
      <c r="BH420" s="22">
        <v>347</v>
      </c>
      <c r="BI420" s="22">
        <v>809</v>
      </c>
      <c r="BJ420" s="22">
        <v>347</v>
      </c>
      <c r="BK420" s="22">
        <v>807</v>
      </c>
      <c r="BL420" s="22">
        <v>347</v>
      </c>
      <c r="BM420" s="22">
        <v>813</v>
      </c>
      <c r="BN420" s="22">
        <v>347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179</v>
      </c>
      <c r="CB420" s="22">
        <v>109</v>
      </c>
      <c r="CC420" s="22">
        <v>780</v>
      </c>
      <c r="CD420" s="22">
        <v>329</v>
      </c>
      <c r="CE420" s="22">
        <v>812</v>
      </c>
      <c r="CF420" s="22">
        <v>347</v>
      </c>
      <c r="CG420" s="22">
        <v>728</v>
      </c>
      <c r="CH420" s="22">
        <v>290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2">
        <v>100</v>
      </c>
      <c r="B421" s="22">
        <v>100</v>
      </c>
      <c r="C421" s="22">
        <v>243298</v>
      </c>
      <c r="D421" s="22">
        <v>0</v>
      </c>
      <c r="E421" s="22">
        <v>0</v>
      </c>
      <c r="F421" s="22">
        <v>-3</v>
      </c>
      <c r="G421" s="22">
        <v>3</v>
      </c>
      <c r="H421" s="22">
        <v>1</v>
      </c>
      <c r="I421" s="22">
        <v>4</v>
      </c>
      <c r="J421" s="20">
        <v>0</v>
      </c>
      <c r="K421" s="20">
        <v>4.5</v>
      </c>
      <c r="L421" s="22">
        <v>1</v>
      </c>
      <c r="M421" s="20" t="s">
        <v>1335</v>
      </c>
      <c r="N421" s="20">
        <v>5</v>
      </c>
      <c r="O421" s="22">
        <v>297</v>
      </c>
      <c r="P421" s="23" t="b">
        <v>0</v>
      </c>
      <c r="Q421" s="20"/>
      <c r="R421" s="20" t="s">
        <v>3184</v>
      </c>
      <c r="S421" s="22">
        <v>72</v>
      </c>
      <c r="T421" s="20" t="s">
        <v>1377</v>
      </c>
      <c r="U421" s="20">
        <v>2.7</v>
      </c>
      <c r="V421" s="20" t="s">
        <v>1378</v>
      </c>
      <c r="W421" s="20">
        <v>2.5</v>
      </c>
      <c r="X421" s="23" t="b">
        <v>0</v>
      </c>
      <c r="Y421" s="20"/>
      <c r="Z421" s="20" t="s">
        <v>857</v>
      </c>
      <c r="AA421" s="22">
        <v>11</v>
      </c>
      <c r="AB421" s="22">
        <v>14</v>
      </c>
      <c r="AC421" s="22">
        <v>69</v>
      </c>
      <c r="AD421" s="22">
        <v>334339</v>
      </c>
      <c r="AE421" s="22">
        <v>1742</v>
      </c>
      <c r="AF421" s="22">
        <v>728003</v>
      </c>
      <c r="AG421" s="22">
        <v>6769</v>
      </c>
      <c r="AH421" s="20">
        <v>0.7</v>
      </c>
      <c r="AI421" s="20">
        <v>9.6</v>
      </c>
      <c r="AJ421" s="20" t="s">
        <v>1378</v>
      </c>
      <c r="AK421" s="22">
        <v>1150</v>
      </c>
      <c r="AL421" s="22">
        <v>5</v>
      </c>
      <c r="AM421" s="22">
        <v>3</v>
      </c>
      <c r="AN421" s="22">
        <v>4</v>
      </c>
      <c r="AO421" s="22">
        <v>14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6</v>
      </c>
      <c r="AW421" s="22">
        <v>239</v>
      </c>
      <c r="AX421" s="20">
        <v>325.8</v>
      </c>
      <c r="AY421" s="20">
        <v>171.8</v>
      </c>
      <c r="AZ421" s="20">
        <v>447</v>
      </c>
      <c r="BA421" s="20">
        <v>93.8</v>
      </c>
      <c r="BB421" s="22">
        <v>12</v>
      </c>
      <c r="BC421" s="20">
        <v>6.12</v>
      </c>
      <c r="BD421" s="20">
        <v>0.74</v>
      </c>
      <c r="BE421" s="20">
        <v>6.86</v>
      </c>
      <c r="BF421" s="20">
        <v>17.04</v>
      </c>
      <c r="BG421" s="22">
        <v>175</v>
      </c>
      <c r="BH421" s="22">
        <v>19</v>
      </c>
      <c r="BI421" s="22">
        <v>174</v>
      </c>
      <c r="BJ421" s="22">
        <v>25</v>
      </c>
      <c r="BK421" s="22">
        <v>51</v>
      </c>
      <c r="BL421" s="22">
        <v>21</v>
      </c>
      <c r="BM421" s="22">
        <v>108</v>
      </c>
      <c r="BN421" s="22">
        <v>23</v>
      </c>
      <c r="BO421" s="20"/>
      <c r="BP421" s="20"/>
      <c r="BQ421" s="20"/>
      <c r="BR421" s="20"/>
      <c r="BS421" s="20"/>
      <c r="BT421" s="20"/>
      <c r="BU421" s="22">
        <v>0.48</v>
      </c>
      <c r="BV421" s="22">
        <v>0</v>
      </c>
      <c r="BW421" s="22">
        <v>0.06</v>
      </c>
      <c r="BX421" s="22">
        <v>0.54</v>
      </c>
      <c r="BY421" s="22">
        <v>1.33</v>
      </c>
      <c r="BZ421" s="22">
        <v>1.1000000000000001</v>
      </c>
      <c r="CA421" s="22">
        <v>29</v>
      </c>
      <c r="CB421" s="22">
        <v>12</v>
      </c>
      <c r="CC421" s="22">
        <v>34</v>
      </c>
      <c r="CD421" s="22">
        <v>7</v>
      </c>
      <c r="CE421" s="22">
        <v>194</v>
      </c>
      <c r="CF421" s="22">
        <v>36</v>
      </c>
      <c r="CG421" s="22">
        <v>129</v>
      </c>
      <c r="CH421" s="22">
        <v>21</v>
      </c>
      <c r="CI421" s="22">
        <v>0.94</v>
      </c>
      <c r="CJ421" s="22">
        <v>0.31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100</v>
      </c>
      <c r="B422" s="22">
        <v>100</v>
      </c>
      <c r="C422" s="22">
        <v>171287</v>
      </c>
      <c r="D422" s="22">
        <v>0</v>
      </c>
      <c r="E422" s="22">
        <v>0</v>
      </c>
      <c r="F422" s="22">
        <v>1</v>
      </c>
      <c r="G422" s="22">
        <v>-1</v>
      </c>
      <c r="H422" s="22">
        <v>1</v>
      </c>
      <c r="I422" s="22">
        <v>2</v>
      </c>
      <c r="J422" s="20">
        <v>0</v>
      </c>
      <c r="K422" s="20">
        <v>2</v>
      </c>
      <c r="L422" s="22">
        <v>2</v>
      </c>
      <c r="M422" s="20" t="s">
        <v>1015</v>
      </c>
      <c r="N422" s="20">
        <v>2.5</v>
      </c>
      <c r="O422" s="22">
        <v>298</v>
      </c>
      <c r="P422" s="23" t="b">
        <v>0</v>
      </c>
      <c r="Q422" s="20"/>
      <c r="R422" s="20" t="s">
        <v>3330</v>
      </c>
      <c r="S422" s="22">
        <v>46</v>
      </c>
      <c r="T422" s="20" t="s">
        <v>1351</v>
      </c>
      <c r="U422" s="20">
        <v>2.7</v>
      </c>
      <c r="V422" s="20" t="s">
        <v>465</v>
      </c>
      <c r="W422" s="20">
        <v>1.6</v>
      </c>
      <c r="X422" s="23" t="b">
        <v>0</v>
      </c>
      <c r="Y422" s="20"/>
      <c r="Z422" s="20" t="s">
        <v>857</v>
      </c>
      <c r="AA422" s="22">
        <v>11</v>
      </c>
      <c r="AB422" s="22">
        <v>14</v>
      </c>
      <c r="AC422" s="22">
        <v>65</v>
      </c>
      <c r="AD422" s="22">
        <v>374495</v>
      </c>
      <c r="AE422" s="22">
        <v>2458</v>
      </c>
      <c r="AF422" s="22">
        <v>243058</v>
      </c>
      <c r="AG422" s="22">
        <v>3761</v>
      </c>
      <c r="AH422" s="20">
        <v>0.5</v>
      </c>
      <c r="AI422" s="20">
        <v>14.1</v>
      </c>
      <c r="AJ422" s="20" t="s">
        <v>465</v>
      </c>
      <c r="AK422" s="22">
        <v>1442</v>
      </c>
      <c r="AL422" s="22">
        <v>0</v>
      </c>
      <c r="AM422" s="22">
        <v>1</v>
      </c>
      <c r="AN422" s="22">
        <v>7</v>
      </c>
      <c r="AO422" s="22">
        <v>11</v>
      </c>
      <c r="AP422" s="22">
        <v>0</v>
      </c>
      <c r="AQ422" s="22">
        <v>0</v>
      </c>
      <c r="AR422" s="22">
        <v>0</v>
      </c>
      <c r="AS422" s="22">
        <v>4</v>
      </c>
      <c r="AT422" s="22">
        <v>0</v>
      </c>
      <c r="AU422" s="22">
        <v>0</v>
      </c>
      <c r="AV422" s="22">
        <v>2</v>
      </c>
      <c r="AW422" s="22">
        <v>317</v>
      </c>
      <c r="AX422" s="20">
        <v>256.39999999999998</v>
      </c>
      <c r="AY422" s="20">
        <v>268.89999999999998</v>
      </c>
      <c r="AZ422" s="20">
        <v>88</v>
      </c>
      <c r="BA422" s="20">
        <v>61.5</v>
      </c>
      <c r="BB422" s="22">
        <v>14</v>
      </c>
      <c r="BC422" s="20">
        <v>0.79</v>
      </c>
      <c r="BD422" s="20">
        <v>0.63</v>
      </c>
      <c r="BE422" s="20">
        <v>1.42</v>
      </c>
      <c r="BF422" s="20">
        <v>20.98</v>
      </c>
      <c r="BG422" s="22">
        <v>223</v>
      </c>
      <c r="BH422" s="22">
        <v>84</v>
      </c>
      <c r="BI422" s="22">
        <v>109</v>
      </c>
      <c r="BJ422" s="22">
        <v>20</v>
      </c>
      <c r="BK422" s="22">
        <v>246</v>
      </c>
      <c r="BL422" s="22">
        <v>72</v>
      </c>
      <c r="BM422" s="22">
        <v>201</v>
      </c>
      <c r="BN422" s="22">
        <v>54</v>
      </c>
      <c r="BO422" s="20"/>
      <c r="BP422" s="20"/>
      <c r="BQ422" s="20"/>
      <c r="BR422" s="20"/>
      <c r="BS422" s="20"/>
      <c r="BT422" s="20"/>
      <c r="BU422" s="22">
        <v>0.05</v>
      </c>
      <c r="BV422" s="22">
        <v>0</v>
      </c>
      <c r="BW422" s="22">
        <v>0.04</v>
      </c>
      <c r="BX422" s="22">
        <v>0.09</v>
      </c>
      <c r="BY422" s="22">
        <v>1.31</v>
      </c>
      <c r="BZ422" s="22">
        <v>0.69</v>
      </c>
      <c r="CA422" s="22">
        <v>339</v>
      </c>
      <c r="CB422" s="22">
        <v>43</v>
      </c>
      <c r="CC422" s="22">
        <v>131</v>
      </c>
      <c r="CD422" s="22">
        <v>37</v>
      </c>
      <c r="CE422" s="22">
        <v>180</v>
      </c>
      <c r="CF422" s="22">
        <v>49</v>
      </c>
      <c r="CG422" s="22">
        <v>161</v>
      </c>
      <c r="CH422" s="22">
        <v>68</v>
      </c>
      <c r="CI422" s="22">
        <v>0.87</v>
      </c>
      <c r="CJ422" s="22">
        <v>0.44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2">
        <v>0</v>
      </c>
      <c r="B423" s="22">
        <v>0</v>
      </c>
      <c r="C423" s="22">
        <v>56979</v>
      </c>
      <c r="D423" s="22">
        <v>0</v>
      </c>
      <c r="E423" s="22">
        <v>0</v>
      </c>
      <c r="F423" s="22">
        <v>0</v>
      </c>
      <c r="G423" s="22">
        <v>0</v>
      </c>
      <c r="H423" s="22">
        <v>0</v>
      </c>
      <c r="I423" s="22">
        <v>3</v>
      </c>
      <c r="J423" s="20">
        <v>0</v>
      </c>
      <c r="K423" s="20">
        <v>0</v>
      </c>
      <c r="L423" s="22">
        <v>0</v>
      </c>
      <c r="M423" s="20" t="s">
        <v>1013</v>
      </c>
      <c r="N423" s="20">
        <v>0</v>
      </c>
      <c r="O423" s="22">
        <v>299</v>
      </c>
      <c r="P423" s="23" t="b">
        <v>0</v>
      </c>
      <c r="Q423" s="20" t="s">
        <v>2103</v>
      </c>
      <c r="R423" s="20" t="s">
        <v>2104</v>
      </c>
      <c r="S423" s="22">
        <v>50</v>
      </c>
      <c r="T423" s="20" t="s">
        <v>1337</v>
      </c>
      <c r="U423" s="20">
        <v>0</v>
      </c>
      <c r="V423" s="20" t="s">
        <v>433</v>
      </c>
      <c r="W423" s="20">
        <v>0</v>
      </c>
      <c r="X423" s="23" t="b">
        <v>0</v>
      </c>
      <c r="Y423" s="20"/>
      <c r="Z423" s="20" t="s">
        <v>871</v>
      </c>
      <c r="AA423" s="22">
        <v>11</v>
      </c>
      <c r="AB423" s="22">
        <v>14</v>
      </c>
      <c r="AC423" s="22">
        <v>0</v>
      </c>
      <c r="AD423" s="22">
        <v>0</v>
      </c>
      <c r="AE423" s="22">
        <v>0</v>
      </c>
      <c r="AF423" s="22">
        <v>815</v>
      </c>
      <c r="AG423" s="22">
        <v>3</v>
      </c>
      <c r="AH423" s="20">
        <v>0</v>
      </c>
      <c r="AI423" s="20">
        <v>0</v>
      </c>
      <c r="AJ423" s="20" t="s">
        <v>433</v>
      </c>
      <c r="AK423" s="22">
        <v>0</v>
      </c>
      <c r="AL423" s="22">
        <v>0</v>
      </c>
      <c r="AM423" s="22">
        <v>0</v>
      </c>
      <c r="AN423" s="22">
        <v>0</v>
      </c>
      <c r="AO423" s="22">
        <v>0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0</v>
      </c>
      <c r="AW423" s="22">
        <v>0</v>
      </c>
      <c r="AX423" s="20">
        <v>0</v>
      </c>
      <c r="AY423" s="20">
        <v>0</v>
      </c>
      <c r="AZ423" s="20">
        <v>0</v>
      </c>
      <c r="BA423" s="20">
        <v>0</v>
      </c>
      <c r="BB423" s="22">
        <v>0</v>
      </c>
      <c r="BC423" s="20">
        <v>0</v>
      </c>
      <c r="BD423" s="20">
        <v>0</v>
      </c>
      <c r="BE423" s="20">
        <v>0</v>
      </c>
      <c r="BF423" s="20">
        <v>0</v>
      </c>
      <c r="BG423" s="22">
        <v>810</v>
      </c>
      <c r="BH423" s="22">
        <v>345</v>
      </c>
      <c r="BI423" s="22">
        <v>805</v>
      </c>
      <c r="BJ423" s="22">
        <v>344</v>
      </c>
      <c r="BK423" s="22">
        <v>803</v>
      </c>
      <c r="BL423" s="22">
        <v>344</v>
      </c>
      <c r="BM423" s="22">
        <v>810</v>
      </c>
      <c r="BN423" s="22">
        <v>345</v>
      </c>
      <c r="BO423" s="20"/>
      <c r="BP423" s="20"/>
      <c r="BQ423" s="20"/>
      <c r="BR423" s="20"/>
      <c r="BS423" s="20"/>
      <c r="BT423" s="20"/>
      <c r="BU423" s="22">
        <v>0</v>
      </c>
      <c r="BV423" s="22">
        <v>0</v>
      </c>
      <c r="BW423" s="22">
        <v>0</v>
      </c>
      <c r="BX423" s="22">
        <v>0</v>
      </c>
      <c r="BY423" s="22">
        <v>0</v>
      </c>
      <c r="BZ423" s="22">
        <v>0</v>
      </c>
      <c r="CA423" s="22">
        <v>172</v>
      </c>
      <c r="CB423" s="22">
        <v>104</v>
      </c>
      <c r="CC423" s="22">
        <v>775</v>
      </c>
      <c r="CD423" s="22">
        <v>326</v>
      </c>
      <c r="CE423" s="22">
        <v>809</v>
      </c>
      <c r="CF423" s="22">
        <v>345</v>
      </c>
      <c r="CG423" s="22">
        <v>749</v>
      </c>
      <c r="CH423" s="22">
        <v>300</v>
      </c>
      <c r="CI423" s="22">
        <v>0</v>
      </c>
      <c r="CJ423" s="22">
        <v>0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0</v>
      </c>
      <c r="B424" s="22">
        <v>0</v>
      </c>
      <c r="C424" s="22">
        <v>206915</v>
      </c>
      <c r="D424" s="22">
        <v>0</v>
      </c>
      <c r="E424" s="22">
        <v>0</v>
      </c>
      <c r="F424" s="22">
        <v>-1</v>
      </c>
      <c r="G424" s="22">
        <v>1</v>
      </c>
      <c r="H424" s="22">
        <v>0</v>
      </c>
      <c r="I424" s="22">
        <v>3</v>
      </c>
      <c r="J424" s="20">
        <v>0</v>
      </c>
      <c r="K424" s="20">
        <v>0</v>
      </c>
      <c r="L424" s="22">
        <v>0</v>
      </c>
      <c r="M424" s="20" t="s">
        <v>1359</v>
      </c>
      <c r="N424" s="20">
        <v>0.2</v>
      </c>
      <c r="O424" s="22">
        <v>300</v>
      </c>
      <c r="P424" s="23" t="b">
        <v>0</v>
      </c>
      <c r="Q424" s="20" t="s">
        <v>4108</v>
      </c>
      <c r="R424" s="20" t="s">
        <v>4038</v>
      </c>
      <c r="S424" s="22">
        <v>49</v>
      </c>
      <c r="T424" s="20" t="s">
        <v>1360</v>
      </c>
      <c r="U424" s="20">
        <v>2</v>
      </c>
      <c r="V424" s="20" t="s">
        <v>622</v>
      </c>
      <c r="W424" s="20">
        <v>0.1</v>
      </c>
      <c r="X424" s="23" t="b">
        <v>0</v>
      </c>
      <c r="Y424" s="20"/>
      <c r="Z424" s="20" t="s">
        <v>898</v>
      </c>
      <c r="AA424" s="22">
        <v>11</v>
      </c>
      <c r="AB424" s="22">
        <v>14</v>
      </c>
      <c r="AC424" s="22">
        <v>34</v>
      </c>
      <c r="AD424" s="22">
        <v>31804</v>
      </c>
      <c r="AE424" s="22">
        <v>4</v>
      </c>
      <c r="AF424" s="22">
        <v>38642</v>
      </c>
      <c r="AG424" s="22">
        <v>301</v>
      </c>
      <c r="AH424" s="20">
        <v>0</v>
      </c>
      <c r="AI424" s="20">
        <v>6.9</v>
      </c>
      <c r="AJ424" s="20" t="s">
        <v>622</v>
      </c>
      <c r="AK424" s="22">
        <v>949</v>
      </c>
      <c r="AL424" s="22">
        <v>1</v>
      </c>
      <c r="AM424" s="22">
        <v>1</v>
      </c>
      <c r="AN424" s="22">
        <v>2</v>
      </c>
      <c r="AO424" s="22">
        <v>13</v>
      </c>
      <c r="AP424" s="22">
        <v>0</v>
      </c>
      <c r="AQ424" s="22">
        <v>0</v>
      </c>
      <c r="AR424" s="22">
        <v>0</v>
      </c>
      <c r="AS424" s="22">
        <v>1</v>
      </c>
      <c r="AT424" s="22">
        <v>1</v>
      </c>
      <c r="AU424" s="22">
        <v>0</v>
      </c>
      <c r="AV424" s="22">
        <v>2</v>
      </c>
      <c r="AW424" s="22">
        <v>152</v>
      </c>
      <c r="AX424" s="20">
        <v>152.19999999999999</v>
      </c>
      <c r="AY424" s="20">
        <v>148.30000000000001</v>
      </c>
      <c r="AZ424" s="20">
        <v>150</v>
      </c>
      <c r="BA424" s="20">
        <v>44.7</v>
      </c>
      <c r="BB424" s="22">
        <v>12</v>
      </c>
      <c r="BC424" s="20">
        <v>1.9</v>
      </c>
      <c r="BD424" s="20">
        <v>0.77</v>
      </c>
      <c r="BE424" s="20">
        <v>2.67</v>
      </c>
      <c r="BF424" s="20">
        <v>15.78</v>
      </c>
      <c r="BG424" s="22">
        <v>311</v>
      </c>
      <c r="BH424" s="22">
        <v>130</v>
      </c>
      <c r="BI424" s="22">
        <v>195</v>
      </c>
      <c r="BJ424" s="22">
        <v>126</v>
      </c>
      <c r="BK424" s="22">
        <v>179</v>
      </c>
      <c r="BL424" s="22">
        <v>103</v>
      </c>
      <c r="BM424" s="22">
        <v>256</v>
      </c>
      <c r="BN424" s="22">
        <v>122</v>
      </c>
      <c r="BO424" s="20"/>
      <c r="BP424" s="20"/>
      <c r="BQ424" s="20"/>
      <c r="BR424" s="20"/>
      <c r="BS424" s="20"/>
      <c r="BT424" s="20"/>
      <c r="BU424" s="22">
        <v>0.18</v>
      </c>
      <c r="BV424" s="22">
        <v>0</v>
      </c>
      <c r="BW424" s="22">
        <v>7.0000000000000007E-2</v>
      </c>
      <c r="BX424" s="22">
        <v>0.25</v>
      </c>
      <c r="BY424" s="22">
        <v>1.5</v>
      </c>
      <c r="BZ424" s="22">
        <v>1.23</v>
      </c>
      <c r="CA424" s="22">
        <v>241</v>
      </c>
      <c r="CB424" s="22">
        <v>155</v>
      </c>
      <c r="CC424" s="22">
        <v>372</v>
      </c>
      <c r="CD424" s="22">
        <v>177</v>
      </c>
      <c r="CE424" s="22">
        <v>305</v>
      </c>
      <c r="CF424" s="22">
        <v>128</v>
      </c>
      <c r="CG424" s="22">
        <v>454</v>
      </c>
      <c r="CH424" s="22">
        <v>148</v>
      </c>
      <c r="CI424" s="22">
        <v>1.1399999999999999</v>
      </c>
      <c r="CJ424" s="22">
        <v>0.19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0"/>
      <c r="B425" s="20"/>
      <c r="C425" s="22">
        <v>200720</v>
      </c>
      <c r="D425" s="22">
        <v>0</v>
      </c>
      <c r="E425" s="22">
        <v>0</v>
      </c>
      <c r="F425" s="22">
        <v>-2</v>
      </c>
      <c r="G425" s="22">
        <v>2</v>
      </c>
      <c r="H425" s="22">
        <v>0</v>
      </c>
      <c r="I425" s="22">
        <v>1</v>
      </c>
      <c r="J425" s="20">
        <v>0</v>
      </c>
      <c r="K425" s="20">
        <v>3.7</v>
      </c>
      <c r="L425" s="22">
        <v>3</v>
      </c>
      <c r="M425" s="20" t="s">
        <v>1355</v>
      </c>
      <c r="N425" s="20">
        <v>4.2</v>
      </c>
      <c r="O425" s="22">
        <v>301</v>
      </c>
      <c r="P425" s="23" t="b">
        <v>0</v>
      </c>
      <c r="Q425" s="20"/>
      <c r="R425" s="20"/>
      <c r="S425" s="22">
        <v>38</v>
      </c>
      <c r="T425" s="20" t="s">
        <v>1356</v>
      </c>
      <c r="U425" s="20">
        <v>3.9</v>
      </c>
      <c r="V425" s="20" t="s">
        <v>682</v>
      </c>
      <c r="W425" s="20">
        <v>4.0999999999999996</v>
      </c>
      <c r="X425" s="23" t="b">
        <v>0</v>
      </c>
      <c r="Y425" s="20"/>
      <c r="Z425" s="20" t="s">
        <v>857</v>
      </c>
      <c r="AA425" s="22">
        <v>11</v>
      </c>
      <c r="AB425" s="22">
        <v>14</v>
      </c>
      <c r="AC425" s="22">
        <v>27</v>
      </c>
      <c r="AD425" s="22">
        <v>716825</v>
      </c>
      <c r="AE425" s="22">
        <v>16319</v>
      </c>
      <c r="AF425" s="22">
        <v>291279</v>
      </c>
      <c r="AG425" s="22">
        <v>4752</v>
      </c>
      <c r="AH425" s="20">
        <v>1.1000000000000001</v>
      </c>
      <c r="AI425" s="20">
        <v>7.1</v>
      </c>
      <c r="AJ425" s="20" t="s">
        <v>682</v>
      </c>
      <c r="AK425" s="22">
        <v>630</v>
      </c>
      <c r="AL425" s="22">
        <v>0</v>
      </c>
      <c r="AM425" s="22">
        <v>0</v>
      </c>
      <c r="AN425" s="22">
        <v>2</v>
      </c>
      <c r="AO425" s="22">
        <v>7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20</v>
      </c>
      <c r="AV425" s="22">
        <v>3</v>
      </c>
      <c r="AW425" s="22">
        <v>139</v>
      </c>
      <c r="AX425" s="20">
        <v>180.4</v>
      </c>
      <c r="AY425" s="20">
        <v>0</v>
      </c>
      <c r="AZ425" s="20">
        <v>0</v>
      </c>
      <c r="BA425" s="20">
        <v>17.899999999999999</v>
      </c>
      <c r="BB425" s="22">
        <v>7</v>
      </c>
      <c r="BC425" s="20">
        <v>0</v>
      </c>
      <c r="BD425" s="20">
        <v>0.01</v>
      </c>
      <c r="BE425" s="20">
        <v>0.01</v>
      </c>
      <c r="BF425" s="20">
        <v>8.59</v>
      </c>
      <c r="BG425" s="22">
        <v>289</v>
      </c>
      <c r="BH425" s="22">
        <v>25</v>
      </c>
      <c r="BI425" s="22">
        <v>513</v>
      </c>
      <c r="BJ425" s="22">
        <v>16</v>
      </c>
      <c r="BK425" s="22">
        <v>471</v>
      </c>
      <c r="BL425" s="22">
        <v>5</v>
      </c>
      <c r="BM425" s="22">
        <v>381</v>
      </c>
      <c r="BN425" s="22">
        <v>25</v>
      </c>
      <c r="BO425" s="20"/>
      <c r="BP425" s="20"/>
      <c r="BQ425" s="20"/>
      <c r="BR425" s="20"/>
      <c r="BS425" s="20"/>
      <c r="BT425" s="20"/>
      <c r="BU425" s="22">
        <v>0</v>
      </c>
      <c r="BV425" s="22">
        <v>2.86</v>
      </c>
      <c r="BW425" s="22">
        <v>0</v>
      </c>
      <c r="BX425" s="22">
        <v>0</v>
      </c>
      <c r="BY425" s="22">
        <v>1.23</v>
      </c>
      <c r="BZ425" s="22">
        <v>1</v>
      </c>
      <c r="CA425" s="22">
        <v>835</v>
      </c>
      <c r="CB425" s="22">
        <v>94</v>
      </c>
      <c r="CC425" s="22">
        <v>51</v>
      </c>
      <c r="CD425" s="22">
        <v>4</v>
      </c>
      <c r="CE425" s="22">
        <v>55</v>
      </c>
      <c r="CF425" s="22">
        <v>6</v>
      </c>
      <c r="CG425" s="22">
        <v>86</v>
      </c>
      <c r="CH425" s="22">
        <v>16</v>
      </c>
      <c r="CI425" s="22">
        <v>1</v>
      </c>
      <c r="CJ425" s="22">
        <v>0.28999999999999998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50</v>
      </c>
      <c r="B426" s="22">
        <v>50</v>
      </c>
      <c r="C426" s="22">
        <v>204716</v>
      </c>
      <c r="D426" s="22">
        <v>0</v>
      </c>
      <c r="E426" s="22">
        <v>0</v>
      </c>
      <c r="F426" s="22">
        <v>-1</v>
      </c>
      <c r="G426" s="22">
        <v>1</v>
      </c>
      <c r="H426" s="22">
        <v>0</v>
      </c>
      <c r="I426" s="22">
        <v>2</v>
      </c>
      <c r="J426" s="20">
        <v>0</v>
      </c>
      <c r="K426" s="20">
        <v>1</v>
      </c>
      <c r="L426" s="22">
        <v>0</v>
      </c>
      <c r="M426" s="20" t="s">
        <v>1357</v>
      </c>
      <c r="N426" s="20">
        <v>2.5</v>
      </c>
      <c r="O426" s="22">
        <v>302</v>
      </c>
      <c r="P426" s="23" t="b">
        <v>0</v>
      </c>
      <c r="Q426" s="20" t="s">
        <v>3317</v>
      </c>
      <c r="R426" s="20" t="s">
        <v>4275</v>
      </c>
      <c r="S426" s="22">
        <v>49</v>
      </c>
      <c r="T426" s="20" t="s">
        <v>1358</v>
      </c>
      <c r="U426" s="20">
        <v>2.7</v>
      </c>
      <c r="V426" s="20" t="s">
        <v>556</v>
      </c>
      <c r="W426" s="20">
        <v>2.1</v>
      </c>
      <c r="X426" s="23" t="b">
        <v>0</v>
      </c>
      <c r="Y426" s="20"/>
      <c r="Z426" s="20" t="s">
        <v>936</v>
      </c>
      <c r="AA426" s="22">
        <v>11</v>
      </c>
      <c r="AB426" s="22">
        <v>14</v>
      </c>
      <c r="AC426" s="22">
        <v>51</v>
      </c>
      <c r="AD426" s="22">
        <v>429042</v>
      </c>
      <c r="AE426" s="22">
        <v>263</v>
      </c>
      <c r="AF426" s="22">
        <v>410516</v>
      </c>
      <c r="AG426" s="22">
        <v>10716</v>
      </c>
      <c r="AH426" s="20">
        <v>0.5</v>
      </c>
      <c r="AI426" s="20">
        <v>10.4</v>
      </c>
      <c r="AJ426" s="20" t="s">
        <v>556</v>
      </c>
      <c r="AK426" s="22">
        <v>1328</v>
      </c>
      <c r="AL426" s="22">
        <v>0</v>
      </c>
      <c r="AM426" s="22">
        <v>0</v>
      </c>
      <c r="AN426" s="22">
        <v>6</v>
      </c>
      <c r="AO426" s="22">
        <v>15</v>
      </c>
      <c r="AP426" s="22">
        <v>0</v>
      </c>
      <c r="AQ426" s="22">
        <v>0</v>
      </c>
      <c r="AR426" s="22">
        <v>0</v>
      </c>
      <c r="AS426" s="22">
        <v>3</v>
      </c>
      <c r="AT426" s="22">
        <v>1</v>
      </c>
      <c r="AU426" s="22">
        <v>0</v>
      </c>
      <c r="AV426" s="22">
        <v>2</v>
      </c>
      <c r="AW426" s="22">
        <v>281</v>
      </c>
      <c r="AX426" s="20">
        <v>313.60000000000002</v>
      </c>
      <c r="AY426" s="20">
        <v>127.3</v>
      </c>
      <c r="AZ426" s="20">
        <v>73</v>
      </c>
      <c r="BA426" s="20">
        <v>51.4</v>
      </c>
      <c r="BB426" s="22">
        <v>14</v>
      </c>
      <c r="BC426" s="20">
        <v>0.45</v>
      </c>
      <c r="BD426" s="20">
        <v>0.41</v>
      </c>
      <c r="BE426" s="20">
        <v>0.86</v>
      </c>
      <c r="BF426" s="20">
        <v>18.2</v>
      </c>
      <c r="BG426" s="22">
        <v>188</v>
      </c>
      <c r="BH426" s="22">
        <v>70</v>
      </c>
      <c r="BI426" s="22">
        <v>219</v>
      </c>
      <c r="BJ426" s="22">
        <v>53</v>
      </c>
      <c r="BK426" s="22">
        <v>271</v>
      </c>
      <c r="BL426" s="22">
        <v>82</v>
      </c>
      <c r="BM426" s="22">
        <v>228</v>
      </c>
      <c r="BN426" s="22">
        <v>68</v>
      </c>
      <c r="BO426" s="20"/>
      <c r="BP426" s="20"/>
      <c r="BQ426" s="20"/>
      <c r="BR426" s="20"/>
      <c r="BS426" s="20"/>
      <c r="BT426" s="20"/>
      <c r="BU426" s="22">
        <v>0.03</v>
      </c>
      <c r="BV426" s="22">
        <v>0</v>
      </c>
      <c r="BW426" s="22">
        <v>0.03</v>
      </c>
      <c r="BX426" s="22">
        <v>0.06</v>
      </c>
      <c r="BY426" s="22">
        <v>1.23</v>
      </c>
      <c r="BZ426" s="22">
        <v>1.02</v>
      </c>
      <c r="CA426" s="22">
        <v>240</v>
      </c>
      <c r="CB426" s="22">
        <v>27</v>
      </c>
      <c r="CC426" s="22">
        <v>132</v>
      </c>
      <c r="CD426" s="22">
        <v>38</v>
      </c>
      <c r="CE426" s="22">
        <v>184</v>
      </c>
      <c r="CF426" s="22">
        <v>50</v>
      </c>
      <c r="CG426" s="22">
        <v>140</v>
      </c>
      <c r="CH426" s="22">
        <v>57</v>
      </c>
      <c r="CI426" s="22">
        <v>0.95</v>
      </c>
      <c r="CJ426" s="22">
        <v>0.41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100</v>
      </c>
      <c r="B427" s="22">
        <v>100</v>
      </c>
      <c r="C427" s="22">
        <v>244731</v>
      </c>
      <c r="D427" s="22">
        <v>0</v>
      </c>
      <c r="E427" s="22">
        <v>0</v>
      </c>
      <c r="F427" s="22">
        <v>0</v>
      </c>
      <c r="G427" s="22">
        <v>0</v>
      </c>
      <c r="H427" s="22">
        <v>1</v>
      </c>
      <c r="I427" s="22">
        <v>3</v>
      </c>
      <c r="J427" s="20">
        <v>0</v>
      </c>
      <c r="K427" s="20">
        <v>3.7</v>
      </c>
      <c r="L427" s="22">
        <v>2</v>
      </c>
      <c r="M427" s="20" t="s">
        <v>1334</v>
      </c>
      <c r="N427" s="20">
        <v>4.2</v>
      </c>
      <c r="O427" s="22">
        <v>303</v>
      </c>
      <c r="P427" s="23" t="b">
        <v>0</v>
      </c>
      <c r="Q427" s="20"/>
      <c r="R427" s="20" t="s">
        <v>3523</v>
      </c>
      <c r="S427" s="22">
        <v>75</v>
      </c>
      <c r="T427" s="20" t="s">
        <v>1363</v>
      </c>
      <c r="U427" s="20">
        <v>3.8</v>
      </c>
      <c r="V427" s="20" t="s">
        <v>1364</v>
      </c>
      <c r="W427" s="20">
        <v>9.4</v>
      </c>
      <c r="X427" s="23" t="b">
        <v>0</v>
      </c>
      <c r="Y427" s="20"/>
      <c r="Z427" s="20" t="s">
        <v>857</v>
      </c>
      <c r="AA427" s="22">
        <v>11</v>
      </c>
      <c r="AB427" s="22">
        <v>14</v>
      </c>
      <c r="AC427" s="22">
        <v>102</v>
      </c>
      <c r="AD427" s="22">
        <v>2554383</v>
      </c>
      <c r="AE427" s="22">
        <v>8224</v>
      </c>
      <c r="AF427" s="22">
        <v>2270426</v>
      </c>
      <c r="AG427" s="22">
        <v>36928</v>
      </c>
      <c r="AH427" s="20">
        <v>0.6</v>
      </c>
      <c r="AI427" s="20">
        <v>13.6</v>
      </c>
      <c r="AJ427" s="20" t="s">
        <v>161</v>
      </c>
      <c r="AK427" s="22">
        <v>1832</v>
      </c>
      <c r="AL427" s="22">
        <v>6</v>
      </c>
      <c r="AM427" s="22">
        <v>5</v>
      </c>
      <c r="AN427" s="22">
        <v>6</v>
      </c>
      <c r="AO427" s="22">
        <v>21</v>
      </c>
      <c r="AP427" s="22">
        <v>0</v>
      </c>
      <c r="AQ427" s="22">
        <v>0</v>
      </c>
      <c r="AR427" s="22">
        <v>0</v>
      </c>
      <c r="AS427" s="22">
        <v>2</v>
      </c>
      <c r="AT427" s="22">
        <v>0</v>
      </c>
      <c r="AU427" s="22">
        <v>0</v>
      </c>
      <c r="AV427" s="22">
        <v>5</v>
      </c>
      <c r="AW427" s="22">
        <v>284</v>
      </c>
      <c r="AX427" s="20">
        <v>414.2</v>
      </c>
      <c r="AY427" s="20">
        <v>478.9</v>
      </c>
      <c r="AZ427" s="20">
        <v>771</v>
      </c>
      <c r="BA427" s="20">
        <v>166.2</v>
      </c>
      <c r="BB427" s="22">
        <v>22</v>
      </c>
      <c r="BC427" s="20">
        <v>8.6</v>
      </c>
      <c r="BD427" s="20">
        <v>2.5499999999999998</v>
      </c>
      <c r="BE427" s="20">
        <v>11.15</v>
      </c>
      <c r="BF427" s="20">
        <v>25.9</v>
      </c>
      <c r="BG427" s="22">
        <v>109</v>
      </c>
      <c r="BH427" s="22">
        <v>46</v>
      </c>
      <c r="BI427" s="22">
        <v>45</v>
      </c>
      <c r="BJ427" s="22">
        <v>38</v>
      </c>
      <c r="BK427" s="22">
        <v>10</v>
      </c>
      <c r="BL427" s="22">
        <v>6</v>
      </c>
      <c r="BM427" s="22">
        <v>24</v>
      </c>
      <c r="BN427" s="22">
        <v>17</v>
      </c>
      <c r="BO427" s="20"/>
      <c r="BP427" s="20"/>
      <c r="BQ427" s="20"/>
      <c r="BR427" s="20"/>
      <c r="BS427" s="20"/>
      <c r="BT427" s="20"/>
      <c r="BU427" s="22">
        <v>0.42</v>
      </c>
      <c r="BV427" s="22">
        <v>0</v>
      </c>
      <c r="BW427" s="22">
        <v>0.13</v>
      </c>
      <c r="BX427" s="22">
        <v>0.55000000000000004</v>
      </c>
      <c r="BY427" s="22">
        <v>1.27</v>
      </c>
      <c r="BZ427" s="22">
        <v>1.03</v>
      </c>
      <c r="CA427" s="22">
        <v>22</v>
      </c>
      <c r="CB427" s="22">
        <v>14</v>
      </c>
      <c r="CC427" s="22">
        <v>54</v>
      </c>
      <c r="CD427" s="22">
        <v>29</v>
      </c>
      <c r="CE427" s="22">
        <v>68</v>
      </c>
      <c r="CF427" s="22">
        <v>37</v>
      </c>
      <c r="CG427" s="22">
        <v>43</v>
      </c>
      <c r="CH427" s="22">
        <v>15</v>
      </c>
      <c r="CI427" s="22">
        <v>1.08</v>
      </c>
      <c r="CJ427" s="22">
        <v>0.28999999999999998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2">
        <v>100</v>
      </c>
      <c r="B428" s="22">
        <v>100</v>
      </c>
      <c r="C428" s="22">
        <v>243016</v>
      </c>
      <c r="D428" s="22">
        <v>0</v>
      </c>
      <c r="E428" s="22">
        <v>0</v>
      </c>
      <c r="F428" s="22">
        <v>-2</v>
      </c>
      <c r="G428" s="22">
        <v>2</v>
      </c>
      <c r="H428" s="22">
        <v>1</v>
      </c>
      <c r="I428" s="22">
        <v>3</v>
      </c>
      <c r="J428" s="20">
        <v>0</v>
      </c>
      <c r="K428" s="20">
        <v>7.7</v>
      </c>
      <c r="L428" s="22">
        <v>10</v>
      </c>
      <c r="M428" s="20" t="s">
        <v>1103</v>
      </c>
      <c r="N428" s="20">
        <v>8.1999999999999993</v>
      </c>
      <c r="O428" s="22">
        <v>304</v>
      </c>
      <c r="P428" s="23" t="b">
        <v>0</v>
      </c>
      <c r="Q428" s="20"/>
      <c r="R428" s="20" t="s">
        <v>3796</v>
      </c>
      <c r="S428" s="22">
        <v>58</v>
      </c>
      <c r="T428" s="20" t="s">
        <v>1104</v>
      </c>
      <c r="U428" s="20">
        <v>3.2</v>
      </c>
      <c r="V428" s="20" t="s">
        <v>499</v>
      </c>
      <c r="W428" s="20">
        <v>3.2</v>
      </c>
      <c r="X428" s="23" t="b">
        <v>0</v>
      </c>
      <c r="Y428" s="20"/>
      <c r="Z428" s="20" t="s">
        <v>857</v>
      </c>
      <c r="AA428" s="22">
        <v>11</v>
      </c>
      <c r="AB428" s="22">
        <v>14</v>
      </c>
      <c r="AC428" s="22">
        <v>74</v>
      </c>
      <c r="AD428" s="22">
        <v>263457</v>
      </c>
      <c r="AE428" s="22">
        <v>11756</v>
      </c>
      <c r="AF428" s="22">
        <v>1056300</v>
      </c>
      <c r="AG428" s="22">
        <v>2975</v>
      </c>
      <c r="AH428" s="20">
        <v>1.4</v>
      </c>
      <c r="AI428" s="20">
        <v>12.8</v>
      </c>
      <c r="AJ428" s="20" t="s">
        <v>499</v>
      </c>
      <c r="AK428" s="22">
        <v>1811</v>
      </c>
      <c r="AL428" s="22">
        <v>3</v>
      </c>
      <c r="AM428" s="22">
        <v>4</v>
      </c>
      <c r="AN428" s="22">
        <v>5</v>
      </c>
      <c r="AO428" s="22">
        <v>21</v>
      </c>
      <c r="AP428" s="22">
        <v>0</v>
      </c>
      <c r="AQ428" s="22">
        <v>0</v>
      </c>
      <c r="AR428" s="22">
        <v>0</v>
      </c>
      <c r="AS428" s="22">
        <v>5</v>
      </c>
      <c r="AT428" s="22">
        <v>1</v>
      </c>
      <c r="AU428" s="22">
        <v>0</v>
      </c>
      <c r="AV428" s="22">
        <v>8</v>
      </c>
      <c r="AW428" s="22">
        <v>357</v>
      </c>
      <c r="AX428" s="20">
        <v>457.8</v>
      </c>
      <c r="AY428" s="20">
        <v>439.7</v>
      </c>
      <c r="AZ428" s="20">
        <v>118</v>
      </c>
      <c r="BA428" s="20">
        <v>101.4</v>
      </c>
      <c r="BB428" s="22">
        <v>22</v>
      </c>
      <c r="BC428" s="20">
        <v>1.99</v>
      </c>
      <c r="BD428" s="20">
        <v>3.13</v>
      </c>
      <c r="BE428" s="20">
        <v>5.12</v>
      </c>
      <c r="BF428" s="20">
        <v>26.84</v>
      </c>
      <c r="BG428" s="22">
        <v>85</v>
      </c>
      <c r="BH428" s="22">
        <v>32</v>
      </c>
      <c r="BI428" s="22">
        <v>54</v>
      </c>
      <c r="BJ428" s="22">
        <v>45</v>
      </c>
      <c r="BK428" s="22">
        <v>212</v>
      </c>
      <c r="BL428" s="22">
        <v>114</v>
      </c>
      <c r="BM428" s="22">
        <v>95</v>
      </c>
      <c r="BN428" s="22">
        <v>64</v>
      </c>
      <c r="BO428" s="22">
        <v>5</v>
      </c>
      <c r="BP428" s="20"/>
      <c r="BQ428" s="20"/>
      <c r="BR428" s="20"/>
      <c r="BS428" s="20"/>
      <c r="BT428" s="20"/>
      <c r="BU428" s="22">
        <v>0.1</v>
      </c>
      <c r="BV428" s="22">
        <v>0</v>
      </c>
      <c r="BW428" s="22">
        <v>0.16</v>
      </c>
      <c r="BX428" s="22">
        <v>0.26</v>
      </c>
      <c r="BY428" s="22">
        <v>1.33</v>
      </c>
      <c r="BZ428" s="22">
        <v>1.04</v>
      </c>
      <c r="CA428" s="22">
        <v>77</v>
      </c>
      <c r="CB428" s="22">
        <v>49</v>
      </c>
      <c r="CC428" s="22">
        <v>5</v>
      </c>
      <c r="CD428" s="22">
        <v>4</v>
      </c>
      <c r="CE428" s="22">
        <v>129</v>
      </c>
      <c r="CF428" s="22">
        <v>66</v>
      </c>
      <c r="CG428" s="22">
        <v>105</v>
      </c>
      <c r="CH428" s="22">
        <v>31</v>
      </c>
      <c r="CI428" s="22">
        <v>1.0900000000000001</v>
      </c>
      <c r="CJ428" s="22">
        <v>0.25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0</v>
      </c>
      <c r="B429" s="22">
        <v>0</v>
      </c>
      <c r="C429" s="22">
        <v>60914</v>
      </c>
      <c r="D429" s="22">
        <v>0</v>
      </c>
      <c r="E429" s="22">
        <v>0</v>
      </c>
      <c r="F429" s="22">
        <v>-2</v>
      </c>
      <c r="G429" s="22">
        <v>2</v>
      </c>
      <c r="H429" s="22">
        <v>0</v>
      </c>
      <c r="I429" s="22">
        <v>2</v>
      </c>
      <c r="J429" s="20">
        <v>0</v>
      </c>
      <c r="K429" s="20">
        <v>0</v>
      </c>
      <c r="L429" s="22">
        <v>0</v>
      </c>
      <c r="M429" s="20" t="s">
        <v>1206</v>
      </c>
      <c r="N429" s="20">
        <v>0</v>
      </c>
      <c r="O429" s="22">
        <v>305</v>
      </c>
      <c r="P429" s="23" t="b">
        <v>0</v>
      </c>
      <c r="Q429" s="20" t="s">
        <v>3430</v>
      </c>
      <c r="R429" s="20" t="s">
        <v>3403</v>
      </c>
      <c r="S429" s="22">
        <v>48</v>
      </c>
      <c r="T429" s="20" t="s">
        <v>1338</v>
      </c>
      <c r="U429" s="20">
        <v>2.1</v>
      </c>
      <c r="V429" s="20" t="s">
        <v>600</v>
      </c>
      <c r="W429" s="20">
        <v>0.3</v>
      </c>
      <c r="X429" s="23" t="b">
        <v>0</v>
      </c>
      <c r="Y429" s="20"/>
      <c r="Z429" s="20" t="s">
        <v>898</v>
      </c>
      <c r="AA429" s="22">
        <v>11</v>
      </c>
      <c r="AB429" s="22">
        <v>14</v>
      </c>
      <c r="AC429" s="22">
        <v>21</v>
      </c>
      <c r="AD429" s="22">
        <v>68515</v>
      </c>
      <c r="AE429" s="22">
        <v>14</v>
      </c>
      <c r="AF429" s="22">
        <v>82263</v>
      </c>
      <c r="AG429" s="22">
        <v>129</v>
      </c>
      <c r="AH429" s="20">
        <v>0</v>
      </c>
      <c r="AI429" s="20">
        <v>4.4000000000000004</v>
      </c>
      <c r="AJ429" s="20" t="s">
        <v>600</v>
      </c>
      <c r="AK429" s="22">
        <v>779</v>
      </c>
      <c r="AL429" s="22">
        <v>0</v>
      </c>
      <c r="AM429" s="22">
        <v>0</v>
      </c>
      <c r="AN429" s="22">
        <v>2</v>
      </c>
      <c r="AO429" s="22">
        <v>9</v>
      </c>
      <c r="AP429" s="22">
        <v>1</v>
      </c>
      <c r="AQ429" s="22">
        <v>0</v>
      </c>
      <c r="AR429" s="22">
        <v>0</v>
      </c>
      <c r="AS429" s="22">
        <v>2</v>
      </c>
      <c r="AT429" s="22">
        <v>0</v>
      </c>
      <c r="AU429" s="22">
        <v>0</v>
      </c>
      <c r="AV429" s="22">
        <v>0</v>
      </c>
      <c r="AW429" s="22">
        <v>145</v>
      </c>
      <c r="AX429" s="20">
        <v>192.8</v>
      </c>
      <c r="AY429" s="20">
        <v>33.299999999999997</v>
      </c>
      <c r="AZ429" s="20">
        <v>35</v>
      </c>
      <c r="BA429" s="20">
        <v>26.1</v>
      </c>
      <c r="BB429" s="22">
        <v>9</v>
      </c>
      <c r="BC429" s="20">
        <v>0.48</v>
      </c>
      <c r="BD429" s="20">
        <v>0.11</v>
      </c>
      <c r="BE429" s="20">
        <v>0.59</v>
      </c>
      <c r="BF429" s="20">
        <v>11.21</v>
      </c>
      <c r="BG429" s="22">
        <v>279</v>
      </c>
      <c r="BH429" s="22">
        <v>104</v>
      </c>
      <c r="BI429" s="22">
        <v>377</v>
      </c>
      <c r="BJ429" s="22">
        <v>136</v>
      </c>
      <c r="BK429" s="22">
        <v>356</v>
      </c>
      <c r="BL429" s="22">
        <v>120</v>
      </c>
      <c r="BM429" s="22">
        <v>343</v>
      </c>
      <c r="BN429" s="22">
        <v>124</v>
      </c>
      <c r="BO429" s="20"/>
      <c r="BP429" s="20"/>
      <c r="BQ429" s="20"/>
      <c r="BR429" s="20"/>
      <c r="BS429" s="20"/>
      <c r="BT429" s="20"/>
      <c r="BU429" s="22">
        <v>0.06</v>
      </c>
      <c r="BV429" s="22">
        <v>0</v>
      </c>
      <c r="BW429" s="22">
        <v>0.01</v>
      </c>
      <c r="BX429" s="22">
        <v>7.0000000000000007E-2</v>
      </c>
      <c r="BY429" s="22">
        <v>1.3</v>
      </c>
      <c r="BZ429" s="22">
        <v>1.04</v>
      </c>
      <c r="CA429" s="22">
        <v>274</v>
      </c>
      <c r="CB429" s="22">
        <v>32</v>
      </c>
      <c r="CC429" s="22">
        <v>742</v>
      </c>
      <c r="CD429" s="22">
        <v>263</v>
      </c>
      <c r="CE429" s="22">
        <v>289</v>
      </c>
      <c r="CF429" s="22">
        <v>97</v>
      </c>
      <c r="CG429" s="22">
        <v>304</v>
      </c>
      <c r="CH429" s="22">
        <v>121</v>
      </c>
      <c r="CI429" s="22">
        <v>1.04</v>
      </c>
      <c r="CJ429" s="22">
        <v>0.23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0</v>
      </c>
      <c r="B430" s="22">
        <v>0</v>
      </c>
      <c r="C430" s="22">
        <v>197464</v>
      </c>
      <c r="D430" s="22">
        <v>0</v>
      </c>
      <c r="E430" s="22">
        <v>0</v>
      </c>
      <c r="F430" s="22">
        <v>0</v>
      </c>
      <c r="G430" s="22">
        <v>0</v>
      </c>
      <c r="H430" s="22">
        <v>0</v>
      </c>
      <c r="I430" s="22">
        <v>2</v>
      </c>
      <c r="J430" s="20">
        <v>0</v>
      </c>
      <c r="K430" s="20">
        <v>0</v>
      </c>
      <c r="L430" s="22">
        <v>0</v>
      </c>
      <c r="M430" s="20" t="s">
        <v>1208</v>
      </c>
      <c r="N430" s="20">
        <v>0</v>
      </c>
      <c r="O430" s="22">
        <v>306</v>
      </c>
      <c r="P430" s="23" t="b">
        <v>0</v>
      </c>
      <c r="Q430" s="20" t="s">
        <v>2951</v>
      </c>
      <c r="R430" s="20" t="s">
        <v>2952</v>
      </c>
      <c r="S430" s="22">
        <v>40</v>
      </c>
      <c r="T430" s="20" t="s">
        <v>1375</v>
      </c>
      <c r="U430" s="20">
        <v>0</v>
      </c>
      <c r="V430" s="20" t="s">
        <v>679</v>
      </c>
      <c r="W430" s="20">
        <v>0.1</v>
      </c>
      <c r="X430" s="23" t="b">
        <v>0</v>
      </c>
      <c r="Y430" s="20"/>
      <c r="Z430" s="20" t="s">
        <v>871</v>
      </c>
      <c r="AA430" s="22">
        <v>11</v>
      </c>
      <c r="AB430" s="22">
        <v>14</v>
      </c>
      <c r="AC430" s="22">
        <v>0</v>
      </c>
      <c r="AD430" s="22">
        <v>2433</v>
      </c>
      <c r="AE430" s="22">
        <v>0</v>
      </c>
      <c r="AF430" s="22">
        <v>19145</v>
      </c>
      <c r="AG430" s="22">
        <v>16</v>
      </c>
      <c r="AH430" s="20">
        <v>0</v>
      </c>
      <c r="AI430" s="20">
        <v>0</v>
      </c>
      <c r="AJ430" s="20" t="s">
        <v>679</v>
      </c>
      <c r="AK430" s="22">
        <v>0</v>
      </c>
      <c r="AL430" s="22">
        <v>0</v>
      </c>
      <c r="AM430" s="22">
        <v>0</v>
      </c>
      <c r="AN430" s="22">
        <v>0</v>
      </c>
      <c r="AO430" s="22">
        <v>0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0</v>
      </c>
      <c r="AX430" s="20">
        <v>0</v>
      </c>
      <c r="AY430" s="20">
        <v>0</v>
      </c>
      <c r="AZ430" s="20">
        <v>0</v>
      </c>
      <c r="BA430" s="20">
        <v>0</v>
      </c>
      <c r="BB430" s="22">
        <v>0</v>
      </c>
      <c r="BC430" s="20">
        <v>0</v>
      </c>
      <c r="BD430" s="20">
        <v>0</v>
      </c>
      <c r="BE430" s="20">
        <v>0</v>
      </c>
      <c r="BF430" s="20">
        <v>0</v>
      </c>
      <c r="BG430" s="22">
        <v>576</v>
      </c>
      <c r="BH430" s="22">
        <v>204</v>
      </c>
      <c r="BI430" s="22">
        <v>562</v>
      </c>
      <c r="BJ430" s="22">
        <v>203</v>
      </c>
      <c r="BK430" s="22">
        <v>524</v>
      </c>
      <c r="BL430" s="22">
        <v>192</v>
      </c>
      <c r="BM430" s="22">
        <v>580</v>
      </c>
      <c r="BN430" s="22">
        <v>204</v>
      </c>
      <c r="BO430" s="20"/>
      <c r="BP430" s="20"/>
      <c r="BQ430" s="20"/>
      <c r="BR430" s="20"/>
      <c r="BS430" s="20"/>
      <c r="BT430" s="20"/>
      <c r="BU430" s="22">
        <v>0</v>
      </c>
      <c r="BV430" s="22">
        <v>0</v>
      </c>
      <c r="BW430" s="22">
        <v>0</v>
      </c>
      <c r="BX430" s="22">
        <v>0</v>
      </c>
      <c r="BY430" s="22">
        <v>0</v>
      </c>
      <c r="BZ430" s="22">
        <v>0</v>
      </c>
      <c r="CA430" s="22">
        <v>694</v>
      </c>
      <c r="CB430" s="22">
        <v>179</v>
      </c>
      <c r="CC430" s="22">
        <v>440</v>
      </c>
      <c r="CD430" s="22">
        <v>153</v>
      </c>
      <c r="CE430" s="22">
        <v>587</v>
      </c>
      <c r="CF430" s="22">
        <v>200</v>
      </c>
      <c r="CG430" s="22">
        <v>424</v>
      </c>
      <c r="CH430" s="22">
        <v>166</v>
      </c>
      <c r="CI430" s="22">
        <v>0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100</v>
      </c>
      <c r="B431" s="22">
        <v>100</v>
      </c>
      <c r="C431" s="22">
        <v>122798</v>
      </c>
      <c r="D431" s="22">
        <v>0</v>
      </c>
      <c r="E431" s="22">
        <v>0</v>
      </c>
      <c r="F431" s="22">
        <v>-1</v>
      </c>
      <c r="G431" s="22">
        <v>1</v>
      </c>
      <c r="H431" s="22">
        <v>1</v>
      </c>
      <c r="I431" s="22">
        <v>2</v>
      </c>
      <c r="J431" s="20">
        <v>0</v>
      </c>
      <c r="K431" s="20">
        <v>1.3</v>
      </c>
      <c r="L431" s="22">
        <v>1</v>
      </c>
      <c r="M431" s="20" t="s">
        <v>1135</v>
      </c>
      <c r="N431" s="20">
        <v>1.8</v>
      </c>
      <c r="O431" s="22">
        <v>307</v>
      </c>
      <c r="P431" s="23" t="b">
        <v>0</v>
      </c>
      <c r="Q431" s="20"/>
      <c r="R431" s="20" t="s">
        <v>4167</v>
      </c>
      <c r="S431" s="22">
        <v>64</v>
      </c>
      <c r="T431" s="20" t="s">
        <v>1349</v>
      </c>
      <c r="U431" s="20">
        <v>2.4</v>
      </c>
      <c r="V431" s="20" t="s">
        <v>420</v>
      </c>
      <c r="W431" s="20">
        <v>3.6</v>
      </c>
      <c r="X431" s="23" t="b">
        <v>0</v>
      </c>
      <c r="Y431" s="20"/>
      <c r="Z431" s="20" t="s">
        <v>857</v>
      </c>
      <c r="AA431" s="22">
        <v>11</v>
      </c>
      <c r="AB431" s="22">
        <v>14</v>
      </c>
      <c r="AC431" s="22">
        <v>36</v>
      </c>
      <c r="AD431" s="22">
        <v>760220</v>
      </c>
      <c r="AE431" s="22">
        <v>6707</v>
      </c>
      <c r="AF431" s="22">
        <v>854305</v>
      </c>
      <c r="AG431" s="22">
        <v>6894</v>
      </c>
      <c r="AH431" s="20">
        <v>0.3</v>
      </c>
      <c r="AI431" s="20">
        <v>5.6</v>
      </c>
      <c r="AJ431" s="20" t="s">
        <v>420</v>
      </c>
      <c r="AK431" s="22">
        <v>1063</v>
      </c>
      <c r="AL431" s="22">
        <v>1</v>
      </c>
      <c r="AM431" s="22">
        <v>1</v>
      </c>
      <c r="AN431" s="22">
        <v>1</v>
      </c>
      <c r="AO431" s="22">
        <v>14</v>
      </c>
      <c r="AP431" s="22">
        <v>0</v>
      </c>
      <c r="AQ431" s="22">
        <v>0</v>
      </c>
      <c r="AR431" s="22">
        <v>0</v>
      </c>
      <c r="AS431" s="22">
        <v>2</v>
      </c>
      <c r="AT431" s="22">
        <v>0</v>
      </c>
      <c r="AU431" s="22">
        <v>0</v>
      </c>
      <c r="AV431" s="22">
        <v>3</v>
      </c>
      <c r="AW431" s="22">
        <v>259</v>
      </c>
      <c r="AX431" s="20">
        <v>307.60000000000002</v>
      </c>
      <c r="AY431" s="20">
        <v>528.1</v>
      </c>
      <c r="AZ431" s="20">
        <v>72</v>
      </c>
      <c r="BA431" s="20">
        <v>90.8</v>
      </c>
      <c r="BB431" s="22">
        <v>11</v>
      </c>
      <c r="BC431" s="20">
        <v>0.68</v>
      </c>
      <c r="BD431" s="20">
        <v>2.09</v>
      </c>
      <c r="BE431" s="20">
        <v>2.77</v>
      </c>
      <c r="BF431" s="20">
        <v>16.86</v>
      </c>
      <c r="BG431" s="22">
        <v>194</v>
      </c>
      <c r="BH431" s="22">
        <v>72</v>
      </c>
      <c r="BI431" s="22">
        <v>35</v>
      </c>
      <c r="BJ431" s="22">
        <v>5</v>
      </c>
      <c r="BK431" s="22">
        <v>274</v>
      </c>
      <c r="BL431" s="22">
        <v>84</v>
      </c>
      <c r="BM431" s="22">
        <v>114</v>
      </c>
      <c r="BN431" s="22">
        <v>22</v>
      </c>
      <c r="BO431" s="22">
        <v>2</v>
      </c>
      <c r="BP431" s="20"/>
      <c r="BQ431" s="20"/>
      <c r="BR431" s="20"/>
      <c r="BS431" s="20"/>
      <c r="BT431" s="20"/>
      <c r="BU431" s="22">
        <v>0.06</v>
      </c>
      <c r="BV431" s="22">
        <v>0</v>
      </c>
      <c r="BW431" s="22">
        <v>0.18</v>
      </c>
      <c r="BX431" s="22">
        <v>0.24</v>
      </c>
      <c r="BY431" s="22">
        <v>1.43</v>
      </c>
      <c r="BZ431" s="22">
        <v>1.19</v>
      </c>
      <c r="CA431" s="22">
        <v>48</v>
      </c>
      <c r="CB431" s="22">
        <v>4</v>
      </c>
      <c r="CC431" s="22">
        <v>195</v>
      </c>
      <c r="CD431" s="22">
        <v>58</v>
      </c>
      <c r="CE431" s="22">
        <v>248</v>
      </c>
      <c r="CF431" s="22">
        <v>78</v>
      </c>
      <c r="CG431" s="22">
        <v>96</v>
      </c>
      <c r="CH431" s="22">
        <v>37</v>
      </c>
      <c r="CI431" s="22">
        <v>0.93</v>
      </c>
      <c r="CJ431" s="22">
        <v>0.08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2">
        <v>100</v>
      </c>
      <c r="B432" s="22">
        <v>100</v>
      </c>
      <c r="C432" s="22">
        <v>118748</v>
      </c>
      <c r="D432" s="22">
        <v>0</v>
      </c>
      <c r="E432" s="22">
        <v>0</v>
      </c>
      <c r="F432" s="22">
        <v>5</v>
      </c>
      <c r="G432" s="22">
        <v>-5</v>
      </c>
      <c r="H432" s="22">
        <v>5</v>
      </c>
      <c r="I432" s="22">
        <v>3</v>
      </c>
      <c r="J432" s="20">
        <v>0</v>
      </c>
      <c r="K432" s="20">
        <v>2.5</v>
      </c>
      <c r="L432" s="22">
        <v>1</v>
      </c>
      <c r="M432" s="20" t="s">
        <v>860</v>
      </c>
      <c r="N432" s="20">
        <v>3</v>
      </c>
      <c r="O432" s="22">
        <v>308</v>
      </c>
      <c r="P432" s="23" t="b">
        <v>1</v>
      </c>
      <c r="Q432" s="20"/>
      <c r="R432" s="20" t="s">
        <v>4109</v>
      </c>
      <c r="S432" s="22">
        <v>130</v>
      </c>
      <c r="T432" s="20" t="s">
        <v>1348</v>
      </c>
      <c r="U432" s="20">
        <v>7.6</v>
      </c>
      <c r="V432" s="20" t="s">
        <v>401</v>
      </c>
      <c r="W432" s="20">
        <v>20.9</v>
      </c>
      <c r="X432" s="23" t="b">
        <v>0</v>
      </c>
      <c r="Y432" s="20"/>
      <c r="Z432" s="20" t="s">
        <v>857</v>
      </c>
      <c r="AA432" s="22">
        <v>11</v>
      </c>
      <c r="AB432" s="22">
        <v>14</v>
      </c>
      <c r="AC432" s="22">
        <v>168</v>
      </c>
      <c r="AD432" s="22">
        <v>5123653</v>
      </c>
      <c r="AE432" s="22">
        <v>37869</v>
      </c>
      <c r="AF432" s="22">
        <v>5864394</v>
      </c>
      <c r="AG432" s="22">
        <v>28109</v>
      </c>
      <c r="AH432" s="20">
        <v>0.2</v>
      </c>
      <c r="AI432" s="20">
        <v>12.9</v>
      </c>
      <c r="AJ432" s="20" t="s">
        <v>401</v>
      </c>
      <c r="AK432" s="22">
        <v>1815</v>
      </c>
      <c r="AL432" s="22">
        <v>15</v>
      </c>
      <c r="AM432" s="22">
        <v>9</v>
      </c>
      <c r="AN432" s="22">
        <v>7</v>
      </c>
      <c r="AO432" s="22">
        <v>18</v>
      </c>
      <c r="AP432" s="22">
        <v>0</v>
      </c>
      <c r="AQ432" s="22">
        <v>0</v>
      </c>
      <c r="AR432" s="22">
        <v>2</v>
      </c>
      <c r="AS432" s="22">
        <v>2</v>
      </c>
      <c r="AT432" s="22">
        <v>0</v>
      </c>
      <c r="AU432" s="22">
        <v>0</v>
      </c>
      <c r="AV432" s="22">
        <v>23</v>
      </c>
      <c r="AW432" s="22">
        <v>503</v>
      </c>
      <c r="AX432" s="20">
        <v>825.6</v>
      </c>
      <c r="AY432" s="20">
        <v>656.6</v>
      </c>
      <c r="AZ432" s="20">
        <v>1001</v>
      </c>
      <c r="BA432" s="20">
        <v>248.6</v>
      </c>
      <c r="BB432" s="22">
        <v>20</v>
      </c>
      <c r="BC432" s="20">
        <v>14.53</v>
      </c>
      <c r="BD432" s="20">
        <v>6.02</v>
      </c>
      <c r="BE432" s="20">
        <v>20.55</v>
      </c>
      <c r="BF432" s="20">
        <v>22.09</v>
      </c>
      <c r="BG432" s="22">
        <v>6</v>
      </c>
      <c r="BH432" s="22">
        <v>2</v>
      </c>
      <c r="BI432" s="22">
        <v>18</v>
      </c>
      <c r="BJ432" s="22">
        <v>13</v>
      </c>
      <c r="BK432" s="22">
        <v>5</v>
      </c>
      <c r="BL432" s="22">
        <v>2</v>
      </c>
      <c r="BM432" s="22">
        <v>4</v>
      </c>
      <c r="BN432" s="22">
        <v>3</v>
      </c>
      <c r="BO432" s="20"/>
      <c r="BP432" s="20"/>
      <c r="BQ432" s="22">
        <v>4</v>
      </c>
      <c r="BR432" s="20"/>
      <c r="BS432" s="22">
        <v>2</v>
      </c>
      <c r="BT432" s="20"/>
      <c r="BU432" s="22">
        <v>0.72</v>
      </c>
      <c r="BV432" s="22">
        <v>0</v>
      </c>
      <c r="BW432" s="22">
        <v>0.3</v>
      </c>
      <c r="BX432" s="22">
        <v>1.02</v>
      </c>
      <c r="BY432" s="22">
        <v>1.1000000000000001</v>
      </c>
      <c r="BZ432" s="22">
        <v>0.89</v>
      </c>
      <c r="CA432" s="22">
        <v>2</v>
      </c>
      <c r="CB432" s="22">
        <v>1</v>
      </c>
      <c r="CC432" s="22">
        <v>103</v>
      </c>
      <c r="CD432" s="22">
        <v>46</v>
      </c>
      <c r="CE432" s="22">
        <v>1</v>
      </c>
      <c r="CF432" s="22">
        <v>1</v>
      </c>
      <c r="CG432" s="22">
        <v>14</v>
      </c>
      <c r="CH432" s="22">
        <v>6</v>
      </c>
      <c r="CI432" s="22">
        <v>0.99</v>
      </c>
      <c r="CJ432" s="22">
        <v>0.35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100</v>
      </c>
      <c r="B433" s="22">
        <v>100</v>
      </c>
      <c r="C433" s="22">
        <v>424876</v>
      </c>
      <c r="D433" s="22">
        <v>0</v>
      </c>
      <c r="E433" s="22">
        <v>0</v>
      </c>
      <c r="F433" s="22">
        <v>1</v>
      </c>
      <c r="G433" s="22">
        <v>-1</v>
      </c>
      <c r="H433" s="22">
        <v>1</v>
      </c>
      <c r="I433" s="22">
        <v>3</v>
      </c>
      <c r="J433" s="20">
        <v>0</v>
      </c>
      <c r="K433" s="20">
        <v>0.3</v>
      </c>
      <c r="L433" s="22">
        <v>2</v>
      </c>
      <c r="M433" s="20" t="s">
        <v>2105</v>
      </c>
      <c r="N433" s="20">
        <v>0.8</v>
      </c>
      <c r="O433" s="22">
        <v>309</v>
      </c>
      <c r="P433" s="23" t="b">
        <v>0</v>
      </c>
      <c r="Q433" s="20"/>
      <c r="R433" s="20" t="s">
        <v>3915</v>
      </c>
      <c r="S433" s="22">
        <v>71</v>
      </c>
      <c r="T433" s="20" t="s">
        <v>2106</v>
      </c>
      <c r="U433" s="20">
        <v>3.7</v>
      </c>
      <c r="V433" s="20" t="s">
        <v>2107</v>
      </c>
      <c r="W433" s="20">
        <v>3.3</v>
      </c>
      <c r="X433" s="23" t="b">
        <v>0</v>
      </c>
      <c r="Y433" s="20"/>
      <c r="Z433" s="20" t="s">
        <v>857</v>
      </c>
      <c r="AA433" s="22">
        <v>11</v>
      </c>
      <c r="AB433" s="22">
        <v>14</v>
      </c>
      <c r="AC433" s="22">
        <v>85</v>
      </c>
      <c r="AD433" s="22">
        <v>893876</v>
      </c>
      <c r="AE433" s="22">
        <v>1478</v>
      </c>
      <c r="AF433" s="22">
        <v>1029567</v>
      </c>
      <c r="AG433" s="22">
        <v>1466</v>
      </c>
      <c r="AH433" s="20">
        <v>0.1</v>
      </c>
      <c r="AI433" s="20">
        <v>12</v>
      </c>
      <c r="AJ433" s="20" t="s">
        <v>2107</v>
      </c>
      <c r="AK433" s="22">
        <v>1733</v>
      </c>
      <c r="AL433" s="22">
        <v>3</v>
      </c>
      <c r="AM433" s="22">
        <v>4</v>
      </c>
      <c r="AN433" s="22">
        <v>8</v>
      </c>
      <c r="AO433" s="22">
        <v>16</v>
      </c>
      <c r="AP433" s="22">
        <v>0</v>
      </c>
      <c r="AQ433" s="22">
        <v>0</v>
      </c>
      <c r="AR433" s="22">
        <v>0</v>
      </c>
      <c r="AS433" s="22">
        <v>1</v>
      </c>
      <c r="AT433" s="22">
        <v>0</v>
      </c>
      <c r="AU433" s="22">
        <v>0</v>
      </c>
      <c r="AV433" s="22">
        <v>7</v>
      </c>
      <c r="AW433" s="22">
        <v>370</v>
      </c>
      <c r="AX433" s="20">
        <v>365.2</v>
      </c>
      <c r="AY433" s="20">
        <v>578.1</v>
      </c>
      <c r="AZ433" s="20">
        <v>252</v>
      </c>
      <c r="BA433" s="20">
        <v>119.3</v>
      </c>
      <c r="BB433" s="22">
        <v>21</v>
      </c>
      <c r="BC433" s="20">
        <v>2.27</v>
      </c>
      <c r="BD433" s="20">
        <v>3.98</v>
      </c>
      <c r="BE433" s="20">
        <v>6.25</v>
      </c>
      <c r="BF433" s="20">
        <v>21.47</v>
      </c>
      <c r="BG433" s="22">
        <v>142</v>
      </c>
      <c r="BH433" s="22">
        <v>63</v>
      </c>
      <c r="BI433" s="22">
        <v>30</v>
      </c>
      <c r="BJ433" s="22">
        <v>25</v>
      </c>
      <c r="BK433" s="22">
        <v>111</v>
      </c>
      <c r="BL433" s="22">
        <v>72</v>
      </c>
      <c r="BM433" s="22">
        <v>67</v>
      </c>
      <c r="BN433" s="22">
        <v>51</v>
      </c>
      <c r="BO433" s="22">
        <v>4</v>
      </c>
      <c r="BP433" s="20"/>
      <c r="BQ433" s="22">
        <v>2</v>
      </c>
      <c r="BR433" s="20"/>
      <c r="BS433" s="20"/>
      <c r="BT433" s="20"/>
      <c r="BU433" s="22">
        <v>0.12</v>
      </c>
      <c r="BV433" s="22">
        <v>0</v>
      </c>
      <c r="BW433" s="22">
        <v>0.21</v>
      </c>
      <c r="BX433" s="22">
        <v>0.33</v>
      </c>
      <c r="BY433" s="22">
        <v>1.1200000000000001</v>
      </c>
      <c r="BZ433" s="22">
        <v>0.83</v>
      </c>
      <c r="CA433" s="22">
        <v>30</v>
      </c>
      <c r="CB433" s="22">
        <v>17</v>
      </c>
      <c r="CC433" s="22">
        <v>285</v>
      </c>
      <c r="CD433" s="22">
        <v>136</v>
      </c>
      <c r="CE433" s="22">
        <v>76</v>
      </c>
      <c r="CF433" s="22">
        <v>41</v>
      </c>
      <c r="CG433" s="22">
        <v>102</v>
      </c>
      <c r="CH433" s="22">
        <v>30</v>
      </c>
      <c r="CI433" s="22">
        <v>1.0900000000000001</v>
      </c>
      <c r="CJ433" s="22">
        <v>0.42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2">
        <v>0</v>
      </c>
      <c r="B434" s="22">
        <v>0</v>
      </c>
      <c r="C434" s="22">
        <v>61558</v>
      </c>
      <c r="D434" s="22">
        <v>0</v>
      </c>
      <c r="E434" s="22">
        <v>0</v>
      </c>
      <c r="F434" s="22">
        <v>-3</v>
      </c>
      <c r="G434" s="22">
        <v>3</v>
      </c>
      <c r="H434" s="22">
        <v>0</v>
      </c>
      <c r="I434" s="22">
        <v>3</v>
      </c>
      <c r="J434" s="20">
        <v>0</v>
      </c>
      <c r="K434" s="20">
        <v>0</v>
      </c>
      <c r="L434" s="22">
        <v>0</v>
      </c>
      <c r="M434" s="20" t="s">
        <v>604</v>
      </c>
      <c r="N434" s="20">
        <v>0</v>
      </c>
      <c r="O434" s="22">
        <v>310</v>
      </c>
      <c r="P434" s="23" t="b">
        <v>0</v>
      </c>
      <c r="Q434" s="20" t="s">
        <v>2443</v>
      </c>
      <c r="R434" s="20" t="s">
        <v>3985</v>
      </c>
      <c r="S434" s="22">
        <v>47</v>
      </c>
      <c r="T434" s="20" t="s">
        <v>1339</v>
      </c>
      <c r="U434" s="20">
        <v>1</v>
      </c>
      <c r="V434" s="20" t="s">
        <v>1340</v>
      </c>
      <c r="W434" s="20">
        <v>0.1</v>
      </c>
      <c r="X434" s="23" t="b">
        <v>0</v>
      </c>
      <c r="Y434" s="20"/>
      <c r="Z434" s="20" t="s">
        <v>898</v>
      </c>
      <c r="AA434" s="22">
        <v>11</v>
      </c>
      <c r="AB434" s="22">
        <v>14</v>
      </c>
      <c r="AC434" s="22">
        <v>1</v>
      </c>
      <c r="AD434" s="22">
        <v>2617</v>
      </c>
      <c r="AE434" s="22">
        <v>6</v>
      </c>
      <c r="AF434" s="22">
        <v>20409</v>
      </c>
      <c r="AG434" s="22">
        <v>16</v>
      </c>
      <c r="AH434" s="20">
        <v>0</v>
      </c>
      <c r="AI434" s="20">
        <v>0.2</v>
      </c>
      <c r="AJ434" s="20" t="s">
        <v>604</v>
      </c>
      <c r="AK434" s="22">
        <v>5</v>
      </c>
      <c r="AL434" s="22">
        <v>0</v>
      </c>
      <c r="AM434" s="22">
        <v>0</v>
      </c>
      <c r="AN434" s="22">
        <v>0</v>
      </c>
      <c r="AO434" s="22">
        <v>1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3</v>
      </c>
      <c r="AX434" s="20">
        <v>0.6</v>
      </c>
      <c r="AY434" s="20">
        <v>0.4</v>
      </c>
      <c r="AZ434" s="20">
        <v>0</v>
      </c>
      <c r="BA434" s="20">
        <v>0.1</v>
      </c>
      <c r="BB434" s="22">
        <v>0</v>
      </c>
      <c r="BC434" s="20">
        <v>0</v>
      </c>
      <c r="BD434" s="20">
        <v>0</v>
      </c>
      <c r="BE434" s="20">
        <v>0</v>
      </c>
      <c r="BF434" s="20">
        <v>0.03</v>
      </c>
      <c r="BG434" s="22">
        <v>523</v>
      </c>
      <c r="BH434" s="22">
        <v>238</v>
      </c>
      <c r="BI434" s="22">
        <v>492</v>
      </c>
      <c r="BJ434" s="22">
        <v>240</v>
      </c>
      <c r="BK434" s="22">
        <v>781</v>
      </c>
      <c r="BL434" s="22">
        <v>328</v>
      </c>
      <c r="BM434" s="22">
        <v>534</v>
      </c>
      <c r="BN434" s="22">
        <v>244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</v>
      </c>
      <c r="BX434" s="22">
        <v>0</v>
      </c>
      <c r="BY434" s="22">
        <v>0.54</v>
      </c>
      <c r="BZ434" s="22">
        <v>18</v>
      </c>
      <c r="CA434" s="22">
        <v>305</v>
      </c>
      <c r="CB434" s="22">
        <v>197</v>
      </c>
      <c r="CC434" s="22">
        <v>730</v>
      </c>
      <c r="CD434" s="22">
        <v>294</v>
      </c>
      <c r="CE434" s="22">
        <v>487</v>
      </c>
      <c r="CF434" s="22">
        <v>223</v>
      </c>
      <c r="CG434" s="22">
        <v>438</v>
      </c>
      <c r="CH434" s="22">
        <v>143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2">
        <v>100</v>
      </c>
      <c r="B435" s="22">
        <v>100</v>
      </c>
      <c r="C435" s="22">
        <v>214285</v>
      </c>
      <c r="D435" s="22">
        <v>0</v>
      </c>
      <c r="E435" s="22">
        <v>0</v>
      </c>
      <c r="F435" s="22">
        <v>0</v>
      </c>
      <c r="G435" s="22">
        <v>0</v>
      </c>
      <c r="H435" s="22">
        <v>1</v>
      </c>
      <c r="I435" s="22">
        <v>2</v>
      </c>
      <c r="J435" s="20">
        <v>0</v>
      </c>
      <c r="K435" s="20">
        <v>-0.3</v>
      </c>
      <c r="L435" s="22">
        <v>0</v>
      </c>
      <c r="M435" s="20" t="s">
        <v>1361</v>
      </c>
      <c r="N435" s="20">
        <v>0.2</v>
      </c>
      <c r="O435" s="22">
        <v>311</v>
      </c>
      <c r="P435" s="23" t="b">
        <v>0</v>
      </c>
      <c r="Q435" s="20"/>
      <c r="R435" s="20" t="s">
        <v>3524</v>
      </c>
      <c r="S435" s="22">
        <v>45</v>
      </c>
      <c r="T435" s="20" t="s">
        <v>1362</v>
      </c>
      <c r="U435" s="20">
        <v>3.9</v>
      </c>
      <c r="V435" s="20" t="s">
        <v>532</v>
      </c>
      <c r="W435" s="20">
        <v>1.4</v>
      </c>
      <c r="X435" s="23" t="b">
        <v>0</v>
      </c>
      <c r="Y435" s="20"/>
      <c r="Z435" s="20" t="s">
        <v>857</v>
      </c>
      <c r="AA435" s="22">
        <v>11</v>
      </c>
      <c r="AB435" s="22">
        <v>14</v>
      </c>
      <c r="AC435" s="22">
        <v>47</v>
      </c>
      <c r="AD435" s="22">
        <v>1880248</v>
      </c>
      <c r="AE435" s="22">
        <v>274</v>
      </c>
      <c r="AF435" s="22">
        <v>1780678</v>
      </c>
      <c r="AG435" s="22">
        <v>1636</v>
      </c>
      <c r="AH435" s="20">
        <v>0</v>
      </c>
      <c r="AI435" s="20">
        <v>10.4</v>
      </c>
      <c r="AJ435" s="20" t="s">
        <v>532</v>
      </c>
      <c r="AK435" s="22">
        <v>669</v>
      </c>
      <c r="AL435" s="22">
        <v>0</v>
      </c>
      <c r="AM435" s="22">
        <v>3</v>
      </c>
      <c r="AN435" s="22">
        <v>4</v>
      </c>
      <c r="AO435" s="22">
        <v>7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4</v>
      </c>
      <c r="AW435" s="22">
        <v>199</v>
      </c>
      <c r="AX435" s="20">
        <v>158.80000000000001</v>
      </c>
      <c r="AY435" s="20">
        <v>267</v>
      </c>
      <c r="AZ435" s="20">
        <v>33</v>
      </c>
      <c r="BA435" s="20">
        <v>46</v>
      </c>
      <c r="BB435" s="22">
        <v>8</v>
      </c>
      <c r="BC435" s="20">
        <v>0.09</v>
      </c>
      <c r="BD435" s="20">
        <v>1.26</v>
      </c>
      <c r="BE435" s="20">
        <v>1.35</v>
      </c>
      <c r="BF435" s="20">
        <v>8.42</v>
      </c>
      <c r="BG435" s="22">
        <v>307</v>
      </c>
      <c r="BH435" s="22">
        <v>120</v>
      </c>
      <c r="BI435" s="22">
        <v>110</v>
      </c>
      <c r="BJ435" s="22">
        <v>21</v>
      </c>
      <c r="BK435" s="22">
        <v>361</v>
      </c>
      <c r="BL435" s="22">
        <v>124</v>
      </c>
      <c r="BM435" s="22">
        <v>250</v>
      </c>
      <c r="BN435" s="22">
        <v>79</v>
      </c>
      <c r="BO435" s="22">
        <v>3</v>
      </c>
      <c r="BP435" s="20"/>
      <c r="BQ435" s="20"/>
      <c r="BR435" s="20"/>
      <c r="BS435" s="20"/>
      <c r="BT435" s="20"/>
      <c r="BU435" s="22">
        <v>0.01</v>
      </c>
      <c r="BV435" s="22">
        <v>0</v>
      </c>
      <c r="BW435" s="22">
        <v>0.17</v>
      </c>
      <c r="BX435" s="22">
        <v>0.18</v>
      </c>
      <c r="BY435" s="22">
        <v>1.1299999999999999</v>
      </c>
      <c r="BZ435" s="22">
        <v>0.94</v>
      </c>
      <c r="CA435" s="22">
        <v>382</v>
      </c>
      <c r="CB435" s="22">
        <v>67</v>
      </c>
      <c r="CC435" s="22">
        <v>359</v>
      </c>
      <c r="CD435" s="22">
        <v>122</v>
      </c>
      <c r="CE435" s="22">
        <v>56</v>
      </c>
      <c r="CF435" s="22">
        <v>7</v>
      </c>
      <c r="CG435" s="22">
        <v>176</v>
      </c>
      <c r="CH435" s="22">
        <v>75</v>
      </c>
      <c r="CI435" s="22">
        <v>1.08</v>
      </c>
      <c r="CJ435" s="22">
        <v>0.54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2">
        <v>0</v>
      </c>
      <c r="B436" s="22">
        <v>0</v>
      </c>
      <c r="C436" s="22">
        <v>444765</v>
      </c>
      <c r="D436" s="22">
        <v>0</v>
      </c>
      <c r="E436" s="22">
        <v>0</v>
      </c>
      <c r="F436" s="22">
        <v>0</v>
      </c>
      <c r="G436" s="22">
        <v>0</v>
      </c>
      <c r="H436" s="22">
        <v>0</v>
      </c>
      <c r="I436" s="22">
        <v>2</v>
      </c>
      <c r="J436" s="20">
        <v>0</v>
      </c>
      <c r="K436" s="20">
        <v>0</v>
      </c>
      <c r="L436" s="22">
        <v>0</v>
      </c>
      <c r="M436" s="20" t="s">
        <v>1372</v>
      </c>
      <c r="N436" s="20">
        <v>0</v>
      </c>
      <c r="O436" s="22">
        <v>312</v>
      </c>
      <c r="P436" s="23" t="b">
        <v>0</v>
      </c>
      <c r="Q436" s="20" t="s">
        <v>2108</v>
      </c>
      <c r="R436" s="20" t="s">
        <v>2109</v>
      </c>
      <c r="S436" s="22">
        <v>40</v>
      </c>
      <c r="T436" s="20" t="s">
        <v>1373</v>
      </c>
      <c r="U436" s="20">
        <v>0</v>
      </c>
      <c r="V436" s="20" t="s">
        <v>1374</v>
      </c>
      <c r="W436" s="20">
        <v>0</v>
      </c>
      <c r="X436" s="23" t="b">
        <v>0</v>
      </c>
      <c r="Y436" s="20"/>
      <c r="Z436" s="20" t="s">
        <v>871</v>
      </c>
      <c r="AA436" s="22">
        <v>11</v>
      </c>
      <c r="AB436" s="22">
        <v>14</v>
      </c>
      <c r="AC436" s="22">
        <v>0</v>
      </c>
      <c r="AD436" s="22">
        <v>0</v>
      </c>
      <c r="AE436" s="22">
        <v>0</v>
      </c>
      <c r="AF436" s="22">
        <v>2550</v>
      </c>
      <c r="AG436" s="22">
        <v>5</v>
      </c>
      <c r="AH436" s="20">
        <v>0</v>
      </c>
      <c r="AI436" s="20">
        <v>0</v>
      </c>
      <c r="AJ436" s="20" t="s">
        <v>683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599</v>
      </c>
      <c r="BH436" s="22">
        <v>219</v>
      </c>
      <c r="BI436" s="22">
        <v>585</v>
      </c>
      <c r="BJ436" s="22">
        <v>218</v>
      </c>
      <c r="BK436" s="22">
        <v>547</v>
      </c>
      <c r="BL436" s="22">
        <v>207</v>
      </c>
      <c r="BM436" s="22">
        <v>603</v>
      </c>
      <c r="BN436" s="22">
        <v>219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722</v>
      </c>
      <c r="CB436" s="22">
        <v>199</v>
      </c>
      <c r="CC436" s="22">
        <v>465</v>
      </c>
      <c r="CD436" s="22">
        <v>170</v>
      </c>
      <c r="CE436" s="22">
        <v>610</v>
      </c>
      <c r="CF436" s="22">
        <v>215</v>
      </c>
      <c r="CG436" s="22">
        <v>661</v>
      </c>
      <c r="CH436" s="22">
        <v>235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100</v>
      </c>
      <c r="B437" s="22">
        <v>100</v>
      </c>
      <c r="C437" s="22">
        <v>97032</v>
      </c>
      <c r="D437" s="22">
        <v>1</v>
      </c>
      <c r="E437" s="22">
        <v>-1</v>
      </c>
      <c r="F437" s="22">
        <v>5</v>
      </c>
      <c r="G437" s="22">
        <v>-5</v>
      </c>
      <c r="H437" s="22">
        <v>1</v>
      </c>
      <c r="I437" s="22">
        <v>2</v>
      </c>
      <c r="J437" s="20">
        <v>0</v>
      </c>
      <c r="K437" s="20">
        <v>4</v>
      </c>
      <c r="L437" s="22">
        <v>2</v>
      </c>
      <c r="M437" s="20" t="s">
        <v>1341</v>
      </c>
      <c r="N437" s="20">
        <v>4.5</v>
      </c>
      <c r="O437" s="22">
        <v>313</v>
      </c>
      <c r="P437" s="23" t="b">
        <v>0</v>
      </c>
      <c r="Q437" s="20"/>
      <c r="R437" s="20" t="s">
        <v>3331</v>
      </c>
      <c r="S437" s="22">
        <v>65</v>
      </c>
      <c r="T437" s="20" t="s">
        <v>1342</v>
      </c>
      <c r="U437" s="20">
        <v>3.8</v>
      </c>
      <c r="V437" s="20" t="s">
        <v>1343</v>
      </c>
      <c r="W437" s="20">
        <v>18.2</v>
      </c>
      <c r="X437" s="23" t="b">
        <v>0</v>
      </c>
      <c r="Y437" s="20"/>
      <c r="Z437" s="20" t="s">
        <v>857</v>
      </c>
      <c r="AA437" s="22">
        <v>11</v>
      </c>
      <c r="AB437" s="22">
        <v>14</v>
      </c>
      <c r="AC437" s="22">
        <v>100</v>
      </c>
      <c r="AD437" s="22">
        <v>2302866</v>
      </c>
      <c r="AE437" s="22">
        <v>42360</v>
      </c>
      <c r="AF437" s="22">
        <v>1458844</v>
      </c>
      <c r="AG437" s="22">
        <v>26906</v>
      </c>
      <c r="AH437" s="20">
        <v>0.7</v>
      </c>
      <c r="AI437" s="20">
        <v>15.4</v>
      </c>
      <c r="AJ437" s="20" t="s">
        <v>1341</v>
      </c>
      <c r="AK437" s="22">
        <v>2277</v>
      </c>
      <c r="AL437" s="22">
        <v>2</v>
      </c>
      <c r="AM437" s="22">
        <v>2</v>
      </c>
      <c r="AN437" s="22">
        <v>8</v>
      </c>
      <c r="AO437" s="22">
        <v>25</v>
      </c>
      <c r="AP437" s="22">
        <v>0</v>
      </c>
      <c r="AQ437" s="22">
        <v>0</v>
      </c>
      <c r="AR437" s="22">
        <v>0</v>
      </c>
      <c r="AS437" s="22">
        <v>1</v>
      </c>
      <c r="AT437" s="22">
        <v>1</v>
      </c>
      <c r="AU437" s="22">
        <v>0</v>
      </c>
      <c r="AV437" s="22">
        <v>8</v>
      </c>
      <c r="AW437" s="22">
        <v>516</v>
      </c>
      <c r="AX437" s="20">
        <v>712.4</v>
      </c>
      <c r="AY437" s="20">
        <v>133.69999999999999</v>
      </c>
      <c r="AZ437" s="20">
        <v>303</v>
      </c>
      <c r="BA437" s="20">
        <v>115.1</v>
      </c>
      <c r="BB437" s="22">
        <v>26</v>
      </c>
      <c r="BC437" s="20">
        <v>2.14</v>
      </c>
      <c r="BD437" s="20">
        <v>0.86</v>
      </c>
      <c r="BE437" s="20">
        <v>3</v>
      </c>
      <c r="BF437" s="20">
        <v>34.44</v>
      </c>
      <c r="BG437" s="22">
        <v>19</v>
      </c>
      <c r="BH437" s="22">
        <v>1</v>
      </c>
      <c r="BI437" s="22">
        <v>212</v>
      </c>
      <c r="BJ437" s="22">
        <v>49</v>
      </c>
      <c r="BK437" s="22">
        <v>88</v>
      </c>
      <c r="BL437" s="22">
        <v>4</v>
      </c>
      <c r="BM437" s="22">
        <v>73</v>
      </c>
      <c r="BN437" s="22">
        <v>6</v>
      </c>
      <c r="BO437" s="20"/>
      <c r="BP437" s="20"/>
      <c r="BQ437" s="22">
        <v>3</v>
      </c>
      <c r="BR437" s="20"/>
      <c r="BS437" s="20"/>
      <c r="BT437" s="20"/>
      <c r="BU437" s="22">
        <v>0.08</v>
      </c>
      <c r="BV437" s="22">
        <v>0</v>
      </c>
      <c r="BW437" s="22">
        <v>0.03</v>
      </c>
      <c r="BX437" s="22">
        <v>0.11</v>
      </c>
      <c r="BY437" s="22">
        <v>1.36</v>
      </c>
      <c r="BZ437" s="22">
        <v>0.99</v>
      </c>
      <c r="CA437" s="22">
        <v>45</v>
      </c>
      <c r="CB437" s="22">
        <v>3</v>
      </c>
      <c r="CC437" s="22">
        <v>48</v>
      </c>
      <c r="CD437" s="22">
        <v>9</v>
      </c>
      <c r="CE437" s="22">
        <v>67</v>
      </c>
      <c r="CF437" s="22">
        <v>11</v>
      </c>
      <c r="CG437" s="22">
        <v>18</v>
      </c>
      <c r="CH437" s="22">
        <v>6</v>
      </c>
      <c r="CI437" s="22">
        <v>1.03</v>
      </c>
      <c r="CJ437" s="22">
        <v>0.32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0"/>
      <c r="B438" s="20"/>
      <c r="C438" s="22">
        <v>441428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2</v>
      </c>
      <c r="J438" s="20">
        <v>0</v>
      </c>
      <c r="K438" s="20">
        <v>0.5</v>
      </c>
      <c r="L438" s="22">
        <v>2</v>
      </c>
      <c r="M438" s="20" t="s">
        <v>2510</v>
      </c>
      <c r="N438" s="20">
        <v>1</v>
      </c>
      <c r="O438" s="22">
        <v>626</v>
      </c>
      <c r="P438" s="23" t="b">
        <v>0</v>
      </c>
      <c r="Q438" s="20"/>
      <c r="R438" s="20"/>
      <c r="S438" s="22">
        <v>40</v>
      </c>
      <c r="T438" s="20" t="s">
        <v>2511</v>
      </c>
      <c r="U438" s="20">
        <v>1.9</v>
      </c>
      <c r="V438" s="20" t="s">
        <v>2512</v>
      </c>
      <c r="W438" s="20">
        <v>0.2</v>
      </c>
      <c r="X438" s="23" t="b">
        <v>0</v>
      </c>
      <c r="Y438" s="20"/>
      <c r="Z438" s="20" t="s">
        <v>857</v>
      </c>
      <c r="AA438" s="22">
        <v>11</v>
      </c>
      <c r="AB438" s="22">
        <v>14</v>
      </c>
      <c r="AC438" s="22">
        <v>17</v>
      </c>
      <c r="AD438" s="22">
        <v>35227</v>
      </c>
      <c r="AE438" s="22">
        <v>602</v>
      </c>
      <c r="AF438" s="22">
        <v>27339</v>
      </c>
      <c r="AG438" s="22">
        <v>341</v>
      </c>
      <c r="AH438" s="20">
        <v>0.2</v>
      </c>
      <c r="AI438" s="20">
        <v>4.2</v>
      </c>
      <c r="AJ438" s="20" t="s">
        <v>2512</v>
      </c>
      <c r="AK438" s="22">
        <v>531</v>
      </c>
      <c r="AL438" s="22">
        <v>0</v>
      </c>
      <c r="AM438" s="22">
        <v>0</v>
      </c>
      <c r="AN438" s="22">
        <v>1</v>
      </c>
      <c r="AO438" s="22">
        <v>4</v>
      </c>
      <c r="AP438" s="22">
        <v>0</v>
      </c>
      <c r="AQ438" s="22">
        <v>0</v>
      </c>
      <c r="AR438" s="22">
        <v>0</v>
      </c>
      <c r="AS438" s="22">
        <v>1</v>
      </c>
      <c r="AT438" s="22">
        <v>0</v>
      </c>
      <c r="AU438" s="22">
        <v>0</v>
      </c>
      <c r="AV438" s="22">
        <v>0</v>
      </c>
      <c r="AW438" s="22">
        <v>97</v>
      </c>
      <c r="AX438" s="20">
        <v>95</v>
      </c>
      <c r="AY438" s="20">
        <v>9.1</v>
      </c>
      <c r="AZ438" s="20">
        <v>15</v>
      </c>
      <c r="BA438" s="20">
        <v>11.9</v>
      </c>
      <c r="BB438" s="22">
        <v>6</v>
      </c>
      <c r="BC438" s="20">
        <v>0.12</v>
      </c>
      <c r="BD438" s="20">
        <v>0.06</v>
      </c>
      <c r="BE438" s="20">
        <v>0.18</v>
      </c>
      <c r="BF438" s="20">
        <v>6.26</v>
      </c>
      <c r="BG438" s="22">
        <v>352</v>
      </c>
      <c r="BH438" s="22">
        <v>139</v>
      </c>
      <c r="BI438" s="22">
        <v>443</v>
      </c>
      <c r="BJ438" s="22">
        <v>160</v>
      </c>
      <c r="BK438" s="22">
        <v>415</v>
      </c>
      <c r="BL438" s="22">
        <v>150</v>
      </c>
      <c r="BM438" s="22">
        <v>421</v>
      </c>
      <c r="BN438" s="22">
        <v>152</v>
      </c>
      <c r="BO438" s="20"/>
      <c r="BP438" s="20"/>
      <c r="BQ438" s="20"/>
      <c r="BR438" s="20"/>
      <c r="BS438" s="20"/>
      <c r="BT438" s="20"/>
      <c r="BU438" s="22">
        <v>0.02</v>
      </c>
      <c r="BV438" s="22">
        <v>0</v>
      </c>
      <c r="BW438" s="22">
        <v>0.01</v>
      </c>
      <c r="BX438" s="22">
        <v>0.03</v>
      </c>
      <c r="BY438" s="22">
        <v>1.06</v>
      </c>
      <c r="BZ438" s="22">
        <v>0.68</v>
      </c>
      <c r="CA438" s="22">
        <v>719</v>
      </c>
      <c r="CB438" s="22">
        <v>197</v>
      </c>
      <c r="CC438" s="22">
        <v>234</v>
      </c>
      <c r="CD438" s="22">
        <v>72</v>
      </c>
      <c r="CE438" s="22">
        <v>314</v>
      </c>
      <c r="CF438" s="22">
        <v>106</v>
      </c>
      <c r="CG438" s="22">
        <v>362</v>
      </c>
      <c r="CH438" s="22">
        <v>143</v>
      </c>
      <c r="CI438" s="22">
        <v>1.02</v>
      </c>
      <c r="CJ438" s="22">
        <v>0.17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0"/>
      <c r="B439" s="20"/>
      <c r="C439" s="22">
        <v>491970</v>
      </c>
      <c r="D439" s="22">
        <v>0</v>
      </c>
      <c r="E439" s="22">
        <v>0</v>
      </c>
      <c r="F439" s="22">
        <v>-1</v>
      </c>
      <c r="G439" s="22">
        <v>1</v>
      </c>
      <c r="H439" s="22">
        <v>0</v>
      </c>
      <c r="I439" s="22">
        <v>3</v>
      </c>
      <c r="J439" s="20">
        <v>0</v>
      </c>
      <c r="K439" s="20">
        <v>0</v>
      </c>
      <c r="L439" s="22">
        <v>0</v>
      </c>
      <c r="M439" s="20" t="s">
        <v>1289</v>
      </c>
      <c r="N439" s="20">
        <v>0.5</v>
      </c>
      <c r="O439" s="22">
        <v>627</v>
      </c>
      <c r="P439" s="23" t="b">
        <v>0</v>
      </c>
      <c r="Q439" s="20"/>
      <c r="R439" s="20"/>
      <c r="S439" s="22">
        <v>44</v>
      </c>
      <c r="T439" s="20" t="s">
        <v>2513</v>
      </c>
      <c r="U439" s="20">
        <v>1</v>
      </c>
      <c r="V439" s="20" t="s">
        <v>680</v>
      </c>
      <c r="W439" s="20">
        <v>0</v>
      </c>
      <c r="X439" s="23" t="b">
        <v>0</v>
      </c>
      <c r="Y439" s="20"/>
      <c r="Z439" s="20" t="s">
        <v>857</v>
      </c>
      <c r="AA439" s="22">
        <v>11</v>
      </c>
      <c r="AB439" s="22">
        <v>14</v>
      </c>
      <c r="AC439" s="22">
        <v>5</v>
      </c>
      <c r="AD439" s="22">
        <v>2183</v>
      </c>
      <c r="AE439" s="22">
        <v>30</v>
      </c>
      <c r="AF439" s="22">
        <v>2596</v>
      </c>
      <c r="AG439" s="22">
        <v>42</v>
      </c>
      <c r="AH439" s="20">
        <v>0.1</v>
      </c>
      <c r="AI439" s="20">
        <v>1.1000000000000001</v>
      </c>
      <c r="AJ439" s="20" t="s">
        <v>680</v>
      </c>
      <c r="AK439" s="22">
        <v>86</v>
      </c>
      <c r="AL439" s="22">
        <v>0</v>
      </c>
      <c r="AM439" s="22">
        <v>0</v>
      </c>
      <c r="AN439" s="22">
        <v>0</v>
      </c>
      <c r="AO439" s="22">
        <v>0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7</v>
      </c>
      <c r="AX439" s="20">
        <v>11.6</v>
      </c>
      <c r="AY439" s="20">
        <v>5.3</v>
      </c>
      <c r="AZ439" s="20">
        <v>19</v>
      </c>
      <c r="BA439" s="20">
        <v>3.6</v>
      </c>
      <c r="BB439" s="22">
        <v>1</v>
      </c>
      <c r="BC439" s="20">
        <v>0.14000000000000001</v>
      </c>
      <c r="BD439" s="20">
        <v>0.01</v>
      </c>
      <c r="BE439" s="20">
        <v>0.15</v>
      </c>
      <c r="BF439" s="20">
        <v>1.75</v>
      </c>
      <c r="BG439" s="22">
        <v>476</v>
      </c>
      <c r="BH439" s="22">
        <v>210</v>
      </c>
      <c r="BI439" s="22">
        <v>446</v>
      </c>
      <c r="BJ439" s="22">
        <v>220</v>
      </c>
      <c r="BK439" s="22">
        <v>396</v>
      </c>
      <c r="BL439" s="22">
        <v>198</v>
      </c>
      <c r="BM439" s="22">
        <v>470</v>
      </c>
      <c r="BN439" s="22">
        <v>212</v>
      </c>
      <c r="BO439" s="20"/>
      <c r="BP439" s="20"/>
      <c r="BQ439" s="20"/>
      <c r="BR439" s="20"/>
      <c r="BS439" s="20"/>
      <c r="BT439" s="20"/>
      <c r="BU439" s="22">
        <v>0.15</v>
      </c>
      <c r="BV439" s="22">
        <v>0</v>
      </c>
      <c r="BW439" s="22">
        <v>0.01</v>
      </c>
      <c r="BX439" s="22">
        <v>0.16</v>
      </c>
      <c r="BY439" s="22">
        <v>1.83</v>
      </c>
      <c r="BZ439" s="22">
        <v>0</v>
      </c>
      <c r="CA439" s="22">
        <v>584</v>
      </c>
      <c r="CB439" s="22">
        <v>334</v>
      </c>
      <c r="CC439" s="22">
        <v>308</v>
      </c>
      <c r="CD439" s="22">
        <v>150</v>
      </c>
      <c r="CE439" s="22">
        <v>462</v>
      </c>
      <c r="CF439" s="22">
        <v>206</v>
      </c>
      <c r="CG439" s="22">
        <v>617</v>
      </c>
      <c r="CH439" s="22">
        <v>228</v>
      </c>
      <c r="CI439" s="22">
        <v>1.05</v>
      </c>
      <c r="CJ439" s="22">
        <v>0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2">
        <v>0</v>
      </c>
      <c r="B440" s="22">
        <v>0</v>
      </c>
      <c r="C440" s="22">
        <v>496208</v>
      </c>
      <c r="D440" s="22">
        <v>0</v>
      </c>
      <c r="E440" s="22">
        <v>0</v>
      </c>
      <c r="F440" s="22">
        <v>-2</v>
      </c>
      <c r="G440" s="22">
        <v>2</v>
      </c>
      <c r="H440" s="22">
        <v>0</v>
      </c>
      <c r="I440" s="22">
        <v>3</v>
      </c>
      <c r="J440" s="20">
        <v>0</v>
      </c>
      <c r="K440" s="20">
        <v>0</v>
      </c>
      <c r="L440" s="22">
        <v>0</v>
      </c>
      <c r="M440" s="20" t="s">
        <v>998</v>
      </c>
      <c r="N440" s="20">
        <v>0</v>
      </c>
      <c r="O440" s="22">
        <v>628</v>
      </c>
      <c r="P440" s="23" t="b">
        <v>0</v>
      </c>
      <c r="Q440" s="20" t="s">
        <v>909</v>
      </c>
      <c r="R440" s="20" t="s">
        <v>3525</v>
      </c>
      <c r="S440" s="22">
        <v>43</v>
      </c>
      <c r="T440" s="20" t="s">
        <v>2514</v>
      </c>
      <c r="U440" s="20">
        <v>1</v>
      </c>
      <c r="V440" s="20" t="s">
        <v>2515</v>
      </c>
      <c r="W440" s="20">
        <v>0</v>
      </c>
      <c r="X440" s="23" t="b">
        <v>0</v>
      </c>
      <c r="Y440" s="20"/>
      <c r="Z440" s="20" t="s">
        <v>898</v>
      </c>
      <c r="AA440" s="22">
        <v>11</v>
      </c>
      <c r="AB440" s="22">
        <v>14</v>
      </c>
      <c r="AC440" s="22">
        <v>1</v>
      </c>
      <c r="AD440" s="22">
        <v>5421</v>
      </c>
      <c r="AE440" s="22">
        <v>21</v>
      </c>
      <c r="AF440" s="22">
        <v>8343</v>
      </c>
      <c r="AG440" s="22">
        <v>13</v>
      </c>
      <c r="AH440" s="20">
        <v>0</v>
      </c>
      <c r="AI440" s="20">
        <v>0.2</v>
      </c>
      <c r="AJ440" s="20" t="s">
        <v>2515</v>
      </c>
      <c r="AK440" s="22">
        <v>13</v>
      </c>
      <c r="AL440" s="22">
        <v>0</v>
      </c>
      <c r="AM440" s="22">
        <v>0</v>
      </c>
      <c r="AN440" s="22">
        <v>0</v>
      </c>
      <c r="AO440" s="22">
        <v>0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0</v>
      </c>
      <c r="AW440" s="22">
        <v>3</v>
      </c>
      <c r="AX440" s="20">
        <v>0.2</v>
      </c>
      <c r="AY440" s="20">
        <v>0.8</v>
      </c>
      <c r="AZ440" s="20">
        <v>0</v>
      </c>
      <c r="BA440" s="20">
        <v>0.1</v>
      </c>
      <c r="BB440" s="22">
        <v>0</v>
      </c>
      <c r="BC440" s="20">
        <v>0</v>
      </c>
      <c r="BD440" s="20">
        <v>0</v>
      </c>
      <c r="BE440" s="20">
        <v>0</v>
      </c>
      <c r="BF440" s="20">
        <v>0.14000000000000001</v>
      </c>
      <c r="BG440" s="22">
        <v>529</v>
      </c>
      <c r="BH440" s="22">
        <v>241</v>
      </c>
      <c r="BI440" s="22">
        <v>481</v>
      </c>
      <c r="BJ440" s="22">
        <v>235</v>
      </c>
      <c r="BK440" s="22">
        <v>629</v>
      </c>
      <c r="BL440" s="22">
        <v>239</v>
      </c>
      <c r="BM440" s="22">
        <v>531</v>
      </c>
      <c r="BN440" s="22">
        <v>241</v>
      </c>
      <c r="BO440" s="20"/>
      <c r="BP440" s="20"/>
      <c r="BQ440" s="20"/>
      <c r="BR440" s="20"/>
      <c r="BS440" s="20"/>
      <c r="BT440" s="20"/>
      <c r="BU440" s="22">
        <v>0</v>
      </c>
      <c r="BV440" s="22">
        <v>0</v>
      </c>
      <c r="BW440" s="22">
        <v>0</v>
      </c>
      <c r="BX440" s="22">
        <v>0</v>
      </c>
      <c r="BY440" s="22">
        <v>0.97</v>
      </c>
      <c r="BZ440" s="22">
        <v>0</v>
      </c>
      <c r="CA440" s="22">
        <v>644</v>
      </c>
      <c r="CB440" s="22">
        <v>357</v>
      </c>
      <c r="CC440" s="22">
        <v>564</v>
      </c>
      <c r="CD440" s="22">
        <v>198</v>
      </c>
      <c r="CE440" s="22">
        <v>455</v>
      </c>
      <c r="CF440" s="22">
        <v>201</v>
      </c>
      <c r="CG440" s="22">
        <v>590</v>
      </c>
      <c r="CH440" s="22">
        <v>214</v>
      </c>
      <c r="CI440" s="22">
        <v>0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0"/>
      <c r="B441" s="20"/>
      <c r="C441" s="22">
        <v>491501</v>
      </c>
      <c r="D441" s="22">
        <v>0</v>
      </c>
      <c r="E441" s="22">
        <v>0</v>
      </c>
      <c r="F441" s="22">
        <v>-1</v>
      </c>
      <c r="G441" s="22">
        <v>1</v>
      </c>
      <c r="H441" s="22">
        <v>0</v>
      </c>
      <c r="I441" s="22">
        <v>3</v>
      </c>
      <c r="J441" s="20">
        <v>0</v>
      </c>
      <c r="K441" s="20">
        <v>-0.3</v>
      </c>
      <c r="L441" s="22">
        <v>0</v>
      </c>
      <c r="M441" s="20" t="s">
        <v>478</v>
      </c>
      <c r="N441" s="20">
        <v>0.2</v>
      </c>
      <c r="O441" s="22">
        <v>629</v>
      </c>
      <c r="P441" s="23" t="b">
        <v>0</v>
      </c>
      <c r="Q441" s="20"/>
      <c r="R441" s="20"/>
      <c r="S441" s="22">
        <v>44</v>
      </c>
      <c r="T441" s="20" t="s">
        <v>2516</v>
      </c>
      <c r="U441" s="20">
        <v>1</v>
      </c>
      <c r="V441" s="20" t="s">
        <v>2517</v>
      </c>
      <c r="W441" s="20">
        <v>0</v>
      </c>
      <c r="X441" s="23" t="b">
        <v>0</v>
      </c>
      <c r="Y441" s="20"/>
      <c r="Z441" s="20" t="s">
        <v>857</v>
      </c>
      <c r="AA441" s="22">
        <v>11</v>
      </c>
      <c r="AB441" s="22">
        <v>14</v>
      </c>
      <c r="AC441" s="22">
        <v>3</v>
      </c>
      <c r="AD441" s="22">
        <v>1543</v>
      </c>
      <c r="AE441" s="22">
        <v>10</v>
      </c>
      <c r="AF441" s="22">
        <v>1994</v>
      </c>
      <c r="AG441" s="22">
        <v>25</v>
      </c>
      <c r="AH441" s="20">
        <v>0</v>
      </c>
      <c r="AI441" s="20">
        <v>0.7</v>
      </c>
      <c r="AJ441" s="20" t="s">
        <v>2517</v>
      </c>
      <c r="AK441" s="22">
        <v>3</v>
      </c>
      <c r="AL441" s="22">
        <v>0</v>
      </c>
      <c r="AM441" s="22">
        <v>0</v>
      </c>
      <c r="AN441" s="22">
        <v>0</v>
      </c>
      <c r="AO441" s="22">
        <v>0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8</v>
      </c>
      <c r="AX441" s="20">
        <v>1</v>
      </c>
      <c r="AY441" s="20">
        <v>0.4</v>
      </c>
      <c r="AZ441" s="20">
        <v>0</v>
      </c>
      <c r="BA441" s="20">
        <v>0.1</v>
      </c>
      <c r="BB441" s="22">
        <v>0</v>
      </c>
      <c r="BC441" s="20">
        <v>0</v>
      </c>
      <c r="BD441" s="20">
        <v>0</v>
      </c>
      <c r="BE441" s="20">
        <v>0</v>
      </c>
      <c r="BF441" s="20">
        <v>0.01</v>
      </c>
      <c r="BG441" s="22">
        <v>520</v>
      </c>
      <c r="BH441" s="22">
        <v>236</v>
      </c>
      <c r="BI441" s="22">
        <v>491</v>
      </c>
      <c r="BJ441" s="22">
        <v>239</v>
      </c>
      <c r="BK441" s="22">
        <v>663</v>
      </c>
      <c r="BL441" s="22">
        <v>258</v>
      </c>
      <c r="BM441" s="22">
        <v>532</v>
      </c>
      <c r="BN441" s="22">
        <v>242</v>
      </c>
      <c r="BO441" s="20"/>
      <c r="BP441" s="20"/>
      <c r="BQ441" s="20"/>
      <c r="BR441" s="20"/>
      <c r="BS441" s="20"/>
      <c r="BT441" s="20"/>
      <c r="BU441" s="22">
        <v>0</v>
      </c>
      <c r="BV441" s="22">
        <v>0</v>
      </c>
      <c r="BW441" s="22">
        <v>0</v>
      </c>
      <c r="BX441" s="22">
        <v>0</v>
      </c>
      <c r="BY441" s="22">
        <v>0.3</v>
      </c>
      <c r="BZ441" s="22">
        <v>0</v>
      </c>
      <c r="CA441" s="22">
        <v>583</v>
      </c>
      <c r="CB441" s="22">
        <v>333</v>
      </c>
      <c r="CC441" s="22">
        <v>354</v>
      </c>
      <c r="CD441" s="22">
        <v>165</v>
      </c>
      <c r="CE441" s="22">
        <v>461</v>
      </c>
      <c r="CF441" s="22">
        <v>205</v>
      </c>
      <c r="CG441" s="22">
        <v>641</v>
      </c>
      <c r="CH441" s="22">
        <v>244</v>
      </c>
      <c r="CI441" s="22">
        <v>0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2">
        <v>100</v>
      </c>
      <c r="B442" s="22">
        <v>100</v>
      </c>
      <c r="C442" s="22">
        <v>158983</v>
      </c>
      <c r="D442" s="22">
        <v>0</v>
      </c>
      <c r="E442" s="22">
        <v>0</v>
      </c>
      <c r="F442" s="22">
        <v>-1</v>
      </c>
      <c r="G442" s="22">
        <v>1</v>
      </c>
      <c r="H442" s="22">
        <v>0</v>
      </c>
      <c r="I442" s="22">
        <v>3</v>
      </c>
      <c r="J442" s="20">
        <v>0</v>
      </c>
      <c r="K442" s="20">
        <v>1</v>
      </c>
      <c r="L442" s="22">
        <v>2</v>
      </c>
      <c r="M442" s="20" t="s">
        <v>2746</v>
      </c>
      <c r="N442" s="20">
        <v>1.5</v>
      </c>
      <c r="O442" s="22">
        <v>668</v>
      </c>
      <c r="P442" s="23" t="b">
        <v>0</v>
      </c>
      <c r="Q442" s="20"/>
      <c r="R442" s="20" t="s">
        <v>4110</v>
      </c>
      <c r="S442" s="22">
        <v>54</v>
      </c>
      <c r="T442" s="20" t="s">
        <v>2747</v>
      </c>
      <c r="U442" s="20">
        <v>1.6</v>
      </c>
      <c r="V442" s="20" t="s">
        <v>2748</v>
      </c>
      <c r="W442" s="20">
        <v>0.1</v>
      </c>
      <c r="X442" s="23" t="b">
        <v>0</v>
      </c>
      <c r="Y442" s="20"/>
      <c r="Z442" s="20" t="s">
        <v>857</v>
      </c>
      <c r="AA442" s="22">
        <v>11</v>
      </c>
      <c r="AB442" s="22">
        <v>14</v>
      </c>
      <c r="AC442" s="22">
        <v>32</v>
      </c>
      <c r="AD442" s="22">
        <v>19409</v>
      </c>
      <c r="AE442" s="22">
        <v>790</v>
      </c>
      <c r="AF442" s="22">
        <v>16734</v>
      </c>
      <c r="AG442" s="22">
        <v>198</v>
      </c>
      <c r="AH442" s="20">
        <v>0.3</v>
      </c>
      <c r="AI442" s="20">
        <v>5.9</v>
      </c>
      <c r="AJ442" s="20" t="s">
        <v>2748</v>
      </c>
      <c r="AK442" s="22">
        <v>1087</v>
      </c>
      <c r="AL442" s="22">
        <v>1</v>
      </c>
      <c r="AM442" s="22">
        <v>0</v>
      </c>
      <c r="AN442" s="22">
        <v>4</v>
      </c>
      <c r="AO442" s="22">
        <v>8</v>
      </c>
      <c r="AP442" s="22">
        <v>0</v>
      </c>
      <c r="AQ442" s="22">
        <v>0</v>
      </c>
      <c r="AR442" s="22">
        <v>0</v>
      </c>
      <c r="AS442" s="22">
        <v>7</v>
      </c>
      <c r="AT442" s="22">
        <v>0</v>
      </c>
      <c r="AU442" s="22">
        <v>0</v>
      </c>
      <c r="AV442" s="22">
        <v>0</v>
      </c>
      <c r="AW442" s="22">
        <v>161</v>
      </c>
      <c r="AX442" s="20">
        <v>195.4</v>
      </c>
      <c r="AY442" s="20">
        <v>193.8</v>
      </c>
      <c r="AZ442" s="20">
        <v>40</v>
      </c>
      <c r="BA442" s="20">
        <v>42.7</v>
      </c>
      <c r="BB442" s="22">
        <v>12</v>
      </c>
      <c r="BC442" s="20">
        <v>0.32</v>
      </c>
      <c r="BD442" s="20">
        <v>1.3</v>
      </c>
      <c r="BE442" s="20">
        <v>1.62</v>
      </c>
      <c r="BF442" s="20">
        <v>14.97</v>
      </c>
      <c r="BG442" s="22">
        <v>275</v>
      </c>
      <c r="BH442" s="22">
        <v>117</v>
      </c>
      <c r="BI442" s="22">
        <v>158</v>
      </c>
      <c r="BJ442" s="22">
        <v>103</v>
      </c>
      <c r="BK442" s="22">
        <v>340</v>
      </c>
      <c r="BL442" s="22">
        <v>175</v>
      </c>
      <c r="BM442" s="22">
        <v>266</v>
      </c>
      <c r="BN442" s="22">
        <v>128</v>
      </c>
      <c r="BO442" s="20"/>
      <c r="BP442" s="20"/>
      <c r="BQ442" s="20"/>
      <c r="BR442" s="20"/>
      <c r="BS442" s="20"/>
      <c r="BT442" s="20"/>
      <c r="BU442" s="22">
        <v>0.03</v>
      </c>
      <c r="BV442" s="22">
        <v>0</v>
      </c>
      <c r="BW442" s="22">
        <v>0.11</v>
      </c>
      <c r="BX442" s="22">
        <v>0.14000000000000001</v>
      </c>
      <c r="BY442" s="22">
        <v>1.24</v>
      </c>
      <c r="BZ442" s="22">
        <v>0.66</v>
      </c>
      <c r="CA442" s="22">
        <v>115</v>
      </c>
      <c r="CB442" s="22">
        <v>70</v>
      </c>
      <c r="CC442" s="22">
        <v>212</v>
      </c>
      <c r="CD442" s="22">
        <v>102</v>
      </c>
      <c r="CE442" s="22">
        <v>374</v>
      </c>
      <c r="CF442" s="22">
        <v>165</v>
      </c>
      <c r="CG442" s="22">
        <v>422</v>
      </c>
      <c r="CH442" s="22">
        <v>136</v>
      </c>
      <c r="CI442" s="22">
        <v>0.99</v>
      </c>
      <c r="CJ442" s="22">
        <v>0.33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75</v>
      </c>
      <c r="B443" s="22">
        <v>0</v>
      </c>
      <c r="C443" s="22">
        <v>441266</v>
      </c>
      <c r="D443" s="22">
        <v>0</v>
      </c>
      <c r="E443" s="22">
        <v>0</v>
      </c>
      <c r="F443" s="22">
        <v>0</v>
      </c>
      <c r="G443" s="22">
        <v>0</v>
      </c>
      <c r="H443" s="22">
        <v>0</v>
      </c>
      <c r="I443" s="22">
        <v>3</v>
      </c>
      <c r="J443" s="20">
        <v>0</v>
      </c>
      <c r="K443" s="20">
        <v>0</v>
      </c>
      <c r="L443" s="22">
        <v>0</v>
      </c>
      <c r="M443" s="20" t="s">
        <v>982</v>
      </c>
      <c r="N443" s="20">
        <v>0.8</v>
      </c>
      <c r="O443" s="22">
        <v>708</v>
      </c>
      <c r="P443" s="23" t="b">
        <v>0</v>
      </c>
      <c r="Q443" s="20" t="s">
        <v>4276</v>
      </c>
      <c r="R443" s="20" t="s">
        <v>4111</v>
      </c>
      <c r="S443" s="22">
        <v>50</v>
      </c>
      <c r="T443" s="20" t="s">
        <v>3078</v>
      </c>
      <c r="U443" s="20">
        <v>1.5</v>
      </c>
      <c r="V443" s="20" t="s">
        <v>3079</v>
      </c>
      <c r="W443" s="20">
        <v>0.1</v>
      </c>
      <c r="X443" s="23" t="b">
        <v>0</v>
      </c>
      <c r="Y443" s="20"/>
      <c r="Z443" s="20" t="s">
        <v>936</v>
      </c>
      <c r="AA443" s="22">
        <v>11</v>
      </c>
      <c r="AB443" s="22">
        <v>14</v>
      </c>
      <c r="AC443" s="22">
        <v>28</v>
      </c>
      <c r="AD443" s="22">
        <v>31583</v>
      </c>
      <c r="AE443" s="22">
        <v>5</v>
      </c>
      <c r="AF443" s="22">
        <v>28692</v>
      </c>
      <c r="AG443" s="22">
        <v>124</v>
      </c>
      <c r="AH443" s="20">
        <v>0.2</v>
      </c>
      <c r="AI443" s="20">
        <v>5.6</v>
      </c>
      <c r="AJ443" s="20" t="s">
        <v>3079</v>
      </c>
      <c r="AK443" s="22">
        <v>837</v>
      </c>
      <c r="AL443" s="22">
        <v>0</v>
      </c>
      <c r="AM443" s="22">
        <v>0</v>
      </c>
      <c r="AN443" s="22">
        <v>3</v>
      </c>
      <c r="AO443" s="22">
        <v>10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107</v>
      </c>
      <c r="AX443" s="20">
        <v>120</v>
      </c>
      <c r="AY443" s="20">
        <v>152.9</v>
      </c>
      <c r="AZ443" s="20">
        <v>146</v>
      </c>
      <c r="BA443" s="20">
        <v>41.8</v>
      </c>
      <c r="BB443" s="22">
        <v>9</v>
      </c>
      <c r="BC443" s="20">
        <v>1.53</v>
      </c>
      <c r="BD443" s="20">
        <v>0.91</v>
      </c>
      <c r="BE443" s="20">
        <v>2.44</v>
      </c>
      <c r="BF443" s="20">
        <v>12.27</v>
      </c>
      <c r="BG443" s="22">
        <v>333</v>
      </c>
      <c r="BH443" s="22">
        <v>140</v>
      </c>
      <c r="BI443" s="22">
        <v>192</v>
      </c>
      <c r="BJ443" s="22">
        <v>125</v>
      </c>
      <c r="BK443" s="22">
        <v>183</v>
      </c>
      <c r="BL443" s="22">
        <v>104</v>
      </c>
      <c r="BM443" s="22">
        <v>274</v>
      </c>
      <c r="BN443" s="22">
        <v>131</v>
      </c>
      <c r="BO443" s="20"/>
      <c r="BP443" s="20"/>
      <c r="BQ443" s="20"/>
      <c r="BR443" s="20"/>
      <c r="BS443" s="20"/>
      <c r="BT443" s="20"/>
      <c r="BU443" s="22">
        <v>0.16</v>
      </c>
      <c r="BV443" s="22">
        <v>0</v>
      </c>
      <c r="BW443" s="22">
        <v>0.1</v>
      </c>
      <c r="BX443" s="22">
        <v>0.26</v>
      </c>
      <c r="BY443" s="22">
        <v>1.32</v>
      </c>
      <c r="BZ443" s="22">
        <v>1.08</v>
      </c>
      <c r="CA443" s="22">
        <v>206</v>
      </c>
      <c r="CB443" s="22">
        <v>129</v>
      </c>
      <c r="CC443" s="22">
        <v>277</v>
      </c>
      <c r="CD443" s="22">
        <v>132</v>
      </c>
      <c r="CE443" s="22">
        <v>387</v>
      </c>
      <c r="CF443" s="22">
        <v>172</v>
      </c>
      <c r="CG443" s="22">
        <v>491</v>
      </c>
      <c r="CH443" s="22">
        <v>168</v>
      </c>
      <c r="CI443" s="22">
        <v>0.97</v>
      </c>
      <c r="CJ443" s="22">
        <v>0.32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27.75" thickBot="1">
      <c r="A444" s="22">
        <v>0</v>
      </c>
      <c r="B444" s="22">
        <v>0</v>
      </c>
      <c r="C444" s="22">
        <v>462491</v>
      </c>
      <c r="D444" s="22">
        <v>0</v>
      </c>
      <c r="E444" s="22">
        <v>0</v>
      </c>
      <c r="F444" s="22">
        <v>0</v>
      </c>
      <c r="G444" s="22">
        <v>0</v>
      </c>
      <c r="H444" s="22">
        <v>0</v>
      </c>
      <c r="I444" s="22">
        <v>2</v>
      </c>
      <c r="J444" s="20">
        <v>0</v>
      </c>
      <c r="K444" s="20">
        <v>0</v>
      </c>
      <c r="L444" s="22">
        <v>0</v>
      </c>
      <c r="M444" s="20" t="s">
        <v>1234</v>
      </c>
      <c r="N444" s="20">
        <v>0</v>
      </c>
      <c r="O444" s="22">
        <v>726</v>
      </c>
      <c r="P444" s="23" t="b">
        <v>0</v>
      </c>
      <c r="Q444" s="20" t="s">
        <v>3672</v>
      </c>
      <c r="R444" s="20" t="s">
        <v>3673</v>
      </c>
      <c r="S444" s="22">
        <v>40</v>
      </c>
      <c r="T444" s="20" t="s">
        <v>3218</v>
      </c>
      <c r="U444" s="20">
        <v>0</v>
      </c>
      <c r="V444" s="20" t="s">
        <v>662</v>
      </c>
      <c r="W444" s="20">
        <v>0</v>
      </c>
      <c r="X444" s="23" t="b">
        <v>0</v>
      </c>
      <c r="Y444" s="20"/>
      <c r="Z444" s="20" t="s">
        <v>871</v>
      </c>
      <c r="AA444" s="22">
        <v>11</v>
      </c>
      <c r="AB444" s="22">
        <v>14</v>
      </c>
      <c r="AC444" s="22">
        <v>0</v>
      </c>
      <c r="AD444" s="22">
        <v>2003</v>
      </c>
      <c r="AE444" s="22">
        <v>0</v>
      </c>
      <c r="AF444" s="22">
        <v>1977</v>
      </c>
      <c r="AG444" s="22">
        <v>9</v>
      </c>
      <c r="AH444" s="20">
        <v>0</v>
      </c>
      <c r="AI444" s="20">
        <v>0</v>
      </c>
      <c r="AJ444" s="20" t="s">
        <v>662</v>
      </c>
      <c r="AK444" s="22">
        <v>0</v>
      </c>
      <c r="AL444" s="22">
        <v>0</v>
      </c>
      <c r="AM444" s="22">
        <v>0</v>
      </c>
      <c r="AN444" s="22">
        <v>0</v>
      </c>
      <c r="AO444" s="22">
        <v>0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0</v>
      </c>
      <c r="AX444" s="20">
        <v>0</v>
      </c>
      <c r="AY444" s="20">
        <v>0</v>
      </c>
      <c r="AZ444" s="20">
        <v>0</v>
      </c>
      <c r="BA444" s="20">
        <v>0</v>
      </c>
      <c r="BB444" s="22">
        <v>0</v>
      </c>
      <c r="BC444" s="20">
        <v>0</v>
      </c>
      <c r="BD444" s="20">
        <v>0</v>
      </c>
      <c r="BE444" s="20">
        <v>0</v>
      </c>
      <c r="BF444" s="20">
        <v>0</v>
      </c>
      <c r="BG444" s="22">
        <v>607</v>
      </c>
      <c r="BH444" s="22">
        <v>223</v>
      </c>
      <c r="BI444" s="22">
        <v>593</v>
      </c>
      <c r="BJ444" s="22">
        <v>222</v>
      </c>
      <c r="BK444" s="22">
        <v>555</v>
      </c>
      <c r="BL444" s="22">
        <v>211</v>
      </c>
      <c r="BM444" s="22">
        <v>611</v>
      </c>
      <c r="BN444" s="22">
        <v>223</v>
      </c>
      <c r="BO444" s="20"/>
      <c r="BP444" s="20"/>
      <c r="BQ444" s="20"/>
      <c r="BR444" s="20"/>
      <c r="BS444" s="20"/>
      <c r="BT444" s="20"/>
      <c r="BU444" s="22">
        <v>0</v>
      </c>
      <c r="BV444" s="22">
        <v>0</v>
      </c>
      <c r="BW444" s="22">
        <v>0</v>
      </c>
      <c r="BX444" s="22">
        <v>0</v>
      </c>
      <c r="BY444" s="22">
        <v>0</v>
      </c>
      <c r="BZ444" s="22">
        <v>0</v>
      </c>
      <c r="CA444" s="22">
        <v>730</v>
      </c>
      <c r="CB444" s="22">
        <v>203</v>
      </c>
      <c r="CC444" s="22">
        <v>473</v>
      </c>
      <c r="CD444" s="22">
        <v>174</v>
      </c>
      <c r="CE444" s="22">
        <v>618</v>
      </c>
      <c r="CF444" s="22">
        <v>219</v>
      </c>
      <c r="CG444" s="22">
        <v>653</v>
      </c>
      <c r="CH444" s="22">
        <v>233</v>
      </c>
      <c r="CI444" s="22">
        <v>0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0"/>
      <c r="B445" s="20"/>
      <c r="C445" s="22">
        <v>519328</v>
      </c>
      <c r="D445" s="22">
        <v>0</v>
      </c>
      <c r="E445" s="22">
        <v>0</v>
      </c>
      <c r="F445" s="22">
        <v>-1</v>
      </c>
      <c r="G445" s="22">
        <v>1</v>
      </c>
      <c r="H445" s="22">
        <v>0</v>
      </c>
      <c r="I445" s="22">
        <v>2</v>
      </c>
      <c r="J445" s="20">
        <v>0</v>
      </c>
      <c r="K445" s="20">
        <v>-0.5</v>
      </c>
      <c r="L445" s="22">
        <v>0</v>
      </c>
      <c r="M445" s="20" t="s">
        <v>1164</v>
      </c>
      <c r="N445" s="20">
        <v>0</v>
      </c>
      <c r="O445" s="22">
        <v>728</v>
      </c>
      <c r="P445" s="23" t="b">
        <v>0</v>
      </c>
      <c r="Q445" s="20"/>
      <c r="R445" s="20"/>
      <c r="S445" s="22">
        <v>39</v>
      </c>
      <c r="T445" s="20" t="s">
        <v>3238</v>
      </c>
      <c r="U445" s="20">
        <v>0</v>
      </c>
      <c r="V445" s="20" t="s">
        <v>3239</v>
      </c>
      <c r="W445" s="20">
        <v>0</v>
      </c>
      <c r="X445" s="23" t="b">
        <v>0</v>
      </c>
      <c r="Y445" s="20"/>
      <c r="Z445" s="20" t="s">
        <v>857</v>
      </c>
      <c r="AA445" s="22">
        <v>11</v>
      </c>
      <c r="AB445" s="22">
        <v>14</v>
      </c>
      <c r="AC445" s="22">
        <v>0</v>
      </c>
      <c r="AD445" s="22">
        <v>3063</v>
      </c>
      <c r="AE445" s="22">
        <v>91</v>
      </c>
      <c r="AF445" s="22">
        <v>1823</v>
      </c>
      <c r="AG445" s="22">
        <v>85</v>
      </c>
      <c r="AH445" s="20">
        <v>0</v>
      </c>
      <c r="AI445" s="20">
        <v>0</v>
      </c>
      <c r="AJ445" s="20" t="s">
        <v>3239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0</v>
      </c>
      <c r="AX445" s="20">
        <v>0</v>
      </c>
      <c r="AY445" s="20">
        <v>0</v>
      </c>
      <c r="AZ445" s="20">
        <v>0</v>
      </c>
      <c r="BA445" s="20">
        <v>0</v>
      </c>
      <c r="BB445" s="22">
        <v>0</v>
      </c>
      <c r="BC445" s="20">
        <v>0</v>
      </c>
      <c r="BD445" s="20">
        <v>0</v>
      </c>
      <c r="BE445" s="20">
        <v>0</v>
      </c>
      <c r="BF445" s="20">
        <v>0</v>
      </c>
      <c r="BG445" s="22">
        <v>558</v>
      </c>
      <c r="BH445" s="22">
        <v>194</v>
      </c>
      <c r="BI445" s="22">
        <v>544</v>
      </c>
      <c r="BJ445" s="22">
        <v>193</v>
      </c>
      <c r="BK445" s="22">
        <v>504</v>
      </c>
      <c r="BL445" s="22">
        <v>180</v>
      </c>
      <c r="BM445" s="22">
        <v>561</v>
      </c>
      <c r="BN445" s="22">
        <v>193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</v>
      </c>
      <c r="BX445" s="22">
        <v>0</v>
      </c>
      <c r="BY445" s="22">
        <v>0</v>
      </c>
      <c r="BZ445" s="22">
        <v>0</v>
      </c>
      <c r="CA445" s="22">
        <v>825</v>
      </c>
      <c r="CB445" s="22">
        <v>263</v>
      </c>
      <c r="CC445" s="22">
        <v>421</v>
      </c>
      <c r="CD445" s="22">
        <v>142</v>
      </c>
      <c r="CE445" s="22">
        <v>569</v>
      </c>
      <c r="CF445" s="22">
        <v>190</v>
      </c>
      <c r="CG445" s="22">
        <v>584</v>
      </c>
      <c r="CH445" s="22">
        <v>220</v>
      </c>
      <c r="CI445" s="22">
        <v>0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0"/>
      <c r="B446" s="20"/>
      <c r="C446" s="22">
        <v>591386</v>
      </c>
      <c r="D446" s="22">
        <v>0</v>
      </c>
      <c r="E446" s="22">
        <v>0</v>
      </c>
      <c r="F446" s="22">
        <v>0</v>
      </c>
      <c r="G446" s="22">
        <v>0</v>
      </c>
      <c r="H446" s="22">
        <v>0</v>
      </c>
      <c r="I446" s="22">
        <v>3</v>
      </c>
      <c r="J446" s="20">
        <v>0</v>
      </c>
      <c r="K446" s="20">
        <v>-0.5</v>
      </c>
      <c r="L446" s="22">
        <v>0</v>
      </c>
      <c r="M446" s="20" t="s">
        <v>3332</v>
      </c>
      <c r="N446" s="20">
        <v>0</v>
      </c>
      <c r="O446" s="22">
        <v>743</v>
      </c>
      <c r="P446" s="23" t="b">
        <v>0</v>
      </c>
      <c r="Q446" s="20"/>
      <c r="R446" s="20"/>
      <c r="S446" s="22">
        <v>45</v>
      </c>
      <c r="T446" s="20" t="s">
        <v>3333</v>
      </c>
      <c r="U446" s="20">
        <v>0</v>
      </c>
      <c r="V446" s="20" t="s">
        <v>3334</v>
      </c>
      <c r="W446" s="20">
        <v>0</v>
      </c>
      <c r="X446" s="23" t="b">
        <v>0</v>
      </c>
      <c r="Y446" s="20"/>
      <c r="Z446" s="20" t="s">
        <v>857</v>
      </c>
      <c r="AA446" s="22">
        <v>11</v>
      </c>
      <c r="AB446" s="22">
        <v>14</v>
      </c>
      <c r="AC446" s="22">
        <v>0</v>
      </c>
      <c r="AD446" s="22">
        <v>250</v>
      </c>
      <c r="AE446" s="22">
        <v>6</v>
      </c>
      <c r="AF446" s="22">
        <v>217</v>
      </c>
      <c r="AG446" s="22">
        <v>9</v>
      </c>
      <c r="AH446" s="20">
        <v>0</v>
      </c>
      <c r="AI446" s="20">
        <v>0</v>
      </c>
      <c r="AJ446" s="20" t="s">
        <v>3334</v>
      </c>
      <c r="AK446" s="22">
        <v>0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0">
        <v>0</v>
      </c>
      <c r="AY446" s="20">
        <v>0</v>
      </c>
      <c r="AZ446" s="20">
        <v>0</v>
      </c>
      <c r="BA446" s="20">
        <v>0</v>
      </c>
      <c r="BB446" s="22">
        <v>0</v>
      </c>
      <c r="BC446" s="20">
        <v>0</v>
      </c>
      <c r="BD446" s="20">
        <v>0</v>
      </c>
      <c r="BE446" s="20">
        <v>0</v>
      </c>
      <c r="BF446" s="20">
        <v>0</v>
      </c>
      <c r="BG446" s="22">
        <v>785</v>
      </c>
      <c r="BH446" s="22">
        <v>327</v>
      </c>
      <c r="BI446" s="22">
        <v>782</v>
      </c>
      <c r="BJ446" s="22">
        <v>327</v>
      </c>
      <c r="BK446" s="22">
        <v>772</v>
      </c>
      <c r="BL446" s="22">
        <v>323</v>
      </c>
      <c r="BM446" s="22">
        <v>788</v>
      </c>
      <c r="BN446" s="22">
        <v>328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</v>
      </c>
      <c r="BX446" s="22">
        <v>0</v>
      </c>
      <c r="BY446" s="22">
        <v>0</v>
      </c>
      <c r="BZ446" s="22">
        <v>0</v>
      </c>
      <c r="CA446" s="22">
        <v>505</v>
      </c>
      <c r="CB446" s="22">
        <v>302</v>
      </c>
      <c r="CC446" s="22">
        <v>717</v>
      </c>
      <c r="CD446" s="22">
        <v>287</v>
      </c>
      <c r="CE446" s="22">
        <v>786</v>
      </c>
      <c r="CF446" s="22">
        <v>328</v>
      </c>
      <c r="CG446" s="22">
        <v>794</v>
      </c>
      <c r="CH446" s="22">
        <v>331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27.75" thickBot="1">
      <c r="A447" s="22">
        <v>0</v>
      </c>
      <c r="B447" s="22">
        <v>0</v>
      </c>
      <c r="C447" s="22">
        <v>443629</v>
      </c>
      <c r="D447" s="22">
        <v>0</v>
      </c>
      <c r="E447" s="22">
        <v>0</v>
      </c>
      <c r="F447" s="22">
        <v>0</v>
      </c>
      <c r="G447" s="22">
        <v>0</v>
      </c>
      <c r="H447" s="22">
        <v>0</v>
      </c>
      <c r="I447" s="22">
        <v>1</v>
      </c>
      <c r="J447" s="20">
        <v>0</v>
      </c>
      <c r="K447" s="20">
        <v>0</v>
      </c>
      <c r="L447" s="22">
        <v>0</v>
      </c>
      <c r="M447" s="20" t="s">
        <v>3439</v>
      </c>
      <c r="N447" s="20">
        <v>0</v>
      </c>
      <c r="O447" s="22">
        <v>756</v>
      </c>
      <c r="P447" s="23" t="b">
        <v>0</v>
      </c>
      <c r="Q447" s="20" t="s">
        <v>3600</v>
      </c>
      <c r="R447" s="20" t="s">
        <v>3601</v>
      </c>
      <c r="S447" s="22">
        <v>40</v>
      </c>
      <c r="T447" s="20" t="s">
        <v>3440</v>
      </c>
      <c r="U447" s="20">
        <v>0</v>
      </c>
      <c r="V447" s="20" t="s">
        <v>3441</v>
      </c>
      <c r="W447" s="20">
        <v>0</v>
      </c>
      <c r="X447" s="23" t="b">
        <v>0</v>
      </c>
      <c r="Y447" s="20"/>
      <c r="Z447" s="20" t="s">
        <v>871</v>
      </c>
      <c r="AA447" s="22">
        <v>11</v>
      </c>
      <c r="AB447" s="22">
        <v>14</v>
      </c>
      <c r="AC447" s="22">
        <v>0</v>
      </c>
      <c r="AD447" s="22">
        <v>132</v>
      </c>
      <c r="AE447" s="22">
        <v>0</v>
      </c>
      <c r="AF447" s="22">
        <v>156</v>
      </c>
      <c r="AG447" s="22">
        <v>0</v>
      </c>
      <c r="AH447" s="20">
        <v>0</v>
      </c>
      <c r="AI447" s="20">
        <v>0</v>
      </c>
      <c r="AJ447" s="20" t="s">
        <v>3442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2">
        <v>0</v>
      </c>
      <c r="BC447" s="20">
        <v>0</v>
      </c>
      <c r="BD447" s="20">
        <v>0</v>
      </c>
      <c r="BE447" s="20">
        <v>0</v>
      </c>
      <c r="BF447" s="20">
        <v>0</v>
      </c>
      <c r="BG447" s="22">
        <v>598</v>
      </c>
      <c r="BH447" s="22">
        <v>73</v>
      </c>
      <c r="BI447" s="22">
        <v>584</v>
      </c>
      <c r="BJ447" s="22">
        <v>56</v>
      </c>
      <c r="BK447" s="22">
        <v>546</v>
      </c>
      <c r="BL447" s="22">
        <v>45</v>
      </c>
      <c r="BM447" s="22">
        <v>602</v>
      </c>
      <c r="BN447" s="22">
        <v>73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0</v>
      </c>
      <c r="BZ447" s="22">
        <v>0</v>
      </c>
      <c r="CA447" s="22">
        <v>721</v>
      </c>
      <c r="CB447" s="22">
        <v>51</v>
      </c>
      <c r="CC447" s="22">
        <v>464</v>
      </c>
      <c r="CD447" s="22">
        <v>66</v>
      </c>
      <c r="CE447" s="22">
        <v>609</v>
      </c>
      <c r="CF447" s="22">
        <v>73</v>
      </c>
      <c r="CG447" s="22">
        <v>803</v>
      </c>
      <c r="CH447" s="22">
        <v>93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2">
        <v>100</v>
      </c>
      <c r="B448" s="22">
        <v>100</v>
      </c>
      <c r="C448" s="22">
        <v>492777</v>
      </c>
      <c r="D448" s="22">
        <v>0</v>
      </c>
      <c r="E448" s="22">
        <v>0</v>
      </c>
      <c r="F448" s="22">
        <v>1</v>
      </c>
      <c r="G448" s="22">
        <v>-1</v>
      </c>
      <c r="H448" s="22">
        <v>2</v>
      </c>
      <c r="I448" s="22">
        <v>2</v>
      </c>
      <c r="J448" s="20">
        <v>0</v>
      </c>
      <c r="K448" s="20">
        <v>3</v>
      </c>
      <c r="L448" s="22">
        <v>2</v>
      </c>
      <c r="M448" s="20" t="s">
        <v>1170</v>
      </c>
      <c r="N448" s="20">
        <v>3.5</v>
      </c>
      <c r="O448" s="22">
        <v>757</v>
      </c>
      <c r="P448" s="23" t="b">
        <v>0</v>
      </c>
      <c r="Q448" s="20"/>
      <c r="R448" s="20" t="s">
        <v>3986</v>
      </c>
      <c r="S448" s="22">
        <v>41</v>
      </c>
      <c r="T448" s="20" t="s">
        <v>3443</v>
      </c>
      <c r="U448" s="20">
        <v>7.2</v>
      </c>
      <c r="V448" s="20" t="s">
        <v>3314</v>
      </c>
      <c r="W448" s="20">
        <v>5.6</v>
      </c>
      <c r="X448" s="23" t="b">
        <v>0</v>
      </c>
      <c r="Y448" s="20"/>
      <c r="Z448" s="20" t="s">
        <v>857</v>
      </c>
      <c r="AA448" s="22">
        <v>11</v>
      </c>
      <c r="AB448" s="22">
        <v>14</v>
      </c>
      <c r="AC448" s="22">
        <v>43</v>
      </c>
      <c r="AD448" s="22">
        <v>855508</v>
      </c>
      <c r="AE448" s="22">
        <v>9113</v>
      </c>
      <c r="AF448" s="22">
        <v>182306</v>
      </c>
      <c r="AG448" s="22">
        <v>10330</v>
      </c>
      <c r="AH448" s="20">
        <v>0.9</v>
      </c>
      <c r="AI448" s="20">
        <v>10.5</v>
      </c>
      <c r="AJ448" s="20" t="s">
        <v>3314</v>
      </c>
      <c r="AK448" s="22">
        <v>441</v>
      </c>
      <c r="AL448" s="22">
        <v>1</v>
      </c>
      <c r="AM448" s="22">
        <v>3</v>
      </c>
      <c r="AN448" s="22">
        <v>3</v>
      </c>
      <c r="AO448" s="22">
        <v>3</v>
      </c>
      <c r="AP448" s="22">
        <v>0</v>
      </c>
      <c r="AQ448" s="22">
        <v>0</v>
      </c>
      <c r="AR448" s="22">
        <v>0</v>
      </c>
      <c r="AS448" s="22">
        <v>1</v>
      </c>
      <c r="AT448" s="22">
        <v>0</v>
      </c>
      <c r="AU448" s="22">
        <v>0</v>
      </c>
      <c r="AV448" s="22">
        <v>5</v>
      </c>
      <c r="AW448" s="22">
        <v>165</v>
      </c>
      <c r="AX448" s="20">
        <v>177.8</v>
      </c>
      <c r="AY448" s="20">
        <v>147.4</v>
      </c>
      <c r="AZ448" s="20">
        <v>109</v>
      </c>
      <c r="BA448" s="20">
        <v>43.4</v>
      </c>
      <c r="BB448" s="22">
        <v>6</v>
      </c>
      <c r="BC448" s="20">
        <v>0.75</v>
      </c>
      <c r="BD448" s="20">
        <v>0.81</v>
      </c>
      <c r="BE448" s="20">
        <v>1.56</v>
      </c>
      <c r="BF448" s="20">
        <v>4.9000000000000004</v>
      </c>
      <c r="BG448" s="22">
        <v>291</v>
      </c>
      <c r="BH448" s="22">
        <v>110</v>
      </c>
      <c r="BI448" s="22">
        <v>198</v>
      </c>
      <c r="BJ448" s="22">
        <v>45</v>
      </c>
      <c r="BK448" s="22">
        <v>220</v>
      </c>
      <c r="BL448" s="22">
        <v>58</v>
      </c>
      <c r="BM448" s="22">
        <v>264</v>
      </c>
      <c r="BN448" s="22">
        <v>85</v>
      </c>
      <c r="BO448" s="20"/>
      <c r="BP448" s="20"/>
      <c r="BQ448" s="20"/>
      <c r="BR448" s="20"/>
      <c r="BS448" s="20"/>
      <c r="BT448" s="20"/>
      <c r="BU448" s="22">
        <v>0.15</v>
      </c>
      <c r="BV448" s="22">
        <v>0</v>
      </c>
      <c r="BW448" s="22">
        <v>0.17</v>
      </c>
      <c r="BX448" s="22">
        <v>0.32</v>
      </c>
      <c r="BY448" s="22">
        <v>1</v>
      </c>
      <c r="BZ448" s="22">
        <v>0.61</v>
      </c>
      <c r="CA448" s="22">
        <v>674</v>
      </c>
      <c r="CB448" s="22">
        <v>166</v>
      </c>
      <c r="CC448" s="22">
        <v>72</v>
      </c>
      <c r="CD448" s="22">
        <v>17</v>
      </c>
      <c r="CE448" s="22">
        <v>2</v>
      </c>
      <c r="CF448" s="22">
        <v>1</v>
      </c>
      <c r="CG448" s="22">
        <v>68</v>
      </c>
      <c r="CH448" s="22">
        <v>22</v>
      </c>
      <c r="CI448" s="22">
        <v>1.22</v>
      </c>
      <c r="CJ448" s="22">
        <v>0.61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27.75" thickBot="1">
      <c r="A449" s="22">
        <v>0</v>
      </c>
      <c r="B449" s="22">
        <v>0</v>
      </c>
      <c r="C449" s="22">
        <v>430992</v>
      </c>
      <c r="D449" s="22">
        <v>0</v>
      </c>
      <c r="E449" s="22">
        <v>0</v>
      </c>
      <c r="F449" s="22">
        <v>0</v>
      </c>
      <c r="G449" s="22">
        <v>0</v>
      </c>
      <c r="H449" s="22">
        <v>0</v>
      </c>
      <c r="I449" s="22">
        <v>2</v>
      </c>
      <c r="J449" s="20">
        <v>0</v>
      </c>
      <c r="K449" s="20">
        <v>0</v>
      </c>
      <c r="L449" s="22">
        <v>0</v>
      </c>
      <c r="M449" s="20" t="s">
        <v>2465</v>
      </c>
      <c r="N449" s="20">
        <v>0</v>
      </c>
      <c r="O449" s="22">
        <v>782</v>
      </c>
      <c r="P449" s="23" t="b">
        <v>0</v>
      </c>
      <c r="Q449" s="20" t="s">
        <v>3797</v>
      </c>
      <c r="R449" s="20" t="s">
        <v>3798</v>
      </c>
      <c r="S449" s="22">
        <v>45</v>
      </c>
      <c r="T449" s="20" t="s">
        <v>3674</v>
      </c>
      <c r="U449" s="20">
        <v>1</v>
      </c>
      <c r="V449" s="20" t="s">
        <v>3675</v>
      </c>
      <c r="W449" s="20">
        <v>0</v>
      </c>
      <c r="X449" s="23" t="b">
        <v>0</v>
      </c>
      <c r="Y449" s="20"/>
      <c r="Z449" s="20" t="s">
        <v>871</v>
      </c>
      <c r="AA449" s="22">
        <v>11</v>
      </c>
      <c r="AB449" s="22">
        <v>14</v>
      </c>
      <c r="AC449" s="22">
        <v>1</v>
      </c>
      <c r="AD449" s="22">
        <v>64</v>
      </c>
      <c r="AE449" s="22">
        <v>0</v>
      </c>
      <c r="AF449" s="22">
        <v>66</v>
      </c>
      <c r="AG449" s="22">
        <v>0</v>
      </c>
      <c r="AH449" s="20">
        <v>0</v>
      </c>
      <c r="AI449" s="20">
        <v>0.2</v>
      </c>
      <c r="AJ449" s="20" t="s">
        <v>3675</v>
      </c>
      <c r="AK449" s="22">
        <v>7</v>
      </c>
      <c r="AL449" s="22">
        <v>0</v>
      </c>
      <c r="AM449" s="22">
        <v>0</v>
      </c>
      <c r="AN449" s="22">
        <v>0</v>
      </c>
      <c r="AO449" s="22">
        <v>0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2</v>
      </c>
      <c r="AX449" s="20">
        <v>5</v>
      </c>
      <c r="AY449" s="20">
        <v>0.3</v>
      </c>
      <c r="AZ449" s="20">
        <v>0</v>
      </c>
      <c r="BA449" s="20">
        <v>0.5</v>
      </c>
      <c r="BB449" s="22">
        <v>0</v>
      </c>
      <c r="BC449" s="20">
        <v>0</v>
      </c>
      <c r="BD449" s="20">
        <v>0</v>
      </c>
      <c r="BE449" s="20">
        <v>0</v>
      </c>
      <c r="BF449" s="20">
        <v>0.95</v>
      </c>
      <c r="BG449" s="22">
        <v>497</v>
      </c>
      <c r="BH449" s="22">
        <v>181</v>
      </c>
      <c r="BI449" s="22">
        <v>495</v>
      </c>
      <c r="BJ449" s="22">
        <v>181</v>
      </c>
      <c r="BK449" s="22">
        <v>697</v>
      </c>
      <c r="BL449" s="22">
        <v>269</v>
      </c>
      <c r="BM449" s="22">
        <v>513</v>
      </c>
      <c r="BN449" s="22">
        <v>184</v>
      </c>
      <c r="BO449" s="20"/>
      <c r="BP449" s="20"/>
      <c r="BQ449" s="20"/>
      <c r="BR449" s="20"/>
      <c r="BS449" s="20"/>
      <c r="BT449" s="20"/>
      <c r="BU449" s="22">
        <v>0</v>
      </c>
      <c r="BV449" s="22">
        <v>0</v>
      </c>
      <c r="BW449" s="22">
        <v>0</v>
      </c>
      <c r="BX449" s="22">
        <v>0</v>
      </c>
      <c r="BY449" s="22">
        <v>12.21</v>
      </c>
      <c r="BZ449" s="22">
        <v>0</v>
      </c>
      <c r="CA449" s="22">
        <v>408</v>
      </c>
      <c r="CB449" s="22">
        <v>79</v>
      </c>
      <c r="CC449" s="22">
        <v>639</v>
      </c>
      <c r="CD449" s="22">
        <v>259</v>
      </c>
      <c r="CE449" s="22">
        <v>468</v>
      </c>
      <c r="CF449" s="22">
        <v>163</v>
      </c>
      <c r="CG449" s="22">
        <v>827</v>
      </c>
      <c r="CH449" s="22">
        <v>268</v>
      </c>
      <c r="CI449" s="22">
        <v>0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496185</v>
      </c>
      <c r="D450" s="22">
        <v>0</v>
      </c>
      <c r="E450" s="22">
        <v>0</v>
      </c>
      <c r="F450" s="22">
        <v>0</v>
      </c>
      <c r="G450" s="22">
        <v>0</v>
      </c>
      <c r="H450" s="22">
        <v>0</v>
      </c>
      <c r="I450" s="22">
        <v>3</v>
      </c>
      <c r="J450" s="20">
        <v>0</v>
      </c>
      <c r="K450" s="20">
        <v>-0.5</v>
      </c>
      <c r="L450" s="22">
        <v>0</v>
      </c>
      <c r="M450" s="20" t="s">
        <v>3676</v>
      </c>
      <c r="N450" s="20">
        <v>0</v>
      </c>
      <c r="O450" s="22">
        <v>783</v>
      </c>
      <c r="P450" s="23" t="b">
        <v>0</v>
      </c>
      <c r="Q450" s="20"/>
      <c r="R450" s="20"/>
      <c r="S450" s="22">
        <v>45</v>
      </c>
      <c r="T450" s="20" t="s">
        <v>3677</v>
      </c>
      <c r="U450" s="20">
        <v>1</v>
      </c>
      <c r="V450" s="20" t="s">
        <v>580</v>
      </c>
      <c r="W450" s="20">
        <v>0</v>
      </c>
      <c r="X450" s="23" t="b">
        <v>0</v>
      </c>
      <c r="Y450" s="20"/>
      <c r="Z450" s="20" t="s">
        <v>857</v>
      </c>
      <c r="AA450" s="22">
        <v>11</v>
      </c>
      <c r="AB450" s="22">
        <v>14</v>
      </c>
      <c r="AC450" s="22">
        <v>1</v>
      </c>
      <c r="AD450" s="22">
        <v>528</v>
      </c>
      <c r="AE450" s="22">
        <v>19</v>
      </c>
      <c r="AF450" s="22">
        <v>294</v>
      </c>
      <c r="AG450" s="22">
        <v>14</v>
      </c>
      <c r="AH450" s="20">
        <v>0</v>
      </c>
      <c r="AI450" s="20">
        <v>0.2</v>
      </c>
      <c r="AJ450" s="20" t="s">
        <v>580</v>
      </c>
      <c r="AK450" s="22">
        <v>1</v>
      </c>
      <c r="AL450" s="22">
        <v>0</v>
      </c>
      <c r="AM450" s="22">
        <v>0</v>
      </c>
      <c r="AN450" s="22">
        <v>0</v>
      </c>
      <c r="AO450" s="22">
        <v>0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0</v>
      </c>
      <c r="AW450" s="22">
        <v>3</v>
      </c>
      <c r="AX450" s="20">
        <v>0.2</v>
      </c>
      <c r="AY450" s="20">
        <v>0.3</v>
      </c>
      <c r="AZ450" s="20">
        <v>2</v>
      </c>
      <c r="BA450" s="20">
        <v>0.3</v>
      </c>
      <c r="BB450" s="22">
        <v>0</v>
      </c>
      <c r="BC450" s="20">
        <v>0</v>
      </c>
      <c r="BD450" s="20">
        <v>0</v>
      </c>
      <c r="BE450" s="20">
        <v>0</v>
      </c>
      <c r="BF450" s="20">
        <v>0.44</v>
      </c>
      <c r="BG450" s="22">
        <v>531</v>
      </c>
      <c r="BH450" s="22">
        <v>242</v>
      </c>
      <c r="BI450" s="22">
        <v>497</v>
      </c>
      <c r="BJ450" s="22">
        <v>243</v>
      </c>
      <c r="BK450" s="22">
        <v>460</v>
      </c>
      <c r="BL450" s="22">
        <v>229</v>
      </c>
      <c r="BM450" s="22">
        <v>518</v>
      </c>
      <c r="BN450" s="22">
        <v>235</v>
      </c>
      <c r="BO450" s="20"/>
      <c r="BP450" s="20"/>
      <c r="BQ450" s="20"/>
      <c r="BR450" s="20"/>
      <c r="BS450" s="20"/>
      <c r="BT450" s="20"/>
      <c r="BU450" s="22">
        <v>0</v>
      </c>
      <c r="BV450" s="22">
        <v>0</v>
      </c>
      <c r="BW450" s="22">
        <v>0</v>
      </c>
      <c r="BX450" s="22">
        <v>0</v>
      </c>
      <c r="BY450" s="22">
        <v>39.6</v>
      </c>
      <c r="BZ450" s="22">
        <v>0</v>
      </c>
      <c r="CA450" s="22">
        <v>452</v>
      </c>
      <c r="CB450" s="22">
        <v>266</v>
      </c>
      <c r="CC450" s="22">
        <v>672</v>
      </c>
      <c r="CD450" s="22">
        <v>257</v>
      </c>
      <c r="CE450" s="22">
        <v>475</v>
      </c>
      <c r="CF450" s="22">
        <v>216</v>
      </c>
      <c r="CG450" s="22">
        <v>765</v>
      </c>
      <c r="CH450" s="22">
        <v>310</v>
      </c>
      <c r="CI450" s="22">
        <v>0</v>
      </c>
      <c r="CJ450" s="22">
        <v>0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0"/>
      <c r="B451" s="20"/>
      <c r="C451" s="22">
        <v>514514</v>
      </c>
      <c r="D451" s="22">
        <v>0</v>
      </c>
      <c r="E451" s="22">
        <v>0</v>
      </c>
      <c r="F451" s="22">
        <v>0</v>
      </c>
      <c r="G451" s="22">
        <v>0</v>
      </c>
      <c r="H451" s="22">
        <v>0</v>
      </c>
      <c r="I451" s="22">
        <v>4</v>
      </c>
      <c r="J451" s="20">
        <v>0</v>
      </c>
      <c r="K451" s="20">
        <v>-0.5</v>
      </c>
      <c r="L451" s="22">
        <v>0</v>
      </c>
      <c r="M451" s="20" t="s">
        <v>504</v>
      </c>
      <c r="N451" s="20">
        <v>0</v>
      </c>
      <c r="O451" s="22">
        <v>812</v>
      </c>
      <c r="P451" s="23" t="b">
        <v>0</v>
      </c>
      <c r="Q451" s="20"/>
      <c r="R451" s="20"/>
      <c r="S451" s="22">
        <v>45</v>
      </c>
      <c r="T451" s="20" t="s">
        <v>3987</v>
      </c>
      <c r="U451" s="20">
        <v>0</v>
      </c>
      <c r="V451" s="20" t="s">
        <v>3988</v>
      </c>
      <c r="W451" s="20">
        <v>0</v>
      </c>
      <c r="X451" s="23" t="b">
        <v>0</v>
      </c>
      <c r="Y451" s="20"/>
      <c r="Z451" s="20" t="s">
        <v>857</v>
      </c>
      <c r="AA451" s="22">
        <v>11</v>
      </c>
      <c r="AB451" s="22">
        <v>14</v>
      </c>
      <c r="AC451" s="22">
        <v>0</v>
      </c>
      <c r="AD451" s="22">
        <v>973</v>
      </c>
      <c r="AE451" s="22">
        <v>75</v>
      </c>
      <c r="AF451" s="22">
        <v>443</v>
      </c>
      <c r="AG451" s="22">
        <v>46</v>
      </c>
      <c r="AH451" s="20">
        <v>0</v>
      </c>
      <c r="AI451" s="20">
        <v>0</v>
      </c>
      <c r="AJ451" s="20" t="s">
        <v>3988</v>
      </c>
      <c r="AK451" s="22">
        <v>0</v>
      </c>
      <c r="AL451" s="22">
        <v>0</v>
      </c>
      <c r="AM451" s="22">
        <v>0</v>
      </c>
      <c r="AN451" s="22">
        <v>0</v>
      </c>
      <c r="AO451" s="22">
        <v>0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0</v>
      </c>
      <c r="AX451" s="20">
        <v>0</v>
      </c>
      <c r="AY451" s="20">
        <v>0</v>
      </c>
      <c r="AZ451" s="20">
        <v>0</v>
      </c>
      <c r="BA451" s="20">
        <v>0</v>
      </c>
      <c r="BB451" s="22">
        <v>0</v>
      </c>
      <c r="BC451" s="20">
        <v>0</v>
      </c>
      <c r="BD451" s="20">
        <v>0</v>
      </c>
      <c r="BE451" s="20">
        <v>0</v>
      </c>
      <c r="BF451" s="20">
        <v>0</v>
      </c>
      <c r="BG451" s="22">
        <v>756</v>
      </c>
      <c r="BH451" s="22">
        <v>85</v>
      </c>
      <c r="BI451" s="22">
        <v>752</v>
      </c>
      <c r="BJ451" s="22">
        <v>86</v>
      </c>
      <c r="BK451" s="22">
        <v>740</v>
      </c>
      <c r="BL451" s="22">
        <v>85</v>
      </c>
      <c r="BM451" s="22">
        <v>759</v>
      </c>
      <c r="BN451" s="22">
        <v>87</v>
      </c>
      <c r="BO451" s="20"/>
      <c r="BP451" s="20"/>
      <c r="BQ451" s="20"/>
      <c r="BR451" s="20"/>
      <c r="BS451" s="20"/>
      <c r="BT451" s="20"/>
      <c r="BU451" s="22">
        <v>0</v>
      </c>
      <c r="BV451" s="22">
        <v>0</v>
      </c>
      <c r="BW451" s="22">
        <v>0</v>
      </c>
      <c r="BX451" s="22">
        <v>0</v>
      </c>
      <c r="BY451" s="22">
        <v>0</v>
      </c>
      <c r="BZ451" s="22">
        <v>0</v>
      </c>
      <c r="CA451" s="22">
        <v>465</v>
      </c>
      <c r="CB451" s="22">
        <v>82</v>
      </c>
      <c r="CC451" s="22">
        <v>684</v>
      </c>
      <c r="CD451" s="22">
        <v>67</v>
      </c>
      <c r="CE451" s="22">
        <v>759</v>
      </c>
      <c r="CF451" s="22">
        <v>87</v>
      </c>
      <c r="CG451" s="22">
        <v>720</v>
      </c>
      <c r="CH451" s="22">
        <v>101</v>
      </c>
      <c r="CI451" s="22">
        <v>0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0"/>
      <c r="B452" s="20"/>
      <c r="C452" s="22">
        <v>518199</v>
      </c>
      <c r="D452" s="22">
        <v>0</v>
      </c>
      <c r="E452" s="22">
        <v>0</v>
      </c>
      <c r="F452" s="22">
        <v>0</v>
      </c>
      <c r="G452" s="22">
        <v>0</v>
      </c>
      <c r="H452" s="22">
        <v>0</v>
      </c>
      <c r="I452" s="22">
        <v>1</v>
      </c>
      <c r="J452" s="20">
        <v>0</v>
      </c>
      <c r="K452" s="20">
        <v>-0.5</v>
      </c>
      <c r="L452" s="22">
        <v>0</v>
      </c>
      <c r="M452" s="20" t="s">
        <v>1493</v>
      </c>
      <c r="N452" s="20">
        <v>0</v>
      </c>
      <c r="O452" s="22">
        <v>813</v>
      </c>
      <c r="P452" s="23" t="b">
        <v>0</v>
      </c>
      <c r="Q452" s="20"/>
      <c r="R452" s="20"/>
      <c r="S452" s="22">
        <v>40</v>
      </c>
      <c r="T452" s="20" t="s">
        <v>3989</v>
      </c>
      <c r="U452" s="20">
        <v>0</v>
      </c>
      <c r="V452" s="20" t="s">
        <v>3990</v>
      </c>
      <c r="W452" s="20">
        <v>0</v>
      </c>
      <c r="X452" s="23" t="b">
        <v>0</v>
      </c>
      <c r="Y452" s="20"/>
      <c r="Z452" s="20" t="s">
        <v>857</v>
      </c>
      <c r="AA452" s="22">
        <v>11</v>
      </c>
      <c r="AB452" s="22">
        <v>14</v>
      </c>
      <c r="AC452" s="22">
        <v>0</v>
      </c>
      <c r="AD452" s="22">
        <v>507</v>
      </c>
      <c r="AE452" s="22">
        <v>52</v>
      </c>
      <c r="AF452" s="22">
        <v>254</v>
      </c>
      <c r="AG452" s="22">
        <v>33</v>
      </c>
      <c r="AH452" s="20">
        <v>0</v>
      </c>
      <c r="AI452" s="20">
        <v>0</v>
      </c>
      <c r="AJ452" s="20" t="s">
        <v>3990</v>
      </c>
      <c r="AK452" s="22">
        <v>0</v>
      </c>
      <c r="AL452" s="22">
        <v>0</v>
      </c>
      <c r="AM452" s="22">
        <v>0</v>
      </c>
      <c r="AN452" s="22">
        <v>0</v>
      </c>
      <c r="AO452" s="22">
        <v>0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0</v>
      </c>
      <c r="AW452" s="22">
        <v>0</v>
      </c>
      <c r="AX452" s="20">
        <v>0</v>
      </c>
      <c r="AY452" s="20">
        <v>0</v>
      </c>
      <c r="AZ452" s="20">
        <v>0</v>
      </c>
      <c r="BA452" s="20">
        <v>0</v>
      </c>
      <c r="BB452" s="22">
        <v>0</v>
      </c>
      <c r="BC452" s="20">
        <v>0</v>
      </c>
      <c r="BD452" s="20">
        <v>0</v>
      </c>
      <c r="BE452" s="20">
        <v>0</v>
      </c>
      <c r="BF452" s="20">
        <v>0</v>
      </c>
      <c r="BG452" s="22">
        <v>632</v>
      </c>
      <c r="BH452" s="22">
        <v>86</v>
      </c>
      <c r="BI452" s="22">
        <v>618</v>
      </c>
      <c r="BJ452" s="22">
        <v>69</v>
      </c>
      <c r="BK452" s="22">
        <v>582</v>
      </c>
      <c r="BL452" s="22">
        <v>58</v>
      </c>
      <c r="BM452" s="22">
        <v>636</v>
      </c>
      <c r="BN452" s="22">
        <v>86</v>
      </c>
      <c r="BO452" s="20"/>
      <c r="BP452" s="20"/>
      <c r="BQ452" s="20"/>
      <c r="BR452" s="20"/>
      <c r="BS452" s="20"/>
      <c r="BT452" s="20"/>
      <c r="BU452" s="22">
        <v>0</v>
      </c>
      <c r="BV452" s="22">
        <v>0</v>
      </c>
      <c r="BW452" s="22">
        <v>0</v>
      </c>
      <c r="BX452" s="22">
        <v>0</v>
      </c>
      <c r="BY452" s="22">
        <v>0</v>
      </c>
      <c r="BZ452" s="22">
        <v>0</v>
      </c>
      <c r="CA452" s="22">
        <v>760</v>
      </c>
      <c r="CB452" s="22">
        <v>64</v>
      </c>
      <c r="CC452" s="22">
        <v>499</v>
      </c>
      <c r="CD452" s="22">
        <v>79</v>
      </c>
      <c r="CE452" s="22">
        <v>643</v>
      </c>
      <c r="CF452" s="22">
        <v>86</v>
      </c>
      <c r="CG452" s="22">
        <v>759</v>
      </c>
      <c r="CH452" s="22">
        <v>90</v>
      </c>
      <c r="CI452" s="22">
        <v>0</v>
      </c>
      <c r="CJ452" s="22">
        <v>0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0"/>
      <c r="B453" s="20"/>
      <c r="C453" s="22">
        <v>500058</v>
      </c>
      <c r="D453" s="22">
        <v>0</v>
      </c>
      <c r="E453" s="22">
        <v>0</v>
      </c>
      <c r="F453" s="22">
        <v>-1</v>
      </c>
      <c r="G453" s="22">
        <v>1</v>
      </c>
      <c r="H453" s="22">
        <v>0</v>
      </c>
      <c r="I453" s="22">
        <v>4</v>
      </c>
      <c r="J453" s="20">
        <v>0</v>
      </c>
      <c r="K453" s="20">
        <v>-0.3</v>
      </c>
      <c r="L453" s="22">
        <v>0</v>
      </c>
      <c r="M453" s="20" t="s">
        <v>2255</v>
      </c>
      <c r="N453" s="20">
        <v>0.2</v>
      </c>
      <c r="O453" s="22">
        <v>824</v>
      </c>
      <c r="P453" s="23" t="b">
        <v>0</v>
      </c>
      <c r="Q453" s="20"/>
      <c r="R453" s="20"/>
      <c r="S453" s="22">
        <v>44</v>
      </c>
      <c r="T453" s="20" t="s">
        <v>4039</v>
      </c>
      <c r="U453" s="20">
        <v>0.5</v>
      </c>
      <c r="V453" s="20" t="s">
        <v>4040</v>
      </c>
      <c r="W453" s="20">
        <v>0</v>
      </c>
      <c r="X453" s="23" t="b">
        <v>0</v>
      </c>
      <c r="Y453" s="20"/>
      <c r="Z453" s="20" t="s">
        <v>857</v>
      </c>
      <c r="AA453" s="22">
        <v>11</v>
      </c>
      <c r="AB453" s="22">
        <v>14</v>
      </c>
      <c r="AC453" s="22">
        <v>1</v>
      </c>
      <c r="AD453" s="22">
        <v>5096</v>
      </c>
      <c r="AE453" s="22">
        <v>231</v>
      </c>
      <c r="AF453" s="22">
        <v>2304</v>
      </c>
      <c r="AG453" s="22">
        <v>279</v>
      </c>
      <c r="AH453" s="20">
        <v>0</v>
      </c>
      <c r="AI453" s="20">
        <v>0.2</v>
      </c>
      <c r="AJ453" s="20" t="s">
        <v>4040</v>
      </c>
      <c r="AK453" s="22">
        <v>7</v>
      </c>
      <c r="AL453" s="22">
        <v>0</v>
      </c>
      <c r="AM453" s="22">
        <v>0</v>
      </c>
      <c r="AN453" s="22">
        <v>0</v>
      </c>
      <c r="AO453" s="22">
        <v>0</v>
      </c>
      <c r="AP453" s="22">
        <v>0</v>
      </c>
      <c r="AQ453" s="22">
        <v>0</v>
      </c>
      <c r="AR453" s="22">
        <v>0</v>
      </c>
      <c r="AS453" s="22">
        <v>1</v>
      </c>
      <c r="AT453" s="22">
        <v>0</v>
      </c>
      <c r="AU453" s="22">
        <v>0</v>
      </c>
      <c r="AV453" s="22">
        <v>0</v>
      </c>
      <c r="AW453" s="22">
        <v>1</v>
      </c>
      <c r="AX453" s="20">
        <v>0</v>
      </c>
      <c r="AY453" s="20">
        <v>3.7</v>
      </c>
      <c r="AZ453" s="20">
        <v>0</v>
      </c>
      <c r="BA453" s="20">
        <v>0.2</v>
      </c>
      <c r="BB453" s="22">
        <v>0</v>
      </c>
      <c r="BC453" s="20">
        <v>0</v>
      </c>
      <c r="BD453" s="20">
        <v>0.01</v>
      </c>
      <c r="BE453" s="20">
        <v>0.01</v>
      </c>
      <c r="BF453" s="20">
        <v>0.13</v>
      </c>
      <c r="BG453" s="22">
        <v>696</v>
      </c>
      <c r="BH453" s="22">
        <v>71</v>
      </c>
      <c r="BI453" s="22">
        <v>455</v>
      </c>
      <c r="BJ453" s="22">
        <v>58</v>
      </c>
      <c r="BK453" s="22">
        <v>664</v>
      </c>
      <c r="BL453" s="22">
        <v>70</v>
      </c>
      <c r="BM453" s="22">
        <v>526</v>
      </c>
      <c r="BN453" s="22">
        <v>65</v>
      </c>
      <c r="BO453" s="20"/>
      <c r="BP453" s="20"/>
      <c r="BQ453" s="20"/>
      <c r="BR453" s="20"/>
      <c r="BS453" s="20"/>
      <c r="BT453" s="20"/>
      <c r="BU453" s="22">
        <v>0</v>
      </c>
      <c r="BV453" s="22">
        <v>0</v>
      </c>
      <c r="BW453" s="22">
        <v>0.13</v>
      </c>
      <c r="BX453" s="22">
        <v>0.13</v>
      </c>
      <c r="BY453" s="22">
        <v>1.67</v>
      </c>
      <c r="BZ453" s="22">
        <v>0</v>
      </c>
      <c r="CA453" s="22">
        <v>587</v>
      </c>
      <c r="CB453" s="22">
        <v>105</v>
      </c>
      <c r="CC453" s="22">
        <v>357</v>
      </c>
      <c r="CD453" s="22">
        <v>44</v>
      </c>
      <c r="CE453" s="22">
        <v>539</v>
      </c>
      <c r="CF453" s="22">
        <v>71</v>
      </c>
      <c r="CG453" s="22">
        <v>591</v>
      </c>
      <c r="CH453" s="22">
        <v>81</v>
      </c>
      <c r="CI453" s="22">
        <v>0</v>
      </c>
      <c r="CJ453" s="22">
        <v>0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0"/>
      <c r="B454" s="20"/>
      <c r="C454" s="22">
        <v>611926</v>
      </c>
      <c r="D454" s="22">
        <v>0</v>
      </c>
      <c r="E454" s="22">
        <v>0</v>
      </c>
      <c r="F454" s="22">
        <v>0</v>
      </c>
      <c r="G454" s="22">
        <v>0</v>
      </c>
      <c r="H454" s="22">
        <v>0</v>
      </c>
      <c r="I454" s="22">
        <v>2</v>
      </c>
      <c r="J454" s="20">
        <v>0</v>
      </c>
      <c r="K454" s="20">
        <v>0.9</v>
      </c>
      <c r="L454" s="22">
        <v>0</v>
      </c>
      <c r="M454" s="20" t="s">
        <v>4277</v>
      </c>
      <c r="N454" s="20">
        <v>0</v>
      </c>
      <c r="O454" s="22">
        <v>837</v>
      </c>
      <c r="P454" s="23" t="b">
        <v>0</v>
      </c>
      <c r="Q454" s="20"/>
      <c r="R454" s="20"/>
      <c r="S454" s="22">
        <v>40</v>
      </c>
      <c r="T454" s="20" t="s">
        <v>4278</v>
      </c>
      <c r="U454" s="20">
        <v>0</v>
      </c>
      <c r="V454" s="20" t="s">
        <v>4279</v>
      </c>
      <c r="W454" s="20">
        <v>0</v>
      </c>
      <c r="X454" s="23" t="b">
        <v>0</v>
      </c>
      <c r="Y454" s="20"/>
      <c r="Z454" s="20" t="s">
        <v>857</v>
      </c>
      <c r="AA454" s="22">
        <v>11</v>
      </c>
      <c r="AB454" s="22">
        <v>14</v>
      </c>
      <c r="AC454" s="22">
        <v>0</v>
      </c>
      <c r="AD454" s="22">
        <v>11</v>
      </c>
      <c r="AE454" s="22">
        <v>11</v>
      </c>
      <c r="AF454" s="22">
        <v>0</v>
      </c>
      <c r="AG454" s="22">
        <v>0</v>
      </c>
      <c r="AH454" s="20">
        <v>0</v>
      </c>
      <c r="AI454" s="20">
        <v>0</v>
      </c>
      <c r="AJ454" s="20" t="s">
        <v>4279</v>
      </c>
      <c r="AK454" s="22">
        <v>0</v>
      </c>
      <c r="AL454" s="22">
        <v>0</v>
      </c>
      <c r="AM454" s="22">
        <v>0</v>
      </c>
      <c r="AN454" s="22">
        <v>0</v>
      </c>
      <c r="AO454" s="22">
        <v>0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0</v>
      </c>
      <c r="AX454" s="20">
        <v>0</v>
      </c>
      <c r="AY454" s="20">
        <v>0</v>
      </c>
      <c r="AZ454" s="20">
        <v>0</v>
      </c>
      <c r="BA454" s="20">
        <v>0</v>
      </c>
      <c r="BB454" s="22">
        <v>0</v>
      </c>
      <c r="BC454" s="20">
        <v>0</v>
      </c>
      <c r="BD454" s="20">
        <v>0</v>
      </c>
      <c r="BE454" s="20">
        <v>0</v>
      </c>
      <c r="BF454" s="20">
        <v>0</v>
      </c>
      <c r="BG454" s="22">
        <v>649</v>
      </c>
      <c r="BH454" s="22">
        <v>254</v>
      </c>
      <c r="BI454" s="22">
        <v>635</v>
      </c>
      <c r="BJ454" s="22">
        <v>253</v>
      </c>
      <c r="BK454" s="22">
        <v>599</v>
      </c>
      <c r="BL454" s="22">
        <v>244</v>
      </c>
      <c r="BM454" s="22">
        <v>653</v>
      </c>
      <c r="BN454" s="22">
        <v>254</v>
      </c>
      <c r="BO454" s="20"/>
      <c r="BP454" s="20"/>
      <c r="BQ454" s="20"/>
      <c r="BR454" s="20"/>
      <c r="BS454" s="20"/>
      <c r="BT454" s="20"/>
      <c r="BU454" s="22">
        <v>0</v>
      </c>
      <c r="BV454" s="22">
        <v>0</v>
      </c>
      <c r="BW454" s="22">
        <v>0</v>
      </c>
      <c r="BX454" s="22">
        <v>0</v>
      </c>
      <c r="BY454" s="22">
        <v>0</v>
      </c>
      <c r="BZ454" s="22">
        <v>0</v>
      </c>
      <c r="CA454" s="22">
        <v>777</v>
      </c>
      <c r="CB454" s="22">
        <v>239</v>
      </c>
      <c r="CC454" s="22">
        <v>516</v>
      </c>
      <c r="CD454" s="22">
        <v>206</v>
      </c>
      <c r="CE454" s="22">
        <v>660</v>
      </c>
      <c r="CF454" s="22">
        <v>250</v>
      </c>
      <c r="CG454" s="22">
        <v>834</v>
      </c>
      <c r="CH454" s="22">
        <v>270</v>
      </c>
      <c r="CI454" s="22">
        <v>0</v>
      </c>
      <c r="CJ454" s="22">
        <v>0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2">
        <v>25</v>
      </c>
      <c r="B455" s="22">
        <v>25</v>
      </c>
      <c r="C455" s="22">
        <v>437742</v>
      </c>
      <c r="D455" s="22">
        <v>0</v>
      </c>
      <c r="E455" s="22">
        <v>0</v>
      </c>
      <c r="F455" s="22">
        <v>-1</v>
      </c>
      <c r="G455" s="22">
        <v>1</v>
      </c>
      <c r="H455" s="22">
        <v>0</v>
      </c>
      <c r="I455" s="22">
        <v>3</v>
      </c>
      <c r="J455" s="20">
        <v>0</v>
      </c>
      <c r="K455" s="20">
        <v>0</v>
      </c>
      <c r="L455" s="22">
        <v>0</v>
      </c>
      <c r="M455" s="20" t="s">
        <v>889</v>
      </c>
      <c r="N455" s="20">
        <v>0.6</v>
      </c>
      <c r="O455" s="22">
        <v>21</v>
      </c>
      <c r="P455" s="23" t="b">
        <v>0</v>
      </c>
      <c r="Q455" s="20" t="s">
        <v>4280</v>
      </c>
      <c r="R455" s="20" t="s">
        <v>4041</v>
      </c>
      <c r="S455" s="22">
        <v>49</v>
      </c>
      <c r="T455" s="20" t="s">
        <v>890</v>
      </c>
      <c r="U455" s="20">
        <v>2.2999999999999998</v>
      </c>
      <c r="V455" s="20" t="s">
        <v>891</v>
      </c>
      <c r="W455" s="20">
        <v>0</v>
      </c>
      <c r="X455" s="23" t="b">
        <v>0</v>
      </c>
      <c r="Y455" s="20"/>
      <c r="Z455" s="20" t="s">
        <v>936</v>
      </c>
      <c r="AA455" s="22">
        <v>12</v>
      </c>
      <c r="AB455" s="22">
        <v>102</v>
      </c>
      <c r="AC455" s="22">
        <v>28</v>
      </c>
      <c r="AD455" s="22">
        <v>3938</v>
      </c>
      <c r="AE455" s="22">
        <v>5</v>
      </c>
      <c r="AF455" s="22">
        <v>4717</v>
      </c>
      <c r="AG455" s="22">
        <v>40</v>
      </c>
      <c r="AH455" s="20">
        <v>0.1</v>
      </c>
      <c r="AI455" s="20">
        <v>5.7</v>
      </c>
      <c r="AJ455" s="20" t="s">
        <v>601</v>
      </c>
      <c r="AK455" s="22">
        <v>874</v>
      </c>
      <c r="AL455" s="22">
        <v>0</v>
      </c>
      <c r="AM455" s="22">
        <v>2</v>
      </c>
      <c r="AN455" s="22">
        <v>2</v>
      </c>
      <c r="AO455" s="22">
        <v>17</v>
      </c>
      <c r="AP455" s="22">
        <v>0</v>
      </c>
      <c r="AQ455" s="22">
        <v>0</v>
      </c>
      <c r="AR455" s="22">
        <v>0</v>
      </c>
      <c r="AS455" s="22">
        <v>2</v>
      </c>
      <c r="AT455" s="22">
        <v>0</v>
      </c>
      <c r="AU455" s="22">
        <v>0</v>
      </c>
      <c r="AV455" s="22">
        <v>1</v>
      </c>
      <c r="AW455" s="22">
        <v>146</v>
      </c>
      <c r="AX455" s="20">
        <v>178.4</v>
      </c>
      <c r="AY455" s="20">
        <v>116.3</v>
      </c>
      <c r="AZ455" s="20">
        <v>31</v>
      </c>
      <c r="BA455" s="20">
        <v>32.4</v>
      </c>
      <c r="BB455" s="22">
        <v>11</v>
      </c>
      <c r="BC455" s="20">
        <v>0.27</v>
      </c>
      <c r="BD455" s="20">
        <v>0.64</v>
      </c>
      <c r="BE455" s="20">
        <v>0.91</v>
      </c>
      <c r="BF455" s="20">
        <v>15.86</v>
      </c>
      <c r="BG455" s="22">
        <v>290</v>
      </c>
      <c r="BH455" s="22">
        <v>122</v>
      </c>
      <c r="BI455" s="22">
        <v>238</v>
      </c>
      <c r="BJ455" s="22">
        <v>142</v>
      </c>
      <c r="BK455" s="22">
        <v>366</v>
      </c>
      <c r="BL455" s="22">
        <v>186</v>
      </c>
      <c r="BM455" s="22">
        <v>312</v>
      </c>
      <c r="BN455" s="22">
        <v>144</v>
      </c>
      <c r="BO455" s="20"/>
      <c r="BP455" s="20"/>
      <c r="BQ455" s="20"/>
      <c r="BR455" s="20"/>
      <c r="BS455" s="20"/>
      <c r="BT455" s="20"/>
      <c r="BU455" s="22">
        <v>0.03</v>
      </c>
      <c r="BV455" s="22">
        <v>0</v>
      </c>
      <c r="BW455" s="22">
        <v>7.0000000000000007E-2</v>
      </c>
      <c r="BX455" s="22">
        <v>0.1</v>
      </c>
      <c r="BY455" s="22">
        <v>1.63</v>
      </c>
      <c r="BZ455" s="22">
        <v>1.75</v>
      </c>
      <c r="CA455" s="22">
        <v>258</v>
      </c>
      <c r="CB455" s="22">
        <v>164</v>
      </c>
      <c r="CC455" s="22">
        <v>293</v>
      </c>
      <c r="CD455" s="22">
        <v>143</v>
      </c>
      <c r="CE455" s="22">
        <v>260</v>
      </c>
      <c r="CF455" s="22">
        <v>108</v>
      </c>
      <c r="CG455" s="22">
        <v>628</v>
      </c>
      <c r="CH455" s="22">
        <v>235</v>
      </c>
      <c r="CI455" s="22">
        <v>1.1299999999999999</v>
      </c>
      <c r="CJ455" s="22">
        <v>0.21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2">
        <v>0</v>
      </c>
      <c r="B456" s="22">
        <v>0</v>
      </c>
      <c r="C456" s="22">
        <v>184704</v>
      </c>
      <c r="D456" s="22">
        <v>0</v>
      </c>
      <c r="E456" s="22">
        <v>0</v>
      </c>
      <c r="F456" s="22">
        <v>-2</v>
      </c>
      <c r="G456" s="22">
        <v>2</v>
      </c>
      <c r="H456" s="22">
        <v>0</v>
      </c>
      <c r="I456" s="22">
        <v>3</v>
      </c>
      <c r="J456" s="20">
        <v>0</v>
      </c>
      <c r="K456" s="20">
        <v>0</v>
      </c>
      <c r="L456" s="22">
        <v>0</v>
      </c>
      <c r="M456" s="20" t="s">
        <v>943</v>
      </c>
      <c r="N456" s="20">
        <v>0</v>
      </c>
      <c r="O456" s="22">
        <v>52</v>
      </c>
      <c r="P456" s="23" t="b">
        <v>0</v>
      </c>
      <c r="Q456" s="20" t="s">
        <v>3430</v>
      </c>
      <c r="R456" s="20" t="s">
        <v>3555</v>
      </c>
      <c r="S456" s="22">
        <v>43</v>
      </c>
      <c r="T456" s="20" t="s">
        <v>944</v>
      </c>
      <c r="U456" s="20">
        <v>1.6</v>
      </c>
      <c r="V456" s="20" t="s">
        <v>666</v>
      </c>
      <c r="W456" s="20">
        <v>0.5</v>
      </c>
      <c r="X456" s="23" t="b">
        <v>0</v>
      </c>
      <c r="Y456" s="20"/>
      <c r="Z456" s="20" t="s">
        <v>898</v>
      </c>
      <c r="AA456" s="22">
        <v>12</v>
      </c>
      <c r="AB456" s="22">
        <v>102</v>
      </c>
      <c r="AC456" s="22">
        <v>21</v>
      </c>
      <c r="AD456" s="22">
        <v>178642</v>
      </c>
      <c r="AE456" s="22">
        <v>23</v>
      </c>
      <c r="AF456" s="22">
        <v>258661</v>
      </c>
      <c r="AG456" s="22">
        <v>324</v>
      </c>
      <c r="AH456" s="20">
        <v>0</v>
      </c>
      <c r="AI456" s="20">
        <v>4.9000000000000004</v>
      </c>
      <c r="AJ456" s="20" t="s">
        <v>666</v>
      </c>
      <c r="AK456" s="22">
        <v>1131</v>
      </c>
      <c r="AL456" s="22">
        <v>0</v>
      </c>
      <c r="AM456" s="22">
        <v>0</v>
      </c>
      <c r="AN456" s="22">
        <v>0</v>
      </c>
      <c r="AO456" s="22">
        <v>24</v>
      </c>
      <c r="AP456" s="22">
        <v>0</v>
      </c>
      <c r="AQ456" s="22">
        <v>0</v>
      </c>
      <c r="AR456" s="22">
        <v>0</v>
      </c>
      <c r="AS456" s="22">
        <v>5</v>
      </c>
      <c r="AT456" s="22">
        <v>0</v>
      </c>
      <c r="AU456" s="22">
        <v>0</v>
      </c>
      <c r="AV456" s="22">
        <v>0</v>
      </c>
      <c r="AW456" s="22">
        <v>131</v>
      </c>
      <c r="AX456" s="20">
        <v>146.4</v>
      </c>
      <c r="AY456" s="20">
        <v>102.8</v>
      </c>
      <c r="AZ456" s="20">
        <v>14</v>
      </c>
      <c r="BA456" s="20">
        <v>26.5</v>
      </c>
      <c r="BB456" s="22">
        <v>13</v>
      </c>
      <c r="BC456" s="20">
        <v>0.18</v>
      </c>
      <c r="BD456" s="20">
        <v>0.49</v>
      </c>
      <c r="BE456" s="20">
        <v>0.67</v>
      </c>
      <c r="BF456" s="20">
        <v>26.26</v>
      </c>
      <c r="BG456" s="22">
        <v>312</v>
      </c>
      <c r="BH456" s="22">
        <v>131</v>
      </c>
      <c r="BI456" s="22">
        <v>257</v>
      </c>
      <c r="BJ456" s="22">
        <v>148</v>
      </c>
      <c r="BK456" s="22">
        <v>417</v>
      </c>
      <c r="BL456" s="22">
        <v>206</v>
      </c>
      <c r="BM456" s="22">
        <v>341</v>
      </c>
      <c r="BN456" s="22">
        <v>153</v>
      </c>
      <c r="BO456" s="20"/>
      <c r="BP456" s="20"/>
      <c r="BQ456" s="20"/>
      <c r="BR456" s="20"/>
      <c r="BS456" s="20"/>
      <c r="BT456" s="20"/>
      <c r="BU456" s="22">
        <v>0.01</v>
      </c>
      <c r="BV456" s="22">
        <v>0</v>
      </c>
      <c r="BW456" s="22">
        <v>0.04</v>
      </c>
      <c r="BX456" s="22">
        <v>0.05</v>
      </c>
      <c r="BY456" s="22">
        <v>2.09</v>
      </c>
      <c r="BZ456" s="22">
        <v>1.91</v>
      </c>
      <c r="CA456" s="22">
        <v>620</v>
      </c>
      <c r="CB456" s="22">
        <v>348</v>
      </c>
      <c r="CC456" s="22">
        <v>549</v>
      </c>
      <c r="CD456" s="22">
        <v>192</v>
      </c>
      <c r="CE456" s="22">
        <v>363</v>
      </c>
      <c r="CF456" s="22">
        <v>159</v>
      </c>
      <c r="CG456" s="22">
        <v>248</v>
      </c>
      <c r="CH456" s="22">
        <v>76</v>
      </c>
      <c r="CI456" s="22">
        <v>1.03</v>
      </c>
      <c r="CJ456" s="22">
        <v>0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2">
        <v>25</v>
      </c>
      <c r="B457" s="22">
        <v>25</v>
      </c>
      <c r="C457" s="22">
        <v>174310</v>
      </c>
      <c r="D457" s="22">
        <v>0</v>
      </c>
      <c r="E457" s="22">
        <v>0</v>
      </c>
      <c r="F457" s="22">
        <v>-1</v>
      </c>
      <c r="G457" s="22">
        <v>1</v>
      </c>
      <c r="H457" s="22">
        <v>1</v>
      </c>
      <c r="I457" s="22">
        <v>4</v>
      </c>
      <c r="J457" s="20">
        <v>-0.1</v>
      </c>
      <c r="K457" s="20">
        <v>-0.2</v>
      </c>
      <c r="L457" s="22">
        <v>0</v>
      </c>
      <c r="M457" s="20" t="s">
        <v>2110</v>
      </c>
      <c r="N457" s="20">
        <v>0</v>
      </c>
      <c r="O457" s="22">
        <v>314</v>
      </c>
      <c r="P457" s="23" t="b">
        <v>0</v>
      </c>
      <c r="Q457" s="20" t="s">
        <v>4280</v>
      </c>
      <c r="R457" s="20" t="s">
        <v>4042</v>
      </c>
      <c r="S457" s="22">
        <v>49</v>
      </c>
      <c r="T457" s="20" t="s">
        <v>2111</v>
      </c>
      <c r="U457" s="20">
        <v>3.5</v>
      </c>
      <c r="V457" s="20" t="s">
        <v>2112</v>
      </c>
      <c r="W457" s="20">
        <v>1.6</v>
      </c>
      <c r="X457" s="23" t="b">
        <v>0</v>
      </c>
      <c r="Y457" s="20"/>
      <c r="Z457" s="20" t="s">
        <v>936</v>
      </c>
      <c r="AA457" s="22">
        <v>12</v>
      </c>
      <c r="AB457" s="22">
        <v>102</v>
      </c>
      <c r="AC457" s="22">
        <v>80</v>
      </c>
      <c r="AD457" s="22">
        <v>751557</v>
      </c>
      <c r="AE457" s="22">
        <v>247</v>
      </c>
      <c r="AF457" s="22">
        <v>700816</v>
      </c>
      <c r="AG457" s="22">
        <v>10738</v>
      </c>
      <c r="AH457" s="20">
        <v>0</v>
      </c>
      <c r="AI457" s="20">
        <v>16.3</v>
      </c>
      <c r="AJ457" s="20" t="s">
        <v>2112</v>
      </c>
      <c r="AK457" s="22">
        <v>1149</v>
      </c>
      <c r="AL457" s="22">
        <v>9</v>
      </c>
      <c r="AM457" s="22">
        <v>1</v>
      </c>
      <c r="AN457" s="22">
        <v>2</v>
      </c>
      <c r="AO457" s="22">
        <v>28</v>
      </c>
      <c r="AP457" s="22">
        <v>0</v>
      </c>
      <c r="AQ457" s="22">
        <v>0</v>
      </c>
      <c r="AR457" s="22">
        <v>0</v>
      </c>
      <c r="AS457" s="22">
        <v>1</v>
      </c>
      <c r="AT457" s="22">
        <v>0</v>
      </c>
      <c r="AU457" s="22">
        <v>0</v>
      </c>
      <c r="AV457" s="22">
        <v>6</v>
      </c>
      <c r="AW457" s="22">
        <v>264</v>
      </c>
      <c r="AX457" s="20">
        <v>363.6</v>
      </c>
      <c r="AY457" s="20">
        <v>174.1</v>
      </c>
      <c r="AZ457" s="20">
        <v>472</v>
      </c>
      <c r="BA457" s="20">
        <v>101</v>
      </c>
      <c r="BB457" s="22">
        <v>13</v>
      </c>
      <c r="BC457" s="20">
        <v>4.93</v>
      </c>
      <c r="BD457" s="20">
        <v>0.44</v>
      </c>
      <c r="BE457" s="20">
        <v>5.37</v>
      </c>
      <c r="BF457" s="20">
        <v>23.99</v>
      </c>
      <c r="BG457" s="22">
        <v>144</v>
      </c>
      <c r="BH457" s="22">
        <v>14</v>
      </c>
      <c r="BI457" s="22">
        <v>173</v>
      </c>
      <c r="BJ457" s="22">
        <v>24</v>
      </c>
      <c r="BK457" s="22">
        <v>45</v>
      </c>
      <c r="BL457" s="22">
        <v>18</v>
      </c>
      <c r="BM457" s="22">
        <v>97</v>
      </c>
      <c r="BN457" s="22">
        <v>19</v>
      </c>
      <c r="BO457" s="20"/>
      <c r="BP457" s="20"/>
      <c r="BQ457" s="20"/>
      <c r="BR457" s="20"/>
      <c r="BS457" s="22">
        <v>2</v>
      </c>
      <c r="BT457" s="20"/>
      <c r="BU457" s="22">
        <v>0.39</v>
      </c>
      <c r="BV457" s="22">
        <v>0</v>
      </c>
      <c r="BW457" s="22">
        <v>0.03</v>
      </c>
      <c r="BX457" s="22">
        <v>0.42</v>
      </c>
      <c r="BY457" s="22">
        <v>1.88</v>
      </c>
      <c r="BZ457" s="22">
        <v>2.19</v>
      </c>
      <c r="CA457" s="22">
        <v>232</v>
      </c>
      <c r="CB457" s="22">
        <v>50</v>
      </c>
      <c r="CC457" s="22">
        <v>758</v>
      </c>
      <c r="CD457" s="22">
        <v>87</v>
      </c>
      <c r="CE457" s="22">
        <v>96</v>
      </c>
      <c r="CF457" s="22">
        <v>21</v>
      </c>
      <c r="CG457" s="22">
        <v>164</v>
      </c>
      <c r="CH457" s="22">
        <v>25</v>
      </c>
      <c r="CI457" s="22">
        <v>1.02</v>
      </c>
      <c r="CJ457" s="22">
        <v>0.16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2">
        <v>0</v>
      </c>
      <c r="B458" s="22">
        <v>0</v>
      </c>
      <c r="C458" s="22">
        <v>208904</v>
      </c>
      <c r="D458" s="22">
        <v>0</v>
      </c>
      <c r="E458" s="22">
        <v>0</v>
      </c>
      <c r="F458" s="22">
        <v>-1</v>
      </c>
      <c r="G458" s="22">
        <v>1</v>
      </c>
      <c r="H458" s="22">
        <v>0</v>
      </c>
      <c r="I458" s="22">
        <v>2</v>
      </c>
      <c r="J458" s="20">
        <v>0</v>
      </c>
      <c r="K458" s="20">
        <v>0</v>
      </c>
      <c r="L458" s="22">
        <v>0</v>
      </c>
      <c r="M458" s="20" t="s">
        <v>2113</v>
      </c>
      <c r="N458" s="20">
        <v>0</v>
      </c>
      <c r="O458" s="22">
        <v>315</v>
      </c>
      <c r="P458" s="23" t="b">
        <v>0</v>
      </c>
      <c r="Q458" s="20" t="s">
        <v>2449</v>
      </c>
      <c r="R458" s="20" t="s">
        <v>3678</v>
      </c>
      <c r="S458" s="22">
        <v>39</v>
      </c>
      <c r="T458" s="20" t="s">
        <v>2114</v>
      </c>
      <c r="U458" s="20">
        <v>1.9</v>
      </c>
      <c r="V458" s="20" t="s">
        <v>539</v>
      </c>
      <c r="W458" s="20">
        <v>0.5</v>
      </c>
      <c r="X458" s="23" t="b">
        <v>0</v>
      </c>
      <c r="Y458" s="20"/>
      <c r="Z458" s="20" t="s">
        <v>898</v>
      </c>
      <c r="AA458" s="22">
        <v>12</v>
      </c>
      <c r="AB458" s="22">
        <v>102</v>
      </c>
      <c r="AC458" s="22">
        <v>15</v>
      </c>
      <c r="AD458" s="22">
        <v>206865</v>
      </c>
      <c r="AE458" s="22">
        <v>9</v>
      </c>
      <c r="AF458" s="22">
        <v>233064</v>
      </c>
      <c r="AG458" s="22">
        <v>441</v>
      </c>
      <c r="AH458" s="20">
        <v>0</v>
      </c>
      <c r="AI458" s="20">
        <v>3.8</v>
      </c>
      <c r="AJ458" s="20" t="s">
        <v>539</v>
      </c>
      <c r="AK458" s="22">
        <v>397</v>
      </c>
      <c r="AL458" s="22">
        <v>1</v>
      </c>
      <c r="AM458" s="22">
        <v>0</v>
      </c>
      <c r="AN458" s="22">
        <v>0</v>
      </c>
      <c r="AO458" s="22">
        <v>6</v>
      </c>
      <c r="AP458" s="22">
        <v>0</v>
      </c>
      <c r="AQ458" s="22">
        <v>0</v>
      </c>
      <c r="AR458" s="22">
        <v>0</v>
      </c>
      <c r="AS458" s="22">
        <v>1</v>
      </c>
      <c r="AT458" s="22">
        <v>0</v>
      </c>
      <c r="AU458" s="22">
        <v>0</v>
      </c>
      <c r="AV458" s="22">
        <v>1</v>
      </c>
      <c r="AW458" s="22">
        <v>75</v>
      </c>
      <c r="AX458" s="20">
        <v>126.8</v>
      </c>
      <c r="AY458" s="20">
        <v>1.8</v>
      </c>
      <c r="AZ458" s="20">
        <v>27</v>
      </c>
      <c r="BA458" s="20">
        <v>15.6</v>
      </c>
      <c r="BB458" s="22">
        <v>4</v>
      </c>
      <c r="BC458" s="20">
        <v>0.26</v>
      </c>
      <c r="BD458" s="20">
        <v>0</v>
      </c>
      <c r="BE458" s="20">
        <v>0.26</v>
      </c>
      <c r="BF458" s="20">
        <v>7.64</v>
      </c>
      <c r="BG458" s="22">
        <v>329</v>
      </c>
      <c r="BH458" s="22">
        <v>128</v>
      </c>
      <c r="BI458" s="22">
        <v>468</v>
      </c>
      <c r="BJ458" s="22">
        <v>171</v>
      </c>
      <c r="BK458" s="22">
        <v>376</v>
      </c>
      <c r="BL458" s="22">
        <v>129</v>
      </c>
      <c r="BM458" s="22">
        <v>395</v>
      </c>
      <c r="BN458" s="22">
        <v>140</v>
      </c>
      <c r="BO458" s="20"/>
      <c r="BP458" s="20"/>
      <c r="BQ458" s="20"/>
      <c r="BR458" s="20"/>
      <c r="BS458" s="20"/>
      <c r="BT458" s="20"/>
      <c r="BU458" s="22">
        <v>0.06</v>
      </c>
      <c r="BV458" s="22">
        <v>0</v>
      </c>
      <c r="BW458" s="22">
        <v>0</v>
      </c>
      <c r="BX458" s="22">
        <v>0.06</v>
      </c>
      <c r="BY458" s="22">
        <v>1.73</v>
      </c>
      <c r="BZ458" s="22">
        <v>1.36</v>
      </c>
      <c r="CA458" s="22">
        <v>803</v>
      </c>
      <c r="CB458" s="22">
        <v>251</v>
      </c>
      <c r="CC458" s="22">
        <v>403</v>
      </c>
      <c r="CD458" s="22">
        <v>134</v>
      </c>
      <c r="CE458" s="22">
        <v>311</v>
      </c>
      <c r="CF458" s="22">
        <v>103</v>
      </c>
      <c r="CG458" s="22">
        <v>243</v>
      </c>
      <c r="CH458" s="22">
        <v>99</v>
      </c>
      <c r="CI458" s="22">
        <v>0.91</v>
      </c>
      <c r="CJ458" s="22">
        <v>0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2">
        <v>0</v>
      </c>
      <c r="B459" s="22">
        <v>0</v>
      </c>
      <c r="C459" s="22">
        <v>165183</v>
      </c>
      <c r="D459" s="22">
        <v>0</v>
      </c>
      <c r="E459" s="22">
        <v>0</v>
      </c>
      <c r="F459" s="22">
        <v>-1</v>
      </c>
      <c r="G459" s="22">
        <v>1</v>
      </c>
      <c r="H459" s="22">
        <v>0</v>
      </c>
      <c r="I459" s="22">
        <v>2</v>
      </c>
      <c r="J459" s="20">
        <v>0</v>
      </c>
      <c r="K459" s="20">
        <v>0</v>
      </c>
      <c r="L459" s="22">
        <v>0</v>
      </c>
      <c r="M459" s="20" t="s">
        <v>2115</v>
      </c>
      <c r="N459" s="20">
        <v>0.4</v>
      </c>
      <c r="O459" s="22">
        <v>316</v>
      </c>
      <c r="P459" s="23" t="b">
        <v>0</v>
      </c>
      <c r="Q459" s="20" t="s">
        <v>2382</v>
      </c>
      <c r="R459" s="20" t="s">
        <v>4112</v>
      </c>
      <c r="S459" s="22">
        <v>39</v>
      </c>
      <c r="T459" s="20" t="s">
        <v>2116</v>
      </c>
      <c r="U459" s="20">
        <v>1.7</v>
      </c>
      <c r="V459" s="20" t="s">
        <v>2117</v>
      </c>
      <c r="W459" s="20">
        <v>3.2</v>
      </c>
      <c r="X459" s="23" t="b">
        <v>0</v>
      </c>
      <c r="Y459" s="20"/>
      <c r="Z459" s="20" t="s">
        <v>898</v>
      </c>
      <c r="AA459" s="22">
        <v>12</v>
      </c>
      <c r="AB459" s="22">
        <v>102</v>
      </c>
      <c r="AC459" s="22">
        <v>35</v>
      </c>
      <c r="AD459" s="22">
        <v>326532</v>
      </c>
      <c r="AE459" s="22">
        <v>64</v>
      </c>
      <c r="AF459" s="22">
        <v>779281</v>
      </c>
      <c r="AG459" s="22">
        <v>9101</v>
      </c>
      <c r="AH459" s="20">
        <v>0.1</v>
      </c>
      <c r="AI459" s="20">
        <v>9</v>
      </c>
      <c r="AJ459" s="20" t="s">
        <v>2117</v>
      </c>
      <c r="AK459" s="22">
        <v>1720</v>
      </c>
      <c r="AL459" s="22">
        <v>0</v>
      </c>
      <c r="AM459" s="22">
        <v>0</v>
      </c>
      <c r="AN459" s="22">
        <v>2</v>
      </c>
      <c r="AO459" s="22">
        <v>41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3</v>
      </c>
      <c r="AW459" s="22">
        <v>263</v>
      </c>
      <c r="AX459" s="20">
        <v>358.2</v>
      </c>
      <c r="AY459" s="20">
        <v>119.6</v>
      </c>
      <c r="AZ459" s="20">
        <v>50</v>
      </c>
      <c r="BA459" s="20">
        <v>52.7</v>
      </c>
      <c r="BB459" s="22">
        <v>21</v>
      </c>
      <c r="BC459" s="20">
        <v>0.38</v>
      </c>
      <c r="BD459" s="20">
        <v>0.43</v>
      </c>
      <c r="BE459" s="20">
        <v>0.81</v>
      </c>
      <c r="BF459" s="20">
        <v>38.68</v>
      </c>
      <c r="BG459" s="22">
        <v>147</v>
      </c>
      <c r="BH459" s="22">
        <v>51</v>
      </c>
      <c r="BI459" s="22">
        <v>232</v>
      </c>
      <c r="BJ459" s="22">
        <v>60</v>
      </c>
      <c r="BK459" s="22">
        <v>316</v>
      </c>
      <c r="BL459" s="22">
        <v>100</v>
      </c>
      <c r="BM459" s="22">
        <v>224</v>
      </c>
      <c r="BN459" s="22">
        <v>66</v>
      </c>
      <c r="BO459" s="20"/>
      <c r="BP459" s="20"/>
      <c r="BQ459" s="20"/>
      <c r="BR459" s="20"/>
      <c r="BS459" s="20"/>
      <c r="BT459" s="20"/>
      <c r="BU459" s="22">
        <v>0.02</v>
      </c>
      <c r="BV459" s="22">
        <v>0</v>
      </c>
      <c r="BW459" s="22">
        <v>0.02</v>
      </c>
      <c r="BX459" s="22">
        <v>0.04</v>
      </c>
      <c r="BY459" s="22">
        <v>2.02</v>
      </c>
      <c r="BZ459" s="22">
        <v>2.15</v>
      </c>
      <c r="CA459" s="22">
        <v>799</v>
      </c>
      <c r="CB459" s="22">
        <v>249</v>
      </c>
      <c r="CC459" s="22">
        <v>328</v>
      </c>
      <c r="CD459" s="22">
        <v>104</v>
      </c>
      <c r="CE459" s="22">
        <v>347</v>
      </c>
      <c r="CF459" s="22">
        <v>119</v>
      </c>
      <c r="CG459" s="22">
        <v>104</v>
      </c>
      <c r="CH459" s="22">
        <v>41</v>
      </c>
      <c r="CI459" s="22">
        <v>1.1000000000000001</v>
      </c>
      <c r="CJ459" s="22">
        <v>0.1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2">
        <v>100</v>
      </c>
      <c r="B460" s="22">
        <v>100</v>
      </c>
      <c r="C460" s="22">
        <v>82738</v>
      </c>
      <c r="D460" s="22">
        <v>0</v>
      </c>
      <c r="E460" s="22">
        <v>0</v>
      </c>
      <c r="F460" s="22">
        <v>-4</v>
      </c>
      <c r="G460" s="22">
        <v>4</v>
      </c>
      <c r="H460" s="22">
        <v>0</v>
      </c>
      <c r="I460" s="22">
        <v>3</v>
      </c>
      <c r="J460" s="20">
        <v>-0.1</v>
      </c>
      <c r="K460" s="20">
        <v>-0.2</v>
      </c>
      <c r="L460" s="22">
        <v>1</v>
      </c>
      <c r="M460" s="20" t="s">
        <v>1234</v>
      </c>
      <c r="N460" s="20">
        <v>0.4</v>
      </c>
      <c r="O460" s="22">
        <v>317</v>
      </c>
      <c r="P460" s="23" t="b">
        <v>0</v>
      </c>
      <c r="Q460" s="20"/>
      <c r="R460" s="20" t="s">
        <v>3293</v>
      </c>
      <c r="S460" s="22">
        <v>46</v>
      </c>
      <c r="T460" s="20" t="s">
        <v>2118</v>
      </c>
      <c r="U460" s="20">
        <v>0.9</v>
      </c>
      <c r="V460" s="20" t="s">
        <v>2119</v>
      </c>
      <c r="W460" s="20">
        <v>0</v>
      </c>
      <c r="X460" s="23" t="b">
        <v>0</v>
      </c>
      <c r="Y460" s="20"/>
      <c r="Z460" s="20" t="s">
        <v>857</v>
      </c>
      <c r="AA460" s="22">
        <v>12</v>
      </c>
      <c r="AB460" s="22">
        <v>102</v>
      </c>
      <c r="AC460" s="22">
        <v>7</v>
      </c>
      <c r="AD460" s="22">
        <v>1972</v>
      </c>
      <c r="AE460" s="22">
        <v>27</v>
      </c>
      <c r="AF460" s="22">
        <v>6890</v>
      </c>
      <c r="AG460" s="22">
        <v>22</v>
      </c>
      <c r="AH460" s="20">
        <v>0.1</v>
      </c>
      <c r="AI460" s="20">
        <v>1.5</v>
      </c>
      <c r="AJ460" s="20" t="s">
        <v>2119</v>
      </c>
      <c r="AK460" s="22">
        <v>54</v>
      </c>
      <c r="AL460" s="22">
        <v>0</v>
      </c>
      <c r="AM460" s="22">
        <v>0</v>
      </c>
      <c r="AN460" s="22">
        <v>0</v>
      </c>
      <c r="AO460" s="22">
        <v>1</v>
      </c>
      <c r="AP460" s="22">
        <v>0</v>
      </c>
      <c r="AQ460" s="22">
        <v>0</v>
      </c>
      <c r="AR460" s="22">
        <v>0</v>
      </c>
      <c r="AS460" s="22">
        <v>1</v>
      </c>
      <c r="AT460" s="22">
        <v>0</v>
      </c>
      <c r="AU460" s="22">
        <v>0</v>
      </c>
      <c r="AV460" s="22">
        <v>0</v>
      </c>
      <c r="AW460" s="22">
        <v>20</v>
      </c>
      <c r="AX460" s="20">
        <v>5.8</v>
      </c>
      <c r="AY460" s="20">
        <v>15.3</v>
      </c>
      <c r="AZ460" s="20">
        <v>11</v>
      </c>
      <c r="BA460" s="20">
        <v>3.2</v>
      </c>
      <c r="BB460" s="22">
        <v>0</v>
      </c>
      <c r="BC460" s="20">
        <v>0.23</v>
      </c>
      <c r="BD460" s="20">
        <v>0.1</v>
      </c>
      <c r="BE460" s="20">
        <v>0.33</v>
      </c>
      <c r="BF460" s="20">
        <v>1.87</v>
      </c>
      <c r="BG460" s="22">
        <v>494</v>
      </c>
      <c r="BH460" s="22">
        <v>221</v>
      </c>
      <c r="BI460" s="22">
        <v>419</v>
      </c>
      <c r="BJ460" s="22">
        <v>209</v>
      </c>
      <c r="BK460" s="22">
        <v>427</v>
      </c>
      <c r="BL460" s="22">
        <v>211</v>
      </c>
      <c r="BM460" s="22">
        <v>478</v>
      </c>
      <c r="BN460" s="22">
        <v>217</v>
      </c>
      <c r="BO460" s="22">
        <v>2</v>
      </c>
      <c r="BP460" s="20"/>
      <c r="BQ460" s="20"/>
      <c r="BR460" s="20"/>
      <c r="BS460" s="20"/>
      <c r="BT460" s="20"/>
      <c r="BU460" s="22">
        <v>0.38</v>
      </c>
      <c r="BV460" s="22">
        <v>0</v>
      </c>
      <c r="BW460" s="22">
        <v>0.17</v>
      </c>
      <c r="BX460" s="22">
        <v>0.55000000000000004</v>
      </c>
      <c r="BY460" s="22">
        <v>3.12</v>
      </c>
      <c r="BZ460" s="22">
        <v>1.67</v>
      </c>
      <c r="CA460" s="22">
        <v>334</v>
      </c>
      <c r="CB460" s="22">
        <v>219</v>
      </c>
      <c r="CC460" s="22">
        <v>331</v>
      </c>
      <c r="CD460" s="22">
        <v>162</v>
      </c>
      <c r="CE460" s="22">
        <v>512</v>
      </c>
      <c r="CF460" s="22">
        <v>240</v>
      </c>
      <c r="CG460" s="22">
        <v>588</v>
      </c>
      <c r="CH460" s="22">
        <v>212</v>
      </c>
      <c r="CI460" s="22">
        <v>0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2">
        <v>100</v>
      </c>
      <c r="B461" s="22">
        <v>100</v>
      </c>
      <c r="C461" s="22">
        <v>156658</v>
      </c>
      <c r="D461" s="22">
        <v>0</v>
      </c>
      <c r="E461" s="22">
        <v>0</v>
      </c>
      <c r="F461" s="22">
        <v>0</v>
      </c>
      <c r="G461" s="22">
        <v>0</v>
      </c>
      <c r="H461" s="22">
        <v>0</v>
      </c>
      <c r="I461" s="22">
        <v>2</v>
      </c>
      <c r="J461" s="20">
        <v>0.3</v>
      </c>
      <c r="K461" s="20">
        <v>0.6</v>
      </c>
      <c r="L461" s="22">
        <v>1</v>
      </c>
      <c r="M461" s="20" t="s">
        <v>1168</v>
      </c>
      <c r="N461" s="20">
        <v>0.8</v>
      </c>
      <c r="O461" s="22">
        <v>318</v>
      </c>
      <c r="P461" s="23" t="b">
        <v>0</v>
      </c>
      <c r="Q461" s="20"/>
      <c r="R461" s="20" t="s">
        <v>3240</v>
      </c>
      <c r="S461" s="22">
        <v>40</v>
      </c>
      <c r="T461" s="20" t="s">
        <v>2120</v>
      </c>
      <c r="U461" s="20">
        <v>1.8</v>
      </c>
      <c r="V461" s="20" t="s">
        <v>2121</v>
      </c>
      <c r="W461" s="20">
        <v>0.2</v>
      </c>
      <c r="X461" s="23" t="b">
        <v>0</v>
      </c>
      <c r="Y461" s="20"/>
      <c r="Z461" s="20" t="s">
        <v>857</v>
      </c>
      <c r="AA461" s="22">
        <v>12</v>
      </c>
      <c r="AB461" s="22">
        <v>102</v>
      </c>
      <c r="AC461" s="22">
        <v>25</v>
      </c>
      <c r="AD461" s="22">
        <v>39008</v>
      </c>
      <c r="AE461" s="22">
        <v>1275</v>
      </c>
      <c r="AF461" s="22">
        <v>28039</v>
      </c>
      <c r="AG461" s="22">
        <v>322</v>
      </c>
      <c r="AH461" s="20">
        <v>0.2</v>
      </c>
      <c r="AI461" s="20">
        <v>6.2</v>
      </c>
      <c r="AJ461" s="20" t="s">
        <v>2121</v>
      </c>
      <c r="AK461" s="22">
        <v>1033</v>
      </c>
      <c r="AL461" s="22">
        <v>0</v>
      </c>
      <c r="AM461" s="22">
        <v>2</v>
      </c>
      <c r="AN461" s="22">
        <v>1</v>
      </c>
      <c r="AO461" s="22">
        <v>22</v>
      </c>
      <c r="AP461" s="22">
        <v>0</v>
      </c>
      <c r="AQ461" s="22">
        <v>0</v>
      </c>
      <c r="AR461" s="22">
        <v>0</v>
      </c>
      <c r="AS461" s="22">
        <v>3</v>
      </c>
      <c r="AT461" s="22">
        <v>0</v>
      </c>
      <c r="AU461" s="22">
        <v>0</v>
      </c>
      <c r="AV461" s="22">
        <v>0</v>
      </c>
      <c r="AW461" s="22">
        <v>156</v>
      </c>
      <c r="AX461" s="20">
        <v>247.2</v>
      </c>
      <c r="AY461" s="20">
        <v>89.8</v>
      </c>
      <c r="AZ461" s="20">
        <v>121</v>
      </c>
      <c r="BA461" s="20">
        <v>45.8</v>
      </c>
      <c r="BB461" s="22">
        <v>12</v>
      </c>
      <c r="BC461" s="20">
        <v>1.83</v>
      </c>
      <c r="BD461" s="20">
        <v>0.22</v>
      </c>
      <c r="BE461" s="20">
        <v>2.0499999999999998</v>
      </c>
      <c r="BF461" s="20">
        <v>22.18</v>
      </c>
      <c r="BG461" s="22">
        <v>231</v>
      </c>
      <c r="BH461" s="22">
        <v>87</v>
      </c>
      <c r="BI461" s="22">
        <v>275</v>
      </c>
      <c r="BJ461" s="22">
        <v>81</v>
      </c>
      <c r="BK461" s="22">
        <v>204</v>
      </c>
      <c r="BL461" s="22">
        <v>48</v>
      </c>
      <c r="BM461" s="22">
        <v>251</v>
      </c>
      <c r="BN461" s="22">
        <v>80</v>
      </c>
      <c r="BO461" s="20"/>
      <c r="BP461" s="20"/>
      <c r="BQ461" s="20"/>
      <c r="BR461" s="20"/>
      <c r="BS461" s="20"/>
      <c r="BT461" s="20"/>
      <c r="BU461" s="22">
        <v>0.16</v>
      </c>
      <c r="BV461" s="22">
        <v>0</v>
      </c>
      <c r="BW461" s="22">
        <v>0.02</v>
      </c>
      <c r="BX461" s="22">
        <v>0.18</v>
      </c>
      <c r="BY461" s="22">
        <v>1.93</v>
      </c>
      <c r="BZ461" s="22">
        <v>1.92</v>
      </c>
      <c r="CA461" s="22">
        <v>689</v>
      </c>
      <c r="CB461" s="22">
        <v>174</v>
      </c>
      <c r="CC461" s="22">
        <v>259</v>
      </c>
      <c r="CD461" s="22">
        <v>84</v>
      </c>
      <c r="CE461" s="22">
        <v>329</v>
      </c>
      <c r="CF461" s="22">
        <v>111</v>
      </c>
      <c r="CG461" s="22">
        <v>329</v>
      </c>
      <c r="CH461" s="22">
        <v>130</v>
      </c>
      <c r="CI461" s="22">
        <v>1.05</v>
      </c>
      <c r="CJ461" s="22">
        <v>0.09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2">
        <v>0</v>
      </c>
      <c r="B462" s="22">
        <v>0</v>
      </c>
      <c r="C462" s="22">
        <v>193195</v>
      </c>
      <c r="D462" s="22">
        <v>0</v>
      </c>
      <c r="E462" s="22">
        <v>0</v>
      </c>
      <c r="F462" s="22">
        <v>-1</v>
      </c>
      <c r="G462" s="22">
        <v>1</v>
      </c>
      <c r="H462" s="22">
        <v>0</v>
      </c>
      <c r="I462" s="22">
        <v>3</v>
      </c>
      <c r="J462" s="20">
        <v>0</v>
      </c>
      <c r="K462" s="20">
        <v>0</v>
      </c>
      <c r="L462" s="22">
        <v>0</v>
      </c>
      <c r="M462" s="20" t="s">
        <v>364</v>
      </c>
      <c r="N462" s="20">
        <v>0</v>
      </c>
      <c r="O462" s="22">
        <v>319</v>
      </c>
      <c r="P462" s="23" t="b">
        <v>0</v>
      </c>
      <c r="Q462" s="20" t="s">
        <v>2953</v>
      </c>
      <c r="R462" s="20" t="s">
        <v>2954</v>
      </c>
      <c r="S462" s="22">
        <v>49</v>
      </c>
      <c r="T462" s="20" t="s">
        <v>2122</v>
      </c>
      <c r="U462" s="20">
        <v>0</v>
      </c>
      <c r="V462" s="20" t="s">
        <v>759</v>
      </c>
      <c r="W462" s="20">
        <v>0</v>
      </c>
      <c r="X462" s="23" t="b">
        <v>0</v>
      </c>
      <c r="Y462" s="20"/>
      <c r="Z462" s="20" t="s">
        <v>871</v>
      </c>
      <c r="AA462" s="22">
        <v>12</v>
      </c>
      <c r="AB462" s="22">
        <v>102</v>
      </c>
      <c r="AC462" s="22">
        <v>0</v>
      </c>
      <c r="AD462" s="22">
        <v>182</v>
      </c>
      <c r="AE462" s="22">
        <v>0</v>
      </c>
      <c r="AF462" s="22">
        <v>3916</v>
      </c>
      <c r="AG462" s="22">
        <v>1</v>
      </c>
      <c r="AH462" s="20">
        <v>0</v>
      </c>
      <c r="AI462" s="20">
        <v>0</v>
      </c>
      <c r="AJ462" s="20" t="s">
        <v>759</v>
      </c>
      <c r="AK462" s="22">
        <v>0</v>
      </c>
      <c r="AL462" s="22">
        <v>0</v>
      </c>
      <c r="AM462" s="22">
        <v>0</v>
      </c>
      <c r="AN462" s="22">
        <v>0</v>
      </c>
      <c r="AO462" s="22">
        <v>0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0</v>
      </c>
      <c r="AX462" s="20">
        <v>0</v>
      </c>
      <c r="AY462" s="20">
        <v>0</v>
      </c>
      <c r="AZ462" s="20">
        <v>0</v>
      </c>
      <c r="BA462" s="20">
        <v>0</v>
      </c>
      <c r="BB462" s="22">
        <v>0</v>
      </c>
      <c r="BC462" s="20">
        <v>0</v>
      </c>
      <c r="BD462" s="20">
        <v>0</v>
      </c>
      <c r="BE462" s="20">
        <v>0</v>
      </c>
      <c r="BF462" s="20">
        <v>0</v>
      </c>
      <c r="BG462" s="22">
        <v>804</v>
      </c>
      <c r="BH462" s="22">
        <v>341</v>
      </c>
      <c r="BI462" s="22">
        <v>800</v>
      </c>
      <c r="BJ462" s="22">
        <v>340</v>
      </c>
      <c r="BK462" s="22">
        <v>795</v>
      </c>
      <c r="BL462" s="22">
        <v>337</v>
      </c>
      <c r="BM462" s="22">
        <v>805</v>
      </c>
      <c r="BN462" s="22">
        <v>341</v>
      </c>
      <c r="BO462" s="20"/>
      <c r="BP462" s="20"/>
      <c r="BQ462" s="20"/>
      <c r="BR462" s="20"/>
      <c r="BS462" s="20"/>
      <c r="BT462" s="20"/>
      <c r="BU462" s="22">
        <v>0</v>
      </c>
      <c r="BV462" s="22">
        <v>0</v>
      </c>
      <c r="BW462" s="22">
        <v>0</v>
      </c>
      <c r="BX462" s="22">
        <v>0</v>
      </c>
      <c r="BY462" s="22">
        <v>0</v>
      </c>
      <c r="BZ462" s="22">
        <v>0</v>
      </c>
      <c r="CA462" s="22">
        <v>234</v>
      </c>
      <c r="CB462" s="22">
        <v>151</v>
      </c>
      <c r="CC462" s="22">
        <v>760</v>
      </c>
      <c r="CD462" s="22">
        <v>316</v>
      </c>
      <c r="CE462" s="22">
        <v>804</v>
      </c>
      <c r="CF462" s="22">
        <v>341</v>
      </c>
      <c r="CG462" s="22">
        <v>674</v>
      </c>
      <c r="CH462" s="22">
        <v>264</v>
      </c>
      <c r="CI462" s="22">
        <v>0</v>
      </c>
      <c r="CJ462" s="22">
        <v>0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100</v>
      </c>
      <c r="B463" s="22">
        <v>100</v>
      </c>
      <c r="C463" s="22">
        <v>96784</v>
      </c>
      <c r="D463" s="22">
        <v>0</v>
      </c>
      <c r="E463" s="22">
        <v>0</v>
      </c>
      <c r="F463" s="22">
        <v>-2</v>
      </c>
      <c r="G463" s="22">
        <v>2</v>
      </c>
      <c r="H463" s="22">
        <v>0</v>
      </c>
      <c r="I463" s="22">
        <v>3</v>
      </c>
      <c r="J463" s="20">
        <v>1.5</v>
      </c>
      <c r="K463" s="20">
        <v>3</v>
      </c>
      <c r="L463" s="22">
        <v>6</v>
      </c>
      <c r="M463" s="20" t="s">
        <v>1013</v>
      </c>
      <c r="N463" s="20">
        <v>2</v>
      </c>
      <c r="O463" s="22">
        <v>320</v>
      </c>
      <c r="P463" s="23" t="b">
        <v>0</v>
      </c>
      <c r="Q463" s="20"/>
      <c r="R463" s="20" t="s">
        <v>3556</v>
      </c>
      <c r="S463" s="22">
        <v>48</v>
      </c>
      <c r="T463" s="20" t="s">
        <v>2123</v>
      </c>
      <c r="U463" s="20">
        <v>1.5</v>
      </c>
      <c r="V463" s="20" t="s">
        <v>680</v>
      </c>
      <c r="W463" s="20">
        <v>0</v>
      </c>
      <c r="X463" s="23" t="b">
        <v>0</v>
      </c>
      <c r="Y463" s="20"/>
      <c r="Z463" s="20" t="s">
        <v>857</v>
      </c>
      <c r="AA463" s="22">
        <v>12</v>
      </c>
      <c r="AB463" s="22">
        <v>102</v>
      </c>
      <c r="AC463" s="22">
        <v>21</v>
      </c>
      <c r="AD463" s="22">
        <v>3228</v>
      </c>
      <c r="AE463" s="22">
        <v>226</v>
      </c>
      <c r="AF463" s="22">
        <v>2593</v>
      </c>
      <c r="AG463" s="22">
        <v>102</v>
      </c>
      <c r="AH463" s="20">
        <v>0.4</v>
      </c>
      <c r="AI463" s="20">
        <v>4.4000000000000004</v>
      </c>
      <c r="AJ463" s="20" t="s">
        <v>680</v>
      </c>
      <c r="AK463" s="22">
        <v>653</v>
      </c>
      <c r="AL463" s="22">
        <v>0</v>
      </c>
      <c r="AM463" s="22">
        <v>1</v>
      </c>
      <c r="AN463" s="22">
        <v>1</v>
      </c>
      <c r="AO463" s="22">
        <v>19</v>
      </c>
      <c r="AP463" s="22">
        <v>0</v>
      </c>
      <c r="AQ463" s="22">
        <v>0</v>
      </c>
      <c r="AR463" s="22">
        <v>0</v>
      </c>
      <c r="AS463" s="22">
        <v>3</v>
      </c>
      <c r="AT463" s="22">
        <v>0</v>
      </c>
      <c r="AU463" s="22">
        <v>0</v>
      </c>
      <c r="AV463" s="22">
        <v>0</v>
      </c>
      <c r="AW463" s="22">
        <v>73</v>
      </c>
      <c r="AX463" s="20">
        <v>92</v>
      </c>
      <c r="AY463" s="20">
        <v>78.599999999999994</v>
      </c>
      <c r="AZ463" s="20">
        <v>62</v>
      </c>
      <c r="BA463" s="20">
        <v>23.3</v>
      </c>
      <c r="BB463" s="22">
        <v>7</v>
      </c>
      <c r="BC463" s="20">
        <v>0.38</v>
      </c>
      <c r="BD463" s="20">
        <v>0.75</v>
      </c>
      <c r="BE463" s="20">
        <v>1.1299999999999999</v>
      </c>
      <c r="BF463" s="20">
        <v>16.940000000000001</v>
      </c>
      <c r="BG463" s="22">
        <v>357</v>
      </c>
      <c r="BH463" s="22">
        <v>149</v>
      </c>
      <c r="BI463" s="22">
        <v>297</v>
      </c>
      <c r="BJ463" s="22">
        <v>163</v>
      </c>
      <c r="BK463" s="22">
        <v>293</v>
      </c>
      <c r="BL463" s="22">
        <v>149</v>
      </c>
      <c r="BM463" s="22">
        <v>355</v>
      </c>
      <c r="BN463" s="22">
        <v>160</v>
      </c>
      <c r="BO463" s="20"/>
      <c r="BP463" s="20"/>
      <c r="BQ463" s="20"/>
      <c r="BR463" s="20"/>
      <c r="BS463" s="20"/>
      <c r="BT463" s="20"/>
      <c r="BU463" s="22">
        <v>0.05</v>
      </c>
      <c r="BV463" s="22">
        <v>0</v>
      </c>
      <c r="BW463" s="22">
        <v>0.1</v>
      </c>
      <c r="BX463" s="22">
        <v>0.15</v>
      </c>
      <c r="BY463" s="22">
        <v>2.33</v>
      </c>
      <c r="BZ463" s="22">
        <v>2.62</v>
      </c>
      <c r="CA463" s="22">
        <v>279</v>
      </c>
      <c r="CB463" s="22">
        <v>179</v>
      </c>
      <c r="CC463" s="22">
        <v>167</v>
      </c>
      <c r="CD463" s="22">
        <v>74</v>
      </c>
      <c r="CE463" s="22">
        <v>384</v>
      </c>
      <c r="CF463" s="22">
        <v>169</v>
      </c>
      <c r="CG463" s="22">
        <v>613</v>
      </c>
      <c r="CH463" s="22">
        <v>225</v>
      </c>
      <c r="CI463" s="22">
        <v>0.96</v>
      </c>
      <c r="CJ463" s="22">
        <v>0.14000000000000001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2">
        <v>100</v>
      </c>
      <c r="B464" s="22">
        <v>100</v>
      </c>
      <c r="C464" s="22">
        <v>244262</v>
      </c>
      <c r="D464" s="22">
        <v>0</v>
      </c>
      <c r="E464" s="22">
        <v>0</v>
      </c>
      <c r="F464" s="22">
        <v>2</v>
      </c>
      <c r="G464" s="22">
        <v>-2</v>
      </c>
      <c r="H464" s="22">
        <v>2</v>
      </c>
      <c r="I464" s="22">
        <v>2</v>
      </c>
      <c r="J464" s="20">
        <v>1.7</v>
      </c>
      <c r="K464" s="20">
        <v>3.4</v>
      </c>
      <c r="L464" s="22">
        <v>5</v>
      </c>
      <c r="M464" s="20" t="s">
        <v>1620</v>
      </c>
      <c r="N464" s="20">
        <v>2.2000000000000002</v>
      </c>
      <c r="O464" s="22">
        <v>321</v>
      </c>
      <c r="P464" s="23" t="b">
        <v>0</v>
      </c>
      <c r="Q464" s="20"/>
      <c r="R464" s="20" t="s">
        <v>3404</v>
      </c>
      <c r="S464" s="22">
        <v>47</v>
      </c>
      <c r="T464" s="20" t="s">
        <v>2124</v>
      </c>
      <c r="U464" s="20">
        <v>3.1</v>
      </c>
      <c r="V464" s="20" t="s">
        <v>2125</v>
      </c>
      <c r="W464" s="20">
        <v>17.399999999999999</v>
      </c>
      <c r="X464" s="23" t="b">
        <v>0</v>
      </c>
      <c r="Y464" s="20"/>
      <c r="Z464" s="20" t="s">
        <v>857</v>
      </c>
      <c r="AA464" s="22">
        <v>12</v>
      </c>
      <c r="AB464" s="22">
        <v>102</v>
      </c>
      <c r="AC464" s="22">
        <v>84</v>
      </c>
      <c r="AD464" s="22">
        <v>1859626</v>
      </c>
      <c r="AE464" s="22">
        <v>62355</v>
      </c>
      <c r="AF464" s="22">
        <v>327094</v>
      </c>
      <c r="AG464" s="22">
        <v>7274</v>
      </c>
      <c r="AH464" s="20">
        <v>0.5</v>
      </c>
      <c r="AI464" s="20">
        <v>17.899999999999999</v>
      </c>
      <c r="AJ464" s="20" t="s">
        <v>2125</v>
      </c>
      <c r="AK464" s="22">
        <v>2083</v>
      </c>
      <c r="AL464" s="22">
        <v>1</v>
      </c>
      <c r="AM464" s="22">
        <v>9</v>
      </c>
      <c r="AN464" s="22">
        <v>2</v>
      </c>
      <c r="AO464" s="22">
        <v>49</v>
      </c>
      <c r="AP464" s="22">
        <v>0</v>
      </c>
      <c r="AQ464" s="22">
        <v>0</v>
      </c>
      <c r="AR464" s="22">
        <v>0</v>
      </c>
      <c r="AS464" s="22">
        <v>3</v>
      </c>
      <c r="AT464" s="22">
        <v>0</v>
      </c>
      <c r="AU464" s="22">
        <v>0</v>
      </c>
      <c r="AV464" s="22">
        <v>11</v>
      </c>
      <c r="AW464" s="22">
        <v>432</v>
      </c>
      <c r="AX464" s="20">
        <v>473.4</v>
      </c>
      <c r="AY464" s="20">
        <v>903.8</v>
      </c>
      <c r="AZ464" s="20">
        <v>214</v>
      </c>
      <c r="BA464" s="20">
        <v>159</v>
      </c>
      <c r="BB464" s="22">
        <v>24</v>
      </c>
      <c r="BC464" s="20">
        <v>1</v>
      </c>
      <c r="BD464" s="20">
        <v>4.7300000000000004</v>
      </c>
      <c r="BE464" s="20">
        <v>5.73</v>
      </c>
      <c r="BF464" s="20">
        <v>48.82</v>
      </c>
      <c r="BG464" s="22">
        <v>76</v>
      </c>
      <c r="BH464" s="22">
        <v>29</v>
      </c>
      <c r="BI464" s="22">
        <v>7</v>
      </c>
      <c r="BJ464" s="22">
        <v>2</v>
      </c>
      <c r="BK464" s="22">
        <v>131</v>
      </c>
      <c r="BL464" s="22">
        <v>11</v>
      </c>
      <c r="BM464" s="22">
        <v>25</v>
      </c>
      <c r="BN464" s="22">
        <v>2</v>
      </c>
      <c r="BO464" s="22">
        <v>1</v>
      </c>
      <c r="BP464" s="20"/>
      <c r="BQ464" s="22">
        <v>3</v>
      </c>
      <c r="BR464" s="20"/>
      <c r="BS464" s="20"/>
      <c r="BT464" s="20"/>
      <c r="BU464" s="22">
        <v>0.04</v>
      </c>
      <c r="BV464" s="22">
        <v>0</v>
      </c>
      <c r="BW464" s="22">
        <v>0.2</v>
      </c>
      <c r="BX464" s="22">
        <v>0.24</v>
      </c>
      <c r="BY464" s="22">
        <v>2.11</v>
      </c>
      <c r="BZ464" s="22">
        <v>2.12</v>
      </c>
      <c r="CA464" s="22">
        <v>321</v>
      </c>
      <c r="CB464" s="22">
        <v>38</v>
      </c>
      <c r="CC464" s="22">
        <v>148</v>
      </c>
      <c r="CD464" s="22">
        <v>48</v>
      </c>
      <c r="CE464" s="22">
        <v>135</v>
      </c>
      <c r="CF464" s="22">
        <v>26</v>
      </c>
      <c r="CG464" s="22">
        <v>19</v>
      </c>
      <c r="CH464" s="22">
        <v>7</v>
      </c>
      <c r="CI464" s="22">
        <v>1.04</v>
      </c>
      <c r="CJ464" s="22">
        <v>0.09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0</v>
      </c>
      <c r="B465" s="22">
        <v>0</v>
      </c>
      <c r="C465" s="22">
        <v>49083</v>
      </c>
      <c r="D465" s="22">
        <v>0</v>
      </c>
      <c r="E465" s="22">
        <v>0</v>
      </c>
      <c r="F465" s="22">
        <v>-1</v>
      </c>
      <c r="G465" s="22">
        <v>1</v>
      </c>
      <c r="H465" s="22">
        <v>0</v>
      </c>
      <c r="I465" s="22">
        <v>3</v>
      </c>
      <c r="J465" s="20">
        <v>0</v>
      </c>
      <c r="K465" s="20">
        <v>0</v>
      </c>
      <c r="L465" s="22">
        <v>0</v>
      </c>
      <c r="M465" s="20" t="s">
        <v>1234</v>
      </c>
      <c r="N465" s="20">
        <v>0</v>
      </c>
      <c r="O465" s="22">
        <v>322</v>
      </c>
      <c r="P465" s="23" t="b">
        <v>0</v>
      </c>
      <c r="Q465" s="20" t="s">
        <v>2832</v>
      </c>
      <c r="R465" s="20" t="s">
        <v>2833</v>
      </c>
      <c r="S465" s="22">
        <v>49</v>
      </c>
      <c r="T465" s="20" t="s">
        <v>2126</v>
      </c>
      <c r="U465" s="20">
        <v>0</v>
      </c>
      <c r="V465" s="20" t="s">
        <v>2127</v>
      </c>
      <c r="W465" s="20">
        <v>0</v>
      </c>
      <c r="X465" s="23" t="b">
        <v>0</v>
      </c>
      <c r="Y465" s="20"/>
      <c r="Z465" s="20" t="s">
        <v>871</v>
      </c>
      <c r="AA465" s="22">
        <v>12</v>
      </c>
      <c r="AB465" s="22">
        <v>102</v>
      </c>
      <c r="AC465" s="22">
        <v>0</v>
      </c>
      <c r="AD465" s="22">
        <v>59</v>
      </c>
      <c r="AE465" s="22">
        <v>0</v>
      </c>
      <c r="AF465" s="22">
        <v>1941</v>
      </c>
      <c r="AG465" s="22">
        <v>0</v>
      </c>
      <c r="AH465" s="20">
        <v>0</v>
      </c>
      <c r="AI465" s="20">
        <v>0</v>
      </c>
      <c r="AJ465" s="20" t="s">
        <v>2127</v>
      </c>
      <c r="AK465" s="22">
        <v>0</v>
      </c>
      <c r="AL465" s="22">
        <v>0</v>
      </c>
      <c r="AM465" s="22">
        <v>0</v>
      </c>
      <c r="AN465" s="22">
        <v>0</v>
      </c>
      <c r="AO465" s="22">
        <v>0</v>
      </c>
      <c r="AP465" s="22">
        <v>0</v>
      </c>
      <c r="AQ465" s="22">
        <v>0</v>
      </c>
      <c r="AR465" s="22">
        <v>0</v>
      </c>
      <c r="AS465" s="22">
        <v>0</v>
      </c>
      <c r="AT465" s="22">
        <v>0</v>
      </c>
      <c r="AU465" s="22">
        <v>0</v>
      </c>
      <c r="AV465" s="22">
        <v>0</v>
      </c>
      <c r="AW465" s="22">
        <v>0</v>
      </c>
      <c r="AX465" s="20">
        <v>0</v>
      </c>
      <c r="AY465" s="20">
        <v>0</v>
      </c>
      <c r="AZ465" s="20">
        <v>0</v>
      </c>
      <c r="BA465" s="20">
        <v>0</v>
      </c>
      <c r="BB465" s="22">
        <v>0</v>
      </c>
      <c r="BC465" s="20">
        <v>0</v>
      </c>
      <c r="BD465" s="20">
        <v>0</v>
      </c>
      <c r="BE465" s="20">
        <v>0</v>
      </c>
      <c r="BF465" s="20">
        <v>0</v>
      </c>
      <c r="BG465" s="22">
        <v>799</v>
      </c>
      <c r="BH465" s="22">
        <v>336</v>
      </c>
      <c r="BI465" s="22">
        <v>795</v>
      </c>
      <c r="BJ465" s="22">
        <v>335</v>
      </c>
      <c r="BK465" s="22">
        <v>790</v>
      </c>
      <c r="BL465" s="22">
        <v>332</v>
      </c>
      <c r="BM465" s="22">
        <v>800</v>
      </c>
      <c r="BN465" s="22">
        <v>336</v>
      </c>
      <c r="BO465" s="20"/>
      <c r="BP465" s="20"/>
      <c r="BQ465" s="20"/>
      <c r="BR465" s="20"/>
      <c r="BS465" s="20"/>
      <c r="BT465" s="20"/>
      <c r="BU465" s="22">
        <v>0</v>
      </c>
      <c r="BV465" s="22">
        <v>0</v>
      </c>
      <c r="BW465" s="22">
        <v>0</v>
      </c>
      <c r="BX465" s="22">
        <v>0</v>
      </c>
      <c r="BY465" s="22">
        <v>0</v>
      </c>
      <c r="BZ465" s="22">
        <v>0</v>
      </c>
      <c r="CA465" s="22">
        <v>220</v>
      </c>
      <c r="CB465" s="22">
        <v>141</v>
      </c>
      <c r="CC465" s="22">
        <v>752</v>
      </c>
      <c r="CD465" s="22">
        <v>310</v>
      </c>
      <c r="CE465" s="22">
        <v>799</v>
      </c>
      <c r="CF465" s="22">
        <v>336</v>
      </c>
      <c r="CG465" s="22">
        <v>716</v>
      </c>
      <c r="CH465" s="22">
        <v>283</v>
      </c>
      <c r="CI465" s="22">
        <v>0</v>
      </c>
      <c r="CJ465" s="22">
        <v>0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2">
        <v>0</v>
      </c>
      <c r="B466" s="22">
        <v>0</v>
      </c>
      <c r="C466" s="22">
        <v>113534</v>
      </c>
      <c r="D466" s="22">
        <v>0</v>
      </c>
      <c r="E466" s="22">
        <v>0</v>
      </c>
      <c r="F466" s="22">
        <v>0</v>
      </c>
      <c r="G466" s="22">
        <v>0</v>
      </c>
      <c r="H466" s="22">
        <v>0</v>
      </c>
      <c r="I466" s="22">
        <v>1</v>
      </c>
      <c r="J466" s="20">
        <v>0</v>
      </c>
      <c r="K466" s="20">
        <v>0</v>
      </c>
      <c r="L466" s="22">
        <v>0</v>
      </c>
      <c r="M466" s="20" t="s">
        <v>899</v>
      </c>
      <c r="N466" s="20">
        <v>0</v>
      </c>
      <c r="O466" s="22">
        <v>323</v>
      </c>
      <c r="P466" s="23" t="b">
        <v>0</v>
      </c>
      <c r="Q466" s="20" t="s">
        <v>2955</v>
      </c>
      <c r="R466" s="20" t="s">
        <v>2956</v>
      </c>
      <c r="S466" s="22">
        <v>40</v>
      </c>
      <c r="T466" s="20" t="s">
        <v>2128</v>
      </c>
      <c r="U466" s="20">
        <v>0</v>
      </c>
      <c r="V466" s="20" t="s">
        <v>2129</v>
      </c>
      <c r="W466" s="20">
        <v>0.2</v>
      </c>
      <c r="X466" s="23" t="b">
        <v>0</v>
      </c>
      <c r="Y466" s="20"/>
      <c r="Z466" s="20" t="s">
        <v>871</v>
      </c>
      <c r="AA466" s="22">
        <v>12</v>
      </c>
      <c r="AB466" s="22">
        <v>102</v>
      </c>
      <c r="AC466" s="22">
        <v>0</v>
      </c>
      <c r="AD466" s="22">
        <v>1324</v>
      </c>
      <c r="AE466" s="22">
        <v>0</v>
      </c>
      <c r="AF466" s="22">
        <v>45244</v>
      </c>
      <c r="AG466" s="22">
        <v>66</v>
      </c>
      <c r="AH466" s="20">
        <v>0</v>
      </c>
      <c r="AI466" s="20">
        <v>0</v>
      </c>
      <c r="AJ466" s="20" t="s">
        <v>2129</v>
      </c>
      <c r="AK466" s="22">
        <v>0</v>
      </c>
      <c r="AL466" s="22">
        <v>0</v>
      </c>
      <c r="AM466" s="22">
        <v>0</v>
      </c>
      <c r="AN466" s="22">
        <v>0</v>
      </c>
      <c r="AO466" s="22">
        <v>0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0</v>
      </c>
      <c r="AW466" s="22">
        <v>0</v>
      </c>
      <c r="AX466" s="20">
        <v>0</v>
      </c>
      <c r="AY466" s="20">
        <v>0</v>
      </c>
      <c r="AZ466" s="20">
        <v>0</v>
      </c>
      <c r="BA466" s="20">
        <v>0</v>
      </c>
      <c r="BB466" s="22">
        <v>0</v>
      </c>
      <c r="BC466" s="20">
        <v>0</v>
      </c>
      <c r="BD466" s="20">
        <v>0</v>
      </c>
      <c r="BE466" s="20">
        <v>0</v>
      </c>
      <c r="BF466" s="20">
        <v>0</v>
      </c>
      <c r="BG466" s="22">
        <v>568</v>
      </c>
      <c r="BH466" s="22">
        <v>63</v>
      </c>
      <c r="BI466" s="22">
        <v>554</v>
      </c>
      <c r="BJ466" s="22">
        <v>46</v>
      </c>
      <c r="BK466" s="22">
        <v>516</v>
      </c>
      <c r="BL466" s="22">
        <v>35</v>
      </c>
      <c r="BM466" s="22">
        <v>572</v>
      </c>
      <c r="BN466" s="22">
        <v>63</v>
      </c>
      <c r="BO466" s="20"/>
      <c r="BP466" s="20"/>
      <c r="BQ466" s="20"/>
      <c r="BR466" s="20"/>
      <c r="BS466" s="20"/>
      <c r="BT466" s="20"/>
      <c r="BU466" s="22">
        <v>0</v>
      </c>
      <c r="BV466" s="22">
        <v>0</v>
      </c>
      <c r="BW466" s="22">
        <v>0</v>
      </c>
      <c r="BX466" s="22">
        <v>0</v>
      </c>
      <c r="BY466" s="22">
        <v>0</v>
      </c>
      <c r="BZ466" s="22">
        <v>0</v>
      </c>
      <c r="CA466" s="22">
        <v>684</v>
      </c>
      <c r="CB466" s="22">
        <v>41</v>
      </c>
      <c r="CC466" s="22">
        <v>432</v>
      </c>
      <c r="CD466" s="22">
        <v>56</v>
      </c>
      <c r="CE466" s="22">
        <v>579</v>
      </c>
      <c r="CF466" s="22">
        <v>63</v>
      </c>
      <c r="CG466" s="22">
        <v>348</v>
      </c>
      <c r="CH466" s="22">
        <v>50</v>
      </c>
      <c r="CI466" s="22">
        <v>0</v>
      </c>
      <c r="CJ466" s="22">
        <v>0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2">
        <v>0</v>
      </c>
      <c r="B467" s="22">
        <v>0</v>
      </c>
      <c r="C467" s="22">
        <v>422303</v>
      </c>
      <c r="D467" s="22">
        <v>0</v>
      </c>
      <c r="E467" s="22">
        <v>0</v>
      </c>
      <c r="F467" s="22">
        <v>0</v>
      </c>
      <c r="G467" s="22">
        <v>0</v>
      </c>
      <c r="H467" s="22">
        <v>0</v>
      </c>
      <c r="I467" s="22">
        <v>4</v>
      </c>
      <c r="J467" s="20">
        <v>0</v>
      </c>
      <c r="K467" s="20">
        <v>0</v>
      </c>
      <c r="L467" s="22">
        <v>0</v>
      </c>
      <c r="M467" s="20" t="s">
        <v>934</v>
      </c>
      <c r="N467" s="20">
        <v>0</v>
      </c>
      <c r="O467" s="22">
        <v>324</v>
      </c>
      <c r="P467" s="23" t="b">
        <v>0</v>
      </c>
      <c r="Q467" s="20" t="s">
        <v>2834</v>
      </c>
      <c r="R467" s="20" t="s">
        <v>2835</v>
      </c>
      <c r="S467" s="22">
        <v>45</v>
      </c>
      <c r="T467" s="20" t="s">
        <v>2130</v>
      </c>
      <c r="U467" s="20">
        <v>0</v>
      </c>
      <c r="V467" s="20" t="s">
        <v>751</v>
      </c>
      <c r="W467" s="20">
        <v>0.4</v>
      </c>
      <c r="X467" s="23" t="b">
        <v>0</v>
      </c>
      <c r="Y467" s="20"/>
      <c r="Z467" s="20" t="s">
        <v>871</v>
      </c>
      <c r="AA467" s="22">
        <v>12</v>
      </c>
      <c r="AB467" s="22">
        <v>102</v>
      </c>
      <c r="AC467" s="22">
        <v>0</v>
      </c>
      <c r="AD467" s="22">
        <v>7174</v>
      </c>
      <c r="AE467" s="22">
        <v>0</v>
      </c>
      <c r="AF467" s="22">
        <v>239984</v>
      </c>
      <c r="AG467" s="22">
        <v>99</v>
      </c>
      <c r="AH467" s="20">
        <v>0</v>
      </c>
      <c r="AI467" s="20">
        <v>0</v>
      </c>
      <c r="AJ467" s="20" t="s">
        <v>751</v>
      </c>
      <c r="AK467" s="22">
        <v>0</v>
      </c>
      <c r="AL467" s="22">
        <v>0</v>
      </c>
      <c r="AM467" s="22">
        <v>0</v>
      </c>
      <c r="AN467" s="22">
        <v>0</v>
      </c>
      <c r="AO467" s="22">
        <v>0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0</v>
      </c>
      <c r="AW467" s="22">
        <v>0</v>
      </c>
      <c r="AX467" s="20">
        <v>0</v>
      </c>
      <c r="AY467" s="20">
        <v>0</v>
      </c>
      <c r="AZ467" s="20">
        <v>0</v>
      </c>
      <c r="BA467" s="20">
        <v>0</v>
      </c>
      <c r="BB467" s="22">
        <v>0</v>
      </c>
      <c r="BC467" s="20">
        <v>0</v>
      </c>
      <c r="BD467" s="20">
        <v>0</v>
      </c>
      <c r="BE467" s="20">
        <v>0</v>
      </c>
      <c r="BF467" s="20">
        <v>0</v>
      </c>
      <c r="BG467" s="22">
        <v>719</v>
      </c>
      <c r="BH467" s="22">
        <v>77</v>
      </c>
      <c r="BI467" s="22">
        <v>713</v>
      </c>
      <c r="BJ467" s="22">
        <v>77</v>
      </c>
      <c r="BK467" s="22">
        <v>696</v>
      </c>
      <c r="BL467" s="22">
        <v>76</v>
      </c>
      <c r="BM467" s="22">
        <v>722</v>
      </c>
      <c r="BN467" s="22">
        <v>79</v>
      </c>
      <c r="BO467" s="20"/>
      <c r="BP467" s="20"/>
      <c r="BQ467" s="20"/>
      <c r="BR467" s="20"/>
      <c r="BS467" s="20"/>
      <c r="BT467" s="20"/>
      <c r="BU467" s="22">
        <v>0</v>
      </c>
      <c r="BV467" s="22">
        <v>0</v>
      </c>
      <c r="BW467" s="22">
        <v>0</v>
      </c>
      <c r="BX467" s="22">
        <v>0</v>
      </c>
      <c r="BY467" s="22">
        <v>0</v>
      </c>
      <c r="BZ467" s="22">
        <v>0</v>
      </c>
      <c r="CA467" s="22">
        <v>407</v>
      </c>
      <c r="CB467" s="22">
        <v>72</v>
      </c>
      <c r="CC467" s="22">
        <v>638</v>
      </c>
      <c r="CD467" s="22">
        <v>59</v>
      </c>
      <c r="CE467" s="22">
        <v>725</v>
      </c>
      <c r="CF467" s="22">
        <v>81</v>
      </c>
      <c r="CG467" s="22">
        <v>273</v>
      </c>
      <c r="CH467" s="22">
        <v>43</v>
      </c>
      <c r="CI467" s="22">
        <v>0</v>
      </c>
      <c r="CJ467" s="22">
        <v>0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0</v>
      </c>
      <c r="B468" s="22">
        <v>0</v>
      </c>
      <c r="C468" s="22">
        <v>453537</v>
      </c>
      <c r="D468" s="22">
        <v>0</v>
      </c>
      <c r="E468" s="22">
        <v>0</v>
      </c>
      <c r="F468" s="22">
        <v>0</v>
      </c>
      <c r="G468" s="22">
        <v>0</v>
      </c>
      <c r="H468" s="22">
        <v>0</v>
      </c>
      <c r="I468" s="22">
        <v>3</v>
      </c>
      <c r="J468" s="20">
        <v>0</v>
      </c>
      <c r="K468" s="20">
        <v>0</v>
      </c>
      <c r="L468" s="22">
        <v>0</v>
      </c>
      <c r="M468" s="20" t="s">
        <v>577</v>
      </c>
      <c r="N468" s="20">
        <v>0</v>
      </c>
      <c r="O468" s="22">
        <v>325</v>
      </c>
      <c r="P468" s="23" t="b">
        <v>0</v>
      </c>
      <c r="Q468" s="20" t="s">
        <v>2131</v>
      </c>
      <c r="R468" s="20" t="s">
        <v>2132</v>
      </c>
      <c r="S468" s="22">
        <v>45</v>
      </c>
      <c r="T468" s="20" t="s">
        <v>2133</v>
      </c>
      <c r="U468" s="20">
        <v>0</v>
      </c>
      <c r="V468" s="20" t="s">
        <v>2134</v>
      </c>
      <c r="W468" s="20">
        <v>0</v>
      </c>
      <c r="X468" s="23" t="b">
        <v>0</v>
      </c>
      <c r="Y468" s="20"/>
      <c r="Z468" s="20" t="s">
        <v>871</v>
      </c>
      <c r="AA468" s="22">
        <v>12</v>
      </c>
      <c r="AB468" s="22">
        <v>102</v>
      </c>
      <c r="AC468" s="22">
        <v>0</v>
      </c>
      <c r="AD468" s="22">
        <v>0</v>
      </c>
      <c r="AE468" s="22">
        <v>0</v>
      </c>
      <c r="AF468" s="22">
        <v>1494</v>
      </c>
      <c r="AG468" s="22">
        <v>0</v>
      </c>
      <c r="AH468" s="20">
        <v>0</v>
      </c>
      <c r="AI468" s="20">
        <v>0</v>
      </c>
      <c r="AJ468" s="20" t="s">
        <v>2135</v>
      </c>
      <c r="AK468" s="22">
        <v>0</v>
      </c>
      <c r="AL468" s="22">
        <v>0</v>
      </c>
      <c r="AM468" s="22">
        <v>0</v>
      </c>
      <c r="AN468" s="22">
        <v>0</v>
      </c>
      <c r="AO468" s="22">
        <v>0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0</v>
      </c>
      <c r="AW468" s="22">
        <v>0</v>
      </c>
      <c r="AX468" s="20">
        <v>0</v>
      </c>
      <c r="AY468" s="20">
        <v>0</v>
      </c>
      <c r="AZ468" s="20">
        <v>0</v>
      </c>
      <c r="BA468" s="20">
        <v>0</v>
      </c>
      <c r="BB468" s="22">
        <v>0</v>
      </c>
      <c r="BC468" s="20">
        <v>0</v>
      </c>
      <c r="BD468" s="20">
        <v>0</v>
      </c>
      <c r="BE468" s="20">
        <v>0</v>
      </c>
      <c r="BF468" s="20">
        <v>0</v>
      </c>
      <c r="BG468" s="22">
        <v>727</v>
      </c>
      <c r="BH468" s="22">
        <v>285</v>
      </c>
      <c r="BI468" s="22">
        <v>721</v>
      </c>
      <c r="BJ468" s="22">
        <v>285</v>
      </c>
      <c r="BK468" s="22">
        <v>706</v>
      </c>
      <c r="BL468" s="22">
        <v>277</v>
      </c>
      <c r="BM468" s="22">
        <v>730</v>
      </c>
      <c r="BN468" s="22">
        <v>286</v>
      </c>
      <c r="BO468" s="20"/>
      <c r="BP468" s="20"/>
      <c r="BQ468" s="20"/>
      <c r="BR468" s="20"/>
      <c r="BS468" s="20"/>
      <c r="BT468" s="20"/>
      <c r="BU468" s="22">
        <v>0</v>
      </c>
      <c r="BV468" s="22">
        <v>0</v>
      </c>
      <c r="BW468" s="22">
        <v>0</v>
      </c>
      <c r="BX468" s="22">
        <v>0</v>
      </c>
      <c r="BY468" s="22">
        <v>0</v>
      </c>
      <c r="BZ468" s="22">
        <v>0</v>
      </c>
      <c r="CA468" s="22">
        <v>422</v>
      </c>
      <c r="CB468" s="22">
        <v>244</v>
      </c>
      <c r="CC468" s="22">
        <v>649</v>
      </c>
      <c r="CD468" s="22">
        <v>238</v>
      </c>
      <c r="CE468" s="22">
        <v>733</v>
      </c>
      <c r="CF468" s="22">
        <v>289</v>
      </c>
      <c r="CG468" s="22">
        <v>734</v>
      </c>
      <c r="CH468" s="22">
        <v>292</v>
      </c>
      <c r="CI468" s="22">
        <v>0</v>
      </c>
      <c r="CJ468" s="22">
        <v>0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0"/>
      <c r="B469" s="20"/>
      <c r="C469" s="22">
        <v>156700</v>
      </c>
      <c r="D469" s="22">
        <v>0</v>
      </c>
      <c r="E469" s="22">
        <v>0</v>
      </c>
      <c r="F469" s="22">
        <v>-3</v>
      </c>
      <c r="G469" s="22">
        <v>3</v>
      </c>
      <c r="H469" s="22">
        <v>2</v>
      </c>
      <c r="I469" s="22">
        <v>4</v>
      </c>
      <c r="J469" s="20">
        <v>3.9</v>
      </c>
      <c r="K469" s="20">
        <v>7.8</v>
      </c>
      <c r="L469" s="22">
        <v>4</v>
      </c>
      <c r="M469" s="20" t="s">
        <v>2136</v>
      </c>
      <c r="N469" s="20">
        <v>4.4000000000000004</v>
      </c>
      <c r="O469" s="22">
        <v>326</v>
      </c>
      <c r="P469" s="23" t="b">
        <v>0</v>
      </c>
      <c r="Q469" s="20"/>
      <c r="R469" s="20"/>
      <c r="S469" s="22">
        <v>52</v>
      </c>
      <c r="T469" s="20" t="s">
        <v>2137</v>
      </c>
      <c r="U469" s="20">
        <v>4</v>
      </c>
      <c r="V469" s="20" t="s">
        <v>2138</v>
      </c>
      <c r="W469" s="20">
        <v>13.2</v>
      </c>
      <c r="X469" s="23" t="b">
        <v>0</v>
      </c>
      <c r="Y469" s="20"/>
      <c r="Z469" s="20" t="s">
        <v>857</v>
      </c>
      <c r="AA469" s="22">
        <v>12</v>
      </c>
      <c r="AB469" s="22">
        <v>102</v>
      </c>
      <c r="AC469" s="22">
        <v>113</v>
      </c>
      <c r="AD469" s="22">
        <v>2280367</v>
      </c>
      <c r="AE469" s="22">
        <v>60989</v>
      </c>
      <c r="AF469" s="22">
        <v>1265565</v>
      </c>
      <c r="AG469" s="22">
        <v>15306</v>
      </c>
      <c r="AH469" s="20">
        <v>0.8</v>
      </c>
      <c r="AI469" s="20">
        <v>21.7</v>
      </c>
      <c r="AJ469" s="20" t="s">
        <v>2138</v>
      </c>
      <c r="AK469" s="22">
        <v>1959</v>
      </c>
      <c r="AL469" s="22">
        <v>8</v>
      </c>
      <c r="AM469" s="22">
        <v>6</v>
      </c>
      <c r="AN469" s="22">
        <v>3</v>
      </c>
      <c r="AO469" s="22">
        <v>46</v>
      </c>
      <c r="AP469" s="22">
        <v>0</v>
      </c>
      <c r="AQ469" s="22">
        <v>0</v>
      </c>
      <c r="AR469" s="22">
        <v>0</v>
      </c>
      <c r="AS469" s="22">
        <v>2</v>
      </c>
      <c r="AT469" s="22">
        <v>0</v>
      </c>
      <c r="AU469" s="22">
        <v>0</v>
      </c>
      <c r="AV469" s="22">
        <v>15</v>
      </c>
      <c r="AW469" s="22">
        <v>346</v>
      </c>
      <c r="AX469" s="20">
        <v>437.4</v>
      </c>
      <c r="AY469" s="20">
        <v>244.3</v>
      </c>
      <c r="AZ469" s="20">
        <v>665</v>
      </c>
      <c r="BA469" s="20">
        <v>134.6</v>
      </c>
      <c r="BB469" s="22">
        <v>22</v>
      </c>
      <c r="BC469" s="20">
        <v>8.73</v>
      </c>
      <c r="BD469" s="20">
        <v>1.25</v>
      </c>
      <c r="BE469" s="20">
        <v>9.98</v>
      </c>
      <c r="BF469" s="20">
        <v>47</v>
      </c>
      <c r="BG469" s="22">
        <v>102</v>
      </c>
      <c r="BH469" s="22">
        <v>10</v>
      </c>
      <c r="BI469" s="22">
        <v>124</v>
      </c>
      <c r="BJ469" s="22">
        <v>14</v>
      </c>
      <c r="BK469" s="22">
        <v>17</v>
      </c>
      <c r="BL469" s="22">
        <v>8</v>
      </c>
      <c r="BM469" s="22">
        <v>48</v>
      </c>
      <c r="BN469" s="22">
        <v>9</v>
      </c>
      <c r="BO469" s="20"/>
      <c r="BP469" s="20"/>
      <c r="BQ469" s="20"/>
      <c r="BR469" s="20"/>
      <c r="BS469" s="22">
        <v>1</v>
      </c>
      <c r="BT469" s="20"/>
      <c r="BU469" s="22">
        <v>0.4</v>
      </c>
      <c r="BV469" s="22">
        <v>0</v>
      </c>
      <c r="BW469" s="22">
        <v>0.06</v>
      </c>
      <c r="BX469" s="22">
        <v>0.46</v>
      </c>
      <c r="BY469" s="22">
        <v>2.16</v>
      </c>
      <c r="BZ469" s="22">
        <v>2.11</v>
      </c>
      <c r="CA469" s="22">
        <v>156</v>
      </c>
      <c r="CB469" s="22">
        <v>38</v>
      </c>
      <c r="CC469" s="22">
        <v>49</v>
      </c>
      <c r="CD469" s="22">
        <v>10</v>
      </c>
      <c r="CE469" s="22">
        <v>49</v>
      </c>
      <c r="CF469" s="22">
        <v>11</v>
      </c>
      <c r="CG469" s="22">
        <v>30</v>
      </c>
      <c r="CH469" s="22">
        <v>6</v>
      </c>
      <c r="CI469" s="22">
        <v>1.01</v>
      </c>
      <c r="CJ469" s="22">
        <v>0.14000000000000001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174595</v>
      </c>
      <c r="D470" s="22">
        <v>0</v>
      </c>
      <c r="E470" s="22">
        <v>0</v>
      </c>
      <c r="F470" s="22">
        <v>0</v>
      </c>
      <c r="G470" s="22">
        <v>0</v>
      </c>
      <c r="H470" s="22">
        <v>0</v>
      </c>
      <c r="I470" s="22">
        <v>4</v>
      </c>
      <c r="J470" s="20">
        <v>0</v>
      </c>
      <c r="K470" s="20">
        <v>0</v>
      </c>
      <c r="L470" s="22">
        <v>0</v>
      </c>
      <c r="M470" s="20" t="s">
        <v>2139</v>
      </c>
      <c r="N470" s="20">
        <v>0</v>
      </c>
      <c r="O470" s="22">
        <v>327</v>
      </c>
      <c r="P470" s="23" t="b">
        <v>0</v>
      </c>
      <c r="Q470" s="20" t="s">
        <v>2957</v>
      </c>
      <c r="R470" s="20" t="s">
        <v>2958</v>
      </c>
      <c r="S470" s="22">
        <v>45</v>
      </c>
      <c r="T470" s="20" t="s">
        <v>2140</v>
      </c>
      <c r="U470" s="20">
        <v>0</v>
      </c>
      <c r="V470" s="20" t="s">
        <v>2141</v>
      </c>
      <c r="W470" s="20">
        <v>0.1</v>
      </c>
      <c r="X470" s="23" t="b">
        <v>0</v>
      </c>
      <c r="Y470" s="20"/>
      <c r="Z470" s="20" t="s">
        <v>871</v>
      </c>
      <c r="AA470" s="22">
        <v>12</v>
      </c>
      <c r="AB470" s="22">
        <v>102</v>
      </c>
      <c r="AC470" s="22">
        <v>0</v>
      </c>
      <c r="AD470" s="22">
        <v>1383</v>
      </c>
      <c r="AE470" s="22">
        <v>0</v>
      </c>
      <c r="AF470" s="22">
        <v>19120</v>
      </c>
      <c r="AG470" s="22">
        <v>11</v>
      </c>
      <c r="AH470" s="20">
        <v>0</v>
      </c>
      <c r="AI470" s="20">
        <v>0</v>
      </c>
      <c r="AJ470" s="20" t="s">
        <v>2141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0">
        <v>0</v>
      </c>
      <c r="AY470" s="20">
        <v>0</v>
      </c>
      <c r="AZ470" s="20">
        <v>0</v>
      </c>
      <c r="BA470" s="20">
        <v>0</v>
      </c>
      <c r="BB470" s="22">
        <v>0</v>
      </c>
      <c r="BC470" s="20">
        <v>0</v>
      </c>
      <c r="BD470" s="20">
        <v>0</v>
      </c>
      <c r="BE470" s="20">
        <v>0</v>
      </c>
      <c r="BF470" s="20">
        <v>0</v>
      </c>
      <c r="BG470" s="22">
        <v>706</v>
      </c>
      <c r="BH470" s="22">
        <v>72</v>
      </c>
      <c r="BI470" s="22">
        <v>699</v>
      </c>
      <c r="BJ470" s="22">
        <v>72</v>
      </c>
      <c r="BK470" s="22">
        <v>680</v>
      </c>
      <c r="BL470" s="22">
        <v>71</v>
      </c>
      <c r="BM470" s="22">
        <v>709</v>
      </c>
      <c r="BN470" s="22">
        <v>74</v>
      </c>
      <c r="BO470" s="20"/>
      <c r="BP470" s="20"/>
      <c r="BQ470" s="20"/>
      <c r="BR470" s="20"/>
      <c r="BS470" s="20"/>
      <c r="BT470" s="20"/>
      <c r="BU470" s="22">
        <v>0</v>
      </c>
      <c r="BV470" s="22">
        <v>0</v>
      </c>
      <c r="BW470" s="22">
        <v>0</v>
      </c>
      <c r="BX470" s="22">
        <v>0</v>
      </c>
      <c r="BY470" s="22">
        <v>0</v>
      </c>
      <c r="BZ470" s="22">
        <v>0</v>
      </c>
      <c r="CA470" s="22">
        <v>372</v>
      </c>
      <c r="CB470" s="22">
        <v>65</v>
      </c>
      <c r="CC470" s="22">
        <v>619</v>
      </c>
      <c r="CD470" s="22">
        <v>53</v>
      </c>
      <c r="CE470" s="22">
        <v>713</v>
      </c>
      <c r="CF470" s="22">
        <v>76</v>
      </c>
      <c r="CG470" s="22">
        <v>506</v>
      </c>
      <c r="CH470" s="22">
        <v>71</v>
      </c>
      <c r="CI470" s="22">
        <v>0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100</v>
      </c>
      <c r="B471" s="22">
        <v>100</v>
      </c>
      <c r="C471" s="22">
        <v>229164</v>
      </c>
      <c r="D471" s="22">
        <v>0</v>
      </c>
      <c r="E471" s="22">
        <v>0</v>
      </c>
      <c r="F471" s="22">
        <v>-1</v>
      </c>
      <c r="G471" s="22">
        <v>1</v>
      </c>
      <c r="H471" s="22">
        <v>0</v>
      </c>
      <c r="I471" s="22">
        <v>4</v>
      </c>
      <c r="J471" s="20">
        <v>3.5</v>
      </c>
      <c r="K471" s="20">
        <v>7</v>
      </c>
      <c r="L471" s="22">
        <v>7</v>
      </c>
      <c r="M471" s="20" t="s">
        <v>2142</v>
      </c>
      <c r="N471" s="20">
        <v>4</v>
      </c>
      <c r="O471" s="22">
        <v>328</v>
      </c>
      <c r="P471" s="23" t="b">
        <v>0</v>
      </c>
      <c r="Q471" s="20"/>
      <c r="R471" s="20" t="s">
        <v>3335</v>
      </c>
      <c r="S471" s="22">
        <v>49</v>
      </c>
      <c r="T471" s="20" t="s">
        <v>2143</v>
      </c>
      <c r="U471" s="20">
        <v>2.7</v>
      </c>
      <c r="V471" s="20" t="s">
        <v>2144</v>
      </c>
      <c r="W471" s="20">
        <v>0.3</v>
      </c>
      <c r="X471" s="23" t="b">
        <v>0</v>
      </c>
      <c r="Y471" s="20"/>
      <c r="Z471" s="20" t="s">
        <v>857</v>
      </c>
      <c r="AA471" s="22">
        <v>12</v>
      </c>
      <c r="AB471" s="22">
        <v>102</v>
      </c>
      <c r="AC471" s="22">
        <v>73</v>
      </c>
      <c r="AD471" s="22">
        <v>49372</v>
      </c>
      <c r="AE471" s="22">
        <v>2311</v>
      </c>
      <c r="AF471" s="22">
        <v>36915</v>
      </c>
      <c r="AG471" s="22">
        <v>824</v>
      </c>
      <c r="AH471" s="20">
        <v>0.8</v>
      </c>
      <c r="AI471" s="20">
        <v>14.9</v>
      </c>
      <c r="AJ471" s="20" t="s">
        <v>2144</v>
      </c>
      <c r="AK471" s="22">
        <v>1805</v>
      </c>
      <c r="AL471" s="22">
        <v>4</v>
      </c>
      <c r="AM471" s="22">
        <v>2</v>
      </c>
      <c r="AN471" s="22">
        <v>2</v>
      </c>
      <c r="AO471" s="22">
        <v>41</v>
      </c>
      <c r="AP471" s="22">
        <v>0</v>
      </c>
      <c r="AQ471" s="22">
        <v>0</v>
      </c>
      <c r="AR471" s="22">
        <v>0</v>
      </c>
      <c r="AS471" s="22">
        <v>1</v>
      </c>
      <c r="AT471" s="22">
        <v>0</v>
      </c>
      <c r="AU471" s="22">
        <v>0</v>
      </c>
      <c r="AV471" s="22">
        <v>7</v>
      </c>
      <c r="AW471" s="22">
        <v>347</v>
      </c>
      <c r="AX471" s="20">
        <v>390</v>
      </c>
      <c r="AY471" s="20">
        <v>348.9</v>
      </c>
      <c r="AZ471" s="20">
        <v>449</v>
      </c>
      <c r="BA471" s="20">
        <v>118.8</v>
      </c>
      <c r="BB471" s="22">
        <v>18</v>
      </c>
      <c r="BC471" s="20">
        <v>4.3099999999999996</v>
      </c>
      <c r="BD471" s="20">
        <v>3.22</v>
      </c>
      <c r="BE471" s="20">
        <v>7.53</v>
      </c>
      <c r="BF471" s="20">
        <v>42.85</v>
      </c>
      <c r="BG471" s="22">
        <v>123</v>
      </c>
      <c r="BH471" s="22">
        <v>11</v>
      </c>
      <c r="BI471" s="22">
        <v>74</v>
      </c>
      <c r="BJ471" s="22">
        <v>5</v>
      </c>
      <c r="BK471" s="22">
        <v>50</v>
      </c>
      <c r="BL471" s="22">
        <v>20</v>
      </c>
      <c r="BM471" s="22">
        <v>68</v>
      </c>
      <c r="BN471" s="22">
        <v>13</v>
      </c>
      <c r="BO471" s="20"/>
      <c r="BP471" s="20"/>
      <c r="BQ471" s="20"/>
      <c r="BR471" s="20"/>
      <c r="BS471" s="20"/>
      <c r="BT471" s="20"/>
      <c r="BU471" s="22">
        <v>0.21</v>
      </c>
      <c r="BV471" s="22">
        <v>0</v>
      </c>
      <c r="BW471" s="22">
        <v>0.16</v>
      </c>
      <c r="BX471" s="22">
        <v>0.37</v>
      </c>
      <c r="BY471" s="22">
        <v>2.14</v>
      </c>
      <c r="BZ471" s="22">
        <v>2.04</v>
      </c>
      <c r="CA471" s="22">
        <v>249</v>
      </c>
      <c r="CB471" s="22">
        <v>54</v>
      </c>
      <c r="CC471" s="22">
        <v>59</v>
      </c>
      <c r="CD471" s="22">
        <v>11</v>
      </c>
      <c r="CE471" s="22">
        <v>185</v>
      </c>
      <c r="CF471" s="22">
        <v>30</v>
      </c>
      <c r="CG471" s="22">
        <v>285</v>
      </c>
      <c r="CH471" s="22">
        <v>45</v>
      </c>
      <c r="CI471" s="22">
        <v>0.9</v>
      </c>
      <c r="CJ471" s="22">
        <v>0.1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0</v>
      </c>
      <c r="B472" s="22">
        <v>0</v>
      </c>
      <c r="C472" s="22">
        <v>168035</v>
      </c>
      <c r="D472" s="22">
        <v>0</v>
      </c>
      <c r="E472" s="22">
        <v>0</v>
      </c>
      <c r="F472" s="22">
        <v>0</v>
      </c>
      <c r="G472" s="22">
        <v>0</v>
      </c>
      <c r="H472" s="22">
        <v>0</v>
      </c>
      <c r="I472" s="22">
        <v>3</v>
      </c>
      <c r="J472" s="20">
        <v>0</v>
      </c>
      <c r="K472" s="20">
        <v>0</v>
      </c>
      <c r="L472" s="22">
        <v>0</v>
      </c>
      <c r="M472" s="20" t="s">
        <v>182</v>
      </c>
      <c r="N472" s="20">
        <v>0</v>
      </c>
      <c r="O472" s="22">
        <v>329</v>
      </c>
      <c r="P472" s="23" t="b">
        <v>0</v>
      </c>
      <c r="Q472" s="20" t="s">
        <v>2403</v>
      </c>
      <c r="R472" s="20" t="s">
        <v>2404</v>
      </c>
      <c r="S472" s="22">
        <v>50</v>
      </c>
      <c r="T472" s="20" t="s">
        <v>2145</v>
      </c>
      <c r="U472" s="20">
        <v>0</v>
      </c>
      <c r="V472" s="20" t="s">
        <v>2146</v>
      </c>
      <c r="W472" s="20">
        <v>0</v>
      </c>
      <c r="X472" s="23" t="b">
        <v>0</v>
      </c>
      <c r="Y472" s="20"/>
      <c r="Z472" s="20" t="s">
        <v>871</v>
      </c>
      <c r="AA472" s="22">
        <v>12</v>
      </c>
      <c r="AB472" s="22">
        <v>102</v>
      </c>
      <c r="AC472" s="22">
        <v>0</v>
      </c>
      <c r="AD472" s="22">
        <v>0</v>
      </c>
      <c r="AE472" s="22">
        <v>0</v>
      </c>
      <c r="AF472" s="22">
        <v>203</v>
      </c>
      <c r="AG472" s="22">
        <v>0</v>
      </c>
      <c r="AH472" s="20">
        <v>0</v>
      </c>
      <c r="AI472" s="20">
        <v>0</v>
      </c>
      <c r="AJ472" s="20" t="s">
        <v>2146</v>
      </c>
      <c r="AK472" s="22">
        <v>0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0</v>
      </c>
      <c r="AX472" s="20">
        <v>0</v>
      </c>
      <c r="AY472" s="20">
        <v>0</v>
      </c>
      <c r="AZ472" s="20">
        <v>0</v>
      </c>
      <c r="BA472" s="20">
        <v>0</v>
      </c>
      <c r="BB472" s="22">
        <v>0</v>
      </c>
      <c r="BC472" s="20">
        <v>0</v>
      </c>
      <c r="BD472" s="20">
        <v>0</v>
      </c>
      <c r="BE472" s="20">
        <v>0</v>
      </c>
      <c r="BF472" s="20">
        <v>0</v>
      </c>
      <c r="BG472" s="22">
        <v>815</v>
      </c>
      <c r="BH472" s="22">
        <v>349</v>
      </c>
      <c r="BI472" s="22">
        <v>813</v>
      </c>
      <c r="BJ472" s="22">
        <v>349</v>
      </c>
      <c r="BK472" s="22">
        <v>811</v>
      </c>
      <c r="BL472" s="22">
        <v>349</v>
      </c>
      <c r="BM472" s="22">
        <v>815</v>
      </c>
      <c r="BN472" s="22">
        <v>349</v>
      </c>
      <c r="BO472" s="20"/>
      <c r="BP472" s="20"/>
      <c r="BQ472" s="20"/>
      <c r="BR472" s="20"/>
      <c r="BS472" s="20"/>
      <c r="BT472" s="20"/>
      <c r="BU472" s="22">
        <v>0</v>
      </c>
      <c r="BV472" s="22">
        <v>0</v>
      </c>
      <c r="BW472" s="22">
        <v>0</v>
      </c>
      <c r="BX472" s="22">
        <v>0</v>
      </c>
      <c r="BY472" s="22">
        <v>0</v>
      </c>
      <c r="BZ472" s="22">
        <v>0</v>
      </c>
      <c r="CA472" s="22">
        <v>187</v>
      </c>
      <c r="CB472" s="22">
        <v>114</v>
      </c>
      <c r="CC472" s="22">
        <v>782</v>
      </c>
      <c r="CD472" s="22">
        <v>331</v>
      </c>
      <c r="CE472" s="22">
        <v>814</v>
      </c>
      <c r="CF472" s="22">
        <v>349</v>
      </c>
      <c r="CG472" s="22">
        <v>818</v>
      </c>
      <c r="CH472" s="22">
        <v>350</v>
      </c>
      <c r="CI472" s="22">
        <v>0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2">
        <v>25</v>
      </c>
      <c r="B473" s="22">
        <v>75</v>
      </c>
      <c r="C473" s="22">
        <v>199056</v>
      </c>
      <c r="D473" s="22">
        <v>0</v>
      </c>
      <c r="E473" s="22">
        <v>0</v>
      </c>
      <c r="F473" s="22">
        <v>-1</v>
      </c>
      <c r="G473" s="22">
        <v>1</v>
      </c>
      <c r="H473" s="22">
        <v>0</v>
      </c>
      <c r="I473" s="22">
        <v>2</v>
      </c>
      <c r="J473" s="20">
        <v>0</v>
      </c>
      <c r="K473" s="20">
        <v>-0.1</v>
      </c>
      <c r="L473" s="22">
        <v>2</v>
      </c>
      <c r="M473" s="20" t="s">
        <v>411</v>
      </c>
      <c r="N473" s="20">
        <v>0.4</v>
      </c>
      <c r="O473" s="22">
        <v>330</v>
      </c>
      <c r="P473" s="23" t="b">
        <v>0</v>
      </c>
      <c r="Q473" s="20" t="s">
        <v>4281</v>
      </c>
      <c r="R473" s="20" t="s">
        <v>4168</v>
      </c>
      <c r="S473" s="22">
        <v>44</v>
      </c>
      <c r="T473" s="20" t="s">
        <v>2147</v>
      </c>
      <c r="U473" s="20">
        <v>2.2999999999999998</v>
      </c>
      <c r="V473" s="20" t="s">
        <v>2148</v>
      </c>
      <c r="W473" s="20">
        <v>0.1</v>
      </c>
      <c r="X473" s="23" t="b">
        <v>0</v>
      </c>
      <c r="Y473" s="20"/>
      <c r="Z473" s="20" t="s">
        <v>936</v>
      </c>
      <c r="AA473" s="22">
        <v>12</v>
      </c>
      <c r="AB473" s="22">
        <v>102</v>
      </c>
      <c r="AC473" s="22">
        <v>37</v>
      </c>
      <c r="AD473" s="22">
        <v>35242</v>
      </c>
      <c r="AE473" s="22">
        <v>286</v>
      </c>
      <c r="AF473" s="22">
        <v>26068</v>
      </c>
      <c r="AG473" s="22">
        <v>440</v>
      </c>
      <c r="AH473" s="20">
        <v>0.1</v>
      </c>
      <c r="AI473" s="20">
        <v>8.4</v>
      </c>
      <c r="AJ473" s="20" t="s">
        <v>2148</v>
      </c>
      <c r="AK473" s="22">
        <v>1396</v>
      </c>
      <c r="AL473" s="22">
        <v>2</v>
      </c>
      <c r="AM473" s="22">
        <v>0</v>
      </c>
      <c r="AN473" s="22">
        <v>2</v>
      </c>
      <c r="AO473" s="22">
        <v>32</v>
      </c>
      <c r="AP473" s="22">
        <v>0</v>
      </c>
      <c r="AQ473" s="22">
        <v>0</v>
      </c>
      <c r="AR473" s="22">
        <v>0</v>
      </c>
      <c r="AS473" s="22">
        <v>3</v>
      </c>
      <c r="AT473" s="22">
        <v>0</v>
      </c>
      <c r="AU473" s="22">
        <v>0</v>
      </c>
      <c r="AV473" s="22">
        <v>1</v>
      </c>
      <c r="AW473" s="22">
        <v>225</v>
      </c>
      <c r="AX473" s="20">
        <v>366.4</v>
      </c>
      <c r="AY473" s="20">
        <v>19.399999999999999</v>
      </c>
      <c r="AZ473" s="20">
        <v>91</v>
      </c>
      <c r="BA473" s="20">
        <v>47.7</v>
      </c>
      <c r="BB473" s="22">
        <v>16</v>
      </c>
      <c r="BC473" s="20">
        <v>1.03</v>
      </c>
      <c r="BD473" s="20">
        <v>0.06</v>
      </c>
      <c r="BE473" s="20">
        <v>1.0900000000000001</v>
      </c>
      <c r="BF473" s="20">
        <v>34.94</v>
      </c>
      <c r="BG473" s="22">
        <v>140</v>
      </c>
      <c r="BH473" s="22">
        <v>50</v>
      </c>
      <c r="BI473" s="22">
        <v>409</v>
      </c>
      <c r="BJ473" s="22">
        <v>148</v>
      </c>
      <c r="BK473" s="22">
        <v>242</v>
      </c>
      <c r="BL473" s="22">
        <v>69</v>
      </c>
      <c r="BM473" s="22">
        <v>241</v>
      </c>
      <c r="BN473" s="22">
        <v>77</v>
      </c>
      <c r="BO473" s="20"/>
      <c r="BP473" s="20"/>
      <c r="BQ473" s="20"/>
      <c r="BR473" s="20"/>
      <c r="BS473" s="20"/>
      <c r="BT473" s="20"/>
      <c r="BU473" s="22">
        <v>7.0000000000000007E-2</v>
      </c>
      <c r="BV473" s="22">
        <v>0</v>
      </c>
      <c r="BW473" s="22">
        <v>0</v>
      </c>
      <c r="BX473" s="22">
        <v>7.0000000000000007E-2</v>
      </c>
      <c r="BY473" s="22">
        <v>2.25</v>
      </c>
      <c r="BZ473" s="22">
        <v>2.06</v>
      </c>
      <c r="CA473" s="22">
        <v>538</v>
      </c>
      <c r="CB473" s="22">
        <v>100</v>
      </c>
      <c r="CC473" s="22">
        <v>330</v>
      </c>
      <c r="CD473" s="22">
        <v>105</v>
      </c>
      <c r="CE473" s="22">
        <v>251</v>
      </c>
      <c r="CF473" s="22">
        <v>81</v>
      </c>
      <c r="CG473" s="22">
        <v>387</v>
      </c>
      <c r="CH473" s="22">
        <v>154</v>
      </c>
      <c r="CI473" s="22">
        <v>1.03</v>
      </c>
      <c r="CJ473" s="22">
        <v>0.13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0</v>
      </c>
      <c r="B474" s="22">
        <v>0</v>
      </c>
      <c r="C474" s="22">
        <v>490180</v>
      </c>
      <c r="D474" s="22">
        <v>0</v>
      </c>
      <c r="E474" s="22">
        <v>0</v>
      </c>
      <c r="F474" s="22">
        <v>0</v>
      </c>
      <c r="G474" s="22">
        <v>0</v>
      </c>
      <c r="H474" s="22">
        <v>0</v>
      </c>
      <c r="I474" s="22">
        <v>4</v>
      </c>
      <c r="J474" s="20">
        <v>0</v>
      </c>
      <c r="K474" s="20">
        <v>0</v>
      </c>
      <c r="L474" s="22">
        <v>0</v>
      </c>
      <c r="M474" s="20" t="s">
        <v>2149</v>
      </c>
      <c r="N474" s="20">
        <v>0</v>
      </c>
      <c r="O474" s="22">
        <v>331</v>
      </c>
      <c r="P474" s="23" t="b">
        <v>0</v>
      </c>
      <c r="Q474" s="20" t="s">
        <v>2749</v>
      </c>
      <c r="R474" s="20" t="s">
        <v>2750</v>
      </c>
      <c r="S474" s="22">
        <v>45</v>
      </c>
      <c r="T474" s="20" t="s">
        <v>2150</v>
      </c>
      <c r="U474" s="20">
        <v>0</v>
      </c>
      <c r="V474" s="20" t="s">
        <v>2151</v>
      </c>
      <c r="W474" s="20">
        <v>0.1</v>
      </c>
      <c r="X474" s="23" t="b">
        <v>0</v>
      </c>
      <c r="Y474" s="20"/>
      <c r="Z474" s="20" t="s">
        <v>871</v>
      </c>
      <c r="AA474" s="22">
        <v>12</v>
      </c>
      <c r="AB474" s="22">
        <v>102</v>
      </c>
      <c r="AC474" s="22">
        <v>0</v>
      </c>
      <c r="AD474" s="22">
        <v>838</v>
      </c>
      <c r="AE474" s="22">
        <v>0</v>
      </c>
      <c r="AF474" s="22">
        <v>17842</v>
      </c>
      <c r="AG474" s="22">
        <v>10</v>
      </c>
      <c r="AH474" s="20">
        <v>0</v>
      </c>
      <c r="AI474" s="20">
        <v>0</v>
      </c>
      <c r="AJ474" s="20" t="s">
        <v>2151</v>
      </c>
      <c r="AK474" s="22">
        <v>0</v>
      </c>
      <c r="AL474" s="22">
        <v>0</v>
      </c>
      <c r="AM474" s="22">
        <v>0</v>
      </c>
      <c r="AN474" s="22">
        <v>0</v>
      </c>
      <c r="AO474" s="22">
        <v>0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0</v>
      </c>
      <c r="AW474" s="22">
        <v>0</v>
      </c>
      <c r="AX474" s="20">
        <v>0</v>
      </c>
      <c r="AY474" s="20">
        <v>0</v>
      </c>
      <c r="AZ474" s="20">
        <v>0</v>
      </c>
      <c r="BA474" s="20">
        <v>0</v>
      </c>
      <c r="BB474" s="22">
        <v>0</v>
      </c>
      <c r="BC474" s="20">
        <v>0</v>
      </c>
      <c r="BD474" s="20">
        <v>0</v>
      </c>
      <c r="BE474" s="20">
        <v>0</v>
      </c>
      <c r="BF474" s="20">
        <v>0</v>
      </c>
      <c r="BG474" s="22">
        <v>741</v>
      </c>
      <c r="BH474" s="22">
        <v>84</v>
      </c>
      <c r="BI474" s="22">
        <v>735</v>
      </c>
      <c r="BJ474" s="22">
        <v>84</v>
      </c>
      <c r="BK474" s="22">
        <v>723</v>
      </c>
      <c r="BL474" s="22">
        <v>83</v>
      </c>
      <c r="BM474" s="22">
        <v>744</v>
      </c>
      <c r="BN474" s="22">
        <v>86</v>
      </c>
      <c r="BO474" s="20"/>
      <c r="BP474" s="20"/>
      <c r="BQ474" s="20"/>
      <c r="BR474" s="20"/>
      <c r="BS474" s="20"/>
      <c r="BT474" s="20"/>
      <c r="BU474" s="22">
        <v>0</v>
      </c>
      <c r="BV474" s="22">
        <v>0</v>
      </c>
      <c r="BW474" s="22">
        <v>0</v>
      </c>
      <c r="BX474" s="22">
        <v>0</v>
      </c>
      <c r="BY474" s="22">
        <v>0</v>
      </c>
      <c r="BZ474" s="22">
        <v>0</v>
      </c>
      <c r="CA474" s="22">
        <v>444</v>
      </c>
      <c r="CB474" s="22">
        <v>80</v>
      </c>
      <c r="CC474" s="22">
        <v>664</v>
      </c>
      <c r="CD474" s="22">
        <v>65</v>
      </c>
      <c r="CE474" s="22">
        <v>744</v>
      </c>
      <c r="CF474" s="22">
        <v>86</v>
      </c>
      <c r="CG474" s="22">
        <v>514</v>
      </c>
      <c r="CH474" s="22">
        <v>73</v>
      </c>
      <c r="CI474" s="22">
        <v>0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0</v>
      </c>
      <c r="B475" s="22">
        <v>0</v>
      </c>
      <c r="C475" s="22">
        <v>243532</v>
      </c>
      <c r="D475" s="22">
        <v>0</v>
      </c>
      <c r="E475" s="22">
        <v>0</v>
      </c>
      <c r="F475" s="22">
        <v>-1</v>
      </c>
      <c r="G475" s="22">
        <v>1</v>
      </c>
      <c r="H475" s="22">
        <v>0</v>
      </c>
      <c r="I475" s="22">
        <v>3</v>
      </c>
      <c r="J475" s="20">
        <v>0</v>
      </c>
      <c r="K475" s="20">
        <v>0</v>
      </c>
      <c r="L475" s="22">
        <v>0</v>
      </c>
      <c r="M475" s="20" t="s">
        <v>2152</v>
      </c>
      <c r="N475" s="20">
        <v>0</v>
      </c>
      <c r="O475" s="22">
        <v>332</v>
      </c>
      <c r="P475" s="23" t="b">
        <v>0</v>
      </c>
      <c r="Q475" s="20" t="s">
        <v>2959</v>
      </c>
      <c r="R475" s="20" t="s">
        <v>2960</v>
      </c>
      <c r="S475" s="22">
        <v>44</v>
      </c>
      <c r="T475" s="20" t="s">
        <v>2153</v>
      </c>
      <c r="U475" s="20">
        <v>0</v>
      </c>
      <c r="V475" s="20" t="s">
        <v>2154</v>
      </c>
      <c r="W475" s="20">
        <v>0</v>
      </c>
      <c r="X475" s="23" t="b">
        <v>0</v>
      </c>
      <c r="Y475" s="20"/>
      <c r="Z475" s="20" t="s">
        <v>871</v>
      </c>
      <c r="AA475" s="22">
        <v>12</v>
      </c>
      <c r="AB475" s="22">
        <v>102</v>
      </c>
      <c r="AC475" s="22">
        <v>0</v>
      </c>
      <c r="AD475" s="22">
        <v>1744</v>
      </c>
      <c r="AE475" s="22">
        <v>0</v>
      </c>
      <c r="AF475" s="22">
        <v>17886</v>
      </c>
      <c r="AG475" s="22">
        <v>9</v>
      </c>
      <c r="AH475" s="20">
        <v>0</v>
      </c>
      <c r="AI475" s="20">
        <v>0</v>
      </c>
      <c r="AJ475" s="20" t="s">
        <v>2154</v>
      </c>
      <c r="AK475" s="22">
        <v>0</v>
      </c>
      <c r="AL475" s="22">
        <v>0</v>
      </c>
      <c r="AM475" s="22">
        <v>0</v>
      </c>
      <c r="AN475" s="22">
        <v>0</v>
      </c>
      <c r="AO475" s="22">
        <v>0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0</v>
      </c>
      <c r="AX475" s="20">
        <v>0</v>
      </c>
      <c r="AY475" s="20">
        <v>0</v>
      </c>
      <c r="AZ475" s="20">
        <v>0</v>
      </c>
      <c r="BA475" s="20">
        <v>0</v>
      </c>
      <c r="BB475" s="22">
        <v>0</v>
      </c>
      <c r="BC475" s="20">
        <v>0</v>
      </c>
      <c r="BD475" s="20">
        <v>0</v>
      </c>
      <c r="BE475" s="20">
        <v>0</v>
      </c>
      <c r="BF475" s="20">
        <v>0</v>
      </c>
      <c r="BG475" s="22">
        <v>685</v>
      </c>
      <c r="BH475" s="22">
        <v>259</v>
      </c>
      <c r="BI475" s="22">
        <v>676</v>
      </c>
      <c r="BJ475" s="22">
        <v>261</v>
      </c>
      <c r="BK475" s="22">
        <v>649</v>
      </c>
      <c r="BL475" s="22">
        <v>249</v>
      </c>
      <c r="BM475" s="22">
        <v>688</v>
      </c>
      <c r="BN475" s="22">
        <v>260</v>
      </c>
      <c r="BO475" s="20"/>
      <c r="BP475" s="20"/>
      <c r="BQ475" s="20"/>
      <c r="BR475" s="20"/>
      <c r="BS475" s="20"/>
      <c r="BT475" s="20"/>
      <c r="BU475" s="22">
        <v>0</v>
      </c>
      <c r="BV475" s="22">
        <v>0</v>
      </c>
      <c r="BW475" s="22">
        <v>0</v>
      </c>
      <c r="BX475" s="22">
        <v>0</v>
      </c>
      <c r="BY475" s="22">
        <v>0</v>
      </c>
      <c r="BZ475" s="22">
        <v>0</v>
      </c>
      <c r="CA475" s="22">
        <v>560</v>
      </c>
      <c r="CB475" s="22">
        <v>320</v>
      </c>
      <c r="CC475" s="22">
        <v>592</v>
      </c>
      <c r="CD475" s="22">
        <v>208</v>
      </c>
      <c r="CE475" s="22">
        <v>697</v>
      </c>
      <c r="CF475" s="22">
        <v>267</v>
      </c>
      <c r="CG475" s="22">
        <v>543</v>
      </c>
      <c r="CH475" s="22">
        <v>190</v>
      </c>
      <c r="CI475" s="22">
        <v>0</v>
      </c>
      <c r="CJ475" s="22">
        <v>0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2">
        <v>0</v>
      </c>
      <c r="B476" s="22">
        <v>0</v>
      </c>
      <c r="C476" s="22">
        <v>108411</v>
      </c>
      <c r="D476" s="22">
        <v>0</v>
      </c>
      <c r="E476" s="22">
        <v>0</v>
      </c>
      <c r="F476" s="22">
        <v>-1</v>
      </c>
      <c r="G476" s="22">
        <v>1</v>
      </c>
      <c r="H476" s="22">
        <v>0</v>
      </c>
      <c r="I476" s="22">
        <v>2</v>
      </c>
      <c r="J476" s="20">
        <v>0</v>
      </c>
      <c r="K476" s="20">
        <v>0</v>
      </c>
      <c r="L476" s="22">
        <v>0</v>
      </c>
      <c r="M476" s="20" t="s">
        <v>1480</v>
      </c>
      <c r="N476" s="20">
        <v>0</v>
      </c>
      <c r="O476" s="22">
        <v>333</v>
      </c>
      <c r="P476" s="23" t="b">
        <v>0</v>
      </c>
      <c r="Q476" s="20" t="s">
        <v>2382</v>
      </c>
      <c r="R476" s="20" t="s">
        <v>4169</v>
      </c>
      <c r="S476" s="22">
        <v>39</v>
      </c>
      <c r="T476" s="20" t="s">
        <v>2155</v>
      </c>
      <c r="U476" s="20">
        <v>0</v>
      </c>
      <c r="V476" s="20" t="s">
        <v>2156</v>
      </c>
      <c r="W476" s="20">
        <v>0.1</v>
      </c>
      <c r="X476" s="23" t="b">
        <v>0</v>
      </c>
      <c r="Y476" s="20"/>
      <c r="Z476" s="20" t="s">
        <v>898</v>
      </c>
      <c r="AA476" s="22">
        <v>12</v>
      </c>
      <c r="AB476" s="22">
        <v>102</v>
      </c>
      <c r="AC476" s="22">
        <v>0</v>
      </c>
      <c r="AD476" s="22">
        <v>13205</v>
      </c>
      <c r="AE476" s="22">
        <v>37</v>
      </c>
      <c r="AF476" s="22">
        <v>14283</v>
      </c>
      <c r="AG476" s="22">
        <v>142</v>
      </c>
      <c r="AH476" s="20">
        <v>0</v>
      </c>
      <c r="AI476" s="20">
        <v>0</v>
      </c>
      <c r="AJ476" s="20" t="s">
        <v>2156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0">
        <v>0</v>
      </c>
      <c r="AY476" s="20">
        <v>0</v>
      </c>
      <c r="AZ476" s="20">
        <v>0</v>
      </c>
      <c r="BA476" s="20">
        <v>0</v>
      </c>
      <c r="BB476" s="22">
        <v>0</v>
      </c>
      <c r="BC476" s="20">
        <v>0</v>
      </c>
      <c r="BD476" s="20">
        <v>0</v>
      </c>
      <c r="BE476" s="20">
        <v>0</v>
      </c>
      <c r="BF476" s="20">
        <v>0</v>
      </c>
      <c r="BG476" s="22">
        <v>538</v>
      </c>
      <c r="BH476" s="22">
        <v>188</v>
      </c>
      <c r="BI476" s="22">
        <v>520</v>
      </c>
      <c r="BJ476" s="22">
        <v>187</v>
      </c>
      <c r="BK476" s="22">
        <v>479</v>
      </c>
      <c r="BL476" s="22">
        <v>173</v>
      </c>
      <c r="BM476" s="22">
        <v>541</v>
      </c>
      <c r="BN476" s="22">
        <v>187</v>
      </c>
      <c r="BO476" s="20"/>
      <c r="BP476" s="20"/>
      <c r="BQ476" s="20"/>
      <c r="BR476" s="20"/>
      <c r="BS476" s="20"/>
      <c r="BT476" s="20"/>
      <c r="BU476" s="22">
        <v>0</v>
      </c>
      <c r="BV476" s="22">
        <v>0</v>
      </c>
      <c r="BW476" s="22">
        <v>0</v>
      </c>
      <c r="BX476" s="22">
        <v>0</v>
      </c>
      <c r="BY476" s="22">
        <v>0</v>
      </c>
      <c r="BZ476" s="22">
        <v>0</v>
      </c>
      <c r="CA476" s="22">
        <v>791</v>
      </c>
      <c r="CB476" s="22">
        <v>247</v>
      </c>
      <c r="CC476" s="22">
        <v>393</v>
      </c>
      <c r="CD476" s="22">
        <v>132</v>
      </c>
      <c r="CE476" s="22">
        <v>549</v>
      </c>
      <c r="CF476" s="22">
        <v>184</v>
      </c>
      <c r="CG476" s="22">
        <v>442</v>
      </c>
      <c r="CH476" s="22">
        <v>170</v>
      </c>
      <c r="CI476" s="22">
        <v>0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0</v>
      </c>
      <c r="B477" s="22">
        <v>0</v>
      </c>
      <c r="C477" s="22">
        <v>165152</v>
      </c>
      <c r="D477" s="22">
        <v>0</v>
      </c>
      <c r="E477" s="22">
        <v>0</v>
      </c>
      <c r="F477" s="22">
        <v>-1</v>
      </c>
      <c r="G477" s="22">
        <v>1</v>
      </c>
      <c r="H477" s="22">
        <v>0</v>
      </c>
      <c r="I477" s="22">
        <v>3</v>
      </c>
      <c r="J477" s="20">
        <v>0</v>
      </c>
      <c r="K477" s="20">
        <v>0</v>
      </c>
      <c r="L477" s="22">
        <v>0</v>
      </c>
      <c r="M477" s="20" t="s">
        <v>2157</v>
      </c>
      <c r="N477" s="20">
        <v>0</v>
      </c>
      <c r="O477" s="22">
        <v>334</v>
      </c>
      <c r="P477" s="23" t="b">
        <v>0</v>
      </c>
      <c r="Q477" s="20" t="s">
        <v>2955</v>
      </c>
      <c r="R477" s="20" t="s">
        <v>2961</v>
      </c>
      <c r="S477" s="22">
        <v>44</v>
      </c>
      <c r="T477" s="20" t="s">
        <v>2158</v>
      </c>
      <c r="U477" s="20">
        <v>0</v>
      </c>
      <c r="V477" s="20" t="s">
        <v>2159</v>
      </c>
      <c r="W477" s="20">
        <v>0</v>
      </c>
      <c r="X477" s="23" t="b">
        <v>0</v>
      </c>
      <c r="Y477" s="20"/>
      <c r="Z477" s="20" t="s">
        <v>871</v>
      </c>
      <c r="AA477" s="22">
        <v>12</v>
      </c>
      <c r="AB477" s="22">
        <v>102</v>
      </c>
      <c r="AC477" s="22">
        <v>0</v>
      </c>
      <c r="AD477" s="22">
        <v>883</v>
      </c>
      <c r="AE477" s="22">
        <v>0</v>
      </c>
      <c r="AF477" s="22">
        <v>5426</v>
      </c>
      <c r="AG477" s="22">
        <v>4</v>
      </c>
      <c r="AH477" s="20">
        <v>0</v>
      </c>
      <c r="AI477" s="20">
        <v>0</v>
      </c>
      <c r="AJ477" s="20" t="s">
        <v>2159</v>
      </c>
      <c r="AK477" s="22">
        <v>0</v>
      </c>
      <c r="AL477" s="22">
        <v>0</v>
      </c>
      <c r="AM477" s="22">
        <v>0</v>
      </c>
      <c r="AN477" s="22">
        <v>0</v>
      </c>
      <c r="AO477" s="22">
        <v>0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0</v>
      </c>
      <c r="AX477" s="20">
        <v>0</v>
      </c>
      <c r="AY477" s="20">
        <v>0</v>
      </c>
      <c r="AZ477" s="20">
        <v>0</v>
      </c>
      <c r="BA477" s="20">
        <v>0</v>
      </c>
      <c r="BB477" s="22">
        <v>0</v>
      </c>
      <c r="BC477" s="20">
        <v>0</v>
      </c>
      <c r="BD477" s="20">
        <v>0</v>
      </c>
      <c r="BE477" s="20">
        <v>0</v>
      </c>
      <c r="BF477" s="20">
        <v>0</v>
      </c>
      <c r="BG477" s="22">
        <v>674</v>
      </c>
      <c r="BH477" s="22">
        <v>254</v>
      </c>
      <c r="BI477" s="22">
        <v>664</v>
      </c>
      <c r="BJ477" s="22">
        <v>256</v>
      </c>
      <c r="BK477" s="22">
        <v>637</v>
      </c>
      <c r="BL477" s="22">
        <v>244</v>
      </c>
      <c r="BM477" s="22">
        <v>677</v>
      </c>
      <c r="BN477" s="22">
        <v>255</v>
      </c>
      <c r="BO477" s="20"/>
      <c r="BP477" s="20"/>
      <c r="BQ477" s="20"/>
      <c r="BR477" s="20"/>
      <c r="BS477" s="20"/>
      <c r="BT477" s="20"/>
      <c r="BU477" s="22">
        <v>0</v>
      </c>
      <c r="BV477" s="22">
        <v>0</v>
      </c>
      <c r="BW477" s="22">
        <v>0</v>
      </c>
      <c r="BX477" s="22">
        <v>0</v>
      </c>
      <c r="BY477" s="22">
        <v>0</v>
      </c>
      <c r="BZ477" s="22">
        <v>0</v>
      </c>
      <c r="CA477" s="22">
        <v>529</v>
      </c>
      <c r="CB477" s="22">
        <v>313</v>
      </c>
      <c r="CC477" s="22">
        <v>572</v>
      </c>
      <c r="CD477" s="22">
        <v>203</v>
      </c>
      <c r="CE477" s="22">
        <v>685</v>
      </c>
      <c r="CF477" s="22">
        <v>262</v>
      </c>
      <c r="CG477" s="22">
        <v>635</v>
      </c>
      <c r="CH477" s="22">
        <v>240</v>
      </c>
      <c r="CI477" s="22">
        <v>0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0"/>
      <c r="B478" s="20"/>
      <c r="C478" s="22">
        <v>77818</v>
      </c>
      <c r="D478" s="22">
        <v>0</v>
      </c>
      <c r="E478" s="22">
        <v>0</v>
      </c>
      <c r="F478" s="22">
        <v>-2</v>
      </c>
      <c r="G478" s="22">
        <v>2</v>
      </c>
      <c r="H478" s="22">
        <v>0</v>
      </c>
      <c r="I478" s="22">
        <v>1</v>
      </c>
      <c r="J478" s="20">
        <v>-0.5</v>
      </c>
      <c r="K478" s="20">
        <v>-1</v>
      </c>
      <c r="L478" s="22">
        <v>0</v>
      </c>
      <c r="M478" s="20" t="s">
        <v>478</v>
      </c>
      <c r="N478" s="20">
        <v>0</v>
      </c>
      <c r="O478" s="22">
        <v>335</v>
      </c>
      <c r="P478" s="23" t="b">
        <v>0</v>
      </c>
      <c r="Q478" s="20"/>
      <c r="R478" s="20"/>
      <c r="S478" s="22">
        <v>43</v>
      </c>
      <c r="T478" s="20" t="s">
        <v>2160</v>
      </c>
      <c r="U478" s="20">
        <v>0</v>
      </c>
      <c r="V478" s="20" t="s">
        <v>1804</v>
      </c>
      <c r="W478" s="20">
        <v>0.1</v>
      </c>
      <c r="X478" s="23" t="b">
        <v>0</v>
      </c>
      <c r="Y478" s="20"/>
      <c r="Z478" s="20" t="s">
        <v>857</v>
      </c>
      <c r="AA478" s="22">
        <v>12</v>
      </c>
      <c r="AB478" s="22">
        <v>102</v>
      </c>
      <c r="AC478" s="22">
        <v>0</v>
      </c>
      <c r="AD478" s="22">
        <v>3495</v>
      </c>
      <c r="AE478" s="22">
        <v>67</v>
      </c>
      <c r="AF478" s="22">
        <v>13987</v>
      </c>
      <c r="AG478" s="22">
        <v>70</v>
      </c>
      <c r="AH478" s="20">
        <v>0</v>
      </c>
      <c r="AI478" s="20">
        <v>0</v>
      </c>
      <c r="AJ478" s="20" t="s">
        <v>1804</v>
      </c>
      <c r="AK478" s="22">
        <v>0</v>
      </c>
      <c r="AL478" s="22">
        <v>0</v>
      </c>
      <c r="AM478" s="22">
        <v>0</v>
      </c>
      <c r="AN478" s="22">
        <v>0</v>
      </c>
      <c r="AO478" s="22">
        <v>0</v>
      </c>
      <c r="AP478" s="22">
        <v>0</v>
      </c>
      <c r="AQ478" s="22">
        <v>0</v>
      </c>
      <c r="AR478" s="22">
        <v>0</v>
      </c>
      <c r="AS478" s="22">
        <v>0</v>
      </c>
      <c r="AT478" s="22">
        <v>0</v>
      </c>
      <c r="AU478" s="22">
        <v>0</v>
      </c>
      <c r="AV478" s="22">
        <v>0</v>
      </c>
      <c r="AW478" s="22">
        <v>0</v>
      </c>
      <c r="AX478" s="20">
        <v>0</v>
      </c>
      <c r="AY478" s="20">
        <v>0</v>
      </c>
      <c r="AZ478" s="20">
        <v>0</v>
      </c>
      <c r="BA478" s="20">
        <v>0</v>
      </c>
      <c r="BB478" s="22">
        <v>0</v>
      </c>
      <c r="BC478" s="20">
        <v>0</v>
      </c>
      <c r="BD478" s="20">
        <v>0</v>
      </c>
      <c r="BE478" s="20">
        <v>0</v>
      </c>
      <c r="BF478" s="20">
        <v>0</v>
      </c>
      <c r="BG478" s="22">
        <v>657</v>
      </c>
      <c r="BH478" s="22">
        <v>89</v>
      </c>
      <c r="BI478" s="22">
        <v>643</v>
      </c>
      <c r="BJ478" s="22">
        <v>73</v>
      </c>
      <c r="BK478" s="22">
        <v>614</v>
      </c>
      <c r="BL478" s="22">
        <v>64</v>
      </c>
      <c r="BM478" s="22">
        <v>660</v>
      </c>
      <c r="BN478" s="22">
        <v>89</v>
      </c>
      <c r="BO478" s="20"/>
      <c r="BP478" s="20"/>
      <c r="BQ478" s="20"/>
      <c r="BR478" s="20"/>
      <c r="BS478" s="20"/>
      <c r="BT478" s="20"/>
      <c r="BU478" s="22">
        <v>0</v>
      </c>
      <c r="BV478" s="22">
        <v>0</v>
      </c>
      <c r="BW478" s="22">
        <v>0</v>
      </c>
      <c r="BX478" s="22">
        <v>0</v>
      </c>
      <c r="BY478" s="22">
        <v>0</v>
      </c>
      <c r="BZ478" s="22">
        <v>0</v>
      </c>
      <c r="CA478" s="22">
        <v>602</v>
      </c>
      <c r="CB478" s="22">
        <v>29</v>
      </c>
      <c r="CC478" s="22">
        <v>539</v>
      </c>
      <c r="CD478" s="22">
        <v>83</v>
      </c>
      <c r="CE478" s="22">
        <v>668</v>
      </c>
      <c r="CF478" s="22">
        <v>89</v>
      </c>
      <c r="CG478" s="22">
        <v>398</v>
      </c>
      <c r="CH478" s="22">
        <v>57</v>
      </c>
      <c r="CI478" s="22">
        <v>0</v>
      </c>
      <c r="CJ478" s="22">
        <v>0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0</v>
      </c>
      <c r="B479" s="22">
        <v>0</v>
      </c>
      <c r="C479" s="22">
        <v>242500</v>
      </c>
      <c r="D479" s="22">
        <v>0</v>
      </c>
      <c r="E479" s="22">
        <v>0</v>
      </c>
      <c r="F479" s="22">
        <v>0</v>
      </c>
      <c r="G479" s="22">
        <v>0</v>
      </c>
      <c r="H479" s="22">
        <v>0</v>
      </c>
      <c r="I479" s="22">
        <v>4</v>
      </c>
      <c r="J479" s="20">
        <v>0</v>
      </c>
      <c r="K479" s="20">
        <v>0</v>
      </c>
      <c r="L479" s="22">
        <v>0</v>
      </c>
      <c r="M479" s="20" t="s">
        <v>1015</v>
      </c>
      <c r="N479" s="20">
        <v>0</v>
      </c>
      <c r="O479" s="22">
        <v>336</v>
      </c>
      <c r="P479" s="23" t="b">
        <v>0</v>
      </c>
      <c r="Q479" s="20" t="s">
        <v>2962</v>
      </c>
      <c r="R479" s="20" t="s">
        <v>2518</v>
      </c>
      <c r="S479" s="22">
        <v>45</v>
      </c>
      <c r="T479" s="20" t="s">
        <v>2161</v>
      </c>
      <c r="U479" s="20">
        <v>0</v>
      </c>
      <c r="V479" s="20" t="s">
        <v>717</v>
      </c>
      <c r="W479" s="20">
        <v>0.1</v>
      </c>
      <c r="X479" s="23" t="b">
        <v>0</v>
      </c>
      <c r="Y479" s="20"/>
      <c r="Z479" s="20" t="s">
        <v>871</v>
      </c>
      <c r="AA479" s="22">
        <v>12</v>
      </c>
      <c r="AB479" s="22">
        <v>102</v>
      </c>
      <c r="AC479" s="22">
        <v>0</v>
      </c>
      <c r="AD479" s="22">
        <v>0</v>
      </c>
      <c r="AE479" s="22">
        <v>0</v>
      </c>
      <c r="AF479" s="22">
        <v>25815</v>
      </c>
      <c r="AG479" s="22">
        <v>19</v>
      </c>
      <c r="AH479" s="20">
        <v>0</v>
      </c>
      <c r="AI479" s="20">
        <v>0</v>
      </c>
      <c r="AJ479" s="20" t="s">
        <v>717</v>
      </c>
      <c r="AK479" s="22">
        <v>0</v>
      </c>
      <c r="AL479" s="22">
        <v>0</v>
      </c>
      <c r="AM479" s="22">
        <v>0</v>
      </c>
      <c r="AN479" s="22">
        <v>0</v>
      </c>
      <c r="AO479" s="22">
        <v>0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0</v>
      </c>
      <c r="AX479" s="20">
        <v>0</v>
      </c>
      <c r="AY479" s="20">
        <v>0</v>
      </c>
      <c r="AZ479" s="20">
        <v>0</v>
      </c>
      <c r="BA479" s="20">
        <v>0</v>
      </c>
      <c r="BB479" s="22">
        <v>0</v>
      </c>
      <c r="BC479" s="20">
        <v>0</v>
      </c>
      <c r="BD479" s="20">
        <v>0</v>
      </c>
      <c r="BE479" s="20">
        <v>0</v>
      </c>
      <c r="BF479" s="20">
        <v>0</v>
      </c>
      <c r="BG479" s="22">
        <v>714</v>
      </c>
      <c r="BH479" s="22">
        <v>76</v>
      </c>
      <c r="BI479" s="22">
        <v>708</v>
      </c>
      <c r="BJ479" s="22">
        <v>76</v>
      </c>
      <c r="BK479" s="22">
        <v>691</v>
      </c>
      <c r="BL479" s="22">
        <v>75</v>
      </c>
      <c r="BM479" s="22">
        <v>717</v>
      </c>
      <c r="BN479" s="22">
        <v>78</v>
      </c>
      <c r="BO479" s="20"/>
      <c r="BP479" s="20"/>
      <c r="BQ479" s="20"/>
      <c r="BR479" s="20"/>
      <c r="BS479" s="20"/>
      <c r="BT479" s="20"/>
      <c r="BU479" s="22">
        <v>0</v>
      </c>
      <c r="BV479" s="22">
        <v>0</v>
      </c>
      <c r="BW479" s="22">
        <v>0</v>
      </c>
      <c r="BX479" s="22">
        <v>0</v>
      </c>
      <c r="BY479" s="22">
        <v>0</v>
      </c>
      <c r="BZ479" s="22">
        <v>0</v>
      </c>
      <c r="CA479" s="22">
        <v>398</v>
      </c>
      <c r="CB479" s="22">
        <v>69</v>
      </c>
      <c r="CC479" s="22">
        <v>632</v>
      </c>
      <c r="CD479" s="22">
        <v>57</v>
      </c>
      <c r="CE479" s="22">
        <v>721</v>
      </c>
      <c r="CF479" s="22">
        <v>80</v>
      </c>
      <c r="CG479" s="22">
        <v>481</v>
      </c>
      <c r="CH479" s="22">
        <v>67</v>
      </c>
      <c r="CI479" s="22">
        <v>0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27.75" thickBot="1">
      <c r="A480" s="22">
        <v>0</v>
      </c>
      <c r="B480" s="22">
        <v>0</v>
      </c>
      <c r="C480" s="22">
        <v>232477</v>
      </c>
      <c r="D480" s="22">
        <v>0</v>
      </c>
      <c r="E480" s="22">
        <v>0</v>
      </c>
      <c r="F480" s="22">
        <v>0</v>
      </c>
      <c r="G480" s="22">
        <v>0</v>
      </c>
      <c r="H480" s="22">
        <v>0</v>
      </c>
      <c r="I480" s="22">
        <v>3</v>
      </c>
      <c r="J480" s="20">
        <v>0</v>
      </c>
      <c r="K480" s="20">
        <v>0</v>
      </c>
      <c r="L480" s="22">
        <v>0</v>
      </c>
      <c r="M480" s="20" t="s">
        <v>1516</v>
      </c>
      <c r="N480" s="20">
        <v>0</v>
      </c>
      <c r="O480" s="22">
        <v>337</v>
      </c>
      <c r="P480" s="23" t="b">
        <v>0</v>
      </c>
      <c r="Q480" s="20" t="s">
        <v>2963</v>
      </c>
      <c r="R480" s="20" t="s">
        <v>2162</v>
      </c>
      <c r="S480" s="22">
        <v>45</v>
      </c>
      <c r="T480" s="20" t="s">
        <v>2163</v>
      </c>
      <c r="U480" s="20">
        <v>0</v>
      </c>
      <c r="V480" s="20" t="s">
        <v>2164</v>
      </c>
      <c r="W480" s="20">
        <v>0</v>
      </c>
      <c r="X480" s="23" t="b">
        <v>0</v>
      </c>
      <c r="Y480" s="20"/>
      <c r="Z480" s="20" t="s">
        <v>871</v>
      </c>
      <c r="AA480" s="22">
        <v>12</v>
      </c>
      <c r="AB480" s="22">
        <v>102</v>
      </c>
      <c r="AC480" s="22">
        <v>0</v>
      </c>
      <c r="AD480" s="22">
        <v>14</v>
      </c>
      <c r="AE480" s="22">
        <v>0</v>
      </c>
      <c r="AF480" s="22">
        <v>627</v>
      </c>
      <c r="AG480" s="22">
        <v>0</v>
      </c>
      <c r="AH480" s="20">
        <v>0</v>
      </c>
      <c r="AI480" s="20">
        <v>0</v>
      </c>
      <c r="AJ480" s="20" t="s">
        <v>2164</v>
      </c>
      <c r="AK480" s="22">
        <v>0</v>
      </c>
      <c r="AL480" s="22">
        <v>0</v>
      </c>
      <c r="AM480" s="22">
        <v>0</v>
      </c>
      <c r="AN480" s="22">
        <v>0</v>
      </c>
      <c r="AO480" s="22">
        <v>0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0</v>
      </c>
      <c r="AW480" s="22">
        <v>0</v>
      </c>
      <c r="AX480" s="20">
        <v>0</v>
      </c>
      <c r="AY480" s="20">
        <v>0</v>
      </c>
      <c r="AZ480" s="20">
        <v>0</v>
      </c>
      <c r="BA480" s="20">
        <v>0</v>
      </c>
      <c r="BB480" s="22">
        <v>0</v>
      </c>
      <c r="BC480" s="20">
        <v>0</v>
      </c>
      <c r="BD480" s="20">
        <v>0</v>
      </c>
      <c r="BE480" s="20">
        <v>0</v>
      </c>
      <c r="BF480" s="20">
        <v>0</v>
      </c>
      <c r="BG480" s="22">
        <v>712</v>
      </c>
      <c r="BH480" s="22">
        <v>275</v>
      </c>
      <c r="BI480" s="22">
        <v>706</v>
      </c>
      <c r="BJ480" s="22">
        <v>275</v>
      </c>
      <c r="BK480" s="22">
        <v>689</v>
      </c>
      <c r="BL480" s="22">
        <v>267</v>
      </c>
      <c r="BM480" s="22">
        <v>715</v>
      </c>
      <c r="BN480" s="22">
        <v>276</v>
      </c>
      <c r="BO480" s="20"/>
      <c r="BP480" s="20"/>
      <c r="BQ480" s="20"/>
      <c r="BR480" s="20"/>
      <c r="BS480" s="20"/>
      <c r="BT480" s="20"/>
      <c r="BU480" s="22">
        <v>0</v>
      </c>
      <c r="BV480" s="22">
        <v>0</v>
      </c>
      <c r="BW480" s="22">
        <v>0</v>
      </c>
      <c r="BX480" s="22">
        <v>0</v>
      </c>
      <c r="BY480" s="22">
        <v>0</v>
      </c>
      <c r="BZ480" s="22">
        <v>0</v>
      </c>
      <c r="CA480" s="22">
        <v>394</v>
      </c>
      <c r="CB480" s="22">
        <v>232</v>
      </c>
      <c r="CC480" s="22">
        <v>630</v>
      </c>
      <c r="CD480" s="22">
        <v>226</v>
      </c>
      <c r="CE480" s="22">
        <v>719</v>
      </c>
      <c r="CF480" s="22">
        <v>280</v>
      </c>
      <c r="CG480" s="22">
        <v>772</v>
      </c>
      <c r="CH480" s="22">
        <v>316</v>
      </c>
      <c r="CI480" s="22">
        <v>0</v>
      </c>
      <c r="CJ480" s="22">
        <v>0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27.75" thickBot="1">
      <c r="A481" s="22">
        <v>0</v>
      </c>
      <c r="B481" s="22">
        <v>0</v>
      </c>
      <c r="C481" s="22">
        <v>207722</v>
      </c>
      <c r="D481" s="22">
        <v>0</v>
      </c>
      <c r="E481" s="22">
        <v>0</v>
      </c>
      <c r="F481" s="22">
        <v>0</v>
      </c>
      <c r="G481" s="22">
        <v>0</v>
      </c>
      <c r="H481" s="22">
        <v>0</v>
      </c>
      <c r="I481" s="22">
        <v>1</v>
      </c>
      <c r="J481" s="20">
        <v>0</v>
      </c>
      <c r="K481" s="20">
        <v>0</v>
      </c>
      <c r="L481" s="22">
        <v>0</v>
      </c>
      <c r="M481" s="20" t="s">
        <v>994</v>
      </c>
      <c r="N481" s="20">
        <v>0</v>
      </c>
      <c r="O481" s="22">
        <v>338</v>
      </c>
      <c r="P481" s="23" t="b">
        <v>0</v>
      </c>
      <c r="Q481" s="20" t="s">
        <v>2165</v>
      </c>
      <c r="R481" s="20" t="s">
        <v>2166</v>
      </c>
      <c r="S481" s="22">
        <v>40</v>
      </c>
      <c r="T481" s="20" t="s">
        <v>2167</v>
      </c>
      <c r="U481" s="20">
        <v>0</v>
      </c>
      <c r="V481" s="20" t="s">
        <v>2168</v>
      </c>
      <c r="W481" s="20">
        <v>0</v>
      </c>
      <c r="X481" s="23" t="b">
        <v>0</v>
      </c>
      <c r="Y481" s="20"/>
      <c r="Z481" s="20" t="s">
        <v>871</v>
      </c>
      <c r="AA481" s="22">
        <v>12</v>
      </c>
      <c r="AB481" s="22">
        <v>102</v>
      </c>
      <c r="AC481" s="22">
        <v>0</v>
      </c>
      <c r="AD481" s="22">
        <v>0</v>
      </c>
      <c r="AE481" s="22">
        <v>0</v>
      </c>
      <c r="AF481" s="22">
        <v>882</v>
      </c>
      <c r="AG481" s="22">
        <v>4</v>
      </c>
      <c r="AH481" s="20">
        <v>0</v>
      </c>
      <c r="AI481" s="20">
        <v>0</v>
      </c>
      <c r="AJ481" s="20" t="s">
        <v>2168</v>
      </c>
      <c r="AK481" s="22">
        <v>0</v>
      </c>
      <c r="AL481" s="22">
        <v>0</v>
      </c>
      <c r="AM481" s="22">
        <v>0</v>
      </c>
      <c r="AN481" s="22">
        <v>0</v>
      </c>
      <c r="AO481" s="22">
        <v>0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0</v>
      </c>
      <c r="AW481" s="22">
        <v>0</v>
      </c>
      <c r="AX481" s="20">
        <v>0</v>
      </c>
      <c r="AY481" s="20">
        <v>0</v>
      </c>
      <c r="AZ481" s="20">
        <v>0</v>
      </c>
      <c r="BA481" s="20">
        <v>0</v>
      </c>
      <c r="BB481" s="22">
        <v>0</v>
      </c>
      <c r="BC481" s="20">
        <v>0</v>
      </c>
      <c r="BD481" s="20">
        <v>0</v>
      </c>
      <c r="BE481" s="20">
        <v>0</v>
      </c>
      <c r="BF481" s="20">
        <v>0</v>
      </c>
      <c r="BG481" s="22">
        <v>579</v>
      </c>
      <c r="BH481" s="22">
        <v>66</v>
      </c>
      <c r="BI481" s="22">
        <v>565</v>
      </c>
      <c r="BJ481" s="22">
        <v>49</v>
      </c>
      <c r="BK481" s="22">
        <v>527</v>
      </c>
      <c r="BL481" s="22">
        <v>38</v>
      </c>
      <c r="BM481" s="22">
        <v>583</v>
      </c>
      <c r="BN481" s="22">
        <v>66</v>
      </c>
      <c r="BO481" s="20"/>
      <c r="BP481" s="20"/>
      <c r="BQ481" s="20"/>
      <c r="BR481" s="20"/>
      <c r="BS481" s="20"/>
      <c r="BT481" s="20"/>
      <c r="BU481" s="22">
        <v>0</v>
      </c>
      <c r="BV481" s="22">
        <v>0</v>
      </c>
      <c r="BW481" s="22">
        <v>0</v>
      </c>
      <c r="BX481" s="22">
        <v>0</v>
      </c>
      <c r="BY481" s="22">
        <v>0</v>
      </c>
      <c r="BZ481" s="22">
        <v>0</v>
      </c>
      <c r="CA481" s="22">
        <v>697</v>
      </c>
      <c r="CB481" s="22">
        <v>44</v>
      </c>
      <c r="CC481" s="22">
        <v>443</v>
      </c>
      <c r="CD481" s="22">
        <v>59</v>
      </c>
      <c r="CE481" s="22">
        <v>590</v>
      </c>
      <c r="CF481" s="22">
        <v>66</v>
      </c>
      <c r="CG481" s="22">
        <v>721</v>
      </c>
      <c r="CH481" s="22">
        <v>85</v>
      </c>
      <c r="CI481" s="22">
        <v>0</v>
      </c>
      <c r="CJ481" s="22">
        <v>0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2">
        <v>0</v>
      </c>
      <c r="B482" s="22">
        <v>0</v>
      </c>
      <c r="C482" s="22">
        <v>223333</v>
      </c>
      <c r="D482" s="22">
        <v>0</v>
      </c>
      <c r="E482" s="22">
        <v>0</v>
      </c>
      <c r="F482" s="22">
        <v>-1</v>
      </c>
      <c r="G482" s="22">
        <v>1</v>
      </c>
      <c r="H482" s="22">
        <v>0</v>
      </c>
      <c r="I482" s="22">
        <v>3</v>
      </c>
      <c r="J482" s="20">
        <v>0</v>
      </c>
      <c r="K482" s="20">
        <v>0</v>
      </c>
      <c r="L482" s="22">
        <v>0</v>
      </c>
      <c r="M482" s="20" t="s">
        <v>2169</v>
      </c>
      <c r="N482" s="20">
        <v>0</v>
      </c>
      <c r="O482" s="22">
        <v>339</v>
      </c>
      <c r="P482" s="23" t="b">
        <v>0</v>
      </c>
      <c r="Q482" s="20" t="s">
        <v>2964</v>
      </c>
      <c r="R482" s="20" t="s">
        <v>2965</v>
      </c>
      <c r="S482" s="22">
        <v>44</v>
      </c>
      <c r="T482" s="20" t="s">
        <v>2170</v>
      </c>
      <c r="U482" s="20">
        <v>0</v>
      </c>
      <c r="V482" s="20" t="s">
        <v>2171</v>
      </c>
      <c r="W482" s="20">
        <v>0.1</v>
      </c>
      <c r="X482" s="23" t="b">
        <v>0</v>
      </c>
      <c r="Y482" s="20"/>
      <c r="Z482" s="20" t="s">
        <v>871</v>
      </c>
      <c r="AA482" s="22">
        <v>12</v>
      </c>
      <c r="AB482" s="22">
        <v>102</v>
      </c>
      <c r="AC482" s="22">
        <v>0</v>
      </c>
      <c r="AD482" s="22">
        <v>3951</v>
      </c>
      <c r="AE482" s="22">
        <v>0</v>
      </c>
      <c r="AF482" s="22">
        <v>29741</v>
      </c>
      <c r="AG482" s="22">
        <v>40</v>
      </c>
      <c r="AH482" s="20">
        <v>0</v>
      </c>
      <c r="AI482" s="20">
        <v>0</v>
      </c>
      <c r="AJ482" s="20" t="s">
        <v>2171</v>
      </c>
      <c r="AK482" s="22">
        <v>0</v>
      </c>
      <c r="AL482" s="22">
        <v>0</v>
      </c>
      <c r="AM482" s="22">
        <v>0</v>
      </c>
      <c r="AN482" s="22">
        <v>0</v>
      </c>
      <c r="AO482" s="22">
        <v>0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0</v>
      </c>
      <c r="AW482" s="22">
        <v>0</v>
      </c>
      <c r="AX482" s="20">
        <v>0</v>
      </c>
      <c r="AY482" s="20">
        <v>0</v>
      </c>
      <c r="AZ482" s="20">
        <v>0</v>
      </c>
      <c r="BA482" s="20">
        <v>0</v>
      </c>
      <c r="BB482" s="22">
        <v>0</v>
      </c>
      <c r="BC482" s="20">
        <v>0</v>
      </c>
      <c r="BD482" s="20">
        <v>0</v>
      </c>
      <c r="BE482" s="20">
        <v>0</v>
      </c>
      <c r="BF482" s="20">
        <v>0</v>
      </c>
      <c r="BG482" s="22">
        <v>680</v>
      </c>
      <c r="BH482" s="22">
        <v>255</v>
      </c>
      <c r="BI482" s="22">
        <v>671</v>
      </c>
      <c r="BJ482" s="22">
        <v>257</v>
      </c>
      <c r="BK482" s="22">
        <v>644</v>
      </c>
      <c r="BL482" s="22">
        <v>245</v>
      </c>
      <c r="BM482" s="22">
        <v>683</v>
      </c>
      <c r="BN482" s="22">
        <v>256</v>
      </c>
      <c r="BO482" s="20"/>
      <c r="BP482" s="20"/>
      <c r="BQ482" s="20"/>
      <c r="BR482" s="20"/>
      <c r="BS482" s="20"/>
      <c r="BT482" s="20"/>
      <c r="BU482" s="22">
        <v>0</v>
      </c>
      <c r="BV482" s="22">
        <v>0</v>
      </c>
      <c r="BW482" s="22">
        <v>0</v>
      </c>
      <c r="BX482" s="22">
        <v>0</v>
      </c>
      <c r="BY482" s="22">
        <v>0</v>
      </c>
      <c r="BZ482" s="22">
        <v>0</v>
      </c>
      <c r="CA482" s="22">
        <v>550</v>
      </c>
      <c r="CB482" s="22">
        <v>315</v>
      </c>
      <c r="CC482" s="22">
        <v>585</v>
      </c>
      <c r="CD482" s="22">
        <v>204</v>
      </c>
      <c r="CE482" s="22">
        <v>692</v>
      </c>
      <c r="CF482" s="22">
        <v>263</v>
      </c>
      <c r="CG482" s="22">
        <v>401</v>
      </c>
      <c r="CH482" s="22">
        <v>124</v>
      </c>
      <c r="CI482" s="22">
        <v>0</v>
      </c>
      <c r="CJ482" s="22">
        <v>0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2">
        <v>100</v>
      </c>
      <c r="B483" s="22">
        <v>100</v>
      </c>
      <c r="C483" s="22">
        <v>91046</v>
      </c>
      <c r="D483" s="22">
        <v>0</v>
      </c>
      <c r="E483" s="22">
        <v>0</v>
      </c>
      <c r="F483" s="22">
        <v>-2</v>
      </c>
      <c r="G483" s="22">
        <v>2</v>
      </c>
      <c r="H483" s="22">
        <v>0</v>
      </c>
      <c r="I483" s="22">
        <v>4</v>
      </c>
      <c r="J483" s="20">
        <v>1.5</v>
      </c>
      <c r="K483" s="20">
        <v>3</v>
      </c>
      <c r="L483" s="22">
        <v>9</v>
      </c>
      <c r="M483" s="20" t="s">
        <v>2172</v>
      </c>
      <c r="N483" s="20">
        <v>2</v>
      </c>
      <c r="O483" s="22">
        <v>340</v>
      </c>
      <c r="P483" s="23" t="b">
        <v>0</v>
      </c>
      <c r="Q483" s="20"/>
      <c r="R483" s="20" t="s">
        <v>3336</v>
      </c>
      <c r="S483" s="22">
        <v>43</v>
      </c>
      <c r="T483" s="20" t="s">
        <v>2173</v>
      </c>
      <c r="U483" s="20">
        <v>1.4</v>
      </c>
      <c r="V483" s="20" t="s">
        <v>2174</v>
      </c>
      <c r="W483" s="20">
        <v>0.6</v>
      </c>
      <c r="X483" s="23" t="b">
        <v>0</v>
      </c>
      <c r="Y483" s="20"/>
      <c r="Z483" s="20" t="s">
        <v>857</v>
      </c>
      <c r="AA483" s="22">
        <v>12</v>
      </c>
      <c r="AB483" s="22">
        <v>102</v>
      </c>
      <c r="AC483" s="22">
        <v>21</v>
      </c>
      <c r="AD483" s="22">
        <v>149854</v>
      </c>
      <c r="AE483" s="22">
        <v>2498</v>
      </c>
      <c r="AF483" s="22">
        <v>168931</v>
      </c>
      <c r="AG483" s="22">
        <v>694</v>
      </c>
      <c r="AH483" s="20">
        <v>0.5</v>
      </c>
      <c r="AI483" s="20">
        <v>4.9000000000000004</v>
      </c>
      <c r="AJ483" s="20" t="s">
        <v>2174</v>
      </c>
      <c r="AK483" s="22">
        <v>237</v>
      </c>
      <c r="AL483" s="22">
        <v>1</v>
      </c>
      <c r="AM483" s="22">
        <v>0</v>
      </c>
      <c r="AN483" s="22">
        <v>0</v>
      </c>
      <c r="AO483" s="22">
        <v>6</v>
      </c>
      <c r="AP483" s="22">
        <v>0</v>
      </c>
      <c r="AQ483" s="22">
        <v>0</v>
      </c>
      <c r="AR483" s="22">
        <v>0</v>
      </c>
      <c r="AS483" s="22">
        <v>2</v>
      </c>
      <c r="AT483" s="22">
        <v>0</v>
      </c>
      <c r="AU483" s="22">
        <v>0</v>
      </c>
      <c r="AV483" s="22">
        <v>3</v>
      </c>
      <c r="AW483" s="22">
        <v>74</v>
      </c>
      <c r="AX483" s="20">
        <v>81.400000000000006</v>
      </c>
      <c r="AY483" s="20">
        <v>69</v>
      </c>
      <c r="AZ483" s="20">
        <v>79</v>
      </c>
      <c r="BA483" s="20">
        <v>23</v>
      </c>
      <c r="BB483" s="22">
        <v>2</v>
      </c>
      <c r="BC483" s="20">
        <v>0.99</v>
      </c>
      <c r="BD483" s="20">
        <v>0.51</v>
      </c>
      <c r="BE483" s="20">
        <v>1.5</v>
      </c>
      <c r="BF483" s="20">
        <v>6.36</v>
      </c>
      <c r="BG483" s="22">
        <v>380</v>
      </c>
      <c r="BH483" s="22">
        <v>44</v>
      </c>
      <c r="BI483" s="22">
        <v>313</v>
      </c>
      <c r="BJ483" s="22">
        <v>42</v>
      </c>
      <c r="BK483" s="22">
        <v>262</v>
      </c>
      <c r="BL483" s="22">
        <v>52</v>
      </c>
      <c r="BM483" s="22">
        <v>357</v>
      </c>
      <c r="BN483" s="22">
        <v>45</v>
      </c>
      <c r="BO483" s="20"/>
      <c r="BP483" s="20"/>
      <c r="BQ483" s="20"/>
      <c r="BR483" s="20"/>
      <c r="BS483" s="22">
        <v>3</v>
      </c>
      <c r="BT483" s="20"/>
      <c r="BU483" s="22">
        <v>0.38</v>
      </c>
      <c r="BV483" s="22">
        <v>0</v>
      </c>
      <c r="BW483" s="22">
        <v>0.19</v>
      </c>
      <c r="BX483" s="22">
        <v>0.56999999999999995</v>
      </c>
      <c r="BY483" s="22">
        <v>2.42</v>
      </c>
      <c r="BZ483" s="22">
        <v>2.2799999999999998</v>
      </c>
      <c r="CA483" s="22">
        <v>607</v>
      </c>
      <c r="CB483" s="22">
        <v>106</v>
      </c>
      <c r="CC483" s="22">
        <v>159</v>
      </c>
      <c r="CD483" s="22">
        <v>24</v>
      </c>
      <c r="CE483" s="22">
        <v>395</v>
      </c>
      <c r="CF483" s="22">
        <v>50</v>
      </c>
      <c r="CG483" s="22">
        <v>235</v>
      </c>
      <c r="CH483" s="22">
        <v>39</v>
      </c>
      <c r="CI483" s="22">
        <v>0.76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2">
        <v>100</v>
      </c>
      <c r="B484" s="22">
        <v>100</v>
      </c>
      <c r="C484" s="22">
        <v>244856</v>
      </c>
      <c r="D484" s="22">
        <v>0</v>
      </c>
      <c r="E484" s="22">
        <v>0</v>
      </c>
      <c r="F484" s="22">
        <v>-1</v>
      </c>
      <c r="G484" s="22">
        <v>1</v>
      </c>
      <c r="H484" s="22">
        <v>1</v>
      </c>
      <c r="I484" s="22">
        <v>2</v>
      </c>
      <c r="J484" s="20">
        <v>0.3</v>
      </c>
      <c r="K484" s="20">
        <v>0.6</v>
      </c>
      <c r="L484" s="22">
        <v>2</v>
      </c>
      <c r="M484" s="20" t="s">
        <v>2208</v>
      </c>
      <c r="N484" s="20">
        <v>0.8</v>
      </c>
      <c r="O484" s="22">
        <v>393</v>
      </c>
      <c r="P484" s="23" t="b">
        <v>0</v>
      </c>
      <c r="Q484" s="20"/>
      <c r="R484" s="20" t="s">
        <v>3991</v>
      </c>
      <c r="S484" s="22">
        <v>39</v>
      </c>
      <c r="T484" s="20" t="s">
        <v>2209</v>
      </c>
      <c r="U484" s="20">
        <v>1.5</v>
      </c>
      <c r="V484" s="20" t="s">
        <v>2210</v>
      </c>
      <c r="W484" s="20">
        <v>1.9</v>
      </c>
      <c r="X484" s="23" t="b">
        <v>0</v>
      </c>
      <c r="Y484" s="20"/>
      <c r="Z484" s="20" t="s">
        <v>857</v>
      </c>
      <c r="AA484" s="22">
        <v>12</v>
      </c>
      <c r="AB484" s="22">
        <v>102</v>
      </c>
      <c r="AC484" s="22">
        <v>32</v>
      </c>
      <c r="AD484" s="22">
        <v>357012</v>
      </c>
      <c r="AE484" s="22">
        <v>4764</v>
      </c>
      <c r="AF484" s="22">
        <v>193440</v>
      </c>
      <c r="AG484" s="22">
        <v>1688</v>
      </c>
      <c r="AH484" s="20">
        <v>0.2</v>
      </c>
      <c r="AI484" s="20">
        <v>8.1999999999999993</v>
      </c>
      <c r="AJ484" s="20" t="s">
        <v>2210</v>
      </c>
      <c r="AK484" s="22">
        <v>1731</v>
      </c>
      <c r="AL484" s="22">
        <v>1</v>
      </c>
      <c r="AM484" s="22">
        <v>0</v>
      </c>
      <c r="AN484" s="22">
        <v>1</v>
      </c>
      <c r="AO484" s="22">
        <v>42</v>
      </c>
      <c r="AP484" s="22">
        <v>0</v>
      </c>
      <c r="AQ484" s="22">
        <v>0</v>
      </c>
      <c r="AR484" s="22">
        <v>0</v>
      </c>
      <c r="AS484" s="22">
        <v>2</v>
      </c>
      <c r="AT484" s="22">
        <v>0</v>
      </c>
      <c r="AU484" s="22">
        <v>0</v>
      </c>
      <c r="AV484" s="22">
        <v>1</v>
      </c>
      <c r="AW484" s="22">
        <v>243</v>
      </c>
      <c r="AX484" s="20">
        <v>416.6</v>
      </c>
      <c r="AY484" s="20">
        <v>58.9</v>
      </c>
      <c r="AZ484" s="20">
        <v>74</v>
      </c>
      <c r="BA484" s="20">
        <v>55.1</v>
      </c>
      <c r="BB484" s="22">
        <v>19</v>
      </c>
      <c r="BC484" s="20">
        <v>0.42</v>
      </c>
      <c r="BD484" s="20">
        <v>0.5</v>
      </c>
      <c r="BE484" s="20">
        <v>0.92</v>
      </c>
      <c r="BF484" s="20">
        <v>41.03</v>
      </c>
      <c r="BG484" s="22">
        <v>107</v>
      </c>
      <c r="BH484" s="22">
        <v>37</v>
      </c>
      <c r="BI484" s="22">
        <v>330</v>
      </c>
      <c r="BJ484" s="22">
        <v>113</v>
      </c>
      <c r="BK484" s="22">
        <v>269</v>
      </c>
      <c r="BL484" s="22">
        <v>80</v>
      </c>
      <c r="BM484" s="22">
        <v>215</v>
      </c>
      <c r="BN484" s="22">
        <v>62</v>
      </c>
      <c r="BO484" s="20"/>
      <c r="BP484" s="20"/>
      <c r="BQ484" s="20"/>
      <c r="BR484" s="20"/>
      <c r="BS484" s="20"/>
      <c r="BT484" s="20"/>
      <c r="BU484" s="22">
        <v>0.02</v>
      </c>
      <c r="BV484" s="22">
        <v>0</v>
      </c>
      <c r="BW484" s="22">
        <v>0.03</v>
      </c>
      <c r="BX484" s="22">
        <v>0.05</v>
      </c>
      <c r="BY484" s="22">
        <v>2.13</v>
      </c>
      <c r="BZ484" s="22">
        <v>2.1800000000000002</v>
      </c>
      <c r="CA484" s="22">
        <v>812</v>
      </c>
      <c r="CB484" s="22">
        <v>255</v>
      </c>
      <c r="CC484" s="22">
        <v>257</v>
      </c>
      <c r="CD484" s="22">
        <v>82</v>
      </c>
      <c r="CE484" s="22">
        <v>376</v>
      </c>
      <c r="CF484" s="22">
        <v>131</v>
      </c>
      <c r="CG484" s="22">
        <v>147</v>
      </c>
      <c r="CH484" s="22">
        <v>60</v>
      </c>
      <c r="CI484" s="22">
        <v>0.99</v>
      </c>
      <c r="CJ484" s="22">
        <v>0.05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27.75" thickBot="1">
      <c r="A485" s="22">
        <v>0</v>
      </c>
      <c r="B485" s="22">
        <v>0</v>
      </c>
      <c r="C485" s="22">
        <v>232351</v>
      </c>
      <c r="D485" s="22">
        <v>0</v>
      </c>
      <c r="E485" s="22">
        <v>0</v>
      </c>
      <c r="F485" s="22">
        <v>-3</v>
      </c>
      <c r="G485" s="22">
        <v>3</v>
      </c>
      <c r="H485" s="22">
        <v>0</v>
      </c>
      <c r="I485" s="22">
        <v>2</v>
      </c>
      <c r="J485" s="20">
        <v>0</v>
      </c>
      <c r="K485" s="20">
        <v>0</v>
      </c>
      <c r="L485" s="22">
        <v>0</v>
      </c>
      <c r="M485" s="20" t="s">
        <v>982</v>
      </c>
      <c r="N485" s="20">
        <v>0</v>
      </c>
      <c r="O485" s="22">
        <v>553</v>
      </c>
      <c r="P485" s="23" t="b">
        <v>0</v>
      </c>
      <c r="Q485" s="20" t="s">
        <v>3799</v>
      </c>
      <c r="R485" s="20" t="s">
        <v>3800</v>
      </c>
      <c r="S485" s="22">
        <v>42</v>
      </c>
      <c r="T485" s="20" t="s">
        <v>2326</v>
      </c>
      <c r="U485" s="20">
        <v>1</v>
      </c>
      <c r="V485" s="20" t="s">
        <v>2327</v>
      </c>
      <c r="W485" s="20">
        <v>0.1</v>
      </c>
      <c r="X485" s="23" t="b">
        <v>0</v>
      </c>
      <c r="Y485" s="20"/>
      <c r="Z485" s="20" t="s">
        <v>871</v>
      </c>
      <c r="AA485" s="22">
        <v>12</v>
      </c>
      <c r="AB485" s="22">
        <v>102</v>
      </c>
      <c r="AC485" s="22">
        <v>11</v>
      </c>
      <c r="AD485" s="22">
        <v>9853</v>
      </c>
      <c r="AE485" s="22">
        <v>0</v>
      </c>
      <c r="AF485" s="22">
        <v>20197</v>
      </c>
      <c r="AG485" s="22">
        <v>41</v>
      </c>
      <c r="AH485" s="20">
        <v>0</v>
      </c>
      <c r="AI485" s="20">
        <v>2.6</v>
      </c>
      <c r="AJ485" s="20" t="s">
        <v>2327</v>
      </c>
      <c r="AK485" s="22">
        <v>498</v>
      </c>
      <c r="AL485" s="22">
        <v>0</v>
      </c>
      <c r="AM485" s="22">
        <v>0</v>
      </c>
      <c r="AN485" s="22">
        <v>0</v>
      </c>
      <c r="AO485" s="22">
        <v>14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0</v>
      </c>
      <c r="AW485" s="22">
        <v>81</v>
      </c>
      <c r="AX485" s="20">
        <v>83.2</v>
      </c>
      <c r="AY485" s="20">
        <v>108.7</v>
      </c>
      <c r="AZ485" s="20">
        <v>38</v>
      </c>
      <c r="BA485" s="20">
        <v>23.1</v>
      </c>
      <c r="BB485" s="22">
        <v>5</v>
      </c>
      <c r="BC485" s="20">
        <v>0.12</v>
      </c>
      <c r="BD485" s="20">
        <v>0.56000000000000005</v>
      </c>
      <c r="BE485" s="20">
        <v>0.68</v>
      </c>
      <c r="BF485" s="20">
        <v>14.04</v>
      </c>
      <c r="BG485" s="22">
        <v>375</v>
      </c>
      <c r="BH485" s="22">
        <v>146</v>
      </c>
      <c r="BI485" s="22">
        <v>246</v>
      </c>
      <c r="BJ485" s="22">
        <v>66</v>
      </c>
      <c r="BK485" s="22">
        <v>342</v>
      </c>
      <c r="BL485" s="22">
        <v>112</v>
      </c>
      <c r="BM485" s="22">
        <v>356</v>
      </c>
      <c r="BN485" s="22">
        <v>129</v>
      </c>
      <c r="BO485" s="20"/>
      <c r="BP485" s="20"/>
      <c r="BQ485" s="20"/>
      <c r="BR485" s="20"/>
      <c r="BS485" s="20"/>
      <c r="BT485" s="20"/>
      <c r="BU485" s="22">
        <v>0.02</v>
      </c>
      <c r="BV485" s="22">
        <v>0</v>
      </c>
      <c r="BW485" s="22">
        <v>0.1</v>
      </c>
      <c r="BX485" s="22">
        <v>0.12</v>
      </c>
      <c r="BY485" s="22">
        <v>2.54</v>
      </c>
      <c r="BZ485" s="22">
        <v>2.5299999999999998</v>
      </c>
      <c r="CA485" s="22">
        <v>659</v>
      </c>
      <c r="CB485" s="22">
        <v>157</v>
      </c>
      <c r="CC485" s="22">
        <v>529</v>
      </c>
      <c r="CD485" s="22">
        <v>217</v>
      </c>
      <c r="CE485" s="22">
        <v>448</v>
      </c>
      <c r="CF485" s="22">
        <v>158</v>
      </c>
      <c r="CG485" s="22">
        <v>459</v>
      </c>
      <c r="CH485" s="22">
        <v>178</v>
      </c>
      <c r="CI485" s="22">
        <v>0.9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2">
        <v>0</v>
      </c>
      <c r="B486" s="22">
        <v>0</v>
      </c>
      <c r="C486" s="22">
        <v>108796</v>
      </c>
      <c r="D486" s="22">
        <v>0</v>
      </c>
      <c r="E486" s="22">
        <v>0</v>
      </c>
      <c r="F486" s="22">
        <v>-3</v>
      </c>
      <c r="G486" s="22">
        <v>3</v>
      </c>
      <c r="H486" s="22">
        <v>0</v>
      </c>
      <c r="I486" s="22">
        <v>2</v>
      </c>
      <c r="J486" s="20">
        <v>0</v>
      </c>
      <c r="K486" s="20">
        <v>0</v>
      </c>
      <c r="L486" s="22">
        <v>0</v>
      </c>
      <c r="M486" s="20" t="s">
        <v>1259</v>
      </c>
      <c r="N486" s="20">
        <v>0</v>
      </c>
      <c r="O486" s="22">
        <v>575</v>
      </c>
      <c r="P486" s="23" t="b">
        <v>0</v>
      </c>
      <c r="Q486" s="20" t="s">
        <v>3273</v>
      </c>
      <c r="R486" s="20" t="s">
        <v>3557</v>
      </c>
      <c r="S486" s="22">
        <v>42</v>
      </c>
      <c r="T486" s="20" t="s">
        <v>2175</v>
      </c>
      <c r="U486" s="20">
        <v>1.6</v>
      </c>
      <c r="V486" s="20" t="s">
        <v>2176</v>
      </c>
      <c r="W486" s="20">
        <v>0.1</v>
      </c>
      <c r="X486" s="23" t="b">
        <v>0</v>
      </c>
      <c r="Y486" s="20"/>
      <c r="Z486" s="20" t="s">
        <v>898</v>
      </c>
      <c r="AA486" s="22">
        <v>12</v>
      </c>
      <c r="AB486" s="22">
        <v>102</v>
      </c>
      <c r="AC486" s="22">
        <v>23</v>
      </c>
      <c r="AD486" s="22">
        <v>31999</v>
      </c>
      <c r="AE486" s="22">
        <v>7</v>
      </c>
      <c r="AF486" s="22">
        <v>42006</v>
      </c>
      <c r="AG486" s="22">
        <v>107</v>
      </c>
      <c r="AH486" s="20">
        <v>0</v>
      </c>
      <c r="AI486" s="20">
        <v>5.5</v>
      </c>
      <c r="AJ486" s="20" t="s">
        <v>2176</v>
      </c>
      <c r="AK486" s="22">
        <v>1169</v>
      </c>
      <c r="AL486" s="22">
        <v>1</v>
      </c>
      <c r="AM486" s="22">
        <v>1</v>
      </c>
      <c r="AN486" s="22">
        <v>0</v>
      </c>
      <c r="AO486" s="22">
        <v>23</v>
      </c>
      <c r="AP486" s="22">
        <v>1</v>
      </c>
      <c r="AQ486" s="22">
        <v>0</v>
      </c>
      <c r="AR486" s="22">
        <v>0</v>
      </c>
      <c r="AS486" s="22">
        <v>4</v>
      </c>
      <c r="AT486" s="22">
        <v>0</v>
      </c>
      <c r="AU486" s="22">
        <v>0</v>
      </c>
      <c r="AV486" s="22">
        <v>1</v>
      </c>
      <c r="AW486" s="22">
        <v>162</v>
      </c>
      <c r="AX486" s="20">
        <v>286.2</v>
      </c>
      <c r="AY486" s="20">
        <v>39.200000000000003</v>
      </c>
      <c r="AZ486" s="20">
        <v>80</v>
      </c>
      <c r="BA486" s="20">
        <v>40.6</v>
      </c>
      <c r="BB486" s="22">
        <v>14</v>
      </c>
      <c r="BC486" s="20">
        <v>0.99</v>
      </c>
      <c r="BD486" s="20">
        <v>0.28999999999999998</v>
      </c>
      <c r="BE486" s="20">
        <v>1.28</v>
      </c>
      <c r="BF486" s="20">
        <v>27.64</v>
      </c>
      <c r="BG486" s="22">
        <v>206</v>
      </c>
      <c r="BH486" s="22">
        <v>77</v>
      </c>
      <c r="BI486" s="22">
        <v>370</v>
      </c>
      <c r="BJ486" s="22">
        <v>131</v>
      </c>
      <c r="BK486" s="22">
        <v>260</v>
      </c>
      <c r="BL486" s="22">
        <v>78</v>
      </c>
      <c r="BM486" s="22">
        <v>280</v>
      </c>
      <c r="BN486" s="22">
        <v>92</v>
      </c>
      <c r="BO486" s="20"/>
      <c r="BP486" s="20"/>
      <c r="BQ486" s="20"/>
      <c r="BR486" s="20"/>
      <c r="BS486" s="20"/>
      <c r="BT486" s="20"/>
      <c r="BU486" s="22">
        <v>0.08</v>
      </c>
      <c r="BV486" s="22">
        <v>0</v>
      </c>
      <c r="BW486" s="22">
        <v>0.02</v>
      </c>
      <c r="BX486" s="22">
        <v>0.1</v>
      </c>
      <c r="BY486" s="22">
        <v>2.13</v>
      </c>
      <c r="BZ486" s="22">
        <v>1.77</v>
      </c>
      <c r="CA486" s="22">
        <v>653</v>
      </c>
      <c r="CB486" s="22">
        <v>152</v>
      </c>
      <c r="CC486" s="22">
        <v>525</v>
      </c>
      <c r="CD486" s="22">
        <v>213</v>
      </c>
      <c r="CE486" s="22">
        <v>362</v>
      </c>
      <c r="CF486" s="22">
        <v>124</v>
      </c>
      <c r="CG486" s="22">
        <v>414</v>
      </c>
      <c r="CH486" s="22">
        <v>162</v>
      </c>
      <c r="CI486" s="22">
        <v>1.08</v>
      </c>
      <c r="CJ486" s="22">
        <v>0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0"/>
      <c r="B487" s="20"/>
      <c r="C487" s="22">
        <v>104047</v>
      </c>
      <c r="D487" s="22">
        <v>0</v>
      </c>
      <c r="E487" s="22">
        <v>0</v>
      </c>
      <c r="F487" s="22">
        <v>-3</v>
      </c>
      <c r="G487" s="22">
        <v>3</v>
      </c>
      <c r="H487" s="22">
        <v>0</v>
      </c>
      <c r="I487" s="22">
        <v>3</v>
      </c>
      <c r="J487" s="20">
        <v>0.1</v>
      </c>
      <c r="K487" s="20">
        <v>0.2</v>
      </c>
      <c r="L487" s="22">
        <v>1</v>
      </c>
      <c r="M487" s="20" t="s">
        <v>2177</v>
      </c>
      <c r="N487" s="20">
        <v>0.6</v>
      </c>
      <c r="O487" s="22">
        <v>582</v>
      </c>
      <c r="P487" s="23" t="b">
        <v>0</v>
      </c>
      <c r="Q487" s="20"/>
      <c r="R487" s="20"/>
      <c r="S487" s="22">
        <v>47</v>
      </c>
      <c r="T487" s="20" t="s">
        <v>2178</v>
      </c>
      <c r="U487" s="20">
        <v>1.4</v>
      </c>
      <c r="V487" s="20" t="s">
        <v>2179</v>
      </c>
      <c r="W487" s="20">
        <v>0</v>
      </c>
      <c r="X487" s="23" t="b">
        <v>0</v>
      </c>
      <c r="Y487" s="20"/>
      <c r="Z487" s="20" t="s">
        <v>857</v>
      </c>
      <c r="AA487" s="22">
        <v>12</v>
      </c>
      <c r="AB487" s="22">
        <v>102</v>
      </c>
      <c r="AC487" s="22">
        <v>29</v>
      </c>
      <c r="AD487" s="22">
        <v>4323</v>
      </c>
      <c r="AE487" s="22">
        <v>26</v>
      </c>
      <c r="AF487" s="22">
        <v>7769</v>
      </c>
      <c r="AG487" s="22">
        <v>32</v>
      </c>
      <c r="AH487" s="20">
        <v>0.1</v>
      </c>
      <c r="AI487" s="20">
        <v>6.2</v>
      </c>
      <c r="AJ487" s="20" t="s">
        <v>2179</v>
      </c>
      <c r="AK487" s="22">
        <v>841</v>
      </c>
      <c r="AL487" s="22">
        <v>0</v>
      </c>
      <c r="AM487" s="22">
        <v>0</v>
      </c>
      <c r="AN487" s="22">
        <v>1</v>
      </c>
      <c r="AO487" s="22">
        <v>21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83</v>
      </c>
      <c r="AX487" s="20">
        <v>77.599999999999994</v>
      </c>
      <c r="AY487" s="20">
        <v>81.099999999999994</v>
      </c>
      <c r="AZ487" s="20">
        <v>60</v>
      </c>
      <c r="BA487" s="20">
        <v>21.9</v>
      </c>
      <c r="BB487" s="22">
        <v>8</v>
      </c>
      <c r="BC487" s="20">
        <v>0.53</v>
      </c>
      <c r="BD487" s="20">
        <v>1.37</v>
      </c>
      <c r="BE487" s="20">
        <v>1.9</v>
      </c>
      <c r="BF487" s="20">
        <v>22.11</v>
      </c>
      <c r="BG487" s="22">
        <v>384</v>
      </c>
      <c r="BH487" s="22">
        <v>161</v>
      </c>
      <c r="BI487" s="22">
        <v>290</v>
      </c>
      <c r="BJ487" s="22">
        <v>161</v>
      </c>
      <c r="BK487" s="22">
        <v>297</v>
      </c>
      <c r="BL487" s="22">
        <v>153</v>
      </c>
      <c r="BM487" s="22">
        <v>363</v>
      </c>
      <c r="BN487" s="22">
        <v>163</v>
      </c>
      <c r="BO487" s="20"/>
      <c r="BP487" s="20"/>
      <c r="BQ487" s="20"/>
      <c r="BR487" s="20"/>
      <c r="BS487" s="20"/>
      <c r="BT487" s="20"/>
      <c r="BU487" s="22">
        <v>0.06</v>
      </c>
      <c r="BV487" s="22">
        <v>0</v>
      </c>
      <c r="BW487" s="22">
        <v>0.15</v>
      </c>
      <c r="BX487" s="22">
        <v>0.21</v>
      </c>
      <c r="BY487" s="22">
        <v>2.37</v>
      </c>
      <c r="BZ487" s="22">
        <v>2.25</v>
      </c>
      <c r="CA487" s="22">
        <v>310</v>
      </c>
      <c r="CB487" s="22">
        <v>201</v>
      </c>
      <c r="CC487" s="22">
        <v>291</v>
      </c>
      <c r="CD487" s="22">
        <v>141</v>
      </c>
      <c r="CE487" s="22">
        <v>402</v>
      </c>
      <c r="CF487" s="22">
        <v>181</v>
      </c>
      <c r="CG487" s="22">
        <v>574</v>
      </c>
      <c r="CH487" s="22">
        <v>206</v>
      </c>
      <c r="CI487" s="22">
        <v>0.86</v>
      </c>
      <c r="CJ487" s="22">
        <v>0.11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2">
        <v>75</v>
      </c>
      <c r="B488" s="20"/>
      <c r="C488" s="22">
        <v>222677</v>
      </c>
      <c r="D488" s="22">
        <v>0</v>
      </c>
      <c r="E488" s="22">
        <v>0</v>
      </c>
      <c r="F488" s="22">
        <v>-3</v>
      </c>
      <c r="G488" s="22">
        <v>3</v>
      </c>
      <c r="H488" s="22">
        <v>0</v>
      </c>
      <c r="I488" s="22">
        <v>3</v>
      </c>
      <c r="J488" s="20">
        <v>3.7</v>
      </c>
      <c r="K488" s="20">
        <v>9.8000000000000007</v>
      </c>
      <c r="L488" s="22">
        <v>10</v>
      </c>
      <c r="M488" s="20" t="s">
        <v>2180</v>
      </c>
      <c r="N488" s="20">
        <v>5.4</v>
      </c>
      <c r="O488" s="22">
        <v>586</v>
      </c>
      <c r="P488" s="23" t="b">
        <v>0</v>
      </c>
      <c r="Q488" s="20" t="s">
        <v>4282</v>
      </c>
      <c r="R488" s="20" t="s">
        <v>4283</v>
      </c>
      <c r="S488" s="22">
        <v>47</v>
      </c>
      <c r="T488" s="20" t="s">
        <v>2181</v>
      </c>
      <c r="U488" s="20">
        <v>2.2999999999999998</v>
      </c>
      <c r="V488" s="20" t="s">
        <v>2182</v>
      </c>
      <c r="W488" s="20">
        <v>0.5</v>
      </c>
      <c r="X488" s="23" t="b">
        <v>0</v>
      </c>
      <c r="Y488" s="20"/>
      <c r="Z488" s="20" t="s">
        <v>936</v>
      </c>
      <c r="AA488" s="22">
        <v>12</v>
      </c>
      <c r="AB488" s="22">
        <v>102</v>
      </c>
      <c r="AC488" s="22">
        <v>53</v>
      </c>
      <c r="AD488" s="22">
        <v>55261</v>
      </c>
      <c r="AE488" s="22">
        <v>2604</v>
      </c>
      <c r="AF488" s="22">
        <v>22987</v>
      </c>
      <c r="AG488" s="22">
        <v>1586</v>
      </c>
      <c r="AH488" s="20">
        <v>1.1000000000000001</v>
      </c>
      <c r="AI488" s="20">
        <v>11.3</v>
      </c>
      <c r="AJ488" s="20" t="s">
        <v>2182</v>
      </c>
      <c r="AK488" s="22">
        <v>1177</v>
      </c>
      <c r="AL488" s="22">
        <v>3</v>
      </c>
      <c r="AM488" s="22">
        <v>2</v>
      </c>
      <c r="AN488" s="22">
        <v>0</v>
      </c>
      <c r="AO488" s="22">
        <v>29</v>
      </c>
      <c r="AP488" s="22">
        <v>0</v>
      </c>
      <c r="AQ488" s="22">
        <v>0</v>
      </c>
      <c r="AR488" s="22">
        <v>0</v>
      </c>
      <c r="AS488" s="22">
        <v>3</v>
      </c>
      <c r="AT488" s="22">
        <v>0</v>
      </c>
      <c r="AU488" s="22">
        <v>0</v>
      </c>
      <c r="AV488" s="22">
        <v>1</v>
      </c>
      <c r="AW488" s="22">
        <v>152</v>
      </c>
      <c r="AX488" s="20">
        <v>215.4</v>
      </c>
      <c r="AY488" s="20">
        <v>158.69999999999999</v>
      </c>
      <c r="AZ488" s="20">
        <v>248</v>
      </c>
      <c r="BA488" s="20">
        <v>61.9</v>
      </c>
      <c r="BB488" s="22">
        <v>11</v>
      </c>
      <c r="BC488" s="20">
        <v>2.15</v>
      </c>
      <c r="BD488" s="20">
        <v>1.17</v>
      </c>
      <c r="BE488" s="20">
        <v>3.32</v>
      </c>
      <c r="BF488" s="20">
        <v>30.2</v>
      </c>
      <c r="BG488" s="22">
        <v>250</v>
      </c>
      <c r="BH488" s="22">
        <v>100</v>
      </c>
      <c r="BI488" s="22">
        <v>185</v>
      </c>
      <c r="BJ488" s="22">
        <v>120</v>
      </c>
      <c r="BK488" s="22">
        <v>113</v>
      </c>
      <c r="BL488" s="22">
        <v>73</v>
      </c>
      <c r="BM488" s="22">
        <v>200</v>
      </c>
      <c r="BN488" s="22">
        <v>102</v>
      </c>
      <c r="BO488" s="20"/>
      <c r="BP488" s="20"/>
      <c r="BQ488" s="20"/>
      <c r="BR488" s="20"/>
      <c r="BS488" s="20"/>
      <c r="BT488" s="20"/>
      <c r="BU488" s="22">
        <v>0.16</v>
      </c>
      <c r="BV488" s="22">
        <v>0</v>
      </c>
      <c r="BW488" s="22">
        <v>0.09</v>
      </c>
      <c r="BX488" s="22">
        <v>0.25</v>
      </c>
      <c r="BY488" s="22">
        <v>2.31</v>
      </c>
      <c r="BZ488" s="22">
        <v>2.2200000000000002</v>
      </c>
      <c r="CA488" s="22">
        <v>320</v>
      </c>
      <c r="CB488" s="22">
        <v>209</v>
      </c>
      <c r="CC488" s="22">
        <v>26</v>
      </c>
      <c r="CD488" s="22">
        <v>17</v>
      </c>
      <c r="CE488" s="22">
        <v>257</v>
      </c>
      <c r="CF488" s="22">
        <v>105</v>
      </c>
      <c r="CG488" s="22">
        <v>245</v>
      </c>
      <c r="CH488" s="22">
        <v>74</v>
      </c>
      <c r="CI488" s="22">
        <v>0.84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100</v>
      </c>
      <c r="B489" s="22">
        <v>100</v>
      </c>
      <c r="C489" s="22">
        <v>476369</v>
      </c>
      <c r="D489" s="22">
        <v>0</v>
      </c>
      <c r="E489" s="22">
        <v>0</v>
      </c>
      <c r="F489" s="22">
        <v>0</v>
      </c>
      <c r="G489" s="22">
        <v>0</v>
      </c>
      <c r="H489" s="22">
        <v>0</v>
      </c>
      <c r="I489" s="22">
        <v>2</v>
      </c>
      <c r="J489" s="20">
        <v>0.5</v>
      </c>
      <c r="K489" s="20">
        <v>1</v>
      </c>
      <c r="L489" s="22">
        <v>4</v>
      </c>
      <c r="M489" s="20" t="s">
        <v>1314</v>
      </c>
      <c r="N489" s="20">
        <v>1</v>
      </c>
      <c r="O489" s="22">
        <v>602</v>
      </c>
      <c r="P489" s="23" t="b">
        <v>0</v>
      </c>
      <c r="Q489" s="20"/>
      <c r="R489" s="20" t="s">
        <v>3602</v>
      </c>
      <c r="S489" s="22">
        <v>40</v>
      </c>
      <c r="T489" s="20" t="s">
        <v>2183</v>
      </c>
      <c r="U489" s="20">
        <v>1.6</v>
      </c>
      <c r="V489" s="20" t="s">
        <v>2184</v>
      </c>
      <c r="W489" s="20">
        <v>2.7</v>
      </c>
      <c r="X489" s="23" t="b">
        <v>0</v>
      </c>
      <c r="Y489" s="20"/>
      <c r="Z489" s="20" t="s">
        <v>857</v>
      </c>
      <c r="AA489" s="22">
        <v>12</v>
      </c>
      <c r="AB489" s="22">
        <v>102</v>
      </c>
      <c r="AC489" s="22">
        <v>30</v>
      </c>
      <c r="AD489" s="22">
        <v>585948</v>
      </c>
      <c r="AE489" s="22">
        <v>3045</v>
      </c>
      <c r="AF489" s="22">
        <v>890168</v>
      </c>
      <c r="AG489" s="22">
        <v>1272</v>
      </c>
      <c r="AH489" s="20">
        <v>0.2</v>
      </c>
      <c r="AI489" s="20">
        <v>7.5</v>
      </c>
      <c r="AJ489" s="20" t="s">
        <v>2184</v>
      </c>
      <c r="AK489" s="22">
        <v>1333</v>
      </c>
      <c r="AL489" s="22">
        <v>0</v>
      </c>
      <c r="AM489" s="22">
        <v>3</v>
      </c>
      <c r="AN489" s="22">
        <v>0</v>
      </c>
      <c r="AO489" s="22">
        <v>32</v>
      </c>
      <c r="AP489" s="22">
        <v>0</v>
      </c>
      <c r="AQ489" s="22">
        <v>0</v>
      </c>
      <c r="AR489" s="22">
        <v>0</v>
      </c>
      <c r="AS489" s="22">
        <v>6</v>
      </c>
      <c r="AT489" s="22">
        <v>0</v>
      </c>
      <c r="AU489" s="22">
        <v>0</v>
      </c>
      <c r="AV489" s="22">
        <v>3</v>
      </c>
      <c r="AW489" s="22">
        <v>180</v>
      </c>
      <c r="AX489" s="20">
        <v>241.8</v>
      </c>
      <c r="AY489" s="20">
        <v>194.7</v>
      </c>
      <c r="AZ489" s="20">
        <v>58</v>
      </c>
      <c r="BA489" s="20">
        <v>49.3</v>
      </c>
      <c r="BB489" s="22">
        <v>16</v>
      </c>
      <c r="BC489" s="20">
        <v>0.22</v>
      </c>
      <c r="BD489" s="20">
        <v>1.69</v>
      </c>
      <c r="BE489" s="20">
        <v>1.91</v>
      </c>
      <c r="BF489" s="20">
        <v>31.5</v>
      </c>
      <c r="BG489" s="22">
        <v>233</v>
      </c>
      <c r="BH489" s="22">
        <v>89</v>
      </c>
      <c r="BI489" s="22">
        <v>155</v>
      </c>
      <c r="BJ489" s="22">
        <v>34</v>
      </c>
      <c r="BK489" s="22">
        <v>302</v>
      </c>
      <c r="BL489" s="22">
        <v>94</v>
      </c>
      <c r="BM489" s="22">
        <v>233</v>
      </c>
      <c r="BN489" s="22">
        <v>72</v>
      </c>
      <c r="BO489" s="20"/>
      <c r="BP489" s="20"/>
      <c r="BQ489" s="20"/>
      <c r="BR489" s="20"/>
      <c r="BS489" s="20"/>
      <c r="BT489" s="20"/>
      <c r="BU489" s="22">
        <v>0.01</v>
      </c>
      <c r="BV489" s="22">
        <v>0</v>
      </c>
      <c r="BW489" s="22">
        <v>0.11</v>
      </c>
      <c r="BX489" s="22">
        <v>0.12</v>
      </c>
      <c r="BY489" s="22">
        <v>2.13</v>
      </c>
      <c r="BZ489" s="22">
        <v>2.16</v>
      </c>
      <c r="CA489" s="22">
        <v>737</v>
      </c>
      <c r="CB489" s="22">
        <v>207</v>
      </c>
      <c r="CC489" s="22">
        <v>235</v>
      </c>
      <c r="CD489" s="22">
        <v>73</v>
      </c>
      <c r="CE489" s="22">
        <v>361</v>
      </c>
      <c r="CF489" s="22">
        <v>123</v>
      </c>
      <c r="CG489" s="22">
        <v>122</v>
      </c>
      <c r="CH489" s="22">
        <v>51</v>
      </c>
      <c r="CI489" s="22">
        <v>1.08</v>
      </c>
      <c r="CJ489" s="22">
        <v>0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0"/>
      <c r="B490" s="20"/>
      <c r="C490" s="22">
        <v>54738</v>
      </c>
      <c r="D490" s="22">
        <v>0</v>
      </c>
      <c r="E490" s="22">
        <v>0</v>
      </c>
      <c r="F490" s="22">
        <v>0</v>
      </c>
      <c r="G490" s="22">
        <v>0</v>
      </c>
      <c r="H490" s="22">
        <v>0</v>
      </c>
      <c r="I490" s="22">
        <v>1</v>
      </c>
      <c r="J490" s="20">
        <v>2.1</v>
      </c>
      <c r="K490" s="20">
        <v>4.2</v>
      </c>
      <c r="L490" s="22">
        <v>4</v>
      </c>
      <c r="M490" s="20" t="s">
        <v>557</v>
      </c>
      <c r="N490" s="20">
        <v>2.6</v>
      </c>
      <c r="O490" s="22">
        <v>614</v>
      </c>
      <c r="P490" s="23" t="b">
        <v>0</v>
      </c>
      <c r="Q490" s="20"/>
      <c r="R490" s="20"/>
      <c r="S490" s="22">
        <v>45</v>
      </c>
      <c r="T490" s="20" t="s">
        <v>2405</v>
      </c>
      <c r="U490" s="20">
        <v>2.4</v>
      </c>
      <c r="V490" s="20" t="s">
        <v>2406</v>
      </c>
      <c r="W490" s="20">
        <v>1.8</v>
      </c>
      <c r="X490" s="23" t="b">
        <v>0</v>
      </c>
      <c r="Y490" s="20"/>
      <c r="Z490" s="20" t="s">
        <v>857</v>
      </c>
      <c r="AA490" s="22">
        <v>12</v>
      </c>
      <c r="AB490" s="22">
        <v>102</v>
      </c>
      <c r="AC490" s="22">
        <v>68</v>
      </c>
      <c r="AD490" s="22">
        <v>159849</v>
      </c>
      <c r="AE490" s="22">
        <v>6781</v>
      </c>
      <c r="AF490" s="22">
        <v>87301</v>
      </c>
      <c r="AG490" s="22">
        <v>1223</v>
      </c>
      <c r="AH490" s="20">
        <v>0.6</v>
      </c>
      <c r="AI490" s="20">
        <v>15.1</v>
      </c>
      <c r="AJ490" s="20" t="s">
        <v>2406</v>
      </c>
      <c r="AK490" s="22">
        <v>2520</v>
      </c>
      <c r="AL490" s="22">
        <v>0</v>
      </c>
      <c r="AM490" s="22">
        <v>0</v>
      </c>
      <c r="AN490" s="22">
        <v>2</v>
      </c>
      <c r="AO490" s="22">
        <v>59</v>
      </c>
      <c r="AP490" s="22">
        <v>0</v>
      </c>
      <c r="AQ490" s="22">
        <v>0</v>
      </c>
      <c r="AR490" s="22">
        <v>0</v>
      </c>
      <c r="AS490" s="22">
        <v>3</v>
      </c>
      <c r="AT490" s="22">
        <v>0</v>
      </c>
      <c r="AU490" s="22">
        <v>110</v>
      </c>
      <c r="AV490" s="22">
        <v>3</v>
      </c>
      <c r="AW490" s="22">
        <v>487</v>
      </c>
      <c r="AX490" s="20">
        <v>856.4</v>
      </c>
      <c r="AY490" s="20">
        <v>0</v>
      </c>
      <c r="AZ490" s="20">
        <v>0</v>
      </c>
      <c r="BA490" s="20">
        <v>85.5</v>
      </c>
      <c r="BB490" s="22">
        <v>28</v>
      </c>
      <c r="BC490" s="20">
        <v>0</v>
      </c>
      <c r="BD490" s="20">
        <v>0.02</v>
      </c>
      <c r="BE490" s="20">
        <v>0.02</v>
      </c>
      <c r="BF490" s="20">
        <v>59.39</v>
      </c>
      <c r="BG490" s="22">
        <v>3</v>
      </c>
      <c r="BH490" s="22">
        <v>2</v>
      </c>
      <c r="BI490" s="22">
        <v>691</v>
      </c>
      <c r="BJ490" s="22">
        <v>83</v>
      </c>
      <c r="BK490" s="22">
        <v>670</v>
      </c>
      <c r="BL490" s="22">
        <v>74</v>
      </c>
      <c r="BM490" s="22">
        <v>123</v>
      </c>
      <c r="BN490" s="22">
        <v>3</v>
      </c>
      <c r="BO490" s="20"/>
      <c r="BP490" s="20"/>
      <c r="BQ490" s="20"/>
      <c r="BR490" s="20"/>
      <c r="BS490" s="20"/>
      <c r="BT490" s="20"/>
      <c r="BU490" s="22">
        <v>0</v>
      </c>
      <c r="BV490" s="22">
        <v>3.93</v>
      </c>
      <c r="BW490" s="22">
        <v>0</v>
      </c>
      <c r="BX490" s="22">
        <v>0</v>
      </c>
      <c r="BY490" s="22">
        <v>2.12</v>
      </c>
      <c r="BZ490" s="22">
        <v>2.11</v>
      </c>
      <c r="CA490" s="22">
        <v>351</v>
      </c>
      <c r="CB490" s="22">
        <v>14</v>
      </c>
      <c r="CC490" s="22">
        <v>125</v>
      </c>
      <c r="CD490" s="22">
        <v>14</v>
      </c>
      <c r="CE490" s="22">
        <v>235</v>
      </c>
      <c r="CF490" s="22">
        <v>27</v>
      </c>
      <c r="CG490" s="22">
        <v>155</v>
      </c>
      <c r="CH490" s="22">
        <v>21</v>
      </c>
      <c r="CI490" s="22">
        <v>1</v>
      </c>
      <c r="CJ490" s="22">
        <v>7.0000000000000007E-2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100</v>
      </c>
      <c r="B491" s="22">
        <v>100</v>
      </c>
      <c r="C491" s="22">
        <v>88894</v>
      </c>
      <c r="D491" s="22">
        <v>0</v>
      </c>
      <c r="E491" s="22">
        <v>0</v>
      </c>
      <c r="F491" s="22">
        <v>0</v>
      </c>
      <c r="G491" s="22">
        <v>0</v>
      </c>
      <c r="H491" s="22">
        <v>1</v>
      </c>
      <c r="I491" s="22">
        <v>3</v>
      </c>
      <c r="J491" s="20">
        <v>2.2999999999999998</v>
      </c>
      <c r="K491" s="20">
        <v>4.5999999999999996</v>
      </c>
      <c r="L491" s="22">
        <v>9</v>
      </c>
      <c r="M491" s="20" t="s">
        <v>2519</v>
      </c>
      <c r="N491" s="20">
        <v>2.8</v>
      </c>
      <c r="O491" s="22">
        <v>630</v>
      </c>
      <c r="P491" s="23" t="b">
        <v>0</v>
      </c>
      <c r="Q491" s="20"/>
      <c r="R491" s="20" t="s">
        <v>3080</v>
      </c>
      <c r="S491" s="22">
        <v>50</v>
      </c>
      <c r="T491" s="20" t="s">
        <v>2520</v>
      </c>
      <c r="U491" s="20">
        <v>3.4</v>
      </c>
      <c r="V491" s="20" t="s">
        <v>2521</v>
      </c>
      <c r="W491" s="20">
        <v>3.4</v>
      </c>
      <c r="X491" s="23" t="b">
        <v>0</v>
      </c>
      <c r="Y491" s="20"/>
      <c r="Z491" s="20" t="s">
        <v>857</v>
      </c>
      <c r="AA491" s="22">
        <v>12</v>
      </c>
      <c r="AB491" s="22">
        <v>102</v>
      </c>
      <c r="AC491" s="22">
        <v>78</v>
      </c>
      <c r="AD491" s="22">
        <v>487785</v>
      </c>
      <c r="AE491" s="22">
        <v>14108</v>
      </c>
      <c r="AF491" s="22">
        <v>183264</v>
      </c>
      <c r="AG491" s="22">
        <v>6968</v>
      </c>
      <c r="AH491" s="20">
        <v>0.6</v>
      </c>
      <c r="AI491" s="20">
        <v>15.6</v>
      </c>
      <c r="AJ491" s="20" t="s">
        <v>2521</v>
      </c>
      <c r="AK491" s="22">
        <v>1871</v>
      </c>
      <c r="AL491" s="22">
        <v>4</v>
      </c>
      <c r="AM491" s="22">
        <v>4</v>
      </c>
      <c r="AN491" s="22">
        <v>2</v>
      </c>
      <c r="AO491" s="22">
        <v>47</v>
      </c>
      <c r="AP491" s="22">
        <v>0</v>
      </c>
      <c r="AQ491" s="22">
        <v>0</v>
      </c>
      <c r="AR491" s="22">
        <v>0</v>
      </c>
      <c r="AS491" s="22">
        <v>4</v>
      </c>
      <c r="AT491" s="22">
        <v>0</v>
      </c>
      <c r="AU491" s="22">
        <v>0</v>
      </c>
      <c r="AV491" s="22">
        <v>4</v>
      </c>
      <c r="AW491" s="22">
        <v>395</v>
      </c>
      <c r="AX491" s="20">
        <v>526.79999999999995</v>
      </c>
      <c r="AY491" s="20">
        <v>528</v>
      </c>
      <c r="AZ491" s="20">
        <v>276</v>
      </c>
      <c r="BA491" s="20">
        <v>132.80000000000001</v>
      </c>
      <c r="BB491" s="22">
        <v>21</v>
      </c>
      <c r="BC491" s="20">
        <v>3.19</v>
      </c>
      <c r="BD491" s="20">
        <v>2.29</v>
      </c>
      <c r="BE491" s="20">
        <v>5.48</v>
      </c>
      <c r="BF491" s="20">
        <v>44.35</v>
      </c>
      <c r="BG491" s="22">
        <v>55</v>
      </c>
      <c r="BH491" s="22">
        <v>20</v>
      </c>
      <c r="BI491" s="22">
        <v>36</v>
      </c>
      <c r="BJ491" s="22">
        <v>30</v>
      </c>
      <c r="BK491" s="22">
        <v>98</v>
      </c>
      <c r="BL491" s="22">
        <v>61</v>
      </c>
      <c r="BM491" s="22">
        <v>51</v>
      </c>
      <c r="BN491" s="22">
        <v>38</v>
      </c>
      <c r="BO491" s="22">
        <v>3</v>
      </c>
      <c r="BP491" s="20"/>
      <c r="BQ491" s="22">
        <v>1</v>
      </c>
      <c r="BR491" s="20"/>
      <c r="BS491" s="20"/>
      <c r="BT491" s="20"/>
      <c r="BU491" s="22">
        <v>0.15</v>
      </c>
      <c r="BV491" s="22">
        <v>0</v>
      </c>
      <c r="BW491" s="22">
        <v>0.11</v>
      </c>
      <c r="BX491" s="22">
        <v>0.26</v>
      </c>
      <c r="BY491" s="22">
        <v>2.13</v>
      </c>
      <c r="BZ491" s="22">
        <v>2.2599999999999998</v>
      </c>
      <c r="CA491" s="22">
        <v>174</v>
      </c>
      <c r="CB491" s="22">
        <v>106</v>
      </c>
      <c r="CC491" s="22">
        <v>115</v>
      </c>
      <c r="CD491" s="22">
        <v>52</v>
      </c>
      <c r="CE491" s="22">
        <v>107</v>
      </c>
      <c r="CF491" s="22">
        <v>55</v>
      </c>
      <c r="CG491" s="22">
        <v>98</v>
      </c>
      <c r="CH491" s="22">
        <v>29</v>
      </c>
      <c r="CI491" s="22">
        <v>1.01</v>
      </c>
      <c r="CJ491" s="22">
        <v>0.1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2">
        <v>0</v>
      </c>
      <c r="B492" s="22">
        <v>0</v>
      </c>
      <c r="C492" s="22">
        <v>242453</v>
      </c>
      <c r="D492" s="22">
        <v>0</v>
      </c>
      <c r="E492" s="22">
        <v>0</v>
      </c>
      <c r="F492" s="22">
        <v>-1</v>
      </c>
      <c r="G492" s="22">
        <v>1</v>
      </c>
      <c r="H492" s="22">
        <v>0</v>
      </c>
      <c r="I492" s="22">
        <v>4</v>
      </c>
      <c r="J492" s="20">
        <v>0</v>
      </c>
      <c r="K492" s="20">
        <v>0</v>
      </c>
      <c r="L492" s="22">
        <v>0</v>
      </c>
      <c r="M492" s="20" t="s">
        <v>956</v>
      </c>
      <c r="N492" s="20">
        <v>0</v>
      </c>
      <c r="O492" s="22">
        <v>631</v>
      </c>
      <c r="P492" s="23" t="b">
        <v>0</v>
      </c>
      <c r="Q492" s="20" t="s">
        <v>909</v>
      </c>
      <c r="R492" s="20" t="s">
        <v>4043</v>
      </c>
      <c r="S492" s="22">
        <v>49</v>
      </c>
      <c r="T492" s="20" t="s">
        <v>2522</v>
      </c>
      <c r="U492" s="20">
        <v>2.1</v>
      </c>
      <c r="V492" s="20" t="s">
        <v>2523</v>
      </c>
      <c r="W492" s="20">
        <v>0.1</v>
      </c>
      <c r="X492" s="23" t="b">
        <v>0</v>
      </c>
      <c r="Y492" s="20"/>
      <c r="Z492" s="20" t="s">
        <v>898</v>
      </c>
      <c r="AA492" s="22">
        <v>12</v>
      </c>
      <c r="AB492" s="22">
        <v>102</v>
      </c>
      <c r="AC492" s="22">
        <v>39</v>
      </c>
      <c r="AD492" s="22">
        <v>33980</v>
      </c>
      <c r="AE492" s="22">
        <v>44</v>
      </c>
      <c r="AF492" s="22">
        <v>36708</v>
      </c>
      <c r="AG492" s="22">
        <v>124</v>
      </c>
      <c r="AH492" s="20">
        <v>0</v>
      </c>
      <c r="AI492" s="20">
        <v>8</v>
      </c>
      <c r="AJ492" s="20" t="s">
        <v>2523</v>
      </c>
      <c r="AK492" s="22">
        <v>1013</v>
      </c>
      <c r="AL492" s="22">
        <v>2</v>
      </c>
      <c r="AM492" s="22">
        <v>1</v>
      </c>
      <c r="AN492" s="22">
        <v>1</v>
      </c>
      <c r="AO492" s="22">
        <v>26</v>
      </c>
      <c r="AP492" s="22">
        <v>0</v>
      </c>
      <c r="AQ492" s="22">
        <v>0</v>
      </c>
      <c r="AR492" s="22">
        <v>0</v>
      </c>
      <c r="AS492" s="22">
        <v>4</v>
      </c>
      <c r="AT492" s="22">
        <v>0</v>
      </c>
      <c r="AU492" s="22">
        <v>0</v>
      </c>
      <c r="AV492" s="22">
        <v>3</v>
      </c>
      <c r="AW492" s="22">
        <v>115</v>
      </c>
      <c r="AX492" s="20">
        <v>162.6</v>
      </c>
      <c r="AY492" s="20">
        <v>116.4</v>
      </c>
      <c r="AZ492" s="20">
        <v>249</v>
      </c>
      <c r="BA492" s="20">
        <v>52</v>
      </c>
      <c r="BB492" s="22">
        <v>12</v>
      </c>
      <c r="BC492" s="20">
        <v>2.81</v>
      </c>
      <c r="BD492" s="20">
        <v>0.44</v>
      </c>
      <c r="BE492" s="20">
        <v>3.25</v>
      </c>
      <c r="BF492" s="20">
        <v>27.75</v>
      </c>
      <c r="BG492" s="22">
        <v>303</v>
      </c>
      <c r="BH492" s="22">
        <v>35</v>
      </c>
      <c r="BI492" s="22">
        <v>237</v>
      </c>
      <c r="BJ492" s="22">
        <v>35</v>
      </c>
      <c r="BK492" s="22">
        <v>112</v>
      </c>
      <c r="BL492" s="22">
        <v>35</v>
      </c>
      <c r="BM492" s="22">
        <v>226</v>
      </c>
      <c r="BN492" s="22">
        <v>36</v>
      </c>
      <c r="BO492" s="20"/>
      <c r="BP492" s="20"/>
      <c r="BQ492" s="20"/>
      <c r="BR492" s="20"/>
      <c r="BS492" s="20"/>
      <c r="BT492" s="20"/>
      <c r="BU492" s="22">
        <v>0.25</v>
      </c>
      <c r="BV492" s="22">
        <v>0</v>
      </c>
      <c r="BW492" s="22">
        <v>0.04</v>
      </c>
      <c r="BX492" s="22">
        <v>0.28999999999999998</v>
      </c>
      <c r="BY492" s="22">
        <v>2.4700000000000002</v>
      </c>
      <c r="BZ492" s="22">
        <v>2.31</v>
      </c>
      <c r="CA492" s="22">
        <v>253</v>
      </c>
      <c r="CB492" s="22">
        <v>56</v>
      </c>
      <c r="CC492" s="22">
        <v>766</v>
      </c>
      <c r="CD492" s="22">
        <v>90</v>
      </c>
      <c r="CE492" s="22">
        <v>290</v>
      </c>
      <c r="CF492" s="22">
        <v>42</v>
      </c>
      <c r="CG492" s="22">
        <v>396</v>
      </c>
      <c r="CH492" s="22">
        <v>62</v>
      </c>
      <c r="CI492" s="22">
        <v>1.07</v>
      </c>
      <c r="CJ492" s="22">
        <v>0.09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27.75" thickBot="1">
      <c r="A493" s="22">
        <v>0</v>
      </c>
      <c r="B493" s="22">
        <v>0</v>
      </c>
      <c r="C493" s="22">
        <v>552030</v>
      </c>
      <c r="D493" s="22">
        <v>0</v>
      </c>
      <c r="E493" s="22">
        <v>0</v>
      </c>
      <c r="F493" s="22">
        <v>0</v>
      </c>
      <c r="G493" s="22">
        <v>0</v>
      </c>
      <c r="H493" s="22">
        <v>0</v>
      </c>
      <c r="I493" s="22">
        <v>2</v>
      </c>
      <c r="J493" s="20">
        <v>0</v>
      </c>
      <c r="K493" s="20">
        <v>0</v>
      </c>
      <c r="L493" s="22">
        <v>0</v>
      </c>
      <c r="M493" s="20" t="s">
        <v>2524</v>
      </c>
      <c r="N493" s="20">
        <v>0</v>
      </c>
      <c r="O493" s="22">
        <v>648</v>
      </c>
      <c r="P493" s="23" t="b">
        <v>0</v>
      </c>
      <c r="Q493" s="20" t="s">
        <v>3081</v>
      </c>
      <c r="R493" s="20" t="s">
        <v>3082</v>
      </c>
      <c r="S493" s="22">
        <v>40</v>
      </c>
      <c r="T493" s="20" t="s">
        <v>2525</v>
      </c>
      <c r="U493" s="20">
        <v>0</v>
      </c>
      <c r="V493" s="20" t="s">
        <v>2526</v>
      </c>
      <c r="W493" s="20">
        <v>0</v>
      </c>
      <c r="X493" s="23" t="b">
        <v>0</v>
      </c>
      <c r="Y493" s="20"/>
      <c r="Z493" s="20" t="s">
        <v>871</v>
      </c>
      <c r="AA493" s="22">
        <v>12</v>
      </c>
      <c r="AB493" s="22">
        <v>102</v>
      </c>
      <c r="AC493" s="22">
        <v>0</v>
      </c>
      <c r="AD493" s="22">
        <v>713</v>
      </c>
      <c r="AE493" s="22">
        <v>0</v>
      </c>
      <c r="AF493" s="22">
        <v>1442</v>
      </c>
      <c r="AG493" s="22">
        <v>2</v>
      </c>
      <c r="AH493" s="20">
        <v>0</v>
      </c>
      <c r="AI493" s="20">
        <v>0</v>
      </c>
      <c r="AJ493" s="20" t="s">
        <v>2526</v>
      </c>
      <c r="AK493" s="22">
        <v>0</v>
      </c>
      <c r="AL493" s="22">
        <v>0</v>
      </c>
      <c r="AM493" s="22">
        <v>0</v>
      </c>
      <c r="AN493" s="22">
        <v>0</v>
      </c>
      <c r="AO493" s="22">
        <v>0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0</v>
      </c>
      <c r="AX493" s="20">
        <v>0</v>
      </c>
      <c r="AY493" s="20">
        <v>0</v>
      </c>
      <c r="AZ493" s="20">
        <v>0</v>
      </c>
      <c r="BA493" s="20">
        <v>0</v>
      </c>
      <c r="BB493" s="22">
        <v>0</v>
      </c>
      <c r="BC493" s="20">
        <v>0</v>
      </c>
      <c r="BD493" s="20">
        <v>0</v>
      </c>
      <c r="BE493" s="20">
        <v>0</v>
      </c>
      <c r="BF493" s="20">
        <v>0</v>
      </c>
      <c r="BG493" s="22">
        <v>642</v>
      </c>
      <c r="BH493" s="22">
        <v>249</v>
      </c>
      <c r="BI493" s="22">
        <v>628</v>
      </c>
      <c r="BJ493" s="22">
        <v>248</v>
      </c>
      <c r="BK493" s="22">
        <v>592</v>
      </c>
      <c r="BL493" s="22">
        <v>239</v>
      </c>
      <c r="BM493" s="22">
        <v>646</v>
      </c>
      <c r="BN493" s="22">
        <v>249</v>
      </c>
      <c r="BO493" s="20"/>
      <c r="BP493" s="20"/>
      <c r="BQ493" s="20"/>
      <c r="BR493" s="20"/>
      <c r="BS493" s="20"/>
      <c r="BT493" s="20"/>
      <c r="BU493" s="22">
        <v>0</v>
      </c>
      <c r="BV493" s="22">
        <v>0</v>
      </c>
      <c r="BW493" s="22">
        <v>0</v>
      </c>
      <c r="BX493" s="22">
        <v>0</v>
      </c>
      <c r="BY493" s="22">
        <v>0</v>
      </c>
      <c r="BZ493" s="22">
        <v>0</v>
      </c>
      <c r="CA493" s="22">
        <v>770</v>
      </c>
      <c r="CB493" s="22">
        <v>234</v>
      </c>
      <c r="CC493" s="22">
        <v>509</v>
      </c>
      <c r="CD493" s="22">
        <v>201</v>
      </c>
      <c r="CE493" s="22">
        <v>653</v>
      </c>
      <c r="CF493" s="22">
        <v>245</v>
      </c>
      <c r="CG493" s="22">
        <v>651</v>
      </c>
      <c r="CH493" s="22">
        <v>231</v>
      </c>
      <c r="CI493" s="22">
        <v>0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0"/>
      <c r="B494" s="20"/>
      <c r="C494" s="22">
        <v>20480</v>
      </c>
      <c r="D494" s="22">
        <v>0</v>
      </c>
      <c r="E494" s="22">
        <v>0</v>
      </c>
      <c r="F494" s="22">
        <v>-1</v>
      </c>
      <c r="G494" s="22">
        <v>1</v>
      </c>
      <c r="H494" s="22">
        <v>0</v>
      </c>
      <c r="I494" s="22">
        <v>1</v>
      </c>
      <c r="J494" s="20">
        <v>-0.5</v>
      </c>
      <c r="K494" s="20">
        <v>-1</v>
      </c>
      <c r="L494" s="22">
        <v>0</v>
      </c>
      <c r="M494" s="20" t="s">
        <v>958</v>
      </c>
      <c r="N494" s="20">
        <v>0</v>
      </c>
      <c r="O494" s="22">
        <v>665</v>
      </c>
      <c r="P494" s="23" t="b">
        <v>0</v>
      </c>
      <c r="Q494" s="20"/>
      <c r="R494" s="20"/>
      <c r="S494" s="22">
        <v>44</v>
      </c>
      <c r="T494" s="20" t="s">
        <v>2751</v>
      </c>
      <c r="U494" s="20">
        <v>0</v>
      </c>
      <c r="V494" s="20" t="s">
        <v>2752</v>
      </c>
      <c r="W494" s="20">
        <v>0.1</v>
      </c>
      <c r="X494" s="23" t="b">
        <v>0</v>
      </c>
      <c r="Y494" s="20"/>
      <c r="Z494" s="20" t="s">
        <v>857</v>
      </c>
      <c r="AA494" s="22">
        <v>12</v>
      </c>
      <c r="AB494" s="22">
        <v>102</v>
      </c>
      <c r="AC494" s="22">
        <v>0</v>
      </c>
      <c r="AD494" s="22">
        <v>4549</v>
      </c>
      <c r="AE494" s="22">
        <v>114</v>
      </c>
      <c r="AF494" s="22">
        <v>4512</v>
      </c>
      <c r="AG494" s="22">
        <v>69</v>
      </c>
      <c r="AH494" s="20">
        <v>0</v>
      </c>
      <c r="AI494" s="20">
        <v>0</v>
      </c>
      <c r="AJ494" s="20" t="s">
        <v>2752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0</v>
      </c>
      <c r="AX494" s="20">
        <v>0</v>
      </c>
      <c r="AY494" s="20">
        <v>0</v>
      </c>
      <c r="AZ494" s="20">
        <v>0</v>
      </c>
      <c r="BA494" s="20">
        <v>0</v>
      </c>
      <c r="BB494" s="22">
        <v>0</v>
      </c>
      <c r="BC494" s="20">
        <v>0</v>
      </c>
      <c r="BD494" s="20">
        <v>0</v>
      </c>
      <c r="BE494" s="20">
        <v>0</v>
      </c>
      <c r="BF494" s="20">
        <v>0</v>
      </c>
      <c r="BG494" s="22">
        <v>668</v>
      </c>
      <c r="BH494" s="22">
        <v>92</v>
      </c>
      <c r="BI494" s="22">
        <v>657</v>
      </c>
      <c r="BJ494" s="22">
        <v>78</v>
      </c>
      <c r="BK494" s="22">
        <v>630</v>
      </c>
      <c r="BL494" s="22">
        <v>69</v>
      </c>
      <c r="BM494" s="22">
        <v>671</v>
      </c>
      <c r="BN494" s="22">
        <v>92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</v>
      </c>
      <c r="BX494" s="22">
        <v>0</v>
      </c>
      <c r="BY494" s="22">
        <v>0</v>
      </c>
      <c r="BZ494" s="22">
        <v>0</v>
      </c>
      <c r="CA494" s="22">
        <v>513</v>
      </c>
      <c r="CB494" s="22">
        <v>24</v>
      </c>
      <c r="CC494" s="22">
        <v>565</v>
      </c>
      <c r="CD494" s="22">
        <v>87</v>
      </c>
      <c r="CE494" s="22">
        <v>679</v>
      </c>
      <c r="CF494" s="22">
        <v>92</v>
      </c>
      <c r="CG494" s="22">
        <v>509</v>
      </c>
      <c r="CH494" s="22">
        <v>71</v>
      </c>
      <c r="CI494" s="22">
        <v>0</v>
      </c>
      <c r="CJ494" s="22">
        <v>0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2">
        <v>0</v>
      </c>
      <c r="B495" s="22">
        <v>0</v>
      </c>
      <c r="C495" s="22">
        <v>611011</v>
      </c>
      <c r="D495" s="22">
        <v>0</v>
      </c>
      <c r="E495" s="22">
        <v>0</v>
      </c>
      <c r="F495" s="22">
        <v>0</v>
      </c>
      <c r="G495" s="22">
        <v>0</v>
      </c>
      <c r="H495" s="22">
        <v>0</v>
      </c>
      <c r="I495" s="22">
        <v>2</v>
      </c>
      <c r="J495" s="20">
        <v>0</v>
      </c>
      <c r="K495" s="20">
        <v>0</v>
      </c>
      <c r="L495" s="22">
        <v>0</v>
      </c>
      <c r="M495" s="20" t="s">
        <v>2592</v>
      </c>
      <c r="N495" s="20">
        <v>0</v>
      </c>
      <c r="O495" s="22">
        <v>682</v>
      </c>
      <c r="P495" s="23" t="b">
        <v>0</v>
      </c>
      <c r="Q495" s="20" t="s">
        <v>4284</v>
      </c>
      <c r="R495" s="20" t="s">
        <v>4170</v>
      </c>
      <c r="S495" s="22">
        <v>40</v>
      </c>
      <c r="T495" s="20" t="s">
        <v>2836</v>
      </c>
      <c r="U495" s="20">
        <v>0</v>
      </c>
      <c r="V495" s="20" t="s">
        <v>458</v>
      </c>
      <c r="W495" s="20">
        <v>0</v>
      </c>
      <c r="X495" s="23" t="b">
        <v>0</v>
      </c>
      <c r="Y495" s="20"/>
      <c r="Z495" s="20" t="s">
        <v>898</v>
      </c>
      <c r="AA495" s="22">
        <v>12</v>
      </c>
      <c r="AB495" s="22">
        <v>102</v>
      </c>
      <c r="AC495" s="22">
        <v>0</v>
      </c>
      <c r="AD495" s="22">
        <v>5349</v>
      </c>
      <c r="AE495" s="22">
        <v>6</v>
      </c>
      <c r="AF495" s="22">
        <v>4616</v>
      </c>
      <c r="AG495" s="22">
        <v>93</v>
      </c>
      <c r="AH495" s="20">
        <v>0</v>
      </c>
      <c r="AI495" s="20">
        <v>0</v>
      </c>
      <c r="AJ495" s="20" t="s">
        <v>458</v>
      </c>
      <c r="AK495" s="22">
        <v>0</v>
      </c>
      <c r="AL495" s="22">
        <v>0</v>
      </c>
      <c r="AM495" s="22">
        <v>0</v>
      </c>
      <c r="AN495" s="22">
        <v>0</v>
      </c>
      <c r="AO495" s="22">
        <v>0</v>
      </c>
      <c r="AP495" s="22">
        <v>0</v>
      </c>
      <c r="AQ495" s="22">
        <v>0</v>
      </c>
      <c r="AR495" s="22">
        <v>0</v>
      </c>
      <c r="AS495" s="22">
        <v>0</v>
      </c>
      <c r="AT495" s="22">
        <v>0</v>
      </c>
      <c r="AU495" s="22">
        <v>0</v>
      </c>
      <c r="AV495" s="22">
        <v>0</v>
      </c>
      <c r="AW495" s="22">
        <v>0</v>
      </c>
      <c r="AX495" s="20">
        <v>0</v>
      </c>
      <c r="AY495" s="20">
        <v>0</v>
      </c>
      <c r="AZ495" s="20">
        <v>0</v>
      </c>
      <c r="BA495" s="20">
        <v>0</v>
      </c>
      <c r="BB495" s="22">
        <v>0</v>
      </c>
      <c r="BC495" s="20">
        <v>0</v>
      </c>
      <c r="BD495" s="20">
        <v>0</v>
      </c>
      <c r="BE495" s="20">
        <v>0</v>
      </c>
      <c r="BF495" s="20">
        <v>0</v>
      </c>
      <c r="BG495" s="22">
        <v>648</v>
      </c>
      <c r="BH495" s="22">
        <v>253</v>
      </c>
      <c r="BI495" s="22">
        <v>634</v>
      </c>
      <c r="BJ495" s="22">
        <v>252</v>
      </c>
      <c r="BK495" s="22">
        <v>598</v>
      </c>
      <c r="BL495" s="22">
        <v>243</v>
      </c>
      <c r="BM495" s="22">
        <v>652</v>
      </c>
      <c r="BN495" s="22">
        <v>253</v>
      </c>
      <c r="BO495" s="20"/>
      <c r="BP495" s="20"/>
      <c r="BQ495" s="20"/>
      <c r="BR495" s="20"/>
      <c r="BS495" s="20"/>
      <c r="BT495" s="20"/>
      <c r="BU495" s="22">
        <v>0</v>
      </c>
      <c r="BV495" s="22">
        <v>0</v>
      </c>
      <c r="BW495" s="22">
        <v>0</v>
      </c>
      <c r="BX495" s="22">
        <v>0</v>
      </c>
      <c r="BY495" s="22">
        <v>0</v>
      </c>
      <c r="BZ495" s="22">
        <v>0</v>
      </c>
      <c r="CA495" s="22">
        <v>776</v>
      </c>
      <c r="CB495" s="22">
        <v>238</v>
      </c>
      <c r="CC495" s="22">
        <v>515</v>
      </c>
      <c r="CD495" s="22">
        <v>205</v>
      </c>
      <c r="CE495" s="22">
        <v>659</v>
      </c>
      <c r="CF495" s="22">
        <v>249</v>
      </c>
      <c r="CG495" s="22">
        <v>537</v>
      </c>
      <c r="CH495" s="22">
        <v>204</v>
      </c>
      <c r="CI495" s="22">
        <v>0</v>
      </c>
      <c r="CJ495" s="22">
        <v>0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0"/>
      <c r="B496" s="20"/>
      <c r="C496" s="22">
        <v>60252</v>
      </c>
      <c r="D496" s="22">
        <v>0</v>
      </c>
      <c r="E496" s="22">
        <v>0</v>
      </c>
      <c r="F496" s="22">
        <v>0</v>
      </c>
      <c r="G496" s="22">
        <v>0</v>
      </c>
      <c r="H496" s="22">
        <v>1</v>
      </c>
      <c r="I496" s="22">
        <v>3</v>
      </c>
      <c r="J496" s="20">
        <v>0.9</v>
      </c>
      <c r="K496" s="20">
        <v>1.8</v>
      </c>
      <c r="L496" s="22">
        <v>5</v>
      </c>
      <c r="M496" s="20" t="s">
        <v>3241</v>
      </c>
      <c r="N496" s="20">
        <v>1.4</v>
      </c>
      <c r="O496" s="22">
        <v>727</v>
      </c>
      <c r="P496" s="23" t="b">
        <v>0</v>
      </c>
      <c r="Q496" s="20"/>
      <c r="R496" s="20"/>
      <c r="S496" s="22">
        <v>50</v>
      </c>
      <c r="T496" s="20" t="s">
        <v>3242</v>
      </c>
      <c r="U496" s="20">
        <v>2.6</v>
      </c>
      <c r="V496" s="20" t="s">
        <v>3243</v>
      </c>
      <c r="W496" s="20">
        <v>0.1</v>
      </c>
      <c r="X496" s="23" t="b">
        <v>0</v>
      </c>
      <c r="Y496" s="20"/>
      <c r="Z496" s="20" t="s">
        <v>857</v>
      </c>
      <c r="AA496" s="22">
        <v>12</v>
      </c>
      <c r="AB496" s="22">
        <v>102</v>
      </c>
      <c r="AC496" s="22">
        <v>50</v>
      </c>
      <c r="AD496" s="22">
        <v>49936</v>
      </c>
      <c r="AE496" s="22">
        <v>776</v>
      </c>
      <c r="AF496" s="22">
        <v>42188</v>
      </c>
      <c r="AG496" s="22">
        <v>291</v>
      </c>
      <c r="AH496" s="20">
        <v>0.3</v>
      </c>
      <c r="AI496" s="20">
        <v>10</v>
      </c>
      <c r="AJ496" s="20" t="s">
        <v>3243</v>
      </c>
      <c r="AK496" s="22">
        <v>835</v>
      </c>
      <c r="AL496" s="22">
        <v>1</v>
      </c>
      <c r="AM496" s="22">
        <v>4</v>
      </c>
      <c r="AN496" s="22">
        <v>3</v>
      </c>
      <c r="AO496" s="22">
        <v>20</v>
      </c>
      <c r="AP496" s="22">
        <v>0</v>
      </c>
      <c r="AQ496" s="22">
        <v>0</v>
      </c>
      <c r="AR496" s="22">
        <v>0</v>
      </c>
      <c r="AS496" s="22">
        <v>1</v>
      </c>
      <c r="AT496" s="22">
        <v>0</v>
      </c>
      <c r="AU496" s="22">
        <v>0</v>
      </c>
      <c r="AV496" s="22">
        <v>3</v>
      </c>
      <c r="AW496" s="22">
        <v>167</v>
      </c>
      <c r="AX496" s="20">
        <v>173.2</v>
      </c>
      <c r="AY496" s="20">
        <v>210.8</v>
      </c>
      <c r="AZ496" s="20">
        <v>120</v>
      </c>
      <c r="BA496" s="20">
        <v>50.1</v>
      </c>
      <c r="BB496" s="22">
        <v>10</v>
      </c>
      <c r="BC496" s="20">
        <v>1.38</v>
      </c>
      <c r="BD496" s="20">
        <v>1.54</v>
      </c>
      <c r="BE496" s="20">
        <v>2.92</v>
      </c>
      <c r="BF496" s="20">
        <v>18.559999999999999</v>
      </c>
      <c r="BG496" s="22">
        <v>296</v>
      </c>
      <c r="BH496" s="22">
        <v>125</v>
      </c>
      <c r="BI496" s="22">
        <v>145</v>
      </c>
      <c r="BJ496" s="22">
        <v>97</v>
      </c>
      <c r="BK496" s="22">
        <v>208</v>
      </c>
      <c r="BL496" s="22">
        <v>113</v>
      </c>
      <c r="BM496" s="22">
        <v>231</v>
      </c>
      <c r="BN496" s="22">
        <v>113</v>
      </c>
      <c r="BO496" s="20"/>
      <c r="BP496" s="20"/>
      <c r="BQ496" s="22">
        <v>2</v>
      </c>
      <c r="BR496" s="20"/>
      <c r="BS496" s="20"/>
      <c r="BT496" s="20"/>
      <c r="BU496" s="22">
        <v>0.15</v>
      </c>
      <c r="BV496" s="22">
        <v>0</v>
      </c>
      <c r="BW496" s="22">
        <v>0.17</v>
      </c>
      <c r="BX496" s="22">
        <v>0.32</v>
      </c>
      <c r="BY496" s="22">
        <v>2</v>
      </c>
      <c r="BZ496" s="22">
        <v>2.16</v>
      </c>
      <c r="CA496" s="22">
        <v>173</v>
      </c>
      <c r="CB496" s="22">
        <v>105</v>
      </c>
      <c r="CC496" s="22">
        <v>218</v>
      </c>
      <c r="CD496" s="22">
        <v>105</v>
      </c>
      <c r="CE496" s="22">
        <v>207</v>
      </c>
      <c r="CF496" s="22">
        <v>88</v>
      </c>
      <c r="CG496" s="22">
        <v>403</v>
      </c>
      <c r="CH496" s="22">
        <v>126</v>
      </c>
      <c r="CI496" s="22">
        <v>1.08</v>
      </c>
      <c r="CJ496" s="22">
        <v>0.32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27.75" thickBot="1">
      <c r="A497" s="22">
        <v>0</v>
      </c>
      <c r="B497" s="22">
        <v>0</v>
      </c>
      <c r="C497" s="22">
        <v>608060</v>
      </c>
      <c r="D497" s="22">
        <v>0</v>
      </c>
      <c r="E497" s="22">
        <v>0</v>
      </c>
      <c r="F497" s="22">
        <v>0</v>
      </c>
      <c r="G497" s="22">
        <v>0</v>
      </c>
      <c r="H497" s="22">
        <v>0</v>
      </c>
      <c r="I497" s="22">
        <v>3</v>
      </c>
      <c r="J497" s="20">
        <v>0</v>
      </c>
      <c r="K497" s="20">
        <v>0</v>
      </c>
      <c r="L497" s="22">
        <v>0</v>
      </c>
      <c r="M497" s="20" t="s">
        <v>2255</v>
      </c>
      <c r="N497" s="20">
        <v>0</v>
      </c>
      <c r="O497" s="22">
        <v>729</v>
      </c>
      <c r="P497" s="23" t="b">
        <v>0</v>
      </c>
      <c r="Q497" s="20" t="s">
        <v>3801</v>
      </c>
      <c r="R497" s="20" t="s">
        <v>3802</v>
      </c>
      <c r="S497" s="22">
        <v>45</v>
      </c>
      <c r="T497" s="20" t="s">
        <v>3244</v>
      </c>
      <c r="U497" s="20">
        <v>0</v>
      </c>
      <c r="V497" s="20" t="s">
        <v>3245</v>
      </c>
      <c r="W497" s="20">
        <v>0</v>
      </c>
      <c r="X497" s="23" t="b">
        <v>0</v>
      </c>
      <c r="Y497" s="20"/>
      <c r="Z497" s="20" t="s">
        <v>871</v>
      </c>
      <c r="AA497" s="22">
        <v>12</v>
      </c>
      <c r="AB497" s="22">
        <v>102</v>
      </c>
      <c r="AC497" s="22">
        <v>0</v>
      </c>
      <c r="AD497" s="22">
        <v>770</v>
      </c>
      <c r="AE497" s="22">
        <v>0</v>
      </c>
      <c r="AF497" s="22">
        <v>716</v>
      </c>
      <c r="AG497" s="22">
        <v>3</v>
      </c>
      <c r="AH497" s="20">
        <v>0</v>
      </c>
      <c r="AI497" s="20">
        <v>0</v>
      </c>
      <c r="AJ497" s="20" t="s">
        <v>3245</v>
      </c>
      <c r="AK497" s="22">
        <v>0</v>
      </c>
      <c r="AL497" s="22">
        <v>0</v>
      </c>
      <c r="AM497" s="22">
        <v>0</v>
      </c>
      <c r="AN497" s="22">
        <v>0</v>
      </c>
      <c r="AO497" s="22">
        <v>0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0</v>
      </c>
      <c r="AX497" s="20">
        <v>0</v>
      </c>
      <c r="AY497" s="20">
        <v>0</v>
      </c>
      <c r="AZ497" s="20">
        <v>0</v>
      </c>
      <c r="BA497" s="20">
        <v>0</v>
      </c>
      <c r="BB497" s="22">
        <v>0</v>
      </c>
      <c r="BC497" s="20">
        <v>0</v>
      </c>
      <c r="BD497" s="20">
        <v>0</v>
      </c>
      <c r="BE497" s="20">
        <v>0</v>
      </c>
      <c r="BF497" s="20">
        <v>0</v>
      </c>
      <c r="BG497" s="22">
        <v>789</v>
      </c>
      <c r="BH497" s="22">
        <v>330</v>
      </c>
      <c r="BI497" s="22">
        <v>786</v>
      </c>
      <c r="BJ497" s="22">
        <v>330</v>
      </c>
      <c r="BK497" s="22">
        <v>776</v>
      </c>
      <c r="BL497" s="22">
        <v>326</v>
      </c>
      <c r="BM497" s="22">
        <v>792</v>
      </c>
      <c r="BN497" s="22">
        <v>331</v>
      </c>
      <c r="BO497" s="20"/>
      <c r="BP497" s="20"/>
      <c r="BQ497" s="20"/>
      <c r="BR497" s="20"/>
      <c r="BS497" s="20"/>
      <c r="BT497" s="20"/>
      <c r="BU497" s="22">
        <v>0</v>
      </c>
      <c r="BV497" s="22">
        <v>0</v>
      </c>
      <c r="BW497" s="22">
        <v>0</v>
      </c>
      <c r="BX497" s="22">
        <v>0</v>
      </c>
      <c r="BY497" s="22">
        <v>0</v>
      </c>
      <c r="BZ497" s="22">
        <v>0</v>
      </c>
      <c r="CA497" s="22">
        <v>509</v>
      </c>
      <c r="CB497" s="22">
        <v>305</v>
      </c>
      <c r="CC497" s="22">
        <v>721</v>
      </c>
      <c r="CD497" s="22">
        <v>290</v>
      </c>
      <c r="CE497" s="22">
        <v>790</v>
      </c>
      <c r="CF497" s="22">
        <v>331</v>
      </c>
      <c r="CG497" s="22">
        <v>787</v>
      </c>
      <c r="CH497" s="22">
        <v>327</v>
      </c>
      <c r="CI497" s="22">
        <v>0</v>
      </c>
      <c r="CJ497" s="22">
        <v>0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0"/>
      <c r="B498" s="20"/>
      <c r="C498" s="22">
        <v>589114</v>
      </c>
      <c r="D498" s="22">
        <v>0</v>
      </c>
      <c r="E498" s="22">
        <v>0</v>
      </c>
      <c r="F498" s="22">
        <v>0</v>
      </c>
      <c r="G498" s="22">
        <v>0</v>
      </c>
      <c r="H498" s="22">
        <v>0</v>
      </c>
      <c r="I498" s="22">
        <v>3</v>
      </c>
      <c r="J498" s="20">
        <v>-0.3</v>
      </c>
      <c r="K498" s="20">
        <v>-0.6</v>
      </c>
      <c r="L498" s="22">
        <v>1</v>
      </c>
      <c r="M498" s="20" t="s">
        <v>1391</v>
      </c>
      <c r="N498" s="20">
        <v>0.2</v>
      </c>
      <c r="O498" s="22">
        <v>734</v>
      </c>
      <c r="P498" s="23" t="b">
        <v>0</v>
      </c>
      <c r="Q498" s="20"/>
      <c r="R498" s="20"/>
      <c r="S498" s="22">
        <v>45</v>
      </c>
      <c r="T498" s="20" t="s">
        <v>3294</v>
      </c>
      <c r="U498" s="20">
        <v>1</v>
      </c>
      <c r="V498" s="20" t="s">
        <v>730</v>
      </c>
      <c r="W498" s="20">
        <v>0</v>
      </c>
      <c r="X498" s="23" t="b">
        <v>0</v>
      </c>
      <c r="Y498" s="20"/>
      <c r="Z498" s="20" t="s">
        <v>857</v>
      </c>
      <c r="AA498" s="22">
        <v>12</v>
      </c>
      <c r="AB498" s="22">
        <v>102</v>
      </c>
      <c r="AC498" s="22">
        <v>1</v>
      </c>
      <c r="AD498" s="22">
        <v>1480</v>
      </c>
      <c r="AE498" s="22">
        <v>27</v>
      </c>
      <c r="AF498" s="22">
        <v>1062</v>
      </c>
      <c r="AG498" s="22">
        <v>20</v>
      </c>
      <c r="AH498" s="20">
        <v>0</v>
      </c>
      <c r="AI498" s="20">
        <v>0.2</v>
      </c>
      <c r="AJ498" s="20" t="s">
        <v>730</v>
      </c>
      <c r="AK498" s="22">
        <v>2</v>
      </c>
      <c r="AL498" s="22">
        <v>0</v>
      </c>
      <c r="AM498" s="22">
        <v>0</v>
      </c>
      <c r="AN498" s="22">
        <v>0</v>
      </c>
      <c r="AO498" s="22">
        <v>0</v>
      </c>
      <c r="AP498" s="22">
        <v>0</v>
      </c>
      <c r="AQ498" s="22">
        <v>0</v>
      </c>
      <c r="AR498" s="22">
        <v>0</v>
      </c>
      <c r="AS498" s="22">
        <v>0</v>
      </c>
      <c r="AT498" s="22">
        <v>0</v>
      </c>
      <c r="AU498" s="22">
        <v>0</v>
      </c>
      <c r="AV498" s="22">
        <v>0</v>
      </c>
      <c r="AW498" s="22">
        <v>3</v>
      </c>
      <c r="AX498" s="20">
        <v>0</v>
      </c>
      <c r="AY498" s="20">
        <v>0</v>
      </c>
      <c r="AZ498" s="20">
        <v>0</v>
      </c>
      <c r="BA498" s="20">
        <v>0</v>
      </c>
      <c r="BB498" s="22">
        <v>0</v>
      </c>
      <c r="BC498" s="20">
        <v>0</v>
      </c>
      <c r="BD498" s="20">
        <v>0</v>
      </c>
      <c r="BE498" s="20">
        <v>0</v>
      </c>
      <c r="BF498" s="20">
        <v>0.21</v>
      </c>
      <c r="BG498" s="22">
        <v>782</v>
      </c>
      <c r="BH498" s="22">
        <v>325</v>
      </c>
      <c r="BI498" s="22">
        <v>779</v>
      </c>
      <c r="BJ498" s="22">
        <v>325</v>
      </c>
      <c r="BK498" s="22">
        <v>769</v>
      </c>
      <c r="BL498" s="22">
        <v>321</v>
      </c>
      <c r="BM498" s="22">
        <v>785</v>
      </c>
      <c r="BN498" s="22">
        <v>326</v>
      </c>
      <c r="BO498" s="20"/>
      <c r="BP498" s="20"/>
      <c r="BQ498" s="20"/>
      <c r="BR498" s="20"/>
      <c r="BS498" s="20"/>
      <c r="BT498" s="20"/>
      <c r="BU498" s="22">
        <v>0</v>
      </c>
      <c r="BV498" s="22">
        <v>0</v>
      </c>
      <c r="BW498" s="22">
        <v>0</v>
      </c>
      <c r="BX498" s="22">
        <v>0</v>
      </c>
      <c r="BY498" s="22">
        <v>9.4499999999999993</v>
      </c>
      <c r="BZ498" s="22">
        <v>0</v>
      </c>
      <c r="CA498" s="22">
        <v>502</v>
      </c>
      <c r="CB498" s="22">
        <v>300</v>
      </c>
      <c r="CC498" s="22">
        <v>364</v>
      </c>
      <c r="CD498" s="22">
        <v>169</v>
      </c>
      <c r="CE498" s="22">
        <v>485</v>
      </c>
      <c r="CF498" s="22">
        <v>222</v>
      </c>
      <c r="CG498" s="22">
        <v>723</v>
      </c>
      <c r="CH498" s="22">
        <v>287</v>
      </c>
      <c r="CI498" s="22">
        <v>0</v>
      </c>
      <c r="CJ498" s="22">
        <v>0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0"/>
      <c r="B499" s="20"/>
      <c r="C499" s="22">
        <v>209293</v>
      </c>
      <c r="D499" s="22">
        <v>0</v>
      </c>
      <c r="E499" s="22">
        <v>0</v>
      </c>
      <c r="F499" s="22">
        <v>0</v>
      </c>
      <c r="G499" s="22">
        <v>0</v>
      </c>
      <c r="H499" s="22">
        <v>0</v>
      </c>
      <c r="I499" s="22">
        <v>2</v>
      </c>
      <c r="J499" s="20">
        <v>0.1</v>
      </c>
      <c r="K499" s="20">
        <v>0.2</v>
      </c>
      <c r="L499" s="22">
        <v>2</v>
      </c>
      <c r="M499" s="20" t="s">
        <v>3803</v>
      </c>
      <c r="N499" s="20">
        <v>0.6</v>
      </c>
      <c r="O499" s="22">
        <v>798</v>
      </c>
      <c r="P499" s="23" t="b">
        <v>0</v>
      </c>
      <c r="Q499" s="20"/>
      <c r="R499" s="20"/>
      <c r="S499" s="22">
        <v>40</v>
      </c>
      <c r="T499" s="20" t="s">
        <v>3804</v>
      </c>
      <c r="U499" s="20">
        <v>1</v>
      </c>
      <c r="V499" s="20" t="s">
        <v>3805</v>
      </c>
      <c r="W499" s="20">
        <v>0</v>
      </c>
      <c r="X499" s="23" t="b">
        <v>0</v>
      </c>
      <c r="Y499" s="20"/>
      <c r="Z499" s="20" t="s">
        <v>857</v>
      </c>
      <c r="AA499" s="22">
        <v>12</v>
      </c>
      <c r="AB499" s="22">
        <v>102</v>
      </c>
      <c r="AC499" s="22">
        <v>3</v>
      </c>
      <c r="AD499" s="22">
        <v>740</v>
      </c>
      <c r="AE499" s="22">
        <v>100</v>
      </c>
      <c r="AF499" s="22">
        <v>279</v>
      </c>
      <c r="AG499" s="22">
        <v>34</v>
      </c>
      <c r="AH499" s="20">
        <v>0.2</v>
      </c>
      <c r="AI499" s="20">
        <v>0.8</v>
      </c>
      <c r="AJ499" s="20" t="s">
        <v>3805</v>
      </c>
      <c r="AK499" s="22">
        <v>132</v>
      </c>
      <c r="AL499" s="22">
        <v>0</v>
      </c>
      <c r="AM499" s="22">
        <v>0</v>
      </c>
      <c r="AN499" s="22">
        <v>0</v>
      </c>
      <c r="AO499" s="22">
        <v>4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0</v>
      </c>
      <c r="AW499" s="22">
        <v>15</v>
      </c>
      <c r="AX499" s="20">
        <v>21</v>
      </c>
      <c r="AY499" s="20">
        <v>0.5</v>
      </c>
      <c r="AZ499" s="20">
        <v>4</v>
      </c>
      <c r="BA499" s="20">
        <v>2.6</v>
      </c>
      <c r="BB499" s="22">
        <v>1</v>
      </c>
      <c r="BC499" s="20">
        <v>0.05</v>
      </c>
      <c r="BD499" s="20">
        <v>0</v>
      </c>
      <c r="BE499" s="20">
        <v>0.05</v>
      </c>
      <c r="BF499" s="20">
        <v>3.19</v>
      </c>
      <c r="BG499" s="22">
        <v>464</v>
      </c>
      <c r="BH499" s="22">
        <v>169</v>
      </c>
      <c r="BI499" s="22">
        <v>488</v>
      </c>
      <c r="BJ499" s="22">
        <v>180</v>
      </c>
      <c r="BK499" s="22">
        <v>443</v>
      </c>
      <c r="BL499" s="22">
        <v>162</v>
      </c>
      <c r="BM499" s="22">
        <v>482</v>
      </c>
      <c r="BN499" s="22">
        <v>169</v>
      </c>
      <c r="BO499" s="20"/>
      <c r="BP499" s="20"/>
      <c r="BQ499" s="20"/>
      <c r="BR499" s="20"/>
      <c r="BS499" s="20"/>
      <c r="BT499" s="20"/>
      <c r="BU499" s="22">
        <v>0.03</v>
      </c>
      <c r="BV499" s="22">
        <v>0</v>
      </c>
      <c r="BW499" s="22">
        <v>0</v>
      </c>
      <c r="BX499" s="22">
        <v>0.03</v>
      </c>
      <c r="BY499" s="22">
        <v>2.1800000000000002</v>
      </c>
      <c r="BZ499" s="22">
        <v>2.73</v>
      </c>
      <c r="CA499" s="22">
        <v>699</v>
      </c>
      <c r="CB499" s="22">
        <v>183</v>
      </c>
      <c r="CC499" s="22">
        <v>289</v>
      </c>
      <c r="CD499" s="22">
        <v>92</v>
      </c>
      <c r="CE499" s="22">
        <v>443</v>
      </c>
      <c r="CF499" s="22">
        <v>154</v>
      </c>
      <c r="CG499" s="22">
        <v>690</v>
      </c>
      <c r="CH499" s="22">
        <v>243</v>
      </c>
      <c r="CI499" s="22">
        <v>0.68</v>
      </c>
      <c r="CJ499" s="22">
        <v>0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0"/>
      <c r="B500" s="20"/>
      <c r="C500" s="22">
        <v>547668</v>
      </c>
      <c r="D500" s="22">
        <v>0</v>
      </c>
      <c r="E500" s="22">
        <v>0</v>
      </c>
      <c r="F500" s="22">
        <v>0</v>
      </c>
      <c r="G500" s="22">
        <v>0</v>
      </c>
      <c r="H500" s="22">
        <v>0</v>
      </c>
      <c r="I500" s="22">
        <v>3</v>
      </c>
      <c r="J500" s="20">
        <v>-0.5</v>
      </c>
      <c r="K500" s="20">
        <v>-1</v>
      </c>
      <c r="L500" s="22">
        <v>0</v>
      </c>
      <c r="M500" s="20" t="s">
        <v>2384</v>
      </c>
      <c r="N500" s="20">
        <v>0</v>
      </c>
      <c r="O500" s="22">
        <v>831</v>
      </c>
      <c r="P500" s="23" t="b">
        <v>0</v>
      </c>
      <c r="Q500" s="20"/>
      <c r="R500" s="20"/>
      <c r="S500" s="22">
        <v>45</v>
      </c>
      <c r="T500" s="20" t="s">
        <v>4171</v>
      </c>
      <c r="U500" s="20">
        <v>0</v>
      </c>
      <c r="V500" s="20" t="s">
        <v>4172</v>
      </c>
      <c r="W500" s="20">
        <v>0</v>
      </c>
      <c r="X500" s="23" t="b">
        <v>0</v>
      </c>
      <c r="Y500" s="20"/>
      <c r="Z500" s="20" t="s">
        <v>857</v>
      </c>
      <c r="AA500" s="22">
        <v>12</v>
      </c>
      <c r="AB500" s="22">
        <v>102</v>
      </c>
      <c r="AC500" s="22">
        <v>0</v>
      </c>
      <c r="AD500" s="22">
        <v>34</v>
      </c>
      <c r="AE500" s="22">
        <v>9</v>
      </c>
      <c r="AF500" s="22">
        <v>9</v>
      </c>
      <c r="AG500" s="22">
        <v>5</v>
      </c>
      <c r="AH500" s="20">
        <v>0</v>
      </c>
      <c r="AI500" s="20">
        <v>0</v>
      </c>
      <c r="AJ500" s="20" t="s">
        <v>4172</v>
      </c>
      <c r="AK500" s="22">
        <v>0</v>
      </c>
      <c r="AL500" s="22">
        <v>0</v>
      </c>
      <c r="AM500" s="22">
        <v>0</v>
      </c>
      <c r="AN500" s="22">
        <v>0</v>
      </c>
      <c r="AO500" s="22">
        <v>0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0</v>
      </c>
      <c r="AX500" s="20">
        <v>0</v>
      </c>
      <c r="AY500" s="20">
        <v>0</v>
      </c>
      <c r="AZ500" s="20">
        <v>0</v>
      </c>
      <c r="BA500" s="20">
        <v>0</v>
      </c>
      <c r="BB500" s="22">
        <v>0</v>
      </c>
      <c r="BC500" s="20">
        <v>0</v>
      </c>
      <c r="BD500" s="20">
        <v>0</v>
      </c>
      <c r="BE500" s="20">
        <v>0</v>
      </c>
      <c r="BF500" s="20">
        <v>0</v>
      </c>
      <c r="BG500" s="22">
        <v>774</v>
      </c>
      <c r="BH500" s="22">
        <v>320</v>
      </c>
      <c r="BI500" s="22">
        <v>770</v>
      </c>
      <c r="BJ500" s="22">
        <v>320</v>
      </c>
      <c r="BK500" s="22">
        <v>759</v>
      </c>
      <c r="BL500" s="22">
        <v>316</v>
      </c>
      <c r="BM500" s="22">
        <v>777</v>
      </c>
      <c r="BN500" s="22">
        <v>321</v>
      </c>
      <c r="BO500" s="20"/>
      <c r="BP500" s="20"/>
      <c r="BQ500" s="20"/>
      <c r="BR500" s="20"/>
      <c r="BS500" s="20"/>
      <c r="BT500" s="20"/>
      <c r="BU500" s="22">
        <v>0</v>
      </c>
      <c r="BV500" s="22">
        <v>0</v>
      </c>
      <c r="BW500" s="22">
        <v>0</v>
      </c>
      <c r="BX500" s="22">
        <v>0</v>
      </c>
      <c r="BY500" s="22">
        <v>0</v>
      </c>
      <c r="BZ500" s="22">
        <v>0</v>
      </c>
      <c r="CA500" s="22">
        <v>490</v>
      </c>
      <c r="CB500" s="22">
        <v>294</v>
      </c>
      <c r="CC500" s="22">
        <v>705</v>
      </c>
      <c r="CD500" s="22">
        <v>281</v>
      </c>
      <c r="CE500" s="22">
        <v>776</v>
      </c>
      <c r="CF500" s="22">
        <v>322</v>
      </c>
      <c r="CG500" s="22">
        <v>829</v>
      </c>
      <c r="CH500" s="22">
        <v>358</v>
      </c>
      <c r="CI500" s="22">
        <v>0</v>
      </c>
      <c r="CJ500" s="22">
        <v>0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0"/>
      <c r="B501" s="20"/>
      <c r="C501" s="22">
        <v>647597</v>
      </c>
      <c r="D501" s="22">
        <v>0</v>
      </c>
      <c r="E501" s="22">
        <v>0</v>
      </c>
      <c r="F501" s="22">
        <v>0</v>
      </c>
      <c r="G501" s="22">
        <v>0</v>
      </c>
      <c r="H501" s="22">
        <v>0</v>
      </c>
      <c r="I501" s="22">
        <v>3</v>
      </c>
      <c r="J501" s="20">
        <v>0.8</v>
      </c>
      <c r="K501" s="20">
        <v>1.7</v>
      </c>
      <c r="L501" s="22">
        <v>0</v>
      </c>
      <c r="M501" s="20" t="s">
        <v>995</v>
      </c>
      <c r="N501" s="20">
        <v>0</v>
      </c>
      <c r="O501" s="22">
        <v>839</v>
      </c>
      <c r="P501" s="23" t="b">
        <v>0</v>
      </c>
      <c r="Q501" s="20"/>
      <c r="R501" s="20"/>
      <c r="S501" s="22">
        <v>45</v>
      </c>
      <c r="T501" s="20" t="s">
        <v>4285</v>
      </c>
      <c r="U501" s="20">
        <v>0</v>
      </c>
      <c r="V501" s="20" t="s">
        <v>4286</v>
      </c>
      <c r="W501" s="20">
        <v>0</v>
      </c>
      <c r="X501" s="23" t="b">
        <v>0</v>
      </c>
      <c r="Y501" s="20"/>
      <c r="Z501" s="20" t="s">
        <v>857</v>
      </c>
      <c r="AA501" s="22">
        <v>12</v>
      </c>
      <c r="AB501" s="22">
        <v>102</v>
      </c>
      <c r="AC501" s="22">
        <v>0</v>
      </c>
      <c r="AD501" s="22">
        <v>3</v>
      </c>
      <c r="AE501" s="22">
        <v>3</v>
      </c>
      <c r="AF501" s="22">
        <v>1</v>
      </c>
      <c r="AG501" s="22">
        <v>1</v>
      </c>
      <c r="AH501" s="20">
        <v>0</v>
      </c>
      <c r="AI501" s="20">
        <v>0</v>
      </c>
      <c r="AJ501" s="20" t="s">
        <v>4287</v>
      </c>
      <c r="AK501" s="22">
        <v>0</v>
      </c>
      <c r="AL501" s="22">
        <v>0</v>
      </c>
      <c r="AM501" s="22">
        <v>0</v>
      </c>
      <c r="AN501" s="22">
        <v>0</v>
      </c>
      <c r="AO501" s="22">
        <v>0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0</v>
      </c>
      <c r="AW501" s="22">
        <v>0</v>
      </c>
      <c r="AX501" s="20">
        <v>0</v>
      </c>
      <c r="AY501" s="20">
        <v>0</v>
      </c>
      <c r="AZ501" s="20">
        <v>0</v>
      </c>
      <c r="BA501" s="20">
        <v>0</v>
      </c>
      <c r="BB501" s="22">
        <v>0</v>
      </c>
      <c r="BC501" s="20">
        <v>0</v>
      </c>
      <c r="BD501" s="20">
        <v>0</v>
      </c>
      <c r="BE501" s="20">
        <v>0</v>
      </c>
      <c r="BF501" s="20">
        <v>0</v>
      </c>
      <c r="BG501" s="22">
        <v>791</v>
      </c>
      <c r="BH501" s="22">
        <v>331</v>
      </c>
      <c r="BI501" s="22">
        <v>787</v>
      </c>
      <c r="BJ501" s="22">
        <v>331</v>
      </c>
      <c r="BK501" s="22">
        <v>777</v>
      </c>
      <c r="BL501" s="22">
        <v>327</v>
      </c>
      <c r="BM501" s="22">
        <v>793</v>
      </c>
      <c r="BN501" s="22">
        <v>332</v>
      </c>
      <c r="BO501" s="20"/>
      <c r="BP501" s="20"/>
      <c r="BQ501" s="20"/>
      <c r="BR501" s="20"/>
      <c r="BS501" s="20"/>
      <c r="BT501" s="20"/>
      <c r="BU501" s="22">
        <v>0</v>
      </c>
      <c r="BV501" s="22">
        <v>0</v>
      </c>
      <c r="BW501" s="22">
        <v>0</v>
      </c>
      <c r="BX501" s="22">
        <v>0</v>
      </c>
      <c r="BY501" s="22">
        <v>0</v>
      </c>
      <c r="BZ501" s="22">
        <v>0</v>
      </c>
      <c r="CA501" s="22">
        <v>511</v>
      </c>
      <c r="CB501" s="22">
        <v>306</v>
      </c>
      <c r="CC501" s="22">
        <v>723</v>
      </c>
      <c r="CD501" s="22">
        <v>291</v>
      </c>
      <c r="CE501" s="22">
        <v>791</v>
      </c>
      <c r="CF501" s="22">
        <v>332</v>
      </c>
      <c r="CG501" s="22">
        <v>838</v>
      </c>
      <c r="CH501" s="22">
        <v>363</v>
      </c>
      <c r="CI501" s="22">
        <v>0</v>
      </c>
      <c r="CJ501" s="22">
        <v>0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2">
        <v>100</v>
      </c>
      <c r="B502" s="22">
        <v>100</v>
      </c>
      <c r="C502" s="22">
        <v>211975</v>
      </c>
      <c r="D502" s="22">
        <v>0</v>
      </c>
      <c r="E502" s="22">
        <v>0</v>
      </c>
      <c r="F502" s="22">
        <v>-1</v>
      </c>
      <c r="G502" s="22">
        <v>1</v>
      </c>
      <c r="H502" s="22">
        <v>1</v>
      </c>
      <c r="I502" s="22">
        <v>2</v>
      </c>
      <c r="J502" s="20">
        <v>0</v>
      </c>
      <c r="K502" s="20">
        <v>4.7</v>
      </c>
      <c r="L502" s="22">
        <v>2</v>
      </c>
      <c r="M502" s="20" t="s">
        <v>1417</v>
      </c>
      <c r="N502" s="20">
        <v>4.2</v>
      </c>
      <c r="O502" s="22">
        <v>341</v>
      </c>
      <c r="P502" s="23" t="b">
        <v>0</v>
      </c>
      <c r="Q502" s="20"/>
      <c r="R502" s="20" t="s">
        <v>3603</v>
      </c>
      <c r="S502" s="22">
        <v>49</v>
      </c>
      <c r="T502" s="20" t="s">
        <v>1418</v>
      </c>
      <c r="U502" s="20">
        <v>3.5</v>
      </c>
      <c r="V502" s="20" t="s">
        <v>1419</v>
      </c>
      <c r="W502" s="20">
        <v>3.8</v>
      </c>
      <c r="X502" s="23" t="b">
        <v>0</v>
      </c>
      <c r="Y502" s="20"/>
      <c r="Z502" s="20" t="s">
        <v>857</v>
      </c>
      <c r="AA502" s="22">
        <v>13</v>
      </c>
      <c r="AB502" s="22">
        <v>43</v>
      </c>
      <c r="AC502" s="22">
        <v>71</v>
      </c>
      <c r="AD502" s="22">
        <v>1140973</v>
      </c>
      <c r="AE502" s="22">
        <v>2163</v>
      </c>
      <c r="AF502" s="22">
        <v>1308419</v>
      </c>
      <c r="AG502" s="22">
        <v>3659</v>
      </c>
      <c r="AH502" s="20">
        <v>0.9</v>
      </c>
      <c r="AI502" s="20">
        <v>14.5</v>
      </c>
      <c r="AJ502" s="20" t="s">
        <v>1419</v>
      </c>
      <c r="AK502" s="22">
        <v>1677</v>
      </c>
      <c r="AL502" s="22">
        <v>2</v>
      </c>
      <c r="AM502" s="22">
        <v>0</v>
      </c>
      <c r="AN502" s="22">
        <v>6</v>
      </c>
      <c r="AO502" s="22">
        <v>18</v>
      </c>
      <c r="AP502" s="22">
        <v>0</v>
      </c>
      <c r="AQ502" s="22">
        <v>0</v>
      </c>
      <c r="AR502" s="22">
        <v>0</v>
      </c>
      <c r="AS502" s="22">
        <v>2</v>
      </c>
      <c r="AT502" s="22">
        <v>1</v>
      </c>
      <c r="AU502" s="22">
        <v>0</v>
      </c>
      <c r="AV502" s="22">
        <v>6</v>
      </c>
      <c r="AW502" s="22">
        <v>365</v>
      </c>
      <c r="AX502" s="20">
        <v>391.2</v>
      </c>
      <c r="AY502" s="20">
        <v>178.6</v>
      </c>
      <c r="AZ502" s="20">
        <v>99</v>
      </c>
      <c r="BA502" s="20">
        <v>67</v>
      </c>
      <c r="BB502" s="22">
        <v>19</v>
      </c>
      <c r="BC502" s="20">
        <v>0.88</v>
      </c>
      <c r="BD502" s="20">
        <v>1.1000000000000001</v>
      </c>
      <c r="BE502" s="20">
        <v>1.98</v>
      </c>
      <c r="BF502" s="20">
        <v>19.04</v>
      </c>
      <c r="BG502" s="22">
        <v>122</v>
      </c>
      <c r="BH502" s="22">
        <v>45</v>
      </c>
      <c r="BI502" s="22">
        <v>167</v>
      </c>
      <c r="BJ502" s="22">
        <v>38</v>
      </c>
      <c r="BK502" s="22">
        <v>233</v>
      </c>
      <c r="BL502" s="22">
        <v>65</v>
      </c>
      <c r="BM502" s="22">
        <v>185</v>
      </c>
      <c r="BN502" s="22">
        <v>51</v>
      </c>
      <c r="BO502" s="20"/>
      <c r="BP502" s="20"/>
      <c r="BQ502" s="20"/>
      <c r="BR502" s="20"/>
      <c r="BS502" s="20"/>
      <c r="BT502" s="20"/>
      <c r="BU502" s="22">
        <v>0.05</v>
      </c>
      <c r="BV502" s="22">
        <v>0</v>
      </c>
      <c r="BW502" s="22">
        <v>0.06</v>
      </c>
      <c r="BX502" s="22">
        <v>0.11</v>
      </c>
      <c r="BY502" s="22">
        <v>1.02</v>
      </c>
      <c r="BZ502" s="22">
        <v>0.97</v>
      </c>
      <c r="CA502" s="22">
        <v>243</v>
      </c>
      <c r="CB502" s="22">
        <v>28</v>
      </c>
      <c r="CC502" s="22">
        <v>53</v>
      </c>
      <c r="CD502" s="22">
        <v>10</v>
      </c>
      <c r="CE502" s="22">
        <v>97</v>
      </c>
      <c r="CF502" s="22">
        <v>16</v>
      </c>
      <c r="CG502" s="22">
        <v>92</v>
      </c>
      <c r="CH502" s="22">
        <v>34</v>
      </c>
      <c r="CI502" s="22">
        <v>1.02</v>
      </c>
      <c r="CJ502" s="22">
        <v>0.32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100</v>
      </c>
      <c r="B503" s="22">
        <v>100</v>
      </c>
      <c r="C503" s="22">
        <v>126184</v>
      </c>
      <c r="D503" s="22">
        <v>0</v>
      </c>
      <c r="E503" s="22">
        <v>0</v>
      </c>
      <c r="F503" s="22">
        <v>1</v>
      </c>
      <c r="G503" s="22">
        <v>-1</v>
      </c>
      <c r="H503" s="22">
        <v>0</v>
      </c>
      <c r="I503" s="22">
        <v>2</v>
      </c>
      <c r="J503" s="20">
        <v>0</v>
      </c>
      <c r="K503" s="20">
        <v>2.9</v>
      </c>
      <c r="L503" s="22">
        <v>2</v>
      </c>
      <c r="M503" s="20" t="s">
        <v>919</v>
      </c>
      <c r="N503" s="20">
        <v>2.4</v>
      </c>
      <c r="O503" s="22">
        <v>342</v>
      </c>
      <c r="P503" s="23" t="b">
        <v>0</v>
      </c>
      <c r="Q503" s="20"/>
      <c r="R503" s="20" t="s">
        <v>3337</v>
      </c>
      <c r="S503" s="22">
        <v>51</v>
      </c>
      <c r="T503" s="20" t="s">
        <v>1388</v>
      </c>
      <c r="U503" s="20">
        <v>3.6</v>
      </c>
      <c r="V503" s="20" t="s">
        <v>451</v>
      </c>
      <c r="W503" s="20">
        <v>8.6</v>
      </c>
      <c r="X503" s="23" t="b">
        <v>0</v>
      </c>
      <c r="Y503" s="20"/>
      <c r="Z503" s="20" t="s">
        <v>857</v>
      </c>
      <c r="AA503" s="22">
        <v>13</v>
      </c>
      <c r="AB503" s="22">
        <v>43</v>
      </c>
      <c r="AC503" s="22">
        <v>82</v>
      </c>
      <c r="AD503" s="22">
        <v>1495607</v>
      </c>
      <c r="AE503" s="22">
        <v>3488</v>
      </c>
      <c r="AF503" s="22">
        <v>1095534</v>
      </c>
      <c r="AG503" s="22">
        <v>17573</v>
      </c>
      <c r="AH503" s="20">
        <v>0.5</v>
      </c>
      <c r="AI503" s="20">
        <v>16.100000000000001</v>
      </c>
      <c r="AJ503" s="20" t="s">
        <v>451</v>
      </c>
      <c r="AK503" s="22">
        <v>1725</v>
      </c>
      <c r="AL503" s="22">
        <v>2</v>
      </c>
      <c r="AM503" s="22">
        <v>3</v>
      </c>
      <c r="AN503" s="22">
        <v>4</v>
      </c>
      <c r="AO503" s="22">
        <v>19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6</v>
      </c>
      <c r="AW503" s="22">
        <v>408</v>
      </c>
      <c r="AX503" s="20">
        <v>394.4</v>
      </c>
      <c r="AY503" s="20">
        <v>190.3</v>
      </c>
      <c r="AZ503" s="20">
        <v>210</v>
      </c>
      <c r="BA503" s="20">
        <v>79.7</v>
      </c>
      <c r="BB503" s="22">
        <v>19</v>
      </c>
      <c r="BC503" s="20">
        <v>1.7</v>
      </c>
      <c r="BD503" s="20">
        <v>1.1000000000000001</v>
      </c>
      <c r="BE503" s="20">
        <v>2.8</v>
      </c>
      <c r="BF503" s="20">
        <v>18.2</v>
      </c>
      <c r="BG503" s="22">
        <v>120</v>
      </c>
      <c r="BH503" s="22">
        <v>43</v>
      </c>
      <c r="BI503" s="22">
        <v>162</v>
      </c>
      <c r="BJ503" s="22">
        <v>36</v>
      </c>
      <c r="BK503" s="22">
        <v>133</v>
      </c>
      <c r="BL503" s="22">
        <v>12</v>
      </c>
      <c r="BM503" s="22">
        <v>138</v>
      </c>
      <c r="BN503" s="22">
        <v>35</v>
      </c>
      <c r="BO503" s="20"/>
      <c r="BP503" s="20"/>
      <c r="BQ503" s="20"/>
      <c r="BR503" s="20"/>
      <c r="BS503" s="20"/>
      <c r="BT503" s="20"/>
      <c r="BU503" s="22">
        <v>0.09</v>
      </c>
      <c r="BV503" s="22">
        <v>0</v>
      </c>
      <c r="BW503" s="22">
        <v>0.06</v>
      </c>
      <c r="BX503" s="22">
        <v>0.15</v>
      </c>
      <c r="BY503" s="22">
        <v>0.95</v>
      </c>
      <c r="BZ503" s="22">
        <v>0.99</v>
      </c>
      <c r="CA503" s="22">
        <v>164</v>
      </c>
      <c r="CB503" s="22">
        <v>20</v>
      </c>
      <c r="CC503" s="22">
        <v>138</v>
      </c>
      <c r="CD503" s="22">
        <v>40</v>
      </c>
      <c r="CE503" s="22">
        <v>80</v>
      </c>
      <c r="CF503" s="22">
        <v>13</v>
      </c>
      <c r="CG503" s="22">
        <v>46</v>
      </c>
      <c r="CH503" s="22">
        <v>15</v>
      </c>
      <c r="CI503" s="22">
        <v>0.99</v>
      </c>
      <c r="CJ503" s="22">
        <v>0.21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0"/>
      <c r="B504" s="20"/>
      <c r="C504" s="22">
        <v>461358</v>
      </c>
      <c r="D504" s="22">
        <v>0</v>
      </c>
      <c r="E504" s="22">
        <v>0</v>
      </c>
      <c r="F504" s="22">
        <v>0</v>
      </c>
      <c r="G504" s="22">
        <v>0</v>
      </c>
      <c r="H504" s="22">
        <v>3</v>
      </c>
      <c r="I504" s="22">
        <v>4</v>
      </c>
      <c r="J504" s="20">
        <v>0</v>
      </c>
      <c r="K504" s="20">
        <v>3.3</v>
      </c>
      <c r="L504" s="22">
        <v>2</v>
      </c>
      <c r="M504" s="20" t="s">
        <v>1406</v>
      </c>
      <c r="N504" s="20">
        <v>2.8</v>
      </c>
      <c r="O504" s="22">
        <v>343</v>
      </c>
      <c r="P504" s="23" t="b">
        <v>0</v>
      </c>
      <c r="Q504" s="20"/>
      <c r="R504" s="20"/>
      <c r="S504" s="22">
        <v>65</v>
      </c>
      <c r="T504" s="20" t="s">
        <v>1407</v>
      </c>
      <c r="U504" s="20">
        <v>4.5999999999999996</v>
      </c>
      <c r="V504" s="20" t="s">
        <v>410</v>
      </c>
      <c r="W504" s="20">
        <v>18.3</v>
      </c>
      <c r="X504" s="23" t="b">
        <v>0</v>
      </c>
      <c r="Y504" s="20"/>
      <c r="Z504" s="20" t="s">
        <v>857</v>
      </c>
      <c r="AA504" s="22">
        <v>13</v>
      </c>
      <c r="AB504" s="22">
        <v>43</v>
      </c>
      <c r="AC504" s="22">
        <v>130</v>
      </c>
      <c r="AD504" s="22">
        <v>6903025</v>
      </c>
      <c r="AE504" s="22">
        <v>6077</v>
      </c>
      <c r="AF504" s="22">
        <v>5767887</v>
      </c>
      <c r="AG504" s="22">
        <v>53266</v>
      </c>
      <c r="AH504" s="20">
        <v>0.4</v>
      </c>
      <c r="AI504" s="20">
        <v>20</v>
      </c>
      <c r="AJ504" s="20" t="s">
        <v>2185</v>
      </c>
      <c r="AK504" s="22">
        <v>2196</v>
      </c>
      <c r="AL504" s="22">
        <v>8</v>
      </c>
      <c r="AM504" s="22">
        <v>10</v>
      </c>
      <c r="AN504" s="22">
        <v>10</v>
      </c>
      <c r="AO504" s="22">
        <v>21</v>
      </c>
      <c r="AP504" s="22">
        <v>0</v>
      </c>
      <c r="AQ504" s="22">
        <v>0</v>
      </c>
      <c r="AR504" s="22">
        <v>0</v>
      </c>
      <c r="AS504" s="22">
        <v>2</v>
      </c>
      <c r="AT504" s="22">
        <v>0</v>
      </c>
      <c r="AU504" s="22">
        <v>0</v>
      </c>
      <c r="AV504" s="22">
        <v>17</v>
      </c>
      <c r="AW504" s="22">
        <v>547</v>
      </c>
      <c r="AX504" s="20">
        <v>594.20000000000005</v>
      </c>
      <c r="AY504" s="20">
        <v>900.9</v>
      </c>
      <c r="AZ504" s="20">
        <v>732</v>
      </c>
      <c r="BA504" s="20">
        <v>222.6</v>
      </c>
      <c r="BB504" s="22">
        <v>26</v>
      </c>
      <c r="BC504" s="20">
        <v>9.15</v>
      </c>
      <c r="BD504" s="20">
        <v>5.55</v>
      </c>
      <c r="BE504" s="20">
        <v>14.7</v>
      </c>
      <c r="BF504" s="20">
        <v>21.63</v>
      </c>
      <c r="BG504" s="22">
        <v>39</v>
      </c>
      <c r="BH504" s="22">
        <v>5</v>
      </c>
      <c r="BI504" s="22">
        <v>8</v>
      </c>
      <c r="BJ504" s="22">
        <v>1</v>
      </c>
      <c r="BK504" s="22">
        <v>11</v>
      </c>
      <c r="BL504" s="22">
        <v>5</v>
      </c>
      <c r="BM504" s="22">
        <v>9</v>
      </c>
      <c r="BN504" s="22">
        <v>3</v>
      </c>
      <c r="BO504" s="22">
        <v>2</v>
      </c>
      <c r="BP504" s="20"/>
      <c r="BQ504" s="22">
        <v>2</v>
      </c>
      <c r="BR504" s="20"/>
      <c r="BS504" s="22">
        <v>3</v>
      </c>
      <c r="BT504" s="20"/>
      <c r="BU504" s="22">
        <v>0.38</v>
      </c>
      <c r="BV504" s="22">
        <v>0</v>
      </c>
      <c r="BW504" s="22">
        <v>0.23</v>
      </c>
      <c r="BX504" s="22">
        <v>0.61</v>
      </c>
      <c r="BY504" s="22">
        <v>0.89</v>
      </c>
      <c r="BZ504" s="22">
        <v>0.86</v>
      </c>
      <c r="CA504" s="22">
        <v>47</v>
      </c>
      <c r="CB504" s="22">
        <v>17</v>
      </c>
      <c r="CC504" s="22">
        <v>120</v>
      </c>
      <c r="CD504" s="22">
        <v>19</v>
      </c>
      <c r="CE504" s="22">
        <v>25</v>
      </c>
      <c r="CF504" s="22">
        <v>6</v>
      </c>
      <c r="CG504" s="22">
        <v>17</v>
      </c>
      <c r="CH504" s="22">
        <v>4</v>
      </c>
      <c r="CI504" s="22">
        <v>1.07</v>
      </c>
      <c r="CJ504" s="22">
        <v>0.41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2">
        <v>100</v>
      </c>
      <c r="B505" s="22">
        <v>100</v>
      </c>
      <c r="C505" s="22">
        <v>165809</v>
      </c>
      <c r="D505" s="22">
        <v>0</v>
      </c>
      <c r="E505" s="22">
        <v>0</v>
      </c>
      <c r="F505" s="22">
        <v>-3</v>
      </c>
      <c r="G505" s="22">
        <v>3</v>
      </c>
      <c r="H505" s="22">
        <v>3</v>
      </c>
      <c r="I505" s="22">
        <v>3</v>
      </c>
      <c r="J505" s="20">
        <v>0</v>
      </c>
      <c r="K505" s="20">
        <v>2.2999999999999998</v>
      </c>
      <c r="L505" s="22">
        <v>1</v>
      </c>
      <c r="M505" s="20" t="s">
        <v>505</v>
      </c>
      <c r="N505" s="20">
        <v>1.8</v>
      </c>
      <c r="O505" s="22">
        <v>344</v>
      </c>
      <c r="P505" s="23" t="b">
        <v>0</v>
      </c>
      <c r="Q505" s="20"/>
      <c r="R505" s="20" t="s">
        <v>4044</v>
      </c>
      <c r="S505" s="22">
        <v>62</v>
      </c>
      <c r="T505" s="20" t="s">
        <v>1393</v>
      </c>
      <c r="U505" s="20">
        <v>4.2</v>
      </c>
      <c r="V505" s="20" t="s">
        <v>1394</v>
      </c>
      <c r="W505" s="20">
        <v>2.7</v>
      </c>
      <c r="X505" s="23" t="b">
        <v>0</v>
      </c>
      <c r="Y505" s="20"/>
      <c r="Z505" s="20" t="s">
        <v>857</v>
      </c>
      <c r="AA505" s="22">
        <v>13</v>
      </c>
      <c r="AB505" s="22">
        <v>43</v>
      </c>
      <c r="AC505" s="22">
        <v>101</v>
      </c>
      <c r="AD505" s="22">
        <v>962172</v>
      </c>
      <c r="AE505" s="22">
        <v>1568</v>
      </c>
      <c r="AF505" s="22">
        <v>1185992</v>
      </c>
      <c r="AG505" s="22">
        <v>7516</v>
      </c>
      <c r="AH505" s="20">
        <v>0.3</v>
      </c>
      <c r="AI505" s="20">
        <v>16.3</v>
      </c>
      <c r="AJ505" s="20" t="s">
        <v>505</v>
      </c>
      <c r="AK505" s="22">
        <v>1895</v>
      </c>
      <c r="AL505" s="22">
        <v>6</v>
      </c>
      <c r="AM505" s="22">
        <v>4</v>
      </c>
      <c r="AN505" s="22">
        <v>5</v>
      </c>
      <c r="AO505" s="22">
        <v>23</v>
      </c>
      <c r="AP505" s="22">
        <v>0</v>
      </c>
      <c r="AQ505" s="22">
        <v>0</v>
      </c>
      <c r="AR505" s="22">
        <v>0</v>
      </c>
      <c r="AS505" s="22">
        <v>7</v>
      </c>
      <c r="AT505" s="22">
        <v>0</v>
      </c>
      <c r="AU505" s="22">
        <v>0</v>
      </c>
      <c r="AV505" s="22">
        <v>16</v>
      </c>
      <c r="AW505" s="22">
        <v>451</v>
      </c>
      <c r="AX505" s="20">
        <v>575</v>
      </c>
      <c r="AY505" s="20">
        <v>755.7</v>
      </c>
      <c r="AZ505" s="20">
        <v>442</v>
      </c>
      <c r="BA505" s="20">
        <v>177.5</v>
      </c>
      <c r="BB505" s="22">
        <v>21</v>
      </c>
      <c r="BC505" s="20">
        <v>2.83</v>
      </c>
      <c r="BD505" s="20">
        <v>5.89</v>
      </c>
      <c r="BE505" s="20">
        <v>8.7200000000000006</v>
      </c>
      <c r="BF505" s="20">
        <v>20.97</v>
      </c>
      <c r="BG505" s="22">
        <v>43</v>
      </c>
      <c r="BH505" s="22">
        <v>15</v>
      </c>
      <c r="BI505" s="22">
        <v>13</v>
      </c>
      <c r="BJ505" s="22">
        <v>9</v>
      </c>
      <c r="BK505" s="22">
        <v>52</v>
      </c>
      <c r="BL505" s="22">
        <v>31</v>
      </c>
      <c r="BM505" s="22">
        <v>18</v>
      </c>
      <c r="BN505" s="22">
        <v>12</v>
      </c>
      <c r="BO505" s="22">
        <v>4</v>
      </c>
      <c r="BP505" s="20"/>
      <c r="BQ505" s="20"/>
      <c r="BR505" s="20"/>
      <c r="BS505" s="20"/>
      <c r="BT505" s="20"/>
      <c r="BU505" s="22">
        <v>0.13</v>
      </c>
      <c r="BV505" s="22">
        <v>0</v>
      </c>
      <c r="BW505" s="22">
        <v>0.28000000000000003</v>
      </c>
      <c r="BX505" s="22">
        <v>0.41</v>
      </c>
      <c r="BY505" s="22">
        <v>1</v>
      </c>
      <c r="BZ505" s="22">
        <v>1.0900000000000001</v>
      </c>
      <c r="CA505" s="22">
        <v>57</v>
      </c>
      <c r="CB505" s="22">
        <v>33</v>
      </c>
      <c r="CC505" s="22">
        <v>193</v>
      </c>
      <c r="CD505" s="22">
        <v>94</v>
      </c>
      <c r="CE505" s="22">
        <v>40</v>
      </c>
      <c r="CF505" s="22">
        <v>26</v>
      </c>
      <c r="CG505" s="22">
        <v>124</v>
      </c>
      <c r="CH505" s="22">
        <v>38</v>
      </c>
      <c r="CI505" s="22">
        <v>1</v>
      </c>
      <c r="CJ505" s="22">
        <v>0.24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0"/>
      <c r="B506" s="20"/>
      <c r="C506" s="22">
        <v>477555</v>
      </c>
      <c r="D506" s="22">
        <v>0</v>
      </c>
      <c r="E506" s="22">
        <v>0</v>
      </c>
      <c r="F506" s="22">
        <v>-1</v>
      </c>
      <c r="G506" s="22">
        <v>1</v>
      </c>
      <c r="H506" s="22">
        <v>0</v>
      </c>
      <c r="I506" s="22">
        <v>3</v>
      </c>
      <c r="J506" s="20">
        <v>0</v>
      </c>
      <c r="K506" s="20">
        <v>1.3</v>
      </c>
      <c r="L506" s="22">
        <v>0</v>
      </c>
      <c r="M506" s="20" t="s">
        <v>2186</v>
      </c>
      <c r="N506" s="20">
        <v>0.8</v>
      </c>
      <c r="O506" s="22">
        <v>345</v>
      </c>
      <c r="P506" s="23" t="b">
        <v>0</v>
      </c>
      <c r="Q506" s="20"/>
      <c r="R506" s="20"/>
      <c r="S506" s="22">
        <v>44</v>
      </c>
      <c r="T506" s="20" t="s">
        <v>2187</v>
      </c>
      <c r="U506" s="20">
        <v>2.7</v>
      </c>
      <c r="V506" s="20" t="s">
        <v>2188</v>
      </c>
      <c r="W506" s="20">
        <v>0.1</v>
      </c>
      <c r="X506" s="23" t="b">
        <v>0</v>
      </c>
      <c r="Y506" s="20"/>
      <c r="Z506" s="20" t="s">
        <v>857</v>
      </c>
      <c r="AA506" s="22">
        <v>13</v>
      </c>
      <c r="AB506" s="22">
        <v>43</v>
      </c>
      <c r="AC506" s="22">
        <v>24</v>
      </c>
      <c r="AD506" s="22">
        <v>17379</v>
      </c>
      <c r="AE506" s="22">
        <v>75</v>
      </c>
      <c r="AF506" s="22">
        <v>15796</v>
      </c>
      <c r="AG506" s="22">
        <v>194</v>
      </c>
      <c r="AH506" s="20">
        <v>0.2</v>
      </c>
      <c r="AI506" s="20">
        <v>5.5</v>
      </c>
      <c r="AJ506" s="20" t="s">
        <v>2188</v>
      </c>
      <c r="AK506" s="22">
        <v>176</v>
      </c>
      <c r="AL506" s="22">
        <v>1</v>
      </c>
      <c r="AM506" s="22">
        <v>2</v>
      </c>
      <c r="AN506" s="22">
        <v>1</v>
      </c>
      <c r="AO506" s="22">
        <v>2</v>
      </c>
      <c r="AP506" s="22">
        <v>0</v>
      </c>
      <c r="AQ506" s="22">
        <v>0</v>
      </c>
      <c r="AR506" s="22">
        <v>0</v>
      </c>
      <c r="AS506" s="22">
        <v>0</v>
      </c>
      <c r="AT506" s="22">
        <v>0</v>
      </c>
      <c r="AU506" s="22">
        <v>0</v>
      </c>
      <c r="AV506" s="22">
        <v>2</v>
      </c>
      <c r="AW506" s="22">
        <v>83</v>
      </c>
      <c r="AX506" s="20">
        <v>83.4</v>
      </c>
      <c r="AY506" s="20">
        <v>93.7</v>
      </c>
      <c r="AZ506" s="20">
        <v>79</v>
      </c>
      <c r="BA506" s="20">
        <v>25.6</v>
      </c>
      <c r="BB506" s="22">
        <v>1</v>
      </c>
      <c r="BC506" s="20">
        <v>1.35</v>
      </c>
      <c r="BD506" s="20">
        <v>0.85</v>
      </c>
      <c r="BE506" s="20">
        <v>2.2000000000000002</v>
      </c>
      <c r="BF506" s="20">
        <v>1.62</v>
      </c>
      <c r="BG506" s="22">
        <v>374</v>
      </c>
      <c r="BH506" s="22">
        <v>157</v>
      </c>
      <c r="BI506" s="22">
        <v>270</v>
      </c>
      <c r="BJ506" s="22">
        <v>154</v>
      </c>
      <c r="BK506" s="22">
        <v>263</v>
      </c>
      <c r="BL506" s="22">
        <v>133</v>
      </c>
      <c r="BM506" s="22">
        <v>345</v>
      </c>
      <c r="BN506" s="22">
        <v>154</v>
      </c>
      <c r="BO506" s="20"/>
      <c r="BP506" s="20"/>
      <c r="BQ506" s="20"/>
      <c r="BR506" s="20"/>
      <c r="BS506" s="20"/>
      <c r="BT506" s="20"/>
      <c r="BU506" s="22">
        <v>0.69</v>
      </c>
      <c r="BV506" s="22">
        <v>0</v>
      </c>
      <c r="BW506" s="22">
        <v>0.43</v>
      </c>
      <c r="BX506" s="22">
        <v>1.1200000000000001</v>
      </c>
      <c r="BY506" s="22">
        <v>0.83</v>
      </c>
      <c r="BZ506" s="22">
        <v>1.02</v>
      </c>
      <c r="CA506" s="22">
        <v>573</v>
      </c>
      <c r="CB506" s="22">
        <v>328</v>
      </c>
      <c r="CC506" s="22">
        <v>266</v>
      </c>
      <c r="CD506" s="22">
        <v>126</v>
      </c>
      <c r="CE506" s="22">
        <v>175</v>
      </c>
      <c r="CF506" s="22">
        <v>79</v>
      </c>
      <c r="CG506" s="22">
        <v>483</v>
      </c>
      <c r="CH506" s="22">
        <v>161</v>
      </c>
      <c r="CI506" s="22">
        <v>0.51</v>
      </c>
      <c r="CJ506" s="22">
        <v>0.51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2">
        <v>0</v>
      </c>
      <c r="B507" s="22">
        <v>0</v>
      </c>
      <c r="C507" s="22">
        <v>121145</v>
      </c>
      <c r="D507" s="22">
        <v>0</v>
      </c>
      <c r="E507" s="22">
        <v>0</v>
      </c>
      <c r="F507" s="22">
        <v>-2</v>
      </c>
      <c r="G507" s="22">
        <v>2</v>
      </c>
      <c r="H507" s="22">
        <v>0</v>
      </c>
      <c r="I507" s="22">
        <v>2</v>
      </c>
      <c r="J507" s="20">
        <v>0</v>
      </c>
      <c r="K507" s="20">
        <v>0</v>
      </c>
      <c r="L507" s="22">
        <v>0</v>
      </c>
      <c r="M507" s="20" t="s">
        <v>1193</v>
      </c>
      <c r="N507" s="20">
        <v>0</v>
      </c>
      <c r="O507" s="22">
        <v>346</v>
      </c>
      <c r="P507" s="23" t="b">
        <v>0</v>
      </c>
      <c r="Q507" s="20" t="s">
        <v>2966</v>
      </c>
      <c r="R507" s="20" t="s">
        <v>2967</v>
      </c>
      <c r="S507" s="22">
        <v>58</v>
      </c>
      <c r="T507" s="20" t="s">
        <v>1385</v>
      </c>
      <c r="U507" s="20">
        <v>0</v>
      </c>
      <c r="V507" s="20" t="s">
        <v>441</v>
      </c>
      <c r="W507" s="20">
        <v>1</v>
      </c>
      <c r="X507" s="23" t="b">
        <v>0</v>
      </c>
      <c r="Y507" s="20"/>
      <c r="Z507" s="20" t="s">
        <v>871</v>
      </c>
      <c r="AA507" s="22">
        <v>13</v>
      </c>
      <c r="AB507" s="22">
        <v>43</v>
      </c>
      <c r="AC507" s="22">
        <v>0</v>
      </c>
      <c r="AD507" s="22">
        <v>23685</v>
      </c>
      <c r="AE507" s="22">
        <v>0</v>
      </c>
      <c r="AF507" s="22">
        <v>275270</v>
      </c>
      <c r="AG507" s="22">
        <v>106</v>
      </c>
      <c r="AH507" s="20">
        <v>0</v>
      </c>
      <c r="AI507" s="20">
        <v>0</v>
      </c>
      <c r="AJ507" s="20" t="s">
        <v>441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0</v>
      </c>
      <c r="AX507" s="20">
        <v>0</v>
      </c>
      <c r="AY507" s="20">
        <v>0</v>
      </c>
      <c r="AZ507" s="20">
        <v>0</v>
      </c>
      <c r="BA507" s="20">
        <v>0</v>
      </c>
      <c r="BB507" s="22">
        <v>0</v>
      </c>
      <c r="BC507" s="20">
        <v>0</v>
      </c>
      <c r="BD507" s="20">
        <v>0</v>
      </c>
      <c r="BE507" s="20">
        <v>0</v>
      </c>
      <c r="BF507" s="20">
        <v>0</v>
      </c>
      <c r="BG507" s="22">
        <v>831</v>
      </c>
      <c r="BH507" s="22">
        <v>271</v>
      </c>
      <c r="BI507" s="22">
        <v>831</v>
      </c>
      <c r="BJ507" s="22">
        <v>271</v>
      </c>
      <c r="BK507" s="22">
        <v>831</v>
      </c>
      <c r="BL507" s="22">
        <v>271</v>
      </c>
      <c r="BM507" s="22">
        <v>831</v>
      </c>
      <c r="BN507" s="22">
        <v>271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</v>
      </c>
      <c r="BZ507" s="22">
        <v>0</v>
      </c>
      <c r="CA507" s="22">
        <v>72</v>
      </c>
      <c r="CB507" s="22">
        <v>5</v>
      </c>
      <c r="CC507" s="22">
        <v>820</v>
      </c>
      <c r="CD507" s="22">
        <v>269</v>
      </c>
      <c r="CE507" s="22">
        <v>830</v>
      </c>
      <c r="CF507" s="22">
        <v>270</v>
      </c>
      <c r="CG507" s="22">
        <v>196</v>
      </c>
      <c r="CH507" s="22">
        <v>80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0"/>
      <c r="B508" s="20"/>
      <c r="C508" s="22">
        <v>17601</v>
      </c>
      <c r="D508" s="22">
        <v>0</v>
      </c>
      <c r="E508" s="22">
        <v>0</v>
      </c>
      <c r="F508" s="22">
        <v>-2</v>
      </c>
      <c r="G508" s="22">
        <v>2</v>
      </c>
      <c r="H508" s="22">
        <v>0</v>
      </c>
      <c r="I508" s="22">
        <v>1</v>
      </c>
      <c r="J508" s="20">
        <v>0</v>
      </c>
      <c r="K508" s="20">
        <v>0.5</v>
      </c>
      <c r="L508" s="22">
        <v>0</v>
      </c>
      <c r="M508" s="20" t="s">
        <v>1412</v>
      </c>
      <c r="N508" s="20">
        <v>0</v>
      </c>
      <c r="O508" s="22">
        <v>347</v>
      </c>
      <c r="P508" s="23" t="b">
        <v>0</v>
      </c>
      <c r="Q508" s="20"/>
      <c r="R508" s="20"/>
      <c r="S508" s="22">
        <v>38</v>
      </c>
      <c r="T508" s="20" t="s">
        <v>1413</v>
      </c>
      <c r="U508" s="20">
        <v>0</v>
      </c>
      <c r="V508" s="20" t="s">
        <v>749</v>
      </c>
      <c r="W508" s="20">
        <v>0.1</v>
      </c>
      <c r="X508" s="23" t="b">
        <v>0</v>
      </c>
      <c r="Y508" s="20"/>
      <c r="Z508" s="20" t="s">
        <v>857</v>
      </c>
      <c r="AA508" s="22">
        <v>13</v>
      </c>
      <c r="AB508" s="22">
        <v>43</v>
      </c>
      <c r="AC508" s="22">
        <v>0</v>
      </c>
      <c r="AD508" s="22">
        <v>8417</v>
      </c>
      <c r="AE508" s="22">
        <v>182</v>
      </c>
      <c r="AF508" s="22">
        <v>9753</v>
      </c>
      <c r="AG508" s="22">
        <v>88</v>
      </c>
      <c r="AH508" s="20">
        <v>0</v>
      </c>
      <c r="AI508" s="20">
        <v>0</v>
      </c>
      <c r="AJ508" s="20" t="s">
        <v>749</v>
      </c>
      <c r="AK508" s="22">
        <v>0</v>
      </c>
      <c r="AL508" s="22">
        <v>0</v>
      </c>
      <c r="AM508" s="22">
        <v>0</v>
      </c>
      <c r="AN508" s="22">
        <v>0</v>
      </c>
      <c r="AO508" s="22">
        <v>0</v>
      </c>
      <c r="AP508" s="22">
        <v>0</v>
      </c>
      <c r="AQ508" s="22">
        <v>0</v>
      </c>
      <c r="AR508" s="22">
        <v>0</v>
      </c>
      <c r="AS508" s="22">
        <v>0</v>
      </c>
      <c r="AT508" s="22">
        <v>0</v>
      </c>
      <c r="AU508" s="22">
        <v>0</v>
      </c>
      <c r="AV508" s="22">
        <v>0</v>
      </c>
      <c r="AW508" s="22">
        <v>0</v>
      </c>
      <c r="AX508" s="20">
        <v>0</v>
      </c>
      <c r="AY508" s="20">
        <v>0</v>
      </c>
      <c r="AZ508" s="20">
        <v>0</v>
      </c>
      <c r="BA508" s="20">
        <v>0</v>
      </c>
      <c r="BB508" s="22">
        <v>0</v>
      </c>
      <c r="BC508" s="20">
        <v>0</v>
      </c>
      <c r="BD508" s="20">
        <v>0</v>
      </c>
      <c r="BE508" s="20">
        <v>0</v>
      </c>
      <c r="BF508" s="20">
        <v>0</v>
      </c>
      <c r="BG508" s="22">
        <v>532</v>
      </c>
      <c r="BH508" s="22">
        <v>38</v>
      </c>
      <c r="BI508" s="22">
        <v>511</v>
      </c>
      <c r="BJ508" s="22">
        <v>14</v>
      </c>
      <c r="BK508" s="22">
        <v>467</v>
      </c>
      <c r="BL508" s="22">
        <v>3</v>
      </c>
      <c r="BM508" s="22">
        <v>535</v>
      </c>
      <c r="BN508" s="22">
        <v>38</v>
      </c>
      <c r="BO508" s="20"/>
      <c r="BP508" s="20"/>
      <c r="BQ508" s="20"/>
      <c r="BR508" s="20"/>
      <c r="BS508" s="20"/>
      <c r="BT508" s="20"/>
      <c r="BU508" s="22">
        <v>0</v>
      </c>
      <c r="BV508" s="22">
        <v>0</v>
      </c>
      <c r="BW508" s="22">
        <v>0</v>
      </c>
      <c r="BX508" s="22">
        <v>0</v>
      </c>
      <c r="BY508" s="22">
        <v>0</v>
      </c>
      <c r="BZ508" s="22">
        <v>0</v>
      </c>
      <c r="CA508" s="22">
        <v>830</v>
      </c>
      <c r="CB508" s="22">
        <v>92</v>
      </c>
      <c r="CC508" s="22">
        <v>383</v>
      </c>
      <c r="CD508" s="22">
        <v>27</v>
      </c>
      <c r="CE508" s="22">
        <v>543</v>
      </c>
      <c r="CF508" s="22">
        <v>38</v>
      </c>
      <c r="CG508" s="22">
        <v>453</v>
      </c>
      <c r="CH508" s="22">
        <v>65</v>
      </c>
      <c r="CI508" s="22">
        <v>0</v>
      </c>
      <c r="CJ508" s="22">
        <v>0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0</v>
      </c>
      <c r="B509" s="22">
        <v>0</v>
      </c>
      <c r="C509" s="22">
        <v>463210</v>
      </c>
      <c r="D509" s="22">
        <v>0</v>
      </c>
      <c r="E509" s="22">
        <v>0</v>
      </c>
      <c r="F509" s="22">
        <v>0</v>
      </c>
      <c r="G509" s="22">
        <v>0</v>
      </c>
      <c r="H509" s="22">
        <v>0</v>
      </c>
      <c r="I509" s="22">
        <v>3</v>
      </c>
      <c r="J509" s="20">
        <v>0</v>
      </c>
      <c r="K509" s="20">
        <v>0</v>
      </c>
      <c r="L509" s="22">
        <v>0</v>
      </c>
      <c r="M509" s="20" t="s">
        <v>1804</v>
      </c>
      <c r="N509" s="20">
        <v>0</v>
      </c>
      <c r="O509" s="22">
        <v>348</v>
      </c>
      <c r="P509" s="23" t="b">
        <v>0</v>
      </c>
      <c r="Q509" s="20" t="s">
        <v>2189</v>
      </c>
      <c r="R509" s="20" t="s">
        <v>2190</v>
      </c>
      <c r="S509" s="22">
        <v>45</v>
      </c>
      <c r="T509" s="20" t="s">
        <v>1805</v>
      </c>
      <c r="U509" s="20">
        <v>0</v>
      </c>
      <c r="V509" s="20" t="s">
        <v>1806</v>
      </c>
      <c r="W509" s="20">
        <v>0</v>
      </c>
      <c r="X509" s="23" t="b">
        <v>0</v>
      </c>
      <c r="Y509" s="20"/>
      <c r="Z509" s="20" t="s">
        <v>871</v>
      </c>
      <c r="AA509" s="22">
        <v>13</v>
      </c>
      <c r="AB509" s="22">
        <v>43</v>
      </c>
      <c r="AC509" s="22">
        <v>0</v>
      </c>
      <c r="AD509" s="22">
        <v>0</v>
      </c>
      <c r="AE509" s="22">
        <v>0</v>
      </c>
      <c r="AF509" s="22">
        <v>38</v>
      </c>
      <c r="AG509" s="22">
        <v>0</v>
      </c>
      <c r="AH509" s="20">
        <v>0</v>
      </c>
      <c r="AI509" s="20">
        <v>0</v>
      </c>
      <c r="AJ509" s="20" t="s">
        <v>1806</v>
      </c>
      <c r="AK509" s="22">
        <v>0</v>
      </c>
      <c r="AL509" s="22">
        <v>0</v>
      </c>
      <c r="AM509" s="22">
        <v>0</v>
      </c>
      <c r="AN509" s="22">
        <v>0</v>
      </c>
      <c r="AO509" s="22">
        <v>0</v>
      </c>
      <c r="AP509" s="22">
        <v>0</v>
      </c>
      <c r="AQ509" s="22">
        <v>0</v>
      </c>
      <c r="AR509" s="22">
        <v>0</v>
      </c>
      <c r="AS509" s="22">
        <v>0</v>
      </c>
      <c r="AT509" s="22">
        <v>0</v>
      </c>
      <c r="AU509" s="22">
        <v>0</v>
      </c>
      <c r="AV509" s="22">
        <v>0</v>
      </c>
      <c r="AW509" s="22">
        <v>0</v>
      </c>
      <c r="AX509" s="20">
        <v>0</v>
      </c>
      <c r="AY509" s="20">
        <v>0</v>
      </c>
      <c r="AZ509" s="20">
        <v>0</v>
      </c>
      <c r="BA509" s="20">
        <v>0</v>
      </c>
      <c r="BB509" s="22">
        <v>0</v>
      </c>
      <c r="BC509" s="20">
        <v>0</v>
      </c>
      <c r="BD509" s="20">
        <v>0</v>
      </c>
      <c r="BE509" s="20">
        <v>0</v>
      </c>
      <c r="BF509" s="20">
        <v>0</v>
      </c>
      <c r="BG509" s="22">
        <v>732</v>
      </c>
      <c r="BH509" s="22">
        <v>288</v>
      </c>
      <c r="BI509" s="22">
        <v>726</v>
      </c>
      <c r="BJ509" s="22">
        <v>287</v>
      </c>
      <c r="BK509" s="22">
        <v>713</v>
      </c>
      <c r="BL509" s="22">
        <v>281</v>
      </c>
      <c r="BM509" s="22">
        <v>735</v>
      </c>
      <c r="BN509" s="22">
        <v>289</v>
      </c>
      <c r="BO509" s="20"/>
      <c r="BP509" s="20"/>
      <c r="BQ509" s="20"/>
      <c r="BR509" s="20"/>
      <c r="BS509" s="20"/>
      <c r="BT509" s="20"/>
      <c r="BU509" s="22">
        <v>0</v>
      </c>
      <c r="BV509" s="22">
        <v>0</v>
      </c>
      <c r="BW509" s="22">
        <v>0</v>
      </c>
      <c r="BX509" s="22">
        <v>0</v>
      </c>
      <c r="BY509" s="22">
        <v>0</v>
      </c>
      <c r="BZ509" s="22">
        <v>0</v>
      </c>
      <c r="CA509" s="22">
        <v>430</v>
      </c>
      <c r="CB509" s="22">
        <v>249</v>
      </c>
      <c r="CC509" s="22">
        <v>654</v>
      </c>
      <c r="CD509" s="22">
        <v>241</v>
      </c>
      <c r="CE509" s="22">
        <v>736</v>
      </c>
      <c r="CF509" s="22">
        <v>291</v>
      </c>
      <c r="CG509" s="22">
        <v>835</v>
      </c>
      <c r="CH509" s="22">
        <v>361</v>
      </c>
      <c r="CI509" s="22">
        <v>0</v>
      </c>
      <c r="CJ509" s="22">
        <v>0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100</v>
      </c>
      <c r="B510" s="22">
        <v>100</v>
      </c>
      <c r="C510" s="22">
        <v>61366</v>
      </c>
      <c r="D510" s="22">
        <v>-1</v>
      </c>
      <c r="E510" s="22">
        <v>1</v>
      </c>
      <c r="F510" s="22">
        <v>0</v>
      </c>
      <c r="G510" s="22">
        <v>0</v>
      </c>
      <c r="H510" s="22">
        <v>1</v>
      </c>
      <c r="I510" s="22">
        <v>3</v>
      </c>
      <c r="J510" s="20">
        <v>0</v>
      </c>
      <c r="K510" s="20">
        <v>2.5</v>
      </c>
      <c r="L510" s="22">
        <v>6</v>
      </c>
      <c r="M510" s="20" t="s">
        <v>1081</v>
      </c>
      <c r="N510" s="20">
        <v>2</v>
      </c>
      <c r="O510" s="22">
        <v>349</v>
      </c>
      <c r="P510" s="23" t="b">
        <v>0</v>
      </c>
      <c r="Q510" s="20"/>
      <c r="R510" s="20" t="s">
        <v>2527</v>
      </c>
      <c r="S510" s="22">
        <v>105</v>
      </c>
      <c r="T510" s="20" t="s">
        <v>1380</v>
      </c>
      <c r="U510" s="20">
        <v>4.3</v>
      </c>
      <c r="V510" s="20" t="s">
        <v>404</v>
      </c>
      <c r="W510" s="20">
        <v>19.3</v>
      </c>
      <c r="X510" s="23" t="b">
        <v>0</v>
      </c>
      <c r="Y510" s="20"/>
      <c r="Z510" s="20" t="s">
        <v>857</v>
      </c>
      <c r="AA510" s="22">
        <v>13</v>
      </c>
      <c r="AB510" s="22">
        <v>43</v>
      </c>
      <c r="AC510" s="22">
        <v>39</v>
      </c>
      <c r="AD510" s="22">
        <v>3735841</v>
      </c>
      <c r="AE510" s="22">
        <v>6086</v>
      </c>
      <c r="AF510" s="22">
        <v>3003676</v>
      </c>
      <c r="AG510" s="22">
        <v>153967</v>
      </c>
      <c r="AH510" s="20">
        <v>0.2</v>
      </c>
      <c r="AI510" s="20">
        <v>3.7</v>
      </c>
      <c r="AJ510" s="20" t="s">
        <v>404</v>
      </c>
      <c r="AK510" s="22">
        <v>490</v>
      </c>
      <c r="AL510" s="22">
        <v>1</v>
      </c>
      <c r="AM510" s="22">
        <v>5</v>
      </c>
      <c r="AN510" s="22">
        <v>1</v>
      </c>
      <c r="AO510" s="22">
        <v>4</v>
      </c>
      <c r="AP510" s="22">
        <v>0</v>
      </c>
      <c r="AQ510" s="22">
        <v>0</v>
      </c>
      <c r="AR510" s="22">
        <v>0</v>
      </c>
      <c r="AS510" s="22">
        <v>1</v>
      </c>
      <c r="AT510" s="22">
        <v>0</v>
      </c>
      <c r="AU510" s="22">
        <v>0</v>
      </c>
      <c r="AV510" s="22">
        <v>5</v>
      </c>
      <c r="AW510" s="22">
        <v>162</v>
      </c>
      <c r="AX510" s="20">
        <v>205.4</v>
      </c>
      <c r="AY510" s="20">
        <v>410.3</v>
      </c>
      <c r="AZ510" s="20">
        <v>116</v>
      </c>
      <c r="BA510" s="20">
        <v>73.2</v>
      </c>
      <c r="BB510" s="22">
        <v>6</v>
      </c>
      <c r="BC510" s="20">
        <v>1.02</v>
      </c>
      <c r="BD510" s="20">
        <v>2.2200000000000002</v>
      </c>
      <c r="BE510" s="20">
        <v>3.24</v>
      </c>
      <c r="BF510" s="20">
        <v>5.66</v>
      </c>
      <c r="BG510" s="22">
        <v>263</v>
      </c>
      <c r="BH510" s="22">
        <v>110</v>
      </c>
      <c r="BI510" s="22">
        <v>57</v>
      </c>
      <c r="BJ510" s="22">
        <v>48</v>
      </c>
      <c r="BK510" s="22">
        <v>214</v>
      </c>
      <c r="BL510" s="22">
        <v>115</v>
      </c>
      <c r="BM510" s="22">
        <v>165</v>
      </c>
      <c r="BN510" s="22">
        <v>85</v>
      </c>
      <c r="BO510" s="22">
        <v>1</v>
      </c>
      <c r="BP510" s="20"/>
      <c r="BQ510" s="22">
        <v>1</v>
      </c>
      <c r="BR510" s="20"/>
      <c r="BS510" s="22">
        <v>4</v>
      </c>
      <c r="BT510" s="20"/>
      <c r="BU510" s="22">
        <v>0.19</v>
      </c>
      <c r="BV510" s="22">
        <v>0</v>
      </c>
      <c r="BW510" s="22">
        <v>0.41</v>
      </c>
      <c r="BX510" s="22">
        <v>0.6</v>
      </c>
      <c r="BY510" s="22">
        <v>1.04</v>
      </c>
      <c r="BZ510" s="22">
        <v>0.73</v>
      </c>
      <c r="CA510" s="22">
        <v>4</v>
      </c>
      <c r="CB510" s="22">
        <v>2</v>
      </c>
      <c r="CC510" s="22">
        <v>176</v>
      </c>
      <c r="CD510" s="22">
        <v>81</v>
      </c>
      <c r="CE510" s="22">
        <v>37</v>
      </c>
      <c r="CF510" s="22">
        <v>24</v>
      </c>
      <c r="CG510" s="22">
        <v>15</v>
      </c>
      <c r="CH510" s="22">
        <v>7</v>
      </c>
      <c r="CI510" s="22">
        <v>1.1000000000000001</v>
      </c>
      <c r="CJ510" s="22">
        <v>0.18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100</v>
      </c>
      <c r="B511" s="22">
        <v>100</v>
      </c>
      <c r="C511" s="22">
        <v>171314</v>
      </c>
      <c r="D511" s="22">
        <v>0</v>
      </c>
      <c r="E511" s="22">
        <v>0</v>
      </c>
      <c r="F511" s="22">
        <v>0</v>
      </c>
      <c r="G511" s="22">
        <v>0</v>
      </c>
      <c r="H511" s="22">
        <v>0</v>
      </c>
      <c r="I511" s="22">
        <v>2</v>
      </c>
      <c r="J511" s="20">
        <v>0</v>
      </c>
      <c r="K511" s="20">
        <v>3.7</v>
      </c>
      <c r="L511" s="22">
        <v>0</v>
      </c>
      <c r="M511" s="20" t="s">
        <v>1270</v>
      </c>
      <c r="N511" s="20">
        <v>3.2</v>
      </c>
      <c r="O511" s="22">
        <v>350</v>
      </c>
      <c r="P511" s="23" t="b">
        <v>0</v>
      </c>
      <c r="Q511" s="20"/>
      <c r="R511" s="20" t="s">
        <v>3558</v>
      </c>
      <c r="S511" s="22">
        <v>55</v>
      </c>
      <c r="T511" s="20" t="s">
        <v>1395</v>
      </c>
      <c r="U511" s="20">
        <v>2.7</v>
      </c>
      <c r="V511" s="20" t="s">
        <v>1396</v>
      </c>
      <c r="W511" s="20">
        <v>6.6</v>
      </c>
      <c r="X511" s="23" t="b">
        <v>0</v>
      </c>
      <c r="Y511" s="20"/>
      <c r="Z511" s="20" t="s">
        <v>857</v>
      </c>
      <c r="AA511" s="22">
        <v>13</v>
      </c>
      <c r="AB511" s="22">
        <v>43</v>
      </c>
      <c r="AC511" s="22">
        <v>61</v>
      </c>
      <c r="AD511" s="22">
        <v>724509</v>
      </c>
      <c r="AE511" s="22">
        <v>2758</v>
      </c>
      <c r="AF511" s="22">
        <v>873842</v>
      </c>
      <c r="AG511" s="22">
        <v>7439</v>
      </c>
      <c r="AH511" s="20">
        <v>0.6</v>
      </c>
      <c r="AI511" s="20">
        <v>11.1</v>
      </c>
      <c r="AJ511" s="20" t="s">
        <v>1270</v>
      </c>
      <c r="AK511" s="22">
        <v>1927</v>
      </c>
      <c r="AL511" s="22">
        <v>0</v>
      </c>
      <c r="AM511" s="22">
        <v>0</v>
      </c>
      <c r="AN511" s="22">
        <v>6</v>
      </c>
      <c r="AO511" s="22">
        <v>23</v>
      </c>
      <c r="AP511" s="22">
        <v>1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1</v>
      </c>
      <c r="AW511" s="22">
        <v>368</v>
      </c>
      <c r="AX511" s="20">
        <v>438</v>
      </c>
      <c r="AY511" s="20">
        <v>133.4</v>
      </c>
      <c r="AZ511" s="20">
        <v>198</v>
      </c>
      <c r="BA511" s="20">
        <v>77.2</v>
      </c>
      <c r="BB511" s="22">
        <v>21</v>
      </c>
      <c r="BC511" s="20">
        <v>1.04</v>
      </c>
      <c r="BD511" s="20">
        <v>1.1299999999999999</v>
      </c>
      <c r="BE511" s="20">
        <v>2.17</v>
      </c>
      <c r="BF511" s="20">
        <v>20.329999999999998</v>
      </c>
      <c r="BG511" s="22">
        <v>100</v>
      </c>
      <c r="BH511" s="22">
        <v>35</v>
      </c>
      <c r="BI511" s="22">
        <v>214</v>
      </c>
      <c r="BJ511" s="22">
        <v>50</v>
      </c>
      <c r="BK511" s="22">
        <v>143</v>
      </c>
      <c r="BL511" s="22">
        <v>16</v>
      </c>
      <c r="BM511" s="22">
        <v>146</v>
      </c>
      <c r="BN511" s="22">
        <v>37</v>
      </c>
      <c r="BO511" s="20"/>
      <c r="BP511" s="20"/>
      <c r="BQ511" s="20"/>
      <c r="BR511" s="20"/>
      <c r="BS511" s="20"/>
      <c r="BT511" s="20"/>
      <c r="BU511" s="22">
        <v>0.05</v>
      </c>
      <c r="BV511" s="22">
        <v>0</v>
      </c>
      <c r="BW511" s="22">
        <v>0.05</v>
      </c>
      <c r="BX511" s="22">
        <v>0.1</v>
      </c>
      <c r="BY511" s="22">
        <v>0.95</v>
      </c>
      <c r="BZ511" s="22">
        <v>1.07</v>
      </c>
      <c r="CA511" s="22">
        <v>100</v>
      </c>
      <c r="CB511" s="22">
        <v>9</v>
      </c>
      <c r="CC511" s="22">
        <v>91</v>
      </c>
      <c r="CD511" s="22">
        <v>25</v>
      </c>
      <c r="CE511" s="22">
        <v>191</v>
      </c>
      <c r="CF511" s="22">
        <v>51</v>
      </c>
      <c r="CG511" s="22">
        <v>53</v>
      </c>
      <c r="CH511" s="22">
        <v>17</v>
      </c>
      <c r="CI511" s="22">
        <v>0.98</v>
      </c>
      <c r="CJ511" s="22">
        <v>0.28000000000000003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50</v>
      </c>
      <c r="B512" s="22">
        <v>100</v>
      </c>
      <c r="C512" s="22">
        <v>121160</v>
      </c>
      <c r="D512" s="22">
        <v>0</v>
      </c>
      <c r="E512" s="22">
        <v>0</v>
      </c>
      <c r="F512" s="22">
        <v>0</v>
      </c>
      <c r="G512" s="22">
        <v>0</v>
      </c>
      <c r="H512" s="22">
        <v>2</v>
      </c>
      <c r="I512" s="22">
        <v>1</v>
      </c>
      <c r="J512" s="20">
        <v>0</v>
      </c>
      <c r="K512" s="20">
        <v>4.9000000000000004</v>
      </c>
      <c r="L512" s="22">
        <v>0</v>
      </c>
      <c r="M512" s="20" t="s">
        <v>66</v>
      </c>
      <c r="N512" s="20">
        <v>4.4000000000000004</v>
      </c>
      <c r="O512" s="22">
        <v>352</v>
      </c>
      <c r="P512" s="23" t="b">
        <v>0</v>
      </c>
      <c r="Q512" s="20" t="s">
        <v>3494</v>
      </c>
      <c r="R512" s="20" t="s">
        <v>4288</v>
      </c>
      <c r="S512" s="22">
        <v>55</v>
      </c>
      <c r="T512" s="20" t="s">
        <v>1386</v>
      </c>
      <c r="U512" s="20">
        <v>3.2</v>
      </c>
      <c r="V512" s="20" t="s">
        <v>1387</v>
      </c>
      <c r="W512" s="20">
        <v>15</v>
      </c>
      <c r="X512" s="23" t="b">
        <v>0</v>
      </c>
      <c r="Y512" s="20"/>
      <c r="Z512" s="20" t="s">
        <v>936</v>
      </c>
      <c r="AA512" s="22">
        <v>13</v>
      </c>
      <c r="AB512" s="22">
        <v>43</v>
      </c>
      <c r="AC512" s="22">
        <v>87</v>
      </c>
      <c r="AD512" s="22">
        <v>1526235</v>
      </c>
      <c r="AE512" s="22">
        <v>3426</v>
      </c>
      <c r="AF512" s="22">
        <v>1736527</v>
      </c>
      <c r="AG512" s="22">
        <v>40278</v>
      </c>
      <c r="AH512" s="20">
        <v>0.8</v>
      </c>
      <c r="AI512" s="20">
        <v>15.8</v>
      </c>
      <c r="AJ512" s="20" t="s">
        <v>2193</v>
      </c>
      <c r="AK512" s="22">
        <v>2312</v>
      </c>
      <c r="AL512" s="22">
        <v>0</v>
      </c>
      <c r="AM512" s="22">
        <v>0</v>
      </c>
      <c r="AN512" s="22">
        <v>8</v>
      </c>
      <c r="AO512" s="22">
        <v>25</v>
      </c>
      <c r="AP512" s="22">
        <v>0</v>
      </c>
      <c r="AQ512" s="22">
        <v>0</v>
      </c>
      <c r="AR512" s="22">
        <v>0</v>
      </c>
      <c r="AS512" s="22">
        <v>5</v>
      </c>
      <c r="AT512" s="22">
        <v>0</v>
      </c>
      <c r="AU512" s="22">
        <v>48</v>
      </c>
      <c r="AV512" s="22">
        <v>5</v>
      </c>
      <c r="AW512" s="22">
        <v>449</v>
      </c>
      <c r="AX512" s="20">
        <v>455.2</v>
      </c>
      <c r="AY512" s="20">
        <v>10</v>
      </c>
      <c r="AZ512" s="20">
        <v>0</v>
      </c>
      <c r="BA512" s="20">
        <v>46.4</v>
      </c>
      <c r="BB512" s="22">
        <v>27</v>
      </c>
      <c r="BC512" s="20">
        <v>0</v>
      </c>
      <c r="BD512" s="20">
        <v>0.03</v>
      </c>
      <c r="BE512" s="20">
        <v>0.03</v>
      </c>
      <c r="BF512" s="20">
        <v>24.19</v>
      </c>
      <c r="BG512" s="22">
        <v>87</v>
      </c>
      <c r="BH512" s="22">
        <v>14</v>
      </c>
      <c r="BI512" s="22">
        <v>442</v>
      </c>
      <c r="BJ512" s="22">
        <v>8</v>
      </c>
      <c r="BK512" s="22">
        <v>825</v>
      </c>
      <c r="BL512" s="22">
        <v>94</v>
      </c>
      <c r="BM512" s="22">
        <v>247</v>
      </c>
      <c r="BN512" s="22">
        <v>14</v>
      </c>
      <c r="BO512" s="20"/>
      <c r="BP512" s="20"/>
      <c r="BQ512" s="20"/>
      <c r="BR512" s="20"/>
      <c r="BS512" s="20"/>
      <c r="BT512" s="20"/>
      <c r="BU512" s="22">
        <v>0</v>
      </c>
      <c r="BV512" s="22">
        <v>1.87</v>
      </c>
      <c r="BW512" s="22">
        <v>0</v>
      </c>
      <c r="BX512" s="22">
        <v>0</v>
      </c>
      <c r="BY512" s="22">
        <v>0.94</v>
      </c>
      <c r="BZ512" s="22">
        <v>0.97</v>
      </c>
      <c r="CA512" s="22">
        <v>98</v>
      </c>
      <c r="CB512" s="22">
        <v>2</v>
      </c>
      <c r="CC512" s="22">
        <v>50</v>
      </c>
      <c r="CD512" s="22">
        <v>3</v>
      </c>
      <c r="CE512" s="22">
        <v>127</v>
      </c>
      <c r="CF512" s="22">
        <v>16</v>
      </c>
      <c r="CG512" s="22">
        <v>26</v>
      </c>
      <c r="CH512" s="22">
        <v>3</v>
      </c>
      <c r="CI512" s="22">
        <v>1.05</v>
      </c>
      <c r="CJ512" s="22">
        <v>0.31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0"/>
      <c r="B513" s="20"/>
      <c r="C513" s="22">
        <v>209244</v>
      </c>
      <c r="D513" s="22">
        <v>0</v>
      </c>
      <c r="E513" s="22">
        <v>0</v>
      </c>
      <c r="F513" s="22">
        <v>7</v>
      </c>
      <c r="G513" s="22">
        <v>-7</v>
      </c>
      <c r="H513" s="22">
        <v>3</v>
      </c>
      <c r="I513" s="22">
        <v>3</v>
      </c>
      <c r="J513" s="20">
        <v>0</v>
      </c>
      <c r="K513" s="20">
        <v>7.1</v>
      </c>
      <c r="L513" s="22">
        <v>2</v>
      </c>
      <c r="M513" s="20" t="s">
        <v>1397</v>
      </c>
      <c r="N513" s="20">
        <v>6.6</v>
      </c>
      <c r="O513" s="22">
        <v>353</v>
      </c>
      <c r="P513" s="23" t="b">
        <v>1</v>
      </c>
      <c r="Q513" s="20"/>
      <c r="R513" s="20"/>
      <c r="S513" s="22">
        <v>82</v>
      </c>
      <c r="T513" s="20" t="s">
        <v>1398</v>
      </c>
      <c r="U513" s="20">
        <v>5.7</v>
      </c>
      <c r="V513" s="20" t="s">
        <v>452</v>
      </c>
      <c r="W513" s="20">
        <v>30.9</v>
      </c>
      <c r="X513" s="23" t="b">
        <v>0</v>
      </c>
      <c r="Y513" s="20"/>
      <c r="Z513" s="20" t="s">
        <v>857</v>
      </c>
      <c r="AA513" s="22">
        <v>13</v>
      </c>
      <c r="AB513" s="22">
        <v>43</v>
      </c>
      <c r="AC513" s="22">
        <v>160</v>
      </c>
      <c r="AD513" s="22">
        <v>5627855</v>
      </c>
      <c r="AE513" s="22">
        <v>28405</v>
      </c>
      <c r="AF513" s="22">
        <v>3066262</v>
      </c>
      <c r="AG513" s="22">
        <v>98557</v>
      </c>
      <c r="AH513" s="20">
        <v>0.8</v>
      </c>
      <c r="AI513" s="20">
        <v>19.5</v>
      </c>
      <c r="AJ513" s="20" t="s">
        <v>452</v>
      </c>
      <c r="AK513" s="22">
        <v>2310</v>
      </c>
      <c r="AL513" s="22">
        <v>11</v>
      </c>
      <c r="AM513" s="22">
        <v>7</v>
      </c>
      <c r="AN513" s="22">
        <v>10</v>
      </c>
      <c r="AO513" s="22">
        <v>24</v>
      </c>
      <c r="AP513" s="22">
        <v>0</v>
      </c>
      <c r="AQ513" s="22">
        <v>0</v>
      </c>
      <c r="AR513" s="22">
        <v>0</v>
      </c>
      <c r="AS513" s="22">
        <v>1</v>
      </c>
      <c r="AT513" s="22">
        <v>0</v>
      </c>
      <c r="AU513" s="22">
        <v>0</v>
      </c>
      <c r="AV513" s="22">
        <v>21</v>
      </c>
      <c r="AW513" s="22">
        <v>616</v>
      </c>
      <c r="AX513" s="20">
        <v>798</v>
      </c>
      <c r="AY513" s="20">
        <v>915.3</v>
      </c>
      <c r="AZ513" s="20">
        <v>955</v>
      </c>
      <c r="BA513" s="20">
        <v>267.2</v>
      </c>
      <c r="BB513" s="22">
        <v>26</v>
      </c>
      <c r="BC513" s="20">
        <v>8.48</v>
      </c>
      <c r="BD513" s="20">
        <v>5.63</v>
      </c>
      <c r="BE513" s="20">
        <v>14.11</v>
      </c>
      <c r="BF513" s="20">
        <v>24.96</v>
      </c>
      <c r="BG513" s="22">
        <v>9</v>
      </c>
      <c r="BH513" s="22">
        <v>4</v>
      </c>
      <c r="BI513" s="22">
        <v>6</v>
      </c>
      <c r="BJ513" s="22">
        <v>5</v>
      </c>
      <c r="BK513" s="22">
        <v>7</v>
      </c>
      <c r="BL513" s="22">
        <v>3</v>
      </c>
      <c r="BM513" s="22">
        <v>2</v>
      </c>
      <c r="BN513" s="22">
        <v>2</v>
      </c>
      <c r="BO513" s="22">
        <v>3</v>
      </c>
      <c r="BP513" s="20"/>
      <c r="BQ513" s="20"/>
      <c r="BR513" s="20"/>
      <c r="BS513" s="20"/>
      <c r="BT513" s="20"/>
      <c r="BU513" s="22">
        <v>0.33</v>
      </c>
      <c r="BV513" s="22">
        <v>0</v>
      </c>
      <c r="BW513" s="22">
        <v>0.22</v>
      </c>
      <c r="BX513" s="22">
        <v>0.55000000000000004</v>
      </c>
      <c r="BY513" s="22">
        <v>0.97</v>
      </c>
      <c r="BZ513" s="22">
        <v>0.94</v>
      </c>
      <c r="CA513" s="22">
        <v>12</v>
      </c>
      <c r="CB513" s="22">
        <v>8</v>
      </c>
      <c r="CC513" s="22">
        <v>12</v>
      </c>
      <c r="CD513" s="22">
        <v>8</v>
      </c>
      <c r="CE513" s="22">
        <v>10</v>
      </c>
      <c r="CF513" s="22">
        <v>7</v>
      </c>
      <c r="CG513" s="22">
        <v>9</v>
      </c>
      <c r="CH513" s="22">
        <v>4</v>
      </c>
      <c r="CI513" s="22">
        <v>1.01</v>
      </c>
      <c r="CJ513" s="22">
        <v>0.39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0</v>
      </c>
      <c r="B514" s="22">
        <v>0</v>
      </c>
      <c r="C514" s="22">
        <v>114283</v>
      </c>
      <c r="D514" s="22">
        <v>0</v>
      </c>
      <c r="E514" s="22">
        <v>0</v>
      </c>
      <c r="F514" s="22">
        <v>-3</v>
      </c>
      <c r="G514" s="22">
        <v>3</v>
      </c>
      <c r="H514" s="22">
        <v>0</v>
      </c>
      <c r="I514" s="22">
        <v>3</v>
      </c>
      <c r="J514" s="20">
        <v>0</v>
      </c>
      <c r="K514" s="20">
        <v>0</v>
      </c>
      <c r="L514" s="22">
        <v>0</v>
      </c>
      <c r="M514" s="20" t="s">
        <v>994</v>
      </c>
      <c r="N514" s="20">
        <v>0</v>
      </c>
      <c r="O514" s="22">
        <v>354</v>
      </c>
      <c r="P514" s="23" t="b">
        <v>0</v>
      </c>
      <c r="Q514" s="20" t="s">
        <v>4173</v>
      </c>
      <c r="R514" s="20" t="s">
        <v>4113</v>
      </c>
      <c r="S514" s="22">
        <v>72</v>
      </c>
      <c r="T514" s="20" t="s">
        <v>1384</v>
      </c>
      <c r="U514" s="20">
        <v>2.9</v>
      </c>
      <c r="V514" s="20" t="s">
        <v>419</v>
      </c>
      <c r="W514" s="20">
        <v>1.5</v>
      </c>
      <c r="X514" s="23" t="b">
        <v>0</v>
      </c>
      <c r="Y514" s="20"/>
      <c r="Z514" s="20" t="s">
        <v>898</v>
      </c>
      <c r="AA514" s="22">
        <v>13</v>
      </c>
      <c r="AB514" s="22">
        <v>43</v>
      </c>
      <c r="AC514" s="22">
        <v>41</v>
      </c>
      <c r="AD514" s="22">
        <v>170823</v>
      </c>
      <c r="AE514" s="22">
        <v>37</v>
      </c>
      <c r="AF514" s="22">
        <v>589211</v>
      </c>
      <c r="AG514" s="22">
        <v>880</v>
      </c>
      <c r="AH514" s="20">
        <v>0</v>
      </c>
      <c r="AI514" s="20">
        <v>5.7</v>
      </c>
      <c r="AJ514" s="20" t="s">
        <v>419</v>
      </c>
      <c r="AK514" s="22">
        <v>700</v>
      </c>
      <c r="AL514" s="22">
        <v>3</v>
      </c>
      <c r="AM514" s="22">
        <v>1</v>
      </c>
      <c r="AN514" s="22">
        <v>2</v>
      </c>
      <c r="AO514" s="22">
        <v>10</v>
      </c>
      <c r="AP514" s="22">
        <v>0</v>
      </c>
      <c r="AQ514" s="22">
        <v>0</v>
      </c>
      <c r="AR514" s="22">
        <v>0</v>
      </c>
      <c r="AS514" s="22">
        <v>5</v>
      </c>
      <c r="AT514" s="22">
        <v>0</v>
      </c>
      <c r="AU514" s="22">
        <v>0</v>
      </c>
      <c r="AV514" s="22">
        <v>6</v>
      </c>
      <c r="AW514" s="22">
        <v>166</v>
      </c>
      <c r="AX514" s="20">
        <v>216.8</v>
      </c>
      <c r="AY514" s="20">
        <v>281.3</v>
      </c>
      <c r="AZ514" s="20">
        <v>224</v>
      </c>
      <c r="BA514" s="20">
        <v>72.3</v>
      </c>
      <c r="BB514" s="22">
        <v>7</v>
      </c>
      <c r="BC514" s="20">
        <v>1.93</v>
      </c>
      <c r="BD514" s="20">
        <v>2.06</v>
      </c>
      <c r="BE514" s="20">
        <v>3.99</v>
      </c>
      <c r="BF514" s="20">
        <v>8.77</v>
      </c>
      <c r="BG514" s="22">
        <v>249</v>
      </c>
      <c r="BH514" s="22">
        <v>99</v>
      </c>
      <c r="BI514" s="22">
        <v>103</v>
      </c>
      <c r="BJ514" s="22">
        <v>74</v>
      </c>
      <c r="BK514" s="22">
        <v>127</v>
      </c>
      <c r="BL514" s="22">
        <v>82</v>
      </c>
      <c r="BM514" s="22">
        <v>170</v>
      </c>
      <c r="BN514" s="22">
        <v>88</v>
      </c>
      <c r="BO514" s="20"/>
      <c r="BP514" s="20"/>
      <c r="BQ514" s="20"/>
      <c r="BR514" s="20"/>
      <c r="BS514" s="20"/>
      <c r="BT514" s="20"/>
      <c r="BU514" s="22">
        <v>0.25</v>
      </c>
      <c r="BV514" s="22">
        <v>0</v>
      </c>
      <c r="BW514" s="22">
        <v>0.26</v>
      </c>
      <c r="BX514" s="22">
        <v>0.51</v>
      </c>
      <c r="BY514" s="22">
        <v>1.1299999999999999</v>
      </c>
      <c r="BZ514" s="22">
        <v>1.29</v>
      </c>
      <c r="CA514" s="22">
        <v>25</v>
      </c>
      <c r="CB514" s="22">
        <v>15</v>
      </c>
      <c r="CC514" s="22">
        <v>832</v>
      </c>
      <c r="CD514" s="22">
        <v>362</v>
      </c>
      <c r="CE514" s="22">
        <v>162</v>
      </c>
      <c r="CF514" s="22">
        <v>75</v>
      </c>
      <c r="CG514" s="22">
        <v>169</v>
      </c>
      <c r="CH514" s="22">
        <v>50</v>
      </c>
      <c r="CI514" s="22">
        <v>0.9</v>
      </c>
      <c r="CJ514" s="22">
        <v>0.26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100</v>
      </c>
      <c r="B515" s="22">
        <v>100</v>
      </c>
      <c r="C515" s="22">
        <v>223094</v>
      </c>
      <c r="D515" s="22">
        <v>0</v>
      </c>
      <c r="E515" s="22">
        <v>0</v>
      </c>
      <c r="F515" s="22">
        <v>4</v>
      </c>
      <c r="G515" s="22">
        <v>-4</v>
      </c>
      <c r="H515" s="22">
        <v>5</v>
      </c>
      <c r="I515" s="22">
        <v>4</v>
      </c>
      <c r="J515" s="20">
        <v>0</v>
      </c>
      <c r="K515" s="20">
        <v>5.0999999999999996</v>
      </c>
      <c r="L515" s="22">
        <v>2</v>
      </c>
      <c r="M515" s="20" t="s">
        <v>1404</v>
      </c>
      <c r="N515" s="20">
        <v>4.5999999999999996</v>
      </c>
      <c r="O515" s="22">
        <v>355</v>
      </c>
      <c r="P515" s="23" t="b">
        <v>1</v>
      </c>
      <c r="Q515" s="20"/>
      <c r="R515" s="20" t="s">
        <v>3466</v>
      </c>
      <c r="S515" s="22">
        <v>144</v>
      </c>
      <c r="T515" s="20" t="s">
        <v>1405</v>
      </c>
      <c r="U515" s="20">
        <v>6.7</v>
      </c>
      <c r="V515" s="20" t="s">
        <v>384</v>
      </c>
      <c r="W515" s="20">
        <v>68.900000000000006</v>
      </c>
      <c r="X515" s="23" t="b">
        <v>0</v>
      </c>
      <c r="Y515" s="20"/>
      <c r="Z515" s="20" t="s">
        <v>857</v>
      </c>
      <c r="AA515" s="22">
        <v>13</v>
      </c>
      <c r="AB515" s="22">
        <v>43</v>
      </c>
      <c r="AC515" s="22">
        <v>154</v>
      </c>
      <c r="AD515" s="22">
        <v>4884228</v>
      </c>
      <c r="AE515" s="22">
        <v>12178</v>
      </c>
      <c r="AF515" s="22">
        <v>6287196</v>
      </c>
      <c r="AG515" s="22">
        <v>110444</v>
      </c>
      <c r="AH515" s="20">
        <v>0.3</v>
      </c>
      <c r="AI515" s="20">
        <v>10.7</v>
      </c>
      <c r="AJ515" s="20" t="s">
        <v>384</v>
      </c>
      <c r="AK515" s="22">
        <v>1922</v>
      </c>
      <c r="AL515" s="22">
        <v>18</v>
      </c>
      <c r="AM515" s="22">
        <v>7</v>
      </c>
      <c r="AN515" s="22">
        <v>7</v>
      </c>
      <c r="AO515" s="22">
        <v>21</v>
      </c>
      <c r="AP515" s="22">
        <v>0</v>
      </c>
      <c r="AQ515" s="22">
        <v>0</v>
      </c>
      <c r="AR515" s="22">
        <v>1</v>
      </c>
      <c r="AS515" s="22">
        <v>1</v>
      </c>
      <c r="AT515" s="22">
        <v>0</v>
      </c>
      <c r="AU515" s="22">
        <v>0</v>
      </c>
      <c r="AV515" s="22">
        <v>20</v>
      </c>
      <c r="AW515" s="22">
        <v>552</v>
      </c>
      <c r="AX515" s="20">
        <v>770.8</v>
      </c>
      <c r="AY515" s="20">
        <v>304.10000000000002</v>
      </c>
      <c r="AZ515" s="20">
        <v>1155</v>
      </c>
      <c r="BA515" s="20">
        <v>223</v>
      </c>
      <c r="BB515" s="22">
        <v>22</v>
      </c>
      <c r="BC515" s="20">
        <v>21.25</v>
      </c>
      <c r="BD515" s="20">
        <v>1.67</v>
      </c>
      <c r="BE515" s="20">
        <v>22.92</v>
      </c>
      <c r="BF515" s="20">
        <v>21.29</v>
      </c>
      <c r="BG515" s="22">
        <v>11</v>
      </c>
      <c r="BH515" s="22">
        <v>2</v>
      </c>
      <c r="BI515" s="22">
        <v>91</v>
      </c>
      <c r="BJ515" s="22">
        <v>9</v>
      </c>
      <c r="BK515" s="22">
        <v>2</v>
      </c>
      <c r="BL515" s="22">
        <v>2</v>
      </c>
      <c r="BM515" s="22">
        <v>8</v>
      </c>
      <c r="BN515" s="22">
        <v>2</v>
      </c>
      <c r="BO515" s="20"/>
      <c r="BP515" s="20"/>
      <c r="BQ515" s="22">
        <v>3</v>
      </c>
      <c r="BR515" s="20"/>
      <c r="BS515" s="22">
        <v>1</v>
      </c>
      <c r="BT515" s="20"/>
      <c r="BU515" s="22">
        <v>1</v>
      </c>
      <c r="BV515" s="22">
        <v>0</v>
      </c>
      <c r="BW515" s="22">
        <v>0.08</v>
      </c>
      <c r="BX515" s="22">
        <v>1.08</v>
      </c>
      <c r="BY515" s="22">
        <v>1</v>
      </c>
      <c r="BZ515" s="22">
        <v>0.98</v>
      </c>
      <c r="CA515" s="22">
        <v>1</v>
      </c>
      <c r="CB515" s="22">
        <v>1</v>
      </c>
      <c r="CC515" s="22">
        <v>44</v>
      </c>
      <c r="CD515" s="22">
        <v>9</v>
      </c>
      <c r="CE515" s="22">
        <v>4</v>
      </c>
      <c r="CF515" s="22">
        <v>1</v>
      </c>
      <c r="CG515" s="22">
        <v>1</v>
      </c>
      <c r="CH515" s="22">
        <v>1</v>
      </c>
      <c r="CI515" s="22">
        <v>1.03</v>
      </c>
      <c r="CJ515" s="22">
        <v>0.33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100</v>
      </c>
      <c r="B516" s="22">
        <v>100</v>
      </c>
      <c r="C516" s="22">
        <v>91651</v>
      </c>
      <c r="D516" s="22">
        <v>0</v>
      </c>
      <c r="E516" s="22">
        <v>0</v>
      </c>
      <c r="F516" s="22">
        <v>-3</v>
      </c>
      <c r="G516" s="22">
        <v>3</v>
      </c>
      <c r="H516" s="22">
        <v>0</v>
      </c>
      <c r="I516" s="22">
        <v>3</v>
      </c>
      <c r="J516" s="20">
        <v>0</v>
      </c>
      <c r="K516" s="20">
        <v>1.5</v>
      </c>
      <c r="L516" s="22">
        <v>1</v>
      </c>
      <c r="M516" s="20" t="s">
        <v>1151</v>
      </c>
      <c r="N516" s="20">
        <v>1</v>
      </c>
      <c r="O516" s="22">
        <v>356</v>
      </c>
      <c r="P516" s="23" t="b">
        <v>0</v>
      </c>
      <c r="Q516" s="20"/>
      <c r="R516" s="20" t="s">
        <v>4045</v>
      </c>
      <c r="S516" s="22">
        <v>47</v>
      </c>
      <c r="T516" s="20" t="s">
        <v>1152</v>
      </c>
      <c r="U516" s="20">
        <v>1.6</v>
      </c>
      <c r="V516" s="20" t="s">
        <v>2194</v>
      </c>
      <c r="W516" s="20">
        <v>0.3</v>
      </c>
      <c r="X516" s="23" t="b">
        <v>0</v>
      </c>
      <c r="Y516" s="20"/>
      <c r="Z516" s="20" t="s">
        <v>857</v>
      </c>
      <c r="AA516" s="22">
        <v>13</v>
      </c>
      <c r="AB516" s="22">
        <v>43</v>
      </c>
      <c r="AC516" s="22">
        <v>33</v>
      </c>
      <c r="AD516" s="22">
        <v>41359</v>
      </c>
      <c r="AE516" s="22">
        <v>50</v>
      </c>
      <c r="AF516" s="22">
        <v>118601</v>
      </c>
      <c r="AG516" s="22">
        <v>107</v>
      </c>
      <c r="AH516" s="20">
        <v>0.2</v>
      </c>
      <c r="AI516" s="20">
        <v>7</v>
      </c>
      <c r="AJ516" s="20" t="s">
        <v>2194</v>
      </c>
      <c r="AK516" s="22">
        <v>961</v>
      </c>
      <c r="AL516" s="22">
        <v>0</v>
      </c>
      <c r="AM516" s="22">
        <v>0</v>
      </c>
      <c r="AN516" s="22">
        <v>5</v>
      </c>
      <c r="AO516" s="22">
        <v>11</v>
      </c>
      <c r="AP516" s="22">
        <v>0</v>
      </c>
      <c r="AQ516" s="22">
        <v>0</v>
      </c>
      <c r="AR516" s="22">
        <v>0</v>
      </c>
      <c r="AS516" s="22">
        <v>3</v>
      </c>
      <c r="AT516" s="22">
        <v>0</v>
      </c>
      <c r="AU516" s="22">
        <v>0</v>
      </c>
      <c r="AV516" s="22">
        <v>0</v>
      </c>
      <c r="AW516" s="22">
        <v>192</v>
      </c>
      <c r="AX516" s="20">
        <v>131.19999999999999</v>
      </c>
      <c r="AY516" s="20">
        <v>222.2</v>
      </c>
      <c r="AZ516" s="20">
        <v>63</v>
      </c>
      <c r="BA516" s="20">
        <v>41.6</v>
      </c>
      <c r="BB516" s="22">
        <v>10</v>
      </c>
      <c r="BC516" s="20">
        <v>0.72</v>
      </c>
      <c r="BD516" s="20">
        <v>1.18</v>
      </c>
      <c r="BE516" s="20">
        <v>1.9</v>
      </c>
      <c r="BF516" s="20">
        <v>9.31</v>
      </c>
      <c r="BG516" s="22">
        <v>324</v>
      </c>
      <c r="BH516" s="22">
        <v>137</v>
      </c>
      <c r="BI516" s="22">
        <v>136</v>
      </c>
      <c r="BJ516" s="22">
        <v>92</v>
      </c>
      <c r="BK516" s="22">
        <v>291</v>
      </c>
      <c r="BL516" s="22">
        <v>148</v>
      </c>
      <c r="BM516" s="22">
        <v>275</v>
      </c>
      <c r="BN516" s="22">
        <v>132</v>
      </c>
      <c r="BO516" s="20"/>
      <c r="BP516" s="20"/>
      <c r="BQ516" s="20"/>
      <c r="BR516" s="20"/>
      <c r="BS516" s="20"/>
      <c r="BT516" s="20"/>
      <c r="BU516" s="22">
        <v>7.0000000000000007E-2</v>
      </c>
      <c r="BV516" s="22">
        <v>0</v>
      </c>
      <c r="BW516" s="22">
        <v>0.11</v>
      </c>
      <c r="BX516" s="22">
        <v>0.18</v>
      </c>
      <c r="BY516" s="22">
        <v>0.87</v>
      </c>
      <c r="BZ516" s="22">
        <v>1.03</v>
      </c>
      <c r="CA516" s="22">
        <v>309</v>
      </c>
      <c r="CB516" s="22">
        <v>200</v>
      </c>
      <c r="CC516" s="22">
        <v>246</v>
      </c>
      <c r="CD516" s="22">
        <v>116</v>
      </c>
      <c r="CE516" s="22">
        <v>369</v>
      </c>
      <c r="CF516" s="22">
        <v>160</v>
      </c>
      <c r="CG516" s="22">
        <v>289</v>
      </c>
      <c r="CH516" s="22">
        <v>92</v>
      </c>
      <c r="CI516" s="22">
        <v>0.94</v>
      </c>
      <c r="CJ516" s="22">
        <v>0.47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0</v>
      </c>
      <c r="B517" s="22">
        <v>0</v>
      </c>
      <c r="C517" s="22">
        <v>146941</v>
      </c>
      <c r="D517" s="22">
        <v>0</v>
      </c>
      <c r="E517" s="22">
        <v>0</v>
      </c>
      <c r="F517" s="22">
        <v>-1</v>
      </c>
      <c r="G517" s="22">
        <v>1</v>
      </c>
      <c r="H517" s="22">
        <v>0</v>
      </c>
      <c r="I517" s="22">
        <v>2</v>
      </c>
      <c r="J517" s="20">
        <v>0</v>
      </c>
      <c r="K517" s="20">
        <v>0</v>
      </c>
      <c r="L517" s="22">
        <v>0</v>
      </c>
      <c r="M517" s="20" t="s">
        <v>1389</v>
      </c>
      <c r="N517" s="20">
        <v>0</v>
      </c>
      <c r="O517" s="22">
        <v>357</v>
      </c>
      <c r="P517" s="23" t="b">
        <v>0</v>
      </c>
      <c r="Q517" s="20" t="s">
        <v>2837</v>
      </c>
      <c r="R517" s="20" t="s">
        <v>2838</v>
      </c>
      <c r="S517" s="22">
        <v>49</v>
      </c>
      <c r="T517" s="20" t="s">
        <v>1390</v>
      </c>
      <c r="U517" s="20">
        <v>1</v>
      </c>
      <c r="V517" s="20" t="s">
        <v>436</v>
      </c>
      <c r="W517" s="20">
        <v>0.1</v>
      </c>
      <c r="X517" s="23" t="b">
        <v>0</v>
      </c>
      <c r="Y517" s="20"/>
      <c r="Z517" s="20" t="s">
        <v>871</v>
      </c>
      <c r="AA517" s="22">
        <v>13</v>
      </c>
      <c r="AB517" s="22">
        <v>43</v>
      </c>
      <c r="AC517" s="22">
        <v>1</v>
      </c>
      <c r="AD517" s="22">
        <v>2340</v>
      </c>
      <c r="AE517" s="22">
        <v>0</v>
      </c>
      <c r="AF517" s="22">
        <v>34609</v>
      </c>
      <c r="AG517" s="22">
        <v>12</v>
      </c>
      <c r="AH517" s="20">
        <v>0</v>
      </c>
      <c r="AI517" s="20">
        <v>0.2</v>
      </c>
      <c r="AJ517" s="20" t="s">
        <v>436</v>
      </c>
      <c r="AK517" s="22">
        <v>11</v>
      </c>
      <c r="AL517" s="22">
        <v>0</v>
      </c>
      <c r="AM517" s="22">
        <v>0</v>
      </c>
      <c r="AN517" s="22">
        <v>0</v>
      </c>
      <c r="AO517" s="22">
        <v>0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4</v>
      </c>
      <c r="AX517" s="20">
        <v>11.4</v>
      </c>
      <c r="AY517" s="20">
        <v>0.1</v>
      </c>
      <c r="AZ517" s="20">
        <v>17</v>
      </c>
      <c r="BA517" s="20">
        <v>2.9</v>
      </c>
      <c r="BB517" s="22">
        <v>0</v>
      </c>
      <c r="BC517" s="20">
        <v>0.12</v>
      </c>
      <c r="BD517" s="20">
        <v>0</v>
      </c>
      <c r="BE517" s="20">
        <v>0.12</v>
      </c>
      <c r="BF517" s="20">
        <v>7.0000000000000007E-2</v>
      </c>
      <c r="BG517" s="22">
        <v>477</v>
      </c>
      <c r="BH517" s="22">
        <v>174</v>
      </c>
      <c r="BI517" s="22">
        <v>508</v>
      </c>
      <c r="BJ517" s="22">
        <v>186</v>
      </c>
      <c r="BK517" s="22">
        <v>410</v>
      </c>
      <c r="BL517" s="22">
        <v>147</v>
      </c>
      <c r="BM517" s="22">
        <v>481</v>
      </c>
      <c r="BN517" s="22">
        <v>168</v>
      </c>
      <c r="BO517" s="20"/>
      <c r="BP517" s="20"/>
      <c r="BQ517" s="20"/>
      <c r="BR517" s="20"/>
      <c r="BS517" s="20"/>
      <c r="BT517" s="20"/>
      <c r="BU517" s="22">
        <v>0.98</v>
      </c>
      <c r="BV517" s="22">
        <v>0</v>
      </c>
      <c r="BW517" s="22">
        <v>0</v>
      </c>
      <c r="BX517" s="22">
        <v>0.98</v>
      </c>
      <c r="BY517" s="22">
        <v>0.56999999999999995</v>
      </c>
      <c r="BZ517" s="22">
        <v>0</v>
      </c>
      <c r="CA517" s="22">
        <v>228</v>
      </c>
      <c r="CB517" s="22">
        <v>25</v>
      </c>
      <c r="CC517" s="22">
        <v>756</v>
      </c>
      <c r="CD517" s="22">
        <v>265</v>
      </c>
      <c r="CE517" s="22">
        <v>494</v>
      </c>
      <c r="CF517" s="22">
        <v>164</v>
      </c>
      <c r="CG517" s="22">
        <v>415</v>
      </c>
      <c r="CH517" s="22">
        <v>163</v>
      </c>
      <c r="CI517" s="22">
        <v>0</v>
      </c>
      <c r="CJ517" s="22">
        <v>0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0"/>
      <c r="B518" s="20"/>
      <c r="C518" s="22">
        <v>477064</v>
      </c>
      <c r="D518" s="22">
        <v>0</v>
      </c>
      <c r="E518" s="22">
        <v>0</v>
      </c>
      <c r="F518" s="22">
        <v>-3</v>
      </c>
      <c r="G518" s="22">
        <v>3</v>
      </c>
      <c r="H518" s="22">
        <v>0</v>
      </c>
      <c r="I518" s="22">
        <v>2</v>
      </c>
      <c r="J518" s="20">
        <v>0</v>
      </c>
      <c r="K518" s="20">
        <v>0.5</v>
      </c>
      <c r="L518" s="22">
        <v>0</v>
      </c>
      <c r="M518" s="20" t="s">
        <v>1042</v>
      </c>
      <c r="N518" s="20">
        <v>0</v>
      </c>
      <c r="O518" s="22">
        <v>358</v>
      </c>
      <c r="P518" s="23" t="b">
        <v>0</v>
      </c>
      <c r="Q518" s="20"/>
      <c r="R518" s="20"/>
      <c r="S518" s="22">
        <v>42</v>
      </c>
      <c r="T518" s="20" t="s">
        <v>1414</v>
      </c>
      <c r="U518" s="20">
        <v>3.2</v>
      </c>
      <c r="V518" s="20" t="s">
        <v>504</v>
      </c>
      <c r="W518" s="20">
        <v>0.2</v>
      </c>
      <c r="X518" s="23" t="b">
        <v>0</v>
      </c>
      <c r="Y518" s="20"/>
      <c r="Z518" s="20" t="s">
        <v>857</v>
      </c>
      <c r="AA518" s="22">
        <v>13</v>
      </c>
      <c r="AB518" s="22">
        <v>43</v>
      </c>
      <c r="AC518" s="22">
        <v>32</v>
      </c>
      <c r="AD518" s="22">
        <v>79056</v>
      </c>
      <c r="AE518" s="22">
        <v>68</v>
      </c>
      <c r="AF518" s="22">
        <v>105395</v>
      </c>
      <c r="AG518" s="22">
        <v>298</v>
      </c>
      <c r="AH518" s="20">
        <v>0</v>
      </c>
      <c r="AI518" s="20">
        <v>7.6</v>
      </c>
      <c r="AJ518" s="20" t="s">
        <v>2195</v>
      </c>
      <c r="AK518" s="22">
        <v>452</v>
      </c>
      <c r="AL518" s="22">
        <v>1</v>
      </c>
      <c r="AM518" s="22">
        <v>0</v>
      </c>
      <c r="AN518" s="22">
        <v>3</v>
      </c>
      <c r="AO518" s="22">
        <v>5</v>
      </c>
      <c r="AP518" s="22">
        <v>0</v>
      </c>
      <c r="AQ518" s="22">
        <v>0</v>
      </c>
      <c r="AR518" s="22">
        <v>0</v>
      </c>
      <c r="AS518" s="22">
        <v>1</v>
      </c>
      <c r="AT518" s="22">
        <v>0</v>
      </c>
      <c r="AU518" s="22">
        <v>0</v>
      </c>
      <c r="AV518" s="22">
        <v>1</v>
      </c>
      <c r="AW518" s="22">
        <v>121</v>
      </c>
      <c r="AX518" s="20">
        <v>72</v>
      </c>
      <c r="AY518" s="20">
        <v>79</v>
      </c>
      <c r="AZ518" s="20">
        <v>44</v>
      </c>
      <c r="BA518" s="20">
        <v>19.5</v>
      </c>
      <c r="BB518" s="22">
        <v>5</v>
      </c>
      <c r="BC518" s="20">
        <v>0.31</v>
      </c>
      <c r="BD518" s="20">
        <v>0.43</v>
      </c>
      <c r="BE518" s="20">
        <v>0.74</v>
      </c>
      <c r="BF518" s="20">
        <v>5.93</v>
      </c>
      <c r="BG518" s="22">
        <v>395</v>
      </c>
      <c r="BH518" s="22">
        <v>150</v>
      </c>
      <c r="BI518" s="22">
        <v>296</v>
      </c>
      <c r="BJ518" s="22">
        <v>95</v>
      </c>
      <c r="BK518" s="22">
        <v>328</v>
      </c>
      <c r="BL518" s="22">
        <v>106</v>
      </c>
      <c r="BM518" s="22">
        <v>374</v>
      </c>
      <c r="BN518" s="22">
        <v>134</v>
      </c>
      <c r="BO518" s="20"/>
      <c r="BP518" s="20"/>
      <c r="BQ518" s="20"/>
      <c r="BR518" s="20"/>
      <c r="BS518" s="20"/>
      <c r="BT518" s="20"/>
      <c r="BU518" s="22">
        <v>0.06</v>
      </c>
      <c r="BV518" s="22">
        <v>0</v>
      </c>
      <c r="BW518" s="22">
        <v>0.09</v>
      </c>
      <c r="BX518" s="22">
        <v>0.15</v>
      </c>
      <c r="BY518" s="22">
        <v>1.18</v>
      </c>
      <c r="BZ518" s="22">
        <v>1</v>
      </c>
      <c r="CA518" s="22">
        <v>661</v>
      </c>
      <c r="CB518" s="22">
        <v>158</v>
      </c>
      <c r="CC518" s="22">
        <v>531</v>
      </c>
      <c r="CD518" s="22">
        <v>218</v>
      </c>
      <c r="CE518" s="22">
        <v>116</v>
      </c>
      <c r="CF518" s="22">
        <v>20</v>
      </c>
      <c r="CG518" s="22">
        <v>320</v>
      </c>
      <c r="CH518" s="22">
        <v>126</v>
      </c>
      <c r="CI518" s="22">
        <v>1</v>
      </c>
      <c r="CJ518" s="22">
        <v>0.6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0</v>
      </c>
      <c r="B519" s="22">
        <v>0</v>
      </c>
      <c r="C519" s="22">
        <v>103025</v>
      </c>
      <c r="D519" s="22">
        <v>0</v>
      </c>
      <c r="E519" s="22">
        <v>0</v>
      </c>
      <c r="F519" s="22">
        <v>0</v>
      </c>
      <c r="G519" s="22">
        <v>0</v>
      </c>
      <c r="H519" s="22">
        <v>0</v>
      </c>
      <c r="I519" s="22">
        <v>3</v>
      </c>
      <c r="J519" s="20">
        <v>0</v>
      </c>
      <c r="K519" s="20">
        <v>0</v>
      </c>
      <c r="L519" s="22">
        <v>0</v>
      </c>
      <c r="M519" s="20" t="s">
        <v>1382</v>
      </c>
      <c r="N519" s="20">
        <v>0</v>
      </c>
      <c r="O519" s="22">
        <v>359</v>
      </c>
      <c r="P519" s="23" t="b">
        <v>0</v>
      </c>
      <c r="Q519" s="20" t="s">
        <v>2407</v>
      </c>
      <c r="R519" s="20" t="s">
        <v>2408</v>
      </c>
      <c r="S519" s="22">
        <v>75</v>
      </c>
      <c r="T519" s="20" t="s">
        <v>1383</v>
      </c>
      <c r="U519" s="20">
        <v>0</v>
      </c>
      <c r="V519" s="20" t="s">
        <v>387</v>
      </c>
      <c r="W519" s="20">
        <v>0</v>
      </c>
      <c r="X519" s="23" t="b">
        <v>0</v>
      </c>
      <c r="Y519" s="20"/>
      <c r="Z519" s="20" t="s">
        <v>871</v>
      </c>
      <c r="AA519" s="22">
        <v>13</v>
      </c>
      <c r="AB519" s="22">
        <v>43</v>
      </c>
      <c r="AC519" s="22">
        <v>0</v>
      </c>
      <c r="AD519" s="22">
        <v>0</v>
      </c>
      <c r="AE519" s="22">
        <v>0</v>
      </c>
      <c r="AF519" s="22">
        <v>5641</v>
      </c>
      <c r="AG519" s="22">
        <v>3</v>
      </c>
      <c r="AH519" s="20">
        <v>0</v>
      </c>
      <c r="AI519" s="20">
        <v>0</v>
      </c>
      <c r="AJ519" s="20" t="s">
        <v>387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0</v>
      </c>
      <c r="AX519" s="20">
        <v>0</v>
      </c>
      <c r="AY519" s="20">
        <v>0</v>
      </c>
      <c r="AZ519" s="20">
        <v>0</v>
      </c>
      <c r="BA519" s="20">
        <v>0</v>
      </c>
      <c r="BB519" s="22">
        <v>0</v>
      </c>
      <c r="BC519" s="20">
        <v>0</v>
      </c>
      <c r="BD519" s="20">
        <v>0</v>
      </c>
      <c r="BE519" s="20">
        <v>0</v>
      </c>
      <c r="BF519" s="20">
        <v>0</v>
      </c>
      <c r="BG519" s="22">
        <v>837</v>
      </c>
      <c r="BH519" s="22">
        <v>363</v>
      </c>
      <c r="BI519" s="22">
        <v>837</v>
      </c>
      <c r="BJ519" s="22">
        <v>363</v>
      </c>
      <c r="BK519" s="22">
        <v>837</v>
      </c>
      <c r="BL519" s="22">
        <v>363</v>
      </c>
      <c r="BM519" s="22">
        <v>837</v>
      </c>
      <c r="BN519" s="22">
        <v>363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0</v>
      </c>
      <c r="BX519" s="22">
        <v>0</v>
      </c>
      <c r="BY519" s="22">
        <v>0</v>
      </c>
      <c r="BZ519" s="22">
        <v>0</v>
      </c>
      <c r="CA519" s="22">
        <v>20</v>
      </c>
      <c r="CB519" s="22">
        <v>13</v>
      </c>
      <c r="CC519" s="22">
        <v>834</v>
      </c>
      <c r="CD519" s="22">
        <v>363</v>
      </c>
      <c r="CE519" s="22">
        <v>836</v>
      </c>
      <c r="CF519" s="22">
        <v>363</v>
      </c>
      <c r="CG519" s="22">
        <v>556</v>
      </c>
      <c r="CH519" s="22">
        <v>197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0"/>
      <c r="B520" s="20"/>
      <c r="C520" s="22">
        <v>88248</v>
      </c>
      <c r="D520" s="22">
        <v>0</v>
      </c>
      <c r="E520" s="22">
        <v>0</v>
      </c>
      <c r="F520" s="22">
        <v>-3</v>
      </c>
      <c r="G520" s="22">
        <v>3</v>
      </c>
      <c r="H520" s="22">
        <v>0</v>
      </c>
      <c r="I520" s="22">
        <v>1</v>
      </c>
      <c r="J520" s="20">
        <v>0</v>
      </c>
      <c r="K520" s="20">
        <v>0.9</v>
      </c>
      <c r="L520" s="22">
        <v>2</v>
      </c>
      <c r="M520" s="20" t="s">
        <v>1326</v>
      </c>
      <c r="N520" s="20">
        <v>0.4</v>
      </c>
      <c r="O520" s="22">
        <v>361</v>
      </c>
      <c r="P520" s="23" t="b">
        <v>0</v>
      </c>
      <c r="Q520" s="20"/>
      <c r="R520" s="20"/>
      <c r="S520" s="22">
        <v>37</v>
      </c>
      <c r="T520" s="20" t="s">
        <v>1408</v>
      </c>
      <c r="U520" s="20">
        <v>2</v>
      </c>
      <c r="V520" s="20" t="s">
        <v>1409</v>
      </c>
      <c r="W520" s="20">
        <v>0.9</v>
      </c>
      <c r="X520" s="23" t="b">
        <v>0</v>
      </c>
      <c r="Y520" s="20"/>
      <c r="Z520" s="20" t="s">
        <v>857</v>
      </c>
      <c r="AA520" s="22">
        <v>13</v>
      </c>
      <c r="AB520" s="22">
        <v>43</v>
      </c>
      <c r="AC520" s="22">
        <v>6</v>
      </c>
      <c r="AD520" s="22">
        <v>126081</v>
      </c>
      <c r="AE520" s="22">
        <v>6024</v>
      </c>
      <c r="AF520" s="22">
        <v>128313</v>
      </c>
      <c r="AG520" s="22">
        <v>983</v>
      </c>
      <c r="AH520" s="20">
        <v>0.1</v>
      </c>
      <c r="AI520" s="20">
        <v>1.6</v>
      </c>
      <c r="AJ520" s="20" t="s">
        <v>1409</v>
      </c>
      <c r="AK520" s="22">
        <v>206</v>
      </c>
      <c r="AL520" s="22">
        <v>0</v>
      </c>
      <c r="AM520" s="22">
        <v>0</v>
      </c>
      <c r="AN520" s="22">
        <v>0</v>
      </c>
      <c r="AO520" s="22">
        <v>3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9</v>
      </c>
      <c r="AV520" s="22">
        <v>0</v>
      </c>
      <c r="AW520" s="22">
        <v>37</v>
      </c>
      <c r="AX520" s="20">
        <v>69.8</v>
      </c>
      <c r="AY520" s="20">
        <v>0</v>
      </c>
      <c r="AZ520" s="20">
        <v>0</v>
      </c>
      <c r="BA520" s="20">
        <v>7</v>
      </c>
      <c r="BB520" s="22">
        <v>1</v>
      </c>
      <c r="BC520" s="20">
        <v>0</v>
      </c>
      <c r="BD520" s="20">
        <v>0</v>
      </c>
      <c r="BE520" s="20">
        <v>0</v>
      </c>
      <c r="BF520" s="20">
        <v>3.14</v>
      </c>
      <c r="BG520" s="22">
        <v>399</v>
      </c>
      <c r="BH520" s="22">
        <v>31</v>
      </c>
      <c r="BI520" s="22">
        <v>510</v>
      </c>
      <c r="BJ520" s="22">
        <v>13</v>
      </c>
      <c r="BK520" s="22">
        <v>466</v>
      </c>
      <c r="BL520" s="22">
        <v>2</v>
      </c>
      <c r="BM520" s="22">
        <v>449</v>
      </c>
      <c r="BN520" s="22">
        <v>31</v>
      </c>
      <c r="BO520" s="20"/>
      <c r="BP520" s="20"/>
      <c r="BQ520" s="20"/>
      <c r="BR520" s="20"/>
      <c r="BS520" s="20"/>
      <c r="BT520" s="20"/>
      <c r="BU520" s="22">
        <v>0</v>
      </c>
      <c r="BV520" s="22">
        <v>3.93</v>
      </c>
      <c r="BW520" s="22">
        <v>0</v>
      </c>
      <c r="BX520" s="22">
        <v>0</v>
      </c>
      <c r="BY520" s="22">
        <v>1.37</v>
      </c>
      <c r="BZ520" s="22">
        <v>1.31</v>
      </c>
      <c r="CA520" s="22">
        <v>838</v>
      </c>
      <c r="CB520" s="22">
        <v>95</v>
      </c>
      <c r="CC520" s="22">
        <v>327</v>
      </c>
      <c r="CD520" s="22">
        <v>23</v>
      </c>
      <c r="CE520" s="22">
        <v>293</v>
      </c>
      <c r="CF520" s="22">
        <v>30</v>
      </c>
      <c r="CG520" s="22">
        <v>209</v>
      </c>
      <c r="CH520" s="22">
        <v>29</v>
      </c>
      <c r="CI520" s="22">
        <v>0.44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0</v>
      </c>
      <c r="B521" s="22">
        <v>0</v>
      </c>
      <c r="C521" s="22">
        <v>482769</v>
      </c>
      <c r="D521" s="22">
        <v>0</v>
      </c>
      <c r="E521" s="22">
        <v>0</v>
      </c>
      <c r="F521" s="22">
        <v>-1</v>
      </c>
      <c r="G521" s="22">
        <v>1</v>
      </c>
      <c r="H521" s="22">
        <v>0</v>
      </c>
      <c r="I521" s="22">
        <v>3</v>
      </c>
      <c r="J521" s="20">
        <v>0</v>
      </c>
      <c r="K521" s="20">
        <v>0</v>
      </c>
      <c r="L521" s="22">
        <v>0</v>
      </c>
      <c r="M521" s="20" t="s">
        <v>1754</v>
      </c>
      <c r="N521" s="20">
        <v>0</v>
      </c>
      <c r="O521" s="22">
        <v>363</v>
      </c>
      <c r="P521" s="23" t="b">
        <v>0</v>
      </c>
      <c r="Q521" s="20" t="s">
        <v>2839</v>
      </c>
      <c r="R521" s="20" t="s">
        <v>2840</v>
      </c>
      <c r="S521" s="22">
        <v>44</v>
      </c>
      <c r="T521" s="20" t="s">
        <v>1755</v>
      </c>
      <c r="U521" s="20">
        <v>0</v>
      </c>
      <c r="V521" s="20" t="s">
        <v>1756</v>
      </c>
      <c r="W521" s="20">
        <v>0</v>
      </c>
      <c r="X521" s="23" t="b">
        <v>0</v>
      </c>
      <c r="Y521" s="20"/>
      <c r="Z521" s="20" t="s">
        <v>871</v>
      </c>
      <c r="AA521" s="22">
        <v>13</v>
      </c>
      <c r="AB521" s="22">
        <v>43</v>
      </c>
      <c r="AC521" s="22">
        <v>0</v>
      </c>
      <c r="AD521" s="22">
        <v>332</v>
      </c>
      <c r="AE521" s="22">
        <v>0</v>
      </c>
      <c r="AF521" s="22">
        <v>2301</v>
      </c>
      <c r="AG521" s="22">
        <v>0</v>
      </c>
      <c r="AH521" s="20">
        <v>0</v>
      </c>
      <c r="AI521" s="20">
        <v>0</v>
      </c>
      <c r="AJ521" s="20" t="s">
        <v>1756</v>
      </c>
      <c r="AK521" s="22">
        <v>0</v>
      </c>
      <c r="AL521" s="22">
        <v>0</v>
      </c>
      <c r="AM521" s="22">
        <v>0</v>
      </c>
      <c r="AN521" s="22">
        <v>0</v>
      </c>
      <c r="AO521" s="22">
        <v>0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0</v>
      </c>
      <c r="AW521" s="22">
        <v>0</v>
      </c>
      <c r="AX521" s="20">
        <v>0</v>
      </c>
      <c r="AY521" s="20">
        <v>0</v>
      </c>
      <c r="AZ521" s="20">
        <v>0</v>
      </c>
      <c r="BA521" s="20">
        <v>0</v>
      </c>
      <c r="BB521" s="22">
        <v>0</v>
      </c>
      <c r="BC521" s="20">
        <v>0</v>
      </c>
      <c r="BD521" s="20">
        <v>0</v>
      </c>
      <c r="BE521" s="20">
        <v>0</v>
      </c>
      <c r="BF521" s="20">
        <v>0</v>
      </c>
      <c r="BG521" s="22">
        <v>694</v>
      </c>
      <c r="BH521" s="22">
        <v>266</v>
      </c>
      <c r="BI521" s="22">
        <v>685</v>
      </c>
      <c r="BJ521" s="22">
        <v>268</v>
      </c>
      <c r="BK521" s="22">
        <v>658</v>
      </c>
      <c r="BL521" s="22">
        <v>256</v>
      </c>
      <c r="BM521" s="22">
        <v>697</v>
      </c>
      <c r="BN521" s="22">
        <v>267</v>
      </c>
      <c r="BO521" s="20"/>
      <c r="BP521" s="20"/>
      <c r="BQ521" s="20"/>
      <c r="BR521" s="20"/>
      <c r="BS521" s="20"/>
      <c r="BT521" s="20"/>
      <c r="BU521" s="22">
        <v>0</v>
      </c>
      <c r="BV521" s="22">
        <v>0</v>
      </c>
      <c r="BW521" s="22">
        <v>0</v>
      </c>
      <c r="BX521" s="22">
        <v>0</v>
      </c>
      <c r="BY521" s="22">
        <v>0</v>
      </c>
      <c r="BZ521" s="22">
        <v>0</v>
      </c>
      <c r="CA521" s="22">
        <v>575</v>
      </c>
      <c r="CB521" s="22">
        <v>330</v>
      </c>
      <c r="CC521" s="22">
        <v>602</v>
      </c>
      <c r="CD521" s="22">
        <v>215</v>
      </c>
      <c r="CE521" s="22">
        <v>705</v>
      </c>
      <c r="CF521" s="22">
        <v>273</v>
      </c>
      <c r="CG521" s="22">
        <v>702</v>
      </c>
      <c r="CH521" s="22">
        <v>275</v>
      </c>
      <c r="CI521" s="22">
        <v>0</v>
      </c>
      <c r="CJ521" s="22">
        <v>0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100</v>
      </c>
      <c r="B522" s="22">
        <v>100</v>
      </c>
      <c r="C522" s="22">
        <v>220566</v>
      </c>
      <c r="D522" s="22">
        <v>0</v>
      </c>
      <c r="E522" s="22">
        <v>0</v>
      </c>
      <c r="F522" s="22">
        <v>1</v>
      </c>
      <c r="G522" s="22">
        <v>-1</v>
      </c>
      <c r="H522" s="22">
        <v>1</v>
      </c>
      <c r="I522" s="22">
        <v>3</v>
      </c>
      <c r="J522" s="20">
        <v>0</v>
      </c>
      <c r="K522" s="20">
        <v>5.9</v>
      </c>
      <c r="L522" s="22">
        <v>1</v>
      </c>
      <c r="M522" s="20" t="s">
        <v>306</v>
      </c>
      <c r="N522" s="20">
        <v>5.4</v>
      </c>
      <c r="O522" s="22">
        <v>365</v>
      </c>
      <c r="P522" s="23" t="b">
        <v>0</v>
      </c>
      <c r="Q522" s="20"/>
      <c r="R522" s="20" t="s">
        <v>3526</v>
      </c>
      <c r="S522" s="22">
        <v>56</v>
      </c>
      <c r="T522" s="20" t="s">
        <v>1399</v>
      </c>
      <c r="U522" s="20">
        <v>4.4000000000000004</v>
      </c>
      <c r="V522" s="20" t="s">
        <v>1400</v>
      </c>
      <c r="W522" s="20">
        <v>5.4</v>
      </c>
      <c r="X522" s="23" t="b">
        <v>0</v>
      </c>
      <c r="Y522" s="20"/>
      <c r="Z522" s="20" t="s">
        <v>857</v>
      </c>
      <c r="AA522" s="22">
        <v>13</v>
      </c>
      <c r="AB522" s="22">
        <v>43</v>
      </c>
      <c r="AC522" s="22">
        <v>109</v>
      </c>
      <c r="AD522" s="22">
        <v>1412183</v>
      </c>
      <c r="AE522" s="22">
        <v>2682</v>
      </c>
      <c r="AF522" s="22">
        <v>1441106</v>
      </c>
      <c r="AG522" s="22">
        <v>7991</v>
      </c>
      <c r="AH522" s="20">
        <v>1</v>
      </c>
      <c r="AI522" s="20">
        <v>19.5</v>
      </c>
      <c r="AJ522" s="20" t="s">
        <v>306</v>
      </c>
      <c r="AK522" s="22">
        <v>2166</v>
      </c>
      <c r="AL522" s="22">
        <v>6</v>
      </c>
      <c r="AM522" s="22">
        <v>6</v>
      </c>
      <c r="AN522" s="22">
        <v>9</v>
      </c>
      <c r="AO522" s="22">
        <v>22</v>
      </c>
      <c r="AP522" s="22">
        <v>0</v>
      </c>
      <c r="AQ522" s="22">
        <v>0</v>
      </c>
      <c r="AR522" s="22">
        <v>0</v>
      </c>
      <c r="AS522" s="22">
        <v>8</v>
      </c>
      <c r="AT522" s="22">
        <v>1</v>
      </c>
      <c r="AU522" s="22">
        <v>0</v>
      </c>
      <c r="AV522" s="22">
        <v>14</v>
      </c>
      <c r="AW522" s="22">
        <v>517</v>
      </c>
      <c r="AX522" s="20">
        <v>750.8</v>
      </c>
      <c r="AY522" s="20">
        <v>648</v>
      </c>
      <c r="AZ522" s="20">
        <v>384</v>
      </c>
      <c r="BA522" s="20">
        <v>178.3</v>
      </c>
      <c r="BB522" s="22">
        <v>25</v>
      </c>
      <c r="BC522" s="20">
        <v>3.28</v>
      </c>
      <c r="BD522" s="20">
        <v>4.72</v>
      </c>
      <c r="BE522" s="20">
        <v>8</v>
      </c>
      <c r="BF522" s="20">
        <v>23.92</v>
      </c>
      <c r="BG522" s="22">
        <v>14</v>
      </c>
      <c r="BH522" s="22">
        <v>6</v>
      </c>
      <c r="BI522" s="22">
        <v>19</v>
      </c>
      <c r="BJ522" s="22">
        <v>14</v>
      </c>
      <c r="BK522" s="22">
        <v>66</v>
      </c>
      <c r="BL522" s="22">
        <v>39</v>
      </c>
      <c r="BM522" s="22">
        <v>17</v>
      </c>
      <c r="BN522" s="22">
        <v>11</v>
      </c>
      <c r="BO522" s="20"/>
      <c r="BP522" s="20"/>
      <c r="BQ522" s="20"/>
      <c r="BR522" s="20"/>
      <c r="BS522" s="20"/>
      <c r="BT522" s="20"/>
      <c r="BU522" s="22">
        <v>0.14000000000000001</v>
      </c>
      <c r="BV522" s="22">
        <v>0</v>
      </c>
      <c r="BW522" s="22">
        <v>0.2</v>
      </c>
      <c r="BX522" s="22">
        <v>0.34</v>
      </c>
      <c r="BY522" s="22">
        <v>0.99</v>
      </c>
      <c r="BZ522" s="22">
        <v>0.91</v>
      </c>
      <c r="CA522" s="22">
        <v>95</v>
      </c>
      <c r="CB522" s="22">
        <v>58</v>
      </c>
      <c r="CC522" s="22">
        <v>27</v>
      </c>
      <c r="CD522" s="22">
        <v>18</v>
      </c>
      <c r="CE522" s="22">
        <v>28</v>
      </c>
      <c r="CF522" s="22">
        <v>19</v>
      </c>
      <c r="CG522" s="22">
        <v>71</v>
      </c>
      <c r="CH522" s="22">
        <v>24</v>
      </c>
      <c r="CI522" s="22">
        <v>1.04</v>
      </c>
      <c r="CJ522" s="22">
        <v>0.37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100</v>
      </c>
      <c r="B523" s="22">
        <v>100</v>
      </c>
      <c r="C523" s="22">
        <v>437468</v>
      </c>
      <c r="D523" s="22">
        <v>0</v>
      </c>
      <c r="E523" s="22">
        <v>0</v>
      </c>
      <c r="F523" s="22">
        <v>-2</v>
      </c>
      <c r="G523" s="22">
        <v>2</v>
      </c>
      <c r="H523" s="22">
        <v>0</v>
      </c>
      <c r="I523" s="22">
        <v>2</v>
      </c>
      <c r="J523" s="20">
        <v>0</v>
      </c>
      <c r="K523" s="20">
        <v>0.5</v>
      </c>
      <c r="L523" s="22">
        <v>0</v>
      </c>
      <c r="M523" s="20" t="s">
        <v>1415</v>
      </c>
      <c r="N523" s="20">
        <v>0</v>
      </c>
      <c r="O523" s="22">
        <v>366</v>
      </c>
      <c r="P523" s="23" t="b">
        <v>0</v>
      </c>
      <c r="Q523" s="20"/>
      <c r="R523" s="20" t="s">
        <v>4046</v>
      </c>
      <c r="S523" s="22">
        <v>38</v>
      </c>
      <c r="T523" s="20" t="s">
        <v>1416</v>
      </c>
      <c r="U523" s="20">
        <v>2</v>
      </c>
      <c r="V523" s="20" t="s">
        <v>748</v>
      </c>
      <c r="W523" s="20">
        <v>0.9</v>
      </c>
      <c r="X523" s="23" t="b">
        <v>0</v>
      </c>
      <c r="Y523" s="20"/>
      <c r="Z523" s="20" t="s">
        <v>857</v>
      </c>
      <c r="AA523" s="22">
        <v>13</v>
      </c>
      <c r="AB523" s="22">
        <v>43</v>
      </c>
      <c r="AC523" s="22">
        <v>6</v>
      </c>
      <c r="AD523" s="22">
        <v>178529</v>
      </c>
      <c r="AE523" s="22">
        <v>1712</v>
      </c>
      <c r="AF523" s="22">
        <v>195095</v>
      </c>
      <c r="AG523" s="22">
        <v>1310</v>
      </c>
      <c r="AH523" s="20">
        <v>0</v>
      </c>
      <c r="AI523" s="20">
        <v>1.6</v>
      </c>
      <c r="AJ523" s="20" t="s">
        <v>194</v>
      </c>
      <c r="AK523" s="22">
        <v>18</v>
      </c>
      <c r="AL523" s="22">
        <v>0</v>
      </c>
      <c r="AM523" s="22">
        <v>1</v>
      </c>
      <c r="AN523" s="22">
        <v>0</v>
      </c>
      <c r="AO523" s="22">
        <v>1</v>
      </c>
      <c r="AP523" s="22">
        <v>0</v>
      </c>
      <c r="AQ523" s="22">
        <v>0</v>
      </c>
      <c r="AR523" s="22">
        <v>0</v>
      </c>
      <c r="AS523" s="22">
        <v>0</v>
      </c>
      <c r="AT523" s="22">
        <v>0</v>
      </c>
      <c r="AU523" s="22">
        <v>0</v>
      </c>
      <c r="AV523" s="22">
        <v>0</v>
      </c>
      <c r="AW523" s="22">
        <v>19</v>
      </c>
      <c r="AX523" s="20">
        <v>19.600000000000001</v>
      </c>
      <c r="AY523" s="20">
        <v>14.9</v>
      </c>
      <c r="AZ523" s="20">
        <v>4</v>
      </c>
      <c r="BA523" s="20">
        <v>3.9</v>
      </c>
      <c r="BB523" s="22">
        <v>0</v>
      </c>
      <c r="BC523" s="20">
        <v>0</v>
      </c>
      <c r="BD523" s="20">
        <v>0.08</v>
      </c>
      <c r="BE523" s="20">
        <v>0.08</v>
      </c>
      <c r="BF523" s="20">
        <v>0.98</v>
      </c>
      <c r="BG523" s="22">
        <v>466</v>
      </c>
      <c r="BH523" s="22">
        <v>170</v>
      </c>
      <c r="BI523" s="22">
        <v>420</v>
      </c>
      <c r="BJ523" s="22">
        <v>153</v>
      </c>
      <c r="BK523" s="22">
        <v>442</v>
      </c>
      <c r="BL523" s="22">
        <v>161</v>
      </c>
      <c r="BM523" s="22">
        <v>468</v>
      </c>
      <c r="BN523" s="22">
        <v>167</v>
      </c>
      <c r="BO523" s="20"/>
      <c r="BP523" s="20"/>
      <c r="BQ523" s="20"/>
      <c r="BR523" s="20"/>
      <c r="BS523" s="20"/>
      <c r="BT523" s="20"/>
      <c r="BU523" s="22">
        <v>0</v>
      </c>
      <c r="BV523" s="22">
        <v>0</v>
      </c>
      <c r="BW523" s="22">
        <v>0.4</v>
      </c>
      <c r="BX523" s="22">
        <v>0.4</v>
      </c>
      <c r="BY523" s="22">
        <v>4.9000000000000004</v>
      </c>
      <c r="BZ523" s="22">
        <v>5</v>
      </c>
      <c r="CA523" s="22">
        <v>836</v>
      </c>
      <c r="CB523" s="22">
        <v>270</v>
      </c>
      <c r="CC523" s="22">
        <v>385</v>
      </c>
      <c r="CD523" s="22">
        <v>128</v>
      </c>
      <c r="CE523" s="22">
        <v>294</v>
      </c>
      <c r="CF523" s="22">
        <v>98</v>
      </c>
      <c r="CG523" s="22">
        <v>206</v>
      </c>
      <c r="CH523" s="22">
        <v>84</v>
      </c>
      <c r="CI523" s="22">
        <v>0</v>
      </c>
      <c r="CJ523" s="22">
        <v>0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27.75" thickBot="1">
      <c r="A524" s="22">
        <v>0</v>
      </c>
      <c r="B524" s="22">
        <v>0</v>
      </c>
      <c r="C524" s="22">
        <v>164484</v>
      </c>
      <c r="D524" s="22">
        <v>0</v>
      </c>
      <c r="E524" s="22">
        <v>0</v>
      </c>
      <c r="F524" s="22">
        <v>-1</v>
      </c>
      <c r="G524" s="22">
        <v>1</v>
      </c>
      <c r="H524" s="22">
        <v>0</v>
      </c>
      <c r="I524" s="22">
        <v>1</v>
      </c>
      <c r="J524" s="20">
        <v>0</v>
      </c>
      <c r="K524" s="20">
        <v>0</v>
      </c>
      <c r="L524" s="22">
        <v>0</v>
      </c>
      <c r="M524" s="20" t="s">
        <v>1391</v>
      </c>
      <c r="N524" s="20">
        <v>0</v>
      </c>
      <c r="O524" s="22">
        <v>367</v>
      </c>
      <c r="P524" s="23" t="b">
        <v>0</v>
      </c>
      <c r="Q524" s="20" t="s">
        <v>3806</v>
      </c>
      <c r="R524" s="20" t="s">
        <v>3807</v>
      </c>
      <c r="S524" s="22">
        <v>39</v>
      </c>
      <c r="T524" s="20" t="s">
        <v>1392</v>
      </c>
      <c r="U524" s="20">
        <v>0</v>
      </c>
      <c r="V524" s="20" t="s">
        <v>750</v>
      </c>
      <c r="W524" s="20">
        <v>0.1</v>
      </c>
      <c r="X524" s="23" t="b">
        <v>0</v>
      </c>
      <c r="Y524" s="20"/>
      <c r="Z524" s="20" t="s">
        <v>871</v>
      </c>
      <c r="AA524" s="22">
        <v>13</v>
      </c>
      <c r="AB524" s="22">
        <v>43</v>
      </c>
      <c r="AC524" s="22">
        <v>0</v>
      </c>
      <c r="AD524" s="22">
        <v>19160</v>
      </c>
      <c r="AE524" s="22">
        <v>0</v>
      </c>
      <c r="AF524" s="22">
        <v>23146</v>
      </c>
      <c r="AG524" s="22">
        <v>90</v>
      </c>
      <c r="AH524" s="20">
        <v>0</v>
      </c>
      <c r="AI524" s="20">
        <v>0</v>
      </c>
      <c r="AJ524" s="20" t="s">
        <v>750</v>
      </c>
      <c r="AK524" s="22">
        <v>0</v>
      </c>
      <c r="AL524" s="22">
        <v>0</v>
      </c>
      <c r="AM524" s="22">
        <v>0</v>
      </c>
      <c r="AN524" s="22">
        <v>0</v>
      </c>
      <c r="AO524" s="22">
        <v>0</v>
      </c>
      <c r="AP524" s="22">
        <v>0</v>
      </c>
      <c r="AQ524" s="22">
        <v>0</v>
      </c>
      <c r="AR524" s="22">
        <v>0</v>
      </c>
      <c r="AS524" s="22">
        <v>0</v>
      </c>
      <c r="AT524" s="22">
        <v>0</v>
      </c>
      <c r="AU524" s="22">
        <v>0</v>
      </c>
      <c r="AV524" s="22">
        <v>0</v>
      </c>
      <c r="AW524" s="22">
        <v>0</v>
      </c>
      <c r="AX524" s="20">
        <v>0</v>
      </c>
      <c r="AY524" s="20">
        <v>0</v>
      </c>
      <c r="AZ524" s="20">
        <v>0</v>
      </c>
      <c r="BA524" s="20">
        <v>0</v>
      </c>
      <c r="BB524" s="22">
        <v>0</v>
      </c>
      <c r="BC524" s="20">
        <v>0</v>
      </c>
      <c r="BD524" s="20">
        <v>0</v>
      </c>
      <c r="BE524" s="20">
        <v>0</v>
      </c>
      <c r="BF524" s="20">
        <v>0</v>
      </c>
      <c r="BG524" s="22">
        <v>543</v>
      </c>
      <c r="BH524" s="22">
        <v>47</v>
      </c>
      <c r="BI524" s="22">
        <v>527</v>
      </c>
      <c r="BJ524" s="22">
        <v>28</v>
      </c>
      <c r="BK524" s="22">
        <v>486</v>
      </c>
      <c r="BL524" s="22">
        <v>17</v>
      </c>
      <c r="BM524" s="22">
        <v>546</v>
      </c>
      <c r="BN524" s="22">
        <v>47</v>
      </c>
      <c r="BO524" s="20"/>
      <c r="BP524" s="20"/>
      <c r="BQ524" s="20"/>
      <c r="BR524" s="20"/>
      <c r="BS524" s="20"/>
      <c r="BT524" s="20"/>
      <c r="BU524" s="22">
        <v>0</v>
      </c>
      <c r="BV524" s="22">
        <v>0</v>
      </c>
      <c r="BW524" s="22">
        <v>0</v>
      </c>
      <c r="BX524" s="22">
        <v>0</v>
      </c>
      <c r="BY524" s="22">
        <v>0</v>
      </c>
      <c r="BZ524" s="22">
        <v>0</v>
      </c>
      <c r="CA524" s="22">
        <v>798</v>
      </c>
      <c r="CB524" s="22">
        <v>78</v>
      </c>
      <c r="CC524" s="22">
        <v>400</v>
      </c>
      <c r="CD524" s="22">
        <v>38</v>
      </c>
      <c r="CE524" s="22">
        <v>554</v>
      </c>
      <c r="CF524" s="22">
        <v>47</v>
      </c>
      <c r="CG524" s="22">
        <v>383</v>
      </c>
      <c r="CH524" s="22">
        <v>54</v>
      </c>
      <c r="CI524" s="22">
        <v>0</v>
      </c>
      <c r="CJ524" s="22">
        <v>0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100</v>
      </c>
      <c r="B525" s="22">
        <v>100</v>
      </c>
      <c r="C525" s="22">
        <v>97299</v>
      </c>
      <c r="D525" s="22">
        <v>0</v>
      </c>
      <c r="E525" s="22">
        <v>0</v>
      </c>
      <c r="F525" s="22">
        <v>-2</v>
      </c>
      <c r="G525" s="22">
        <v>2</v>
      </c>
      <c r="H525" s="22">
        <v>1</v>
      </c>
      <c r="I525" s="22">
        <v>2</v>
      </c>
      <c r="J525" s="20">
        <v>0</v>
      </c>
      <c r="K525" s="20">
        <v>5.0999999999999996</v>
      </c>
      <c r="L525" s="22">
        <v>10</v>
      </c>
      <c r="M525" s="20" t="s">
        <v>934</v>
      </c>
      <c r="N525" s="20">
        <v>4.5999999999999996</v>
      </c>
      <c r="O525" s="22">
        <v>368</v>
      </c>
      <c r="P525" s="23" t="b">
        <v>0</v>
      </c>
      <c r="Q525" s="20"/>
      <c r="R525" s="20" t="s">
        <v>3559</v>
      </c>
      <c r="S525" s="22">
        <v>53</v>
      </c>
      <c r="T525" s="20" t="s">
        <v>1381</v>
      </c>
      <c r="U525" s="20">
        <v>3.6</v>
      </c>
      <c r="V525" s="20" t="s">
        <v>406</v>
      </c>
      <c r="W525" s="20">
        <v>2.9</v>
      </c>
      <c r="X525" s="23" t="b">
        <v>0</v>
      </c>
      <c r="Y525" s="20"/>
      <c r="Z525" s="20" t="s">
        <v>857</v>
      </c>
      <c r="AA525" s="22">
        <v>13</v>
      </c>
      <c r="AB525" s="22">
        <v>43</v>
      </c>
      <c r="AC525" s="22">
        <v>51</v>
      </c>
      <c r="AD525" s="22">
        <v>168671</v>
      </c>
      <c r="AE525" s="22">
        <v>7556</v>
      </c>
      <c r="AF525" s="22">
        <v>2276151</v>
      </c>
      <c r="AG525" s="22">
        <v>1341</v>
      </c>
      <c r="AH525" s="20">
        <v>0.9</v>
      </c>
      <c r="AI525" s="20">
        <v>9.6</v>
      </c>
      <c r="AJ525" s="20" t="s">
        <v>406</v>
      </c>
      <c r="AK525" s="22">
        <v>950</v>
      </c>
      <c r="AL525" s="22">
        <v>1</v>
      </c>
      <c r="AM525" s="22">
        <v>0</v>
      </c>
      <c r="AN525" s="22">
        <v>5</v>
      </c>
      <c r="AO525" s="22">
        <v>7</v>
      </c>
      <c r="AP525" s="22">
        <v>0</v>
      </c>
      <c r="AQ525" s="22">
        <v>0</v>
      </c>
      <c r="AR525" s="22">
        <v>0</v>
      </c>
      <c r="AS525" s="22">
        <v>2</v>
      </c>
      <c r="AT525" s="22">
        <v>0</v>
      </c>
      <c r="AU525" s="22">
        <v>0</v>
      </c>
      <c r="AV525" s="22">
        <v>3</v>
      </c>
      <c r="AW525" s="22">
        <v>222</v>
      </c>
      <c r="AX525" s="20">
        <v>172.8</v>
      </c>
      <c r="AY525" s="20">
        <v>108.1</v>
      </c>
      <c r="AZ525" s="20">
        <v>70</v>
      </c>
      <c r="BA525" s="20">
        <v>35.1</v>
      </c>
      <c r="BB525" s="22">
        <v>11</v>
      </c>
      <c r="BC525" s="20">
        <v>1.06</v>
      </c>
      <c r="BD525" s="20">
        <v>0.35</v>
      </c>
      <c r="BE525" s="20">
        <v>1.41</v>
      </c>
      <c r="BF525" s="20">
        <v>10.76</v>
      </c>
      <c r="BG525" s="22">
        <v>297</v>
      </c>
      <c r="BH525" s="22">
        <v>113</v>
      </c>
      <c r="BI525" s="22">
        <v>250</v>
      </c>
      <c r="BJ525" s="22">
        <v>69</v>
      </c>
      <c r="BK525" s="22">
        <v>277</v>
      </c>
      <c r="BL525" s="22">
        <v>85</v>
      </c>
      <c r="BM525" s="22">
        <v>298</v>
      </c>
      <c r="BN525" s="22">
        <v>102</v>
      </c>
      <c r="BO525" s="20"/>
      <c r="BP525" s="20"/>
      <c r="BQ525" s="20"/>
      <c r="BR525" s="20"/>
      <c r="BS525" s="20"/>
      <c r="BT525" s="20"/>
      <c r="BU525" s="22">
        <v>0.1</v>
      </c>
      <c r="BV525" s="22">
        <v>0</v>
      </c>
      <c r="BW525" s="22">
        <v>0.03</v>
      </c>
      <c r="BX525" s="22">
        <v>0.13</v>
      </c>
      <c r="BY525" s="22">
        <v>1.02</v>
      </c>
      <c r="BZ525" s="22">
        <v>0.66</v>
      </c>
      <c r="CA525" s="22">
        <v>132</v>
      </c>
      <c r="CB525" s="22">
        <v>13</v>
      </c>
      <c r="CC525" s="22">
        <v>43</v>
      </c>
      <c r="CD525" s="22">
        <v>8</v>
      </c>
      <c r="CE525" s="22">
        <v>83</v>
      </c>
      <c r="CF525" s="22">
        <v>14</v>
      </c>
      <c r="CG525" s="22">
        <v>114</v>
      </c>
      <c r="CH525" s="22">
        <v>46</v>
      </c>
      <c r="CI525" s="22">
        <v>1.04</v>
      </c>
      <c r="CJ525" s="22">
        <v>0.47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0"/>
      <c r="B526" s="20"/>
      <c r="C526" s="22">
        <v>58621</v>
      </c>
      <c r="D526" s="22">
        <v>0</v>
      </c>
      <c r="E526" s="22">
        <v>0</v>
      </c>
      <c r="F526" s="22">
        <v>4</v>
      </c>
      <c r="G526" s="22">
        <v>-4</v>
      </c>
      <c r="H526" s="22">
        <v>1</v>
      </c>
      <c r="I526" s="22">
        <v>2</v>
      </c>
      <c r="J526" s="20">
        <v>0</v>
      </c>
      <c r="K526" s="20">
        <v>3.7</v>
      </c>
      <c r="L526" s="22">
        <v>2</v>
      </c>
      <c r="M526" s="20" t="s">
        <v>1279</v>
      </c>
      <c r="N526" s="20">
        <v>3.2</v>
      </c>
      <c r="O526" s="22">
        <v>369</v>
      </c>
      <c r="P526" s="23" t="b">
        <v>0</v>
      </c>
      <c r="Q526" s="20"/>
      <c r="R526" s="20"/>
      <c r="S526" s="22">
        <v>54</v>
      </c>
      <c r="T526" s="20" t="s">
        <v>1379</v>
      </c>
      <c r="U526" s="20">
        <v>3.2</v>
      </c>
      <c r="V526" s="20" t="s">
        <v>513</v>
      </c>
      <c r="W526" s="20">
        <v>15.3</v>
      </c>
      <c r="X526" s="23" t="b">
        <v>0</v>
      </c>
      <c r="Y526" s="20"/>
      <c r="Z526" s="20" t="s">
        <v>857</v>
      </c>
      <c r="AA526" s="22">
        <v>13</v>
      </c>
      <c r="AB526" s="22">
        <v>43</v>
      </c>
      <c r="AC526" s="22">
        <v>84</v>
      </c>
      <c r="AD526" s="22">
        <v>3036541</v>
      </c>
      <c r="AE526" s="22">
        <v>6698</v>
      </c>
      <c r="AF526" s="22">
        <v>2036318</v>
      </c>
      <c r="AG526" s="22">
        <v>28191</v>
      </c>
      <c r="AH526" s="20">
        <v>0.6</v>
      </c>
      <c r="AI526" s="20">
        <v>15.6</v>
      </c>
      <c r="AJ526" s="20" t="s">
        <v>513</v>
      </c>
      <c r="AK526" s="22">
        <v>2260</v>
      </c>
      <c r="AL526" s="22">
        <v>0</v>
      </c>
      <c r="AM526" s="22">
        <v>3</v>
      </c>
      <c r="AN526" s="22">
        <v>6</v>
      </c>
      <c r="AO526" s="22">
        <v>27</v>
      </c>
      <c r="AP526" s="22">
        <v>0</v>
      </c>
      <c r="AQ526" s="22">
        <v>0</v>
      </c>
      <c r="AR526" s="22">
        <v>0</v>
      </c>
      <c r="AS526" s="22">
        <v>2</v>
      </c>
      <c r="AT526" s="22">
        <v>0</v>
      </c>
      <c r="AU526" s="22">
        <v>0</v>
      </c>
      <c r="AV526" s="22">
        <v>8</v>
      </c>
      <c r="AW526" s="22">
        <v>479</v>
      </c>
      <c r="AX526" s="20">
        <v>358</v>
      </c>
      <c r="AY526" s="20">
        <v>464.9</v>
      </c>
      <c r="AZ526" s="20">
        <v>110</v>
      </c>
      <c r="BA526" s="20">
        <v>93.3</v>
      </c>
      <c r="BB526" s="22">
        <v>25</v>
      </c>
      <c r="BC526" s="20">
        <v>0.4</v>
      </c>
      <c r="BD526" s="20">
        <v>2.95</v>
      </c>
      <c r="BE526" s="20">
        <v>3.35</v>
      </c>
      <c r="BF526" s="20">
        <v>24.55</v>
      </c>
      <c r="BG526" s="22">
        <v>150</v>
      </c>
      <c r="BH526" s="22">
        <v>52</v>
      </c>
      <c r="BI526" s="22">
        <v>48</v>
      </c>
      <c r="BJ526" s="22">
        <v>7</v>
      </c>
      <c r="BK526" s="22">
        <v>219</v>
      </c>
      <c r="BL526" s="22">
        <v>57</v>
      </c>
      <c r="BM526" s="22">
        <v>111</v>
      </c>
      <c r="BN526" s="22">
        <v>21</v>
      </c>
      <c r="BO526" s="20"/>
      <c r="BP526" s="20"/>
      <c r="BQ526" s="20"/>
      <c r="BR526" s="20"/>
      <c r="BS526" s="20"/>
      <c r="BT526" s="20"/>
      <c r="BU526" s="22">
        <v>0.02</v>
      </c>
      <c r="BV526" s="22">
        <v>0</v>
      </c>
      <c r="BW526" s="22">
        <v>0.12</v>
      </c>
      <c r="BX526" s="22">
        <v>0.14000000000000001</v>
      </c>
      <c r="BY526" s="22">
        <v>0.98</v>
      </c>
      <c r="BZ526" s="22">
        <v>1.08</v>
      </c>
      <c r="CA526" s="22">
        <v>110</v>
      </c>
      <c r="CB526" s="22">
        <v>10</v>
      </c>
      <c r="CC526" s="22">
        <v>90</v>
      </c>
      <c r="CD526" s="22">
        <v>24</v>
      </c>
      <c r="CE526" s="22">
        <v>125</v>
      </c>
      <c r="CF526" s="22">
        <v>23</v>
      </c>
      <c r="CG526" s="22">
        <v>25</v>
      </c>
      <c r="CH526" s="22">
        <v>9</v>
      </c>
      <c r="CI526" s="22">
        <v>1</v>
      </c>
      <c r="CJ526" s="22">
        <v>0.24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100</v>
      </c>
      <c r="B527" s="22">
        <v>75</v>
      </c>
      <c r="C527" s="22">
        <v>465351</v>
      </c>
      <c r="D527" s="22">
        <v>0</v>
      </c>
      <c r="E527" s="22">
        <v>0</v>
      </c>
      <c r="F527" s="22">
        <v>-3</v>
      </c>
      <c r="G527" s="22">
        <v>3</v>
      </c>
      <c r="H527" s="22">
        <v>0</v>
      </c>
      <c r="I527" s="22">
        <v>3</v>
      </c>
      <c r="J527" s="20">
        <v>0</v>
      </c>
      <c r="K527" s="20">
        <v>0.8</v>
      </c>
      <c r="L527" s="22">
        <v>0</v>
      </c>
      <c r="M527" s="20" t="s">
        <v>1715</v>
      </c>
      <c r="N527" s="20">
        <v>0.6</v>
      </c>
      <c r="O527" s="22">
        <v>566</v>
      </c>
      <c r="P527" s="23" t="b">
        <v>0</v>
      </c>
      <c r="Q527" s="20"/>
      <c r="R527" s="20" t="s">
        <v>4289</v>
      </c>
      <c r="S527" s="22">
        <v>47</v>
      </c>
      <c r="T527" s="20" t="s">
        <v>1716</v>
      </c>
      <c r="U527" s="20">
        <v>1.9</v>
      </c>
      <c r="V527" s="20" t="s">
        <v>642</v>
      </c>
      <c r="W527" s="20">
        <v>0.1</v>
      </c>
      <c r="X527" s="23" t="b">
        <v>0</v>
      </c>
      <c r="Y527" s="20"/>
      <c r="Z527" s="20" t="s">
        <v>857</v>
      </c>
      <c r="AA527" s="22">
        <v>13</v>
      </c>
      <c r="AB527" s="22">
        <v>43</v>
      </c>
      <c r="AC527" s="22">
        <v>25</v>
      </c>
      <c r="AD527" s="22">
        <v>22218</v>
      </c>
      <c r="AE527" s="22">
        <v>6</v>
      </c>
      <c r="AF527" s="22">
        <v>37906</v>
      </c>
      <c r="AG527" s="22">
        <v>54</v>
      </c>
      <c r="AH527" s="20">
        <v>0.1</v>
      </c>
      <c r="AI527" s="20">
        <v>5.3</v>
      </c>
      <c r="AJ527" s="20" t="s">
        <v>2339</v>
      </c>
      <c r="AK527" s="22">
        <v>680</v>
      </c>
      <c r="AL527" s="22">
        <v>0</v>
      </c>
      <c r="AM527" s="22">
        <v>2</v>
      </c>
      <c r="AN527" s="22">
        <v>2</v>
      </c>
      <c r="AO527" s="22">
        <v>11</v>
      </c>
      <c r="AP527" s="22">
        <v>0</v>
      </c>
      <c r="AQ527" s="22">
        <v>0</v>
      </c>
      <c r="AR527" s="22">
        <v>0</v>
      </c>
      <c r="AS527" s="22">
        <v>0</v>
      </c>
      <c r="AT527" s="22">
        <v>1</v>
      </c>
      <c r="AU527" s="22">
        <v>0</v>
      </c>
      <c r="AV527" s="22">
        <v>1</v>
      </c>
      <c r="AW527" s="22">
        <v>101</v>
      </c>
      <c r="AX527" s="20">
        <v>134.19999999999999</v>
      </c>
      <c r="AY527" s="20">
        <v>175.2</v>
      </c>
      <c r="AZ527" s="20">
        <v>98</v>
      </c>
      <c r="BA527" s="20">
        <v>40.799999999999997</v>
      </c>
      <c r="BB527" s="22">
        <v>8</v>
      </c>
      <c r="BC527" s="20">
        <v>0.41</v>
      </c>
      <c r="BD527" s="20">
        <v>1.51</v>
      </c>
      <c r="BE527" s="20">
        <v>1.92</v>
      </c>
      <c r="BF527" s="20">
        <v>9.01</v>
      </c>
      <c r="BG527" s="22">
        <v>317</v>
      </c>
      <c r="BH527" s="22">
        <v>133</v>
      </c>
      <c r="BI527" s="22">
        <v>169</v>
      </c>
      <c r="BJ527" s="22">
        <v>108</v>
      </c>
      <c r="BK527" s="22">
        <v>234</v>
      </c>
      <c r="BL527" s="22">
        <v>123</v>
      </c>
      <c r="BM527" s="22">
        <v>277</v>
      </c>
      <c r="BN527" s="22">
        <v>133</v>
      </c>
      <c r="BO527" s="20"/>
      <c r="BP527" s="20"/>
      <c r="BQ527" s="20"/>
      <c r="BR527" s="20"/>
      <c r="BS527" s="20"/>
      <c r="BT527" s="20"/>
      <c r="BU527" s="22">
        <v>0.05</v>
      </c>
      <c r="BV527" s="22">
        <v>0</v>
      </c>
      <c r="BW527" s="22">
        <v>0.2</v>
      </c>
      <c r="BX527" s="22">
        <v>0.25</v>
      </c>
      <c r="BY527" s="22">
        <v>1.19</v>
      </c>
      <c r="BZ527" s="22">
        <v>1.46</v>
      </c>
      <c r="CA527" s="22">
        <v>328</v>
      </c>
      <c r="CB527" s="22">
        <v>214</v>
      </c>
      <c r="CC527" s="22">
        <v>292</v>
      </c>
      <c r="CD527" s="22">
        <v>142</v>
      </c>
      <c r="CE527" s="22">
        <v>321</v>
      </c>
      <c r="CF527" s="22">
        <v>136</v>
      </c>
      <c r="CG527" s="22">
        <v>440</v>
      </c>
      <c r="CH527" s="22">
        <v>145</v>
      </c>
      <c r="CI527" s="22">
        <v>1.06</v>
      </c>
      <c r="CJ527" s="22">
        <v>0.26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2">
        <v>100</v>
      </c>
      <c r="B528" s="22">
        <v>100</v>
      </c>
      <c r="C528" s="22">
        <v>477424</v>
      </c>
      <c r="D528" s="22">
        <v>0</v>
      </c>
      <c r="E528" s="22">
        <v>0</v>
      </c>
      <c r="F528" s="22">
        <v>-2</v>
      </c>
      <c r="G528" s="22">
        <v>2</v>
      </c>
      <c r="H528" s="22">
        <v>0</v>
      </c>
      <c r="I528" s="22">
        <v>2</v>
      </c>
      <c r="J528" s="20">
        <v>0</v>
      </c>
      <c r="K528" s="20">
        <v>0.5</v>
      </c>
      <c r="L528" s="22">
        <v>0</v>
      </c>
      <c r="M528" s="20" t="s">
        <v>2409</v>
      </c>
      <c r="N528" s="20">
        <v>0</v>
      </c>
      <c r="O528" s="22">
        <v>616</v>
      </c>
      <c r="P528" s="23" t="b">
        <v>0</v>
      </c>
      <c r="Q528" s="20"/>
      <c r="R528" s="20" t="s">
        <v>4047</v>
      </c>
      <c r="S528" s="22">
        <v>48</v>
      </c>
      <c r="T528" s="20" t="s">
        <v>2410</v>
      </c>
      <c r="U528" s="20">
        <v>2.4</v>
      </c>
      <c r="V528" s="20" t="s">
        <v>2411</v>
      </c>
      <c r="W528" s="20">
        <v>2.5</v>
      </c>
      <c r="X528" s="23" t="b">
        <v>0</v>
      </c>
      <c r="Y528" s="20"/>
      <c r="Z528" s="20" t="s">
        <v>857</v>
      </c>
      <c r="AA528" s="22">
        <v>13</v>
      </c>
      <c r="AB528" s="22">
        <v>43</v>
      </c>
      <c r="AC528" s="22">
        <v>44</v>
      </c>
      <c r="AD528" s="22">
        <v>652152</v>
      </c>
      <c r="AE528" s="22">
        <v>285</v>
      </c>
      <c r="AF528" s="22">
        <v>804568</v>
      </c>
      <c r="AG528" s="22">
        <v>1214</v>
      </c>
      <c r="AH528" s="20">
        <v>0</v>
      </c>
      <c r="AI528" s="20">
        <v>9.1999999999999993</v>
      </c>
      <c r="AJ528" s="20" t="s">
        <v>2411</v>
      </c>
      <c r="AK528" s="22">
        <v>1472</v>
      </c>
      <c r="AL528" s="22">
        <v>0</v>
      </c>
      <c r="AM528" s="22">
        <v>0</v>
      </c>
      <c r="AN528" s="22">
        <v>4</v>
      </c>
      <c r="AO528" s="22">
        <v>18</v>
      </c>
      <c r="AP528" s="22">
        <v>0</v>
      </c>
      <c r="AQ528" s="22">
        <v>0</v>
      </c>
      <c r="AR528" s="22">
        <v>0</v>
      </c>
      <c r="AS528" s="22">
        <v>2</v>
      </c>
      <c r="AT528" s="22">
        <v>0</v>
      </c>
      <c r="AU528" s="22">
        <v>0</v>
      </c>
      <c r="AV528" s="22">
        <v>1</v>
      </c>
      <c r="AW528" s="22">
        <v>280</v>
      </c>
      <c r="AX528" s="20">
        <v>256.39999999999998</v>
      </c>
      <c r="AY528" s="20">
        <v>219.8</v>
      </c>
      <c r="AZ528" s="20">
        <v>169</v>
      </c>
      <c r="BA528" s="20">
        <v>64.599999999999994</v>
      </c>
      <c r="BB528" s="22">
        <v>16</v>
      </c>
      <c r="BC528" s="20">
        <v>1.03</v>
      </c>
      <c r="BD528" s="20">
        <v>1.1200000000000001</v>
      </c>
      <c r="BE528" s="20">
        <v>2.15</v>
      </c>
      <c r="BF528" s="20">
        <v>17.149999999999999</v>
      </c>
      <c r="BG528" s="22">
        <v>224</v>
      </c>
      <c r="BH528" s="22">
        <v>85</v>
      </c>
      <c r="BI528" s="22">
        <v>140</v>
      </c>
      <c r="BJ528" s="22">
        <v>28</v>
      </c>
      <c r="BK528" s="22">
        <v>159</v>
      </c>
      <c r="BL528" s="22">
        <v>21</v>
      </c>
      <c r="BM528" s="22">
        <v>191</v>
      </c>
      <c r="BN528" s="22">
        <v>53</v>
      </c>
      <c r="BO528" s="20"/>
      <c r="BP528" s="20"/>
      <c r="BQ528" s="20"/>
      <c r="BR528" s="20"/>
      <c r="BS528" s="20"/>
      <c r="BT528" s="20"/>
      <c r="BU528" s="22">
        <v>0.06</v>
      </c>
      <c r="BV528" s="22">
        <v>0</v>
      </c>
      <c r="BW528" s="22">
        <v>7.0000000000000007E-2</v>
      </c>
      <c r="BX528" s="22">
        <v>0.13</v>
      </c>
      <c r="BY528" s="22">
        <v>1.05</v>
      </c>
      <c r="BZ528" s="22">
        <v>1.1000000000000001</v>
      </c>
      <c r="CA528" s="22">
        <v>298</v>
      </c>
      <c r="CB528" s="22">
        <v>34</v>
      </c>
      <c r="CC528" s="22">
        <v>748</v>
      </c>
      <c r="CD528" s="22">
        <v>264</v>
      </c>
      <c r="CE528" s="22">
        <v>244</v>
      </c>
      <c r="CF528" s="22">
        <v>77</v>
      </c>
      <c r="CG528" s="22">
        <v>130</v>
      </c>
      <c r="CH528" s="22">
        <v>53</v>
      </c>
      <c r="CI528" s="22">
        <v>0.98</v>
      </c>
      <c r="CJ528" s="22">
        <v>0.24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100</v>
      </c>
      <c r="B529" s="22">
        <v>75</v>
      </c>
      <c r="C529" s="22">
        <v>248875</v>
      </c>
      <c r="D529" s="22">
        <v>0</v>
      </c>
      <c r="E529" s="22">
        <v>0</v>
      </c>
      <c r="F529" s="22">
        <v>-1</v>
      </c>
      <c r="G529" s="22">
        <v>1</v>
      </c>
      <c r="H529" s="22">
        <v>1</v>
      </c>
      <c r="I529" s="22">
        <v>3</v>
      </c>
      <c r="J529" s="20">
        <v>0</v>
      </c>
      <c r="K529" s="20">
        <v>1.3</v>
      </c>
      <c r="L529" s="22">
        <v>1</v>
      </c>
      <c r="M529" s="20" t="s">
        <v>2841</v>
      </c>
      <c r="N529" s="20">
        <v>1.2</v>
      </c>
      <c r="O529" s="22">
        <v>678</v>
      </c>
      <c r="P529" s="23" t="b">
        <v>0</v>
      </c>
      <c r="Q529" s="20"/>
      <c r="R529" s="20" t="s">
        <v>4290</v>
      </c>
      <c r="S529" s="22">
        <v>64</v>
      </c>
      <c r="T529" s="20" t="s">
        <v>2842</v>
      </c>
      <c r="U529" s="20">
        <v>3.1</v>
      </c>
      <c r="V529" s="20" t="s">
        <v>2843</v>
      </c>
      <c r="W529" s="20">
        <v>1.9</v>
      </c>
      <c r="X529" s="23" t="b">
        <v>0</v>
      </c>
      <c r="Y529" s="20"/>
      <c r="Z529" s="20" t="s">
        <v>857</v>
      </c>
      <c r="AA529" s="22">
        <v>13</v>
      </c>
      <c r="AB529" s="22">
        <v>43</v>
      </c>
      <c r="AC529" s="22">
        <v>62</v>
      </c>
      <c r="AD529" s="22">
        <v>1470908</v>
      </c>
      <c r="AE529" s="22">
        <v>626</v>
      </c>
      <c r="AF529" s="22">
        <v>1325599</v>
      </c>
      <c r="AG529" s="22">
        <v>5227</v>
      </c>
      <c r="AH529" s="20">
        <v>0.2</v>
      </c>
      <c r="AI529" s="20">
        <v>9.6999999999999993</v>
      </c>
      <c r="AJ529" s="20" t="s">
        <v>2843</v>
      </c>
      <c r="AK529" s="22">
        <v>1194</v>
      </c>
      <c r="AL529" s="22">
        <v>2</v>
      </c>
      <c r="AM529" s="22">
        <v>5</v>
      </c>
      <c r="AN529" s="22">
        <v>1</v>
      </c>
      <c r="AO529" s="22">
        <v>16</v>
      </c>
      <c r="AP529" s="22">
        <v>0</v>
      </c>
      <c r="AQ529" s="22">
        <v>0</v>
      </c>
      <c r="AR529" s="22">
        <v>0</v>
      </c>
      <c r="AS529" s="22">
        <v>3</v>
      </c>
      <c r="AT529" s="22">
        <v>0</v>
      </c>
      <c r="AU529" s="22">
        <v>0</v>
      </c>
      <c r="AV529" s="22">
        <v>9</v>
      </c>
      <c r="AW529" s="22">
        <v>271</v>
      </c>
      <c r="AX529" s="20">
        <v>354.2</v>
      </c>
      <c r="AY529" s="20">
        <v>480.1</v>
      </c>
      <c r="AZ529" s="20">
        <v>572</v>
      </c>
      <c r="BA529" s="20">
        <v>140.80000000000001</v>
      </c>
      <c r="BB529" s="22">
        <v>14</v>
      </c>
      <c r="BC529" s="20">
        <v>1.44</v>
      </c>
      <c r="BD529" s="20">
        <v>4.5599999999999996</v>
      </c>
      <c r="BE529" s="20">
        <v>6</v>
      </c>
      <c r="BF529" s="20">
        <v>12.19</v>
      </c>
      <c r="BG529" s="22">
        <v>151</v>
      </c>
      <c r="BH529" s="22">
        <v>67</v>
      </c>
      <c r="BI529" s="22">
        <v>44</v>
      </c>
      <c r="BJ529" s="22">
        <v>37</v>
      </c>
      <c r="BK529" s="22">
        <v>28</v>
      </c>
      <c r="BL529" s="22">
        <v>15</v>
      </c>
      <c r="BM529" s="22">
        <v>41</v>
      </c>
      <c r="BN529" s="22">
        <v>29</v>
      </c>
      <c r="BO529" s="20"/>
      <c r="BP529" s="20"/>
      <c r="BQ529" s="20"/>
      <c r="BR529" s="20"/>
      <c r="BS529" s="20"/>
      <c r="BT529" s="20"/>
      <c r="BU529" s="22">
        <v>0.11</v>
      </c>
      <c r="BV529" s="22">
        <v>0</v>
      </c>
      <c r="BW529" s="22">
        <v>0.34</v>
      </c>
      <c r="BX529" s="22">
        <v>0.45</v>
      </c>
      <c r="BY529" s="22">
        <v>0.92</v>
      </c>
      <c r="BZ529" s="22">
        <v>1.21</v>
      </c>
      <c r="CA529" s="22">
        <v>50</v>
      </c>
      <c r="CB529" s="22">
        <v>28</v>
      </c>
      <c r="CC529" s="22">
        <v>233</v>
      </c>
      <c r="CD529" s="22">
        <v>113</v>
      </c>
      <c r="CE529" s="22">
        <v>139</v>
      </c>
      <c r="CF529" s="22">
        <v>69</v>
      </c>
      <c r="CG529" s="22">
        <v>146</v>
      </c>
      <c r="CH529" s="22">
        <v>46</v>
      </c>
      <c r="CI529" s="22">
        <v>1.06</v>
      </c>
      <c r="CJ529" s="22">
        <v>0.08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0"/>
      <c r="B530" s="20"/>
      <c r="C530" s="22">
        <v>496283</v>
      </c>
      <c r="D530" s="22">
        <v>0</v>
      </c>
      <c r="E530" s="22">
        <v>0</v>
      </c>
      <c r="F530" s="22">
        <v>0</v>
      </c>
      <c r="G530" s="22">
        <v>0</v>
      </c>
      <c r="H530" s="22">
        <v>0</v>
      </c>
      <c r="I530" s="22">
        <v>3</v>
      </c>
      <c r="J530" s="20">
        <v>0</v>
      </c>
      <c r="K530" s="20">
        <v>0.5</v>
      </c>
      <c r="L530" s="22">
        <v>0</v>
      </c>
      <c r="M530" s="20" t="s">
        <v>3495</v>
      </c>
      <c r="N530" s="20">
        <v>0</v>
      </c>
      <c r="O530" s="22">
        <v>762</v>
      </c>
      <c r="P530" s="23" t="b">
        <v>0</v>
      </c>
      <c r="Q530" s="20"/>
      <c r="R530" s="20"/>
      <c r="S530" s="22">
        <v>45</v>
      </c>
      <c r="T530" s="20" t="s">
        <v>3496</v>
      </c>
      <c r="U530" s="20">
        <v>0</v>
      </c>
      <c r="V530" s="20" t="s">
        <v>3497</v>
      </c>
      <c r="W530" s="20">
        <v>0</v>
      </c>
      <c r="X530" s="23" t="b">
        <v>0</v>
      </c>
      <c r="Y530" s="20"/>
      <c r="Z530" s="20" t="s">
        <v>857</v>
      </c>
      <c r="AA530" s="22">
        <v>13</v>
      </c>
      <c r="AB530" s="22">
        <v>43</v>
      </c>
      <c r="AC530" s="22">
        <v>0</v>
      </c>
      <c r="AD530" s="22">
        <v>137</v>
      </c>
      <c r="AE530" s="22">
        <v>4</v>
      </c>
      <c r="AF530" s="22">
        <v>112</v>
      </c>
      <c r="AG530" s="22">
        <v>1</v>
      </c>
      <c r="AH530" s="20">
        <v>0</v>
      </c>
      <c r="AI530" s="20">
        <v>0</v>
      </c>
      <c r="AJ530" s="20" t="s">
        <v>3497</v>
      </c>
      <c r="AK530" s="22">
        <v>0</v>
      </c>
      <c r="AL530" s="22">
        <v>0</v>
      </c>
      <c r="AM530" s="22">
        <v>0</v>
      </c>
      <c r="AN530" s="22">
        <v>0</v>
      </c>
      <c r="AO530" s="22">
        <v>0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0</v>
      </c>
      <c r="AV530" s="22">
        <v>0</v>
      </c>
      <c r="AW530" s="22">
        <v>0</v>
      </c>
      <c r="AX530" s="20">
        <v>0</v>
      </c>
      <c r="AY530" s="20">
        <v>0</v>
      </c>
      <c r="AZ530" s="20">
        <v>0</v>
      </c>
      <c r="BA530" s="20">
        <v>0</v>
      </c>
      <c r="BB530" s="22">
        <v>0</v>
      </c>
      <c r="BC530" s="20">
        <v>0</v>
      </c>
      <c r="BD530" s="20">
        <v>0</v>
      </c>
      <c r="BE530" s="20">
        <v>0</v>
      </c>
      <c r="BF530" s="20">
        <v>0</v>
      </c>
      <c r="BG530" s="22">
        <v>749</v>
      </c>
      <c r="BH530" s="22">
        <v>302</v>
      </c>
      <c r="BI530" s="22">
        <v>743</v>
      </c>
      <c r="BJ530" s="22">
        <v>301</v>
      </c>
      <c r="BK530" s="22">
        <v>731</v>
      </c>
      <c r="BL530" s="22">
        <v>296</v>
      </c>
      <c r="BM530" s="22">
        <v>752</v>
      </c>
      <c r="BN530" s="22">
        <v>303</v>
      </c>
      <c r="BO530" s="20"/>
      <c r="BP530" s="20"/>
      <c r="BQ530" s="20"/>
      <c r="BR530" s="20"/>
      <c r="BS530" s="20"/>
      <c r="BT530" s="20"/>
      <c r="BU530" s="22">
        <v>0</v>
      </c>
      <c r="BV530" s="22">
        <v>0</v>
      </c>
      <c r="BW530" s="22">
        <v>0</v>
      </c>
      <c r="BX530" s="22">
        <v>0</v>
      </c>
      <c r="BY530" s="22">
        <v>0</v>
      </c>
      <c r="BZ530" s="22">
        <v>0</v>
      </c>
      <c r="CA530" s="22">
        <v>453</v>
      </c>
      <c r="CB530" s="22">
        <v>267</v>
      </c>
      <c r="CC530" s="22">
        <v>673</v>
      </c>
      <c r="CD530" s="22">
        <v>258</v>
      </c>
      <c r="CE530" s="22">
        <v>752</v>
      </c>
      <c r="CF530" s="22">
        <v>305</v>
      </c>
      <c r="CG530" s="22">
        <v>810</v>
      </c>
      <c r="CH530" s="22">
        <v>345</v>
      </c>
      <c r="CI530" s="22">
        <v>0</v>
      </c>
      <c r="CJ530" s="22">
        <v>0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0"/>
      <c r="B531" s="20"/>
      <c r="C531" s="22">
        <v>462438</v>
      </c>
      <c r="D531" s="22">
        <v>0</v>
      </c>
      <c r="E531" s="22">
        <v>0</v>
      </c>
      <c r="F531" s="22">
        <v>0</v>
      </c>
      <c r="G531" s="22">
        <v>0</v>
      </c>
      <c r="H531" s="22">
        <v>0</v>
      </c>
      <c r="I531" s="22">
        <v>3</v>
      </c>
      <c r="J531" s="20">
        <v>0</v>
      </c>
      <c r="K531" s="20">
        <v>0.5</v>
      </c>
      <c r="L531" s="22">
        <v>0</v>
      </c>
      <c r="M531" s="20" t="s">
        <v>3560</v>
      </c>
      <c r="N531" s="20">
        <v>0</v>
      </c>
      <c r="O531" s="22">
        <v>771</v>
      </c>
      <c r="P531" s="23" t="b">
        <v>0</v>
      </c>
      <c r="Q531" s="20"/>
      <c r="R531" s="20"/>
      <c r="S531" s="22">
        <v>45</v>
      </c>
      <c r="T531" s="20" t="s">
        <v>3561</v>
      </c>
      <c r="U531" s="20">
        <v>0</v>
      </c>
      <c r="V531" s="20" t="s">
        <v>3562</v>
      </c>
      <c r="W531" s="20">
        <v>0</v>
      </c>
      <c r="X531" s="23" t="b">
        <v>0</v>
      </c>
      <c r="Y531" s="20"/>
      <c r="Z531" s="20" t="s">
        <v>857</v>
      </c>
      <c r="AA531" s="22">
        <v>13</v>
      </c>
      <c r="AB531" s="22">
        <v>43</v>
      </c>
      <c r="AC531" s="22">
        <v>0</v>
      </c>
      <c r="AD531" s="22">
        <v>149</v>
      </c>
      <c r="AE531" s="22">
        <v>7</v>
      </c>
      <c r="AF531" s="22">
        <v>106</v>
      </c>
      <c r="AG531" s="22">
        <v>3</v>
      </c>
      <c r="AH531" s="20">
        <v>0</v>
      </c>
      <c r="AI531" s="20">
        <v>0</v>
      </c>
      <c r="AJ531" s="20" t="s">
        <v>3562</v>
      </c>
      <c r="AK531" s="22">
        <v>0</v>
      </c>
      <c r="AL531" s="22">
        <v>0</v>
      </c>
      <c r="AM531" s="22">
        <v>0</v>
      </c>
      <c r="AN531" s="22">
        <v>0</v>
      </c>
      <c r="AO531" s="22">
        <v>0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0</v>
      </c>
      <c r="AW531" s="22">
        <v>0</v>
      </c>
      <c r="AX531" s="20">
        <v>0</v>
      </c>
      <c r="AY531" s="20">
        <v>0</v>
      </c>
      <c r="AZ531" s="20">
        <v>0</v>
      </c>
      <c r="BA531" s="20">
        <v>0</v>
      </c>
      <c r="BB531" s="22">
        <v>0</v>
      </c>
      <c r="BC531" s="20">
        <v>0</v>
      </c>
      <c r="BD531" s="20">
        <v>0</v>
      </c>
      <c r="BE531" s="20">
        <v>0</v>
      </c>
      <c r="BF531" s="20">
        <v>0</v>
      </c>
      <c r="BG531" s="22">
        <v>731</v>
      </c>
      <c r="BH531" s="22">
        <v>287</v>
      </c>
      <c r="BI531" s="22">
        <v>725</v>
      </c>
      <c r="BJ531" s="22">
        <v>286</v>
      </c>
      <c r="BK531" s="22">
        <v>712</v>
      </c>
      <c r="BL531" s="22">
        <v>280</v>
      </c>
      <c r="BM531" s="22">
        <v>734</v>
      </c>
      <c r="BN531" s="22">
        <v>288</v>
      </c>
      <c r="BO531" s="20"/>
      <c r="BP531" s="20"/>
      <c r="BQ531" s="20"/>
      <c r="BR531" s="20"/>
      <c r="BS531" s="20"/>
      <c r="BT531" s="20"/>
      <c r="BU531" s="22">
        <v>0</v>
      </c>
      <c r="BV531" s="22">
        <v>0</v>
      </c>
      <c r="BW531" s="22">
        <v>0</v>
      </c>
      <c r="BX531" s="22">
        <v>0</v>
      </c>
      <c r="BY531" s="22">
        <v>0</v>
      </c>
      <c r="BZ531" s="22">
        <v>0</v>
      </c>
      <c r="CA531" s="22">
        <v>429</v>
      </c>
      <c r="CB531" s="22">
        <v>248</v>
      </c>
      <c r="CC531" s="22">
        <v>653</v>
      </c>
      <c r="CD531" s="22">
        <v>240</v>
      </c>
      <c r="CE531" s="22">
        <v>735</v>
      </c>
      <c r="CF531" s="22">
        <v>290</v>
      </c>
      <c r="CG531" s="22">
        <v>809</v>
      </c>
      <c r="CH531" s="22">
        <v>344</v>
      </c>
      <c r="CI531" s="22">
        <v>0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0"/>
      <c r="B532" s="20"/>
      <c r="C532" s="22">
        <v>516250</v>
      </c>
      <c r="D532" s="22">
        <v>0</v>
      </c>
      <c r="E532" s="22">
        <v>0</v>
      </c>
      <c r="F532" s="22">
        <v>0</v>
      </c>
      <c r="G532" s="22">
        <v>0</v>
      </c>
      <c r="H532" s="22">
        <v>0</v>
      </c>
      <c r="I532" s="22">
        <v>3</v>
      </c>
      <c r="J532" s="20">
        <v>0</v>
      </c>
      <c r="K532" s="20">
        <v>0.5</v>
      </c>
      <c r="L532" s="22">
        <v>0</v>
      </c>
      <c r="M532" s="20" t="s">
        <v>956</v>
      </c>
      <c r="N532" s="20">
        <v>0</v>
      </c>
      <c r="O532" s="22">
        <v>814</v>
      </c>
      <c r="P532" s="23" t="b">
        <v>0</v>
      </c>
      <c r="Q532" s="20"/>
      <c r="R532" s="20"/>
      <c r="S532" s="22">
        <v>45</v>
      </c>
      <c r="T532" s="20" t="s">
        <v>3992</v>
      </c>
      <c r="U532" s="20">
        <v>0</v>
      </c>
      <c r="V532" s="20" t="s">
        <v>3656</v>
      </c>
      <c r="W532" s="20">
        <v>0</v>
      </c>
      <c r="X532" s="23" t="b">
        <v>0</v>
      </c>
      <c r="Y532" s="20"/>
      <c r="Z532" s="20" t="s">
        <v>857</v>
      </c>
      <c r="AA532" s="22">
        <v>13</v>
      </c>
      <c r="AB532" s="22">
        <v>43</v>
      </c>
      <c r="AC532" s="22">
        <v>0</v>
      </c>
      <c r="AD532" s="22">
        <v>66</v>
      </c>
      <c r="AE532" s="22">
        <v>9</v>
      </c>
      <c r="AF532" s="22">
        <v>26</v>
      </c>
      <c r="AG532" s="22">
        <v>3</v>
      </c>
      <c r="AH532" s="20">
        <v>0</v>
      </c>
      <c r="AI532" s="20">
        <v>0</v>
      </c>
      <c r="AJ532" s="20" t="s">
        <v>3656</v>
      </c>
      <c r="AK532" s="22">
        <v>0</v>
      </c>
      <c r="AL532" s="22">
        <v>0</v>
      </c>
      <c r="AM532" s="22">
        <v>0</v>
      </c>
      <c r="AN532" s="22">
        <v>0</v>
      </c>
      <c r="AO532" s="22">
        <v>0</v>
      </c>
      <c r="AP532" s="22">
        <v>0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0</v>
      </c>
      <c r="AW532" s="22">
        <v>0</v>
      </c>
      <c r="AX532" s="20">
        <v>0</v>
      </c>
      <c r="AY532" s="20">
        <v>0</v>
      </c>
      <c r="AZ532" s="20">
        <v>0</v>
      </c>
      <c r="BA532" s="20">
        <v>0</v>
      </c>
      <c r="BB532" s="22">
        <v>0</v>
      </c>
      <c r="BC532" s="20">
        <v>0</v>
      </c>
      <c r="BD532" s="20">
        <v>0</v>
      </c>
      <c r="BE532" s="20">
        <v>0</v>
      </c>
      <c r="BF532" s="20">
        <v>0</v>
      </c>
      <c r="BG532" s="22">
        <v>760</v>
      </c>
      <c r="BH532" s="22">
        <v>311</v>
      </c>
      <c r="BI532" s="22">
        <v>756</v>
      </c>
      <c r="BJ532" s="22">
        <v>311</v>
      </c>
      <c r="BK532" s="22">
        <v>744</v>
      </c>
      <c r="BL532" s="22">
        <v>306</v>
      </c>
      <c r="BM532" s="22">
        <v>763</v>
      </c>
      <c r="BN532" s="22">
        <v>312</v>
      </c>
      <c r="BO532" s="20"/>
      <c r="BP532" s="20"/>
      <c r="BQ532" s="20"/>
      <c r="BR532" s="20"/>
      <c r="BS532" s="20"/>
      <c r="BT532" s="20"/>
      <c r="BU532" s="22">
        <v>0</v>
      </c>
      <c r="BV532" s="22">
        <v>0</v>
      </c>
      <c r="BW532" s="22">
        <v>0</v>
      </c>
      <c r="BX532" s="22">
        <v>0</v>
      </c>
      <c r="BY532" s="22">
        <v>0</v>
      </c>
      <c r="BZ532" s="22">
        <v>0</v>
      </c>
      <c r="CA532" s="22">
        <v>470</v>
      </c>
      <c r="CB532" s="22">
        <v>281</v>
      </c>
      <c r="CC532" s="22">
        <v>689</v>
      </c>
      <c r="CD532" s="22">
        <v>271</v>
      </c>
      <c r="CE532" s="22">
        <v>763</v>
      </c>
      <c r="CF532" s="22">
        <v>314</v>
      </c>
      <c r="CG532" s="22">
        <v>822</v>
      </c>
      <c r="CH532" s="22">
        <v>354</v>
      </c>
      <c r="CI532" s="22">
        <v>0</v>
      </c>
      <c r="CJ532" s="22">
        <v>0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0</v>
      </c>
      <c r="B533" s="22">
        <v>0</v>
      </c>
      <c r="C533" s="22">
        <v>184341</v>
      </c>
      <c r="D533" s="22">
        <v>0</v>
      </c>
      <c r="E533" s="22">
        <v>0</v>
      </c>
      <c r="F533" s="22">
        <v>-2</v>
      </c>
      <c r="G533" s="22">
        <v>2</v>
      </c>
      <c r="H533" s="22">
        <v>0</v>
      </c>
      <c r="I533" s="22">
        <v>3</v>
      </c>
      <c r="J533" s="20">
        <v>0</v>
      </c>
      <c r="K533" s="20">
        <v>0</v>
      </c>
      <c r="L533" s="22">
        <v>0</v>
      </c>
      <c r="M533" s="20" t="s">
        <v>1160</v>
      </c>
      <c r="N533" s="20">
        <v>0</v>
      </c>
      <c r="O533" s="22">
        <v>209</v>
      </c>
      <c r="P533" s="23" t="b">
        <v>0</v>
      </c>
      <c r="Q533" s="20" t="s">
        <v>4180</v>
      </c>
      <c r="R533" s="20" t="s">
        <v>3376</v>
      </c>
      <c r="S533" s="22">
        <v>68</v>
      </c>
      <c r="T533" s="20" t="s">
        <v>1161</v>
      </c>
      <c r="U533" s="20">
        <v>1.5</v>
      </c>
      <c r="V533" s="20" t="s">
        <v>464</v>
      </c>
      <c r="W533" s="20">
        <v>0.8</v>
      </c>
      <c r="X533" s="23" t="b">
        <v>0</v>
      </c>
      <c r="Y533" s="20"/>
      <c r="Z533" s="20" t="s">
        <v>898</v>
      </c>
      <c r="AA533" s="22">
        <v>14</v>
      </c>
      <c r="AB533" s="22">
        <v>1</v>
      </c>
      <c r="AC533" s="22">
        <v>12</v>
      </c>
      <c r="AD533" s="22">
        <v>25203</v>
      </c>
      <c r="AE533" s="22">
        <v>46</v>
      </c>
      <c r="AF533" s="22">
        <v>285834</v>
      </c>
      <c r="AG533" s="22">
        <v>150</v>
      </c>
      <c r="AH533" s="20">
        <v>0</v>
      </c>
      <c r="AI533" s="20">
        <v>1.8</v>
      </c>
      <c r="AJ533" s="20" t="s">
        <v>464</v>
      </c>
      <c r="AK533" s="22">
        <v>397</v>
      </c>
      <c r="AL533" s="22">
        <v>0</v>
      </c>
      <c r="AM533" s="22">
        <v>0</v>
      </c>
      <c r="AN533" s="22">
        <v>1</v>
      </c>
      <c r="AO533" s="22">
        <v>6</v>
      </c>
      <c r="AP533" s="22">
        <v>0</v>
      </c>
      <c r="AQ533" s="22">
        <v>0</v>
      </c>
      <c r="AR533" s="22">
        <v>0</v>
      </c>
      <c r="AS533" s="22">
        <v>1</v>
      </c>
      <c r="AT533" s="22">
        <v>0</v>
      </c>
      <c r="AU533" s="22">
        <v>0</v>
      </c>
      <c r="AV533" s="22">
        <v>0</v>
      </c>
      <c r="AW533" s="22">
        <v>51</v>
      </c>
      <c r="AX533" s="20">
        <v>53</v>
      </c>
      <c r="AY533" s="20">
        <v>86.3</v>
      </c>
      <c r="AZ533" s="20">
        <v>40</v>
      </c>
      <c r="BA533" s="20">
        <v>18</v>
      </c>
      <c r="BB533" s="22">
        <v>4</v>
      </c>
      <c r="BC533" s="20">
        <v>0.2</v>
      </c>
      <c r="BD533" s="20">
        <v>0.32</v>
      </c>
      <c r="BE533" s="20">
        <v>0.52</v>
      </c>
      <c r="BF533" s="20">
        <v>6.92</v>
      </c>
      <c r="BG533" s="22">
        <v>416</v>
      </c>
      <c r="BH533" s="22">
        <v>178</v>
      </c>
      <c r="BI533" s="22">
        <v>279</v>
      </c>
      <c r="BJ533" s="22">
        <v>158</v>
      </c>
      <c r="BK533" s="22">
        <v>341</v>
      </c>
      <c r="BL533" s="22">
        <v>176</v>
      </c>
      <c r="BM533" s="22">
        <v>380</v>
      </c>
      <c r="BN533" s="22">
        <v>169</v>
      </c>
      <c r="BO533" s="20"/>
      <c r="BP533" s="20"/>
      <c r="BQ533" s="20"/>
      <c r="BR533" s="20"/>
      <c r="BS533" s="20"/>
      <c r="BT533" s="20"/>
      <c r="BU533" s="22">
        <v>0.05</v>
      </c>
      <c r="BV533" s="22">
        <v>0</v>
      </c>
      <c r="BW533" s="22">
        <v>7.0000000000000007E-2</v>
      </c>
      <c r="BX533" s="22">
        <v>0.12</v>
      </c>
      <c r="BY533" s="22">
        <v>1.57</v>
      </c>
      <c r="BZ533" s="22">
        <v>1.36</v>
      </c>
      <c r="CA533" s="22">
        <v>36</v>
      </c>
      <c r="CB533" s="22">
        <v>20</v>
      </c>
      <c r="CC533" s="22">
        <v>831</v>
      </c>
      <c r="CD533" s="22">
        <v>361</v>
      </c>
      <c r="CE533" s="22">
        <v>391</v>
      </c>
      <c r="CF533" s="22">
        <v>175</v>
      </c>
      <c r="CG533" s="22">
        <v>218</v>
      </c>
      <c r="CH533" s="22">
        <v>68</v>
      </c>
      <c r="CI533" s="22">
        <v>0.91</v>
      </c>
      <c r="CJ533" s="22">
        <v>0.23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2">
        <v>0</v>
      </c>
      <c r="B534" s="22">
        <v>0</v>
      </c>
      <c r="C534" s="22">
        <v>152590</v>
      </c>
      <c r="D534" s="22">
        <v>0</v>
      </c>
      <c r="E534" s="22">
        <v>0</v>
      </c>
      <c r="F534" s="22">
        <v>0</v>
      </c>
      <c r="G534" s="22">
        <v>0</v>
      </c>
      <c r="H534" s="22">
        <v>0</v>
      </c>
      <c r="I534" s="22">
        <v>2</v>
      </c>
      <c r="J534" s="20">
        <v>0</v>
      </c>
      <c r="K534" s="20">
        <v>0</v>
      </c>
      <c r="L534" s="22">
        <v>0</v>
      </c>
      <c r="M534" s="20" t="s">
        <v>1254</v>
      </c>
      <c r="N534" s="20">
        <v>0</v>
      </c>
      <c r="O534" s="22">
        <v>370</v>
      </c>
      <c r="P534" s="23" t="b">
        <v>0</v>
      </c>
      <c r="Q534" s="20" t="s">
        <v>2196</v>
      </c>
      <c r="R534" s="20" t="s">
        <v>2197</v>
      </c>
      <c r="S534" s="22">
        <v>45</v>
      </c>
      <c r="T534" s="20" t="s">
        <v>1430</v>
      </c>
      <c r="U534" s="20">
        <v>0</v>
      </c>
      <c r="V534" s="20" t="s">
        <v>754</v>
      </c>
      <c r="W534" s="20">
        <v>0</v>
      </c>
      <c r="X534" s="23" t="b">
        <v>0</v>
      </c>
      <c r="Y534" s="20"/>
      <c r="Z534" s="20" t="s">
        <v>871</v>
      </c>
      <c r="AA534" s="22">
        <v>14</v>
      </c>
      <c r="AB534" s="22">
        <v>1</v>
      </c>
      <c r="AC534" s="22">
        <v>0</v>
      </c>
      <c r="AD534" s="22">
        <v>0</v>
      </c>
      <c r="AE534" s="22">
        <v>0</v>
      </c>
      <c r="AF534" s="22">
        <v>724</v>
      </c>
      <c r="AG534" s="22">
        <v>2</v>
      </c>
      <c r="AH534" s="20">
        <v>0</v>
      </c>
      <c r="AI534" s="20">
        <v>0</v>
      </c>
      <c r="AJ534" s="20" t="s">
        <v>2198</v>
      </c>
      <c r="AK534" s="22">
        <v>0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0</v>
      </c>
      <c r="AX534" s="20">
        <v>0</v>
      </c>
      <c r="AY534" s="20">
        <v>0</v>
      </c>
      <c r="AZ534" s="20">
        <v>0</v>
      </c>
      <c r="BA534" s="20">
        <v>0</v>
      </c>
      <c r="BB534" s="22">
        <v>0</v>
      </c>
      <c r="BC534" s="20">
        <v>0</v>
      </c>
      <c r="BD534" s="20">
        <v>0</v>
      </c>
      <c r="BE534" s="20">
        <v>0</v>
      </c>
      <c r="BF534" s="20">
        <v>0</v>
      </c>
      <c r="BG534" s="22">
        <v>704</v>
      </c>
      <c r="BH534" s="22">
        <v>269</v>
      </c>
      <c r="BI534" s="22">
        <v>696</v>
      </c>
      <c r="BJ534" s="22">
        <v>269</v>
      </c>
      <c r="BK534" s="22">
        <v>677</v>
      </c>
      <c r="BL534" s="22">
        <v>266</v>
      </c>
      <c r="BM534" s="22">
        <v>707</v>
      </c>
      <c r="BN534" s="22">
        <v>269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</v>
      </c>
      <c r="BX534" s="22">
        <v>0</v>
      </c>
      <c r="BY534" s="22">
        <v>0</v>
      </c>
      <c r="BZ534" s="22">
        <v>0</v>
      </c>
      <c r="CA534" s="22">
        <v>364</v>
      </c>
      <c r="CB534" s="22">
        <v>57</v>
      </c>
      <c r="CC534" s="22">
        <v>616</v>
      </c>
      <c r="CD534" s="22">
        <v>253</v>
      </c>
      <c r="CE534" s="22">
        <v>711</v>
      </c>
      <c r="CF534" s="22">
        <v>267</v>
      </c>
      <c r="CG534" s="22">
        <v>755</v>
      </c>
      <c r="CH534" s="22">
        <v>257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100</v>
      </c>
      <c r="B535" s="22">
        <v>100</v>
      </c>
      <c r="C535" s="22">
        <v>493250</v>
      </c>
      <c r="D535" s="22">
        <v>0</v>
      </c>
      <c r="E535" s="22">
        <v>0</v>
      </c>
      <c r="F535" s="22">
        <v>-1</v>
      </c>
      <c r="G535" s="22">
        <v>1</v>
      </c>
      <c r="H535" s="22">
        <v>0</v>
      </c>
      <c r="I535" s="22">
        <v>3</v>
      </c>
      <c r="J535" s="20">
        <v>0</v>
      </c>
      <c r="K535" s="20">
        <v>0.2</v>
      </c>
      <c r="L535" s="22">
        <v>0</v>
      </c>
      <c r="M535" s="20" t="s">
        <v>755</v>
      </c>
      <c r="N535" s="20">
        <v>0.2</v>
      </c>
      <c r="O535" s="22">
        <v>371</v>
      </c>
      <c r="P535" s="23" t="b">
        <v>0</v>
      </c>
      <c r="Q535" s="20"/>
      <c r="R535" s="20" t="s">
        <v>2412</v>
      </c>
      <c r="S535" s="22">
        <v>44</v>
      </c>
      <c r="T535" s="20" t="s">
        <v>1456</v>
      </c>
      <c r="U535" s="20">
        <v>1</v>
      </c>
      <c r="V535" s="20" t="s">
        <v>631</v>
      </c>
      <c r="W535" s="20">
        <v>0</v>
      </c>
      <c r="X535" s="23" t="b">
        <v>0</v>
      </c>
      <c r="Y535" s="20"/>
      <c r="Z535" s="20" t="s">
        <v>857</v>
      </c>
      <c r="AA535" s="22">
        <v>14</v>
      </c>
      <c r="AB535" s="22">
        <v>1</v>
      </c>
      <c r="AC535" s="22">
        <v>2</v>
      </c>
      <c r="AD535" s="22">
        <v>2288</v>
      </c>
      <c r="AE535" s="22">
        <v>18</v>
      </c>
      <c r="AF535" s="22">
        <v>4881</v>
      </c>
      <c r="AG535" s="22">
        <v>25</v>
      </c>
      <c r="AH535" s="20">
        <v>0</v>
      </c>
      <c r="AI535" s="20">
        <v>0.5</v>
      </c>
      <c r="AJ535" s="20" t="s">
        <v>755</v>
      </c>
      <c r="AK535" s="22">
        <v>46</v>
      </c>
      <c r="AL535" s="22">
        <v>0</v>
      </c>
      <c r="AM535" s="22">
        <v>0</v>
      </c>
      <c r="AN535" s="22">
        <v>0</v>
      </c>
      <c r="AO535" s="22">
        <v>3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10</v>
      </c>
      <c r="AX535" s="20">
        <v>12.6</v>
      </c>
      <c r="AY535" s="20">
        <v>14.6</v>
      </c>
      <c r="AZ535" s="20">
        <v>31</v>
      </c>
      <c r="BA535" s="20">
        <v>5.8</v>
      </c>
      <c r="BB535" s="22">
        <v>0</v>
      </c>
      <c r="BC535" s="20">
        <v>7.0000000000000007E-2</v>
      </c>
      <c r="BD535" s="20">
        <v>0.14000000000000001</v>
      </c>
      <c r="BE535" s="20">
        <v>0.21</v>
      </c>
      <c r="BF535" s="20">
        <v>0.53</v>
      </c>
      <c r="BG535" s="22">
        <v>473</v>
      </c>
      <c r="BH535" s="22">
        <v>208</v>
      </c>
      <c r="BI535" s="22">
        <v>423</v>
      </c>
      <c r="BJ535" s="22">
        <v>212</v>
      </c>
      <c r="BK535" s="22">
        <v>364</v>
      </c>
      <c r="BL535" s="22">
        <v>184</v>
      </c>
      <c r="BM535" s="22">
        <v>456</v>
      </c>
      <c r="BN535" s="22">
        <v>205</v>
      </c>
      <c r="BO535" s="20"/>
      <c r="BP535" s="20"/>
      <c r="BQ535" s="20"/>
      <c r="BR535" s="20"/>
      <c r="BS535" s="20"/>
      <c r="BT535" s="20"/>
      <c r="BU535" s="22">
        <v>0.14000000000000001</v>
      </c>
      <c r="BV535" s="22">
        <v>0</v>
      </c>
      <c r="BW535" s="22">
        <v>0.27</v>
      </c>
      <c r="BX535" s="22">
        <v>0.41</v>
      </c>
      <c r="BY535" s="22">
        <v>1.04</v>
      </c>
      <c r="BZ535" s="22">
        <v>5.87</v>
      </c>
      <c r="CA535" s="22">
        <v>585</v>
      </c>
      <c r="CB535" s="22">
        <v>335</v>
      </c>
      <c r="CC535" s="22">
        <v>355</v>
      </c>
      <c r="CD535" s="22">
        <v>166</v>
      </c>
      <c r="CE535" s="22">
        <v>463</v>
      </c>
      <c r="CF535" s="22">
        <v>207</v>
      </c>
      <c r="CG535" s="22">
        <v>616</v>
      </c>
      <c r="CH535" s="22">
        <v>227</v>
      </c>
      <c r="CI535" s="22">
        <v>0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2">
        <v>100</v>
      </c>
      <c r="B536" s="22">
        <v>100</v>
      </c>
      <c r="C536" s="22">
        <v>467169</v>
      </c>
      <c r="D536" s="22">
        <v>0</v>
      </c>
      <c r="E536" s="22">
        <v>0</v>
      </c>
      <c r="F536" s="22">
        <v>-2</v>
      </c>
      <c r="G536" s="22">
        <v>2</v>
      </c>
      <c r="H536" s="22">
        <v>0</v>
      </c>
      <c r="I536" s="22">
        <v>3</v>
      </c>
      <c r="J536" s="20">
        <v>0</v>
      </c>
      <c r="K536" s="20">
        <v>0.8</v>
      </c>
      <c r="L536" s="22">
        <v>1</v>
      </c>
      <c r="M536" s="20" t="s">
        <v>1462</v>
      </c>
      <c r="N536" s="20">
        <v>0.8</v>
      </c>
      <c r="O536" s="22">
        <v>372</v>
      </c>
      <c r="P536" s="23" t="b">
        <v>0</v>
      </c>
      <c r="Q536" s="20"/>
      <c r="R536" s="20" t="s">
        <v>3377</v>
      </c>
      <c r="S536" s="22">
        <v>68</v>
      </c>
      <c r="T536" s="20" t="s">
        <v>1463</v>
      </c>
      <c r="U536" s="20">
        <v>1.5</v>
      </c>
      <c r="V536" s="20" t="s">
        <v>1464</v>
      </c>
      <c r="W536" s="20">
        <v>0.6</v>
      </c>
      <c r="X536" s="23" t="b">
        <v>0</v>
      </c>
      <c r="Y536" s="20"/>
      <c r="Z536" s="20" t="s">
        <v>857</v>
      </c>
      <c r="AA536" s="22">
        <v>14</v>
      </c>
      <c r="AB536" s="22">
        <v>1</v>
      </c>
      <c r="AC536" s="22">
        <v>32</v>
      </c>
      <c r="AD536" s="22">
        <v>34535</v>
      </c>
      <c r="AE536" s="22">
        <v>144</v>
      </c>
      <c r="AF536" s="22">
        <v>119606</v>
      </c>
      <c r="AG536" s="22">
        <v>296</v>
      </c>
      <c r="AH536" s="20">
        <v>0.1</v>
      </c>
      <c r="AI536" s="20">
        <v>4.7</v>
      </c>
      <c r="AJ536" s="20" t="s">
        <v>118</v>
      </c>
      <c r="AK536" s="22">
        <v>943</v>
      </c>
      <c r="AL536" s="22">
        <v>0</v>
      </c>
      <c r="AM536" s="22">
        <v>0</v>
      </c>
      <c r="AN536" s="22">
        <v>3</v>
      </c>
      <c r="AO536" s="22">
        <v>14</v>
      </c>
      <c r="AP536" s="22">
        <v>0</v>
      </c>
      <c r="AQ536" s="22">
        <v>0</v>
      </c>
      <c r="AR536" s="22">
        <v>0</v>
      </c>
      <c r="AS536" s="22">
        <v>3</v>
      </c>
      <c r="AT536" s="22">
        <v>0</v>
      </c>
      <c r="AU536" s="22">
        <v>0</v>
      </c>
      <c r="AV536" s="22">
        <v>0</v>
      </c>
      <c r="AW536" s="22">
        <v>119</v>
      </c>
      <c r="AX536" s="20">
        <v>132.19999999999999</v>
      </c>
      <c r="AY536" s="20">
        <v>232.5</v>
      </c>
      <c r="AZ536" s="20">
        <v>178</v>
      </c>
      <c r="BA536" s="20">
        <v>53.8</v>
      </c>
      <c r="BB536" s="22">
        <v>11</v>
      </c>
      <c r="BC536" s="20">
        <v>1.5</v>
      </c>
      <c r="BD536" s="20">
        <v>1.35</v>
      </c>
      <c r="BE536" s="20">
        <v>2.85</v>
      </c>
      <c r="BF536" s="20">
        <v>15.72</v>
      </c>
      <c r="BG536" s="22">
        <v>322</v>
      </c>
      <c r="BH536" s="22">
        <v>135</v>
      </c>
      <c r="BI536" s="22">
        <v>127</v>
      </c>
      <c r="BJ536" s="22">
        <v>90</v>
      </c>
      <c r="BK536" s="22">
        <v>153</v>
      </c>
      <c r="BL536" s="22">
        <v>97</v>
      </c>
      <c r="BM536" s="22">
        <v>222</v>
      </c>
      <c r="BN536" s="22">
        <v>111</v>
      </c>
      <c r="BO536" s="20"/>
      <c r="BP536" s="20"/>
      <c r="BQ536" s="20"/>
      <c r="BR536" s="20"/>
      <c r="BS536" s="20"/>
      <c r="BT536" s="20"/>
      <c r="BU536" s="22">
        <v>0.14000000000000001</v>
      </c>
      <c r="BV536" s="22">
        <v>0</v>
      </c>
      <c r="BW536" s="22">
        <v>0.13</v>
      </c>
      <c r="BX536" s="22">
        <v>0.27</v>
      </c>
      <c r="BY536" s="22">
        <v>1.5</v>
      </c>
      <c r="BZ536" s="22">
        <v>1.34</v>
      </c>
      <c r="CA536" s="22">
        <v>39</v>
      </c>
      <c r="CB536" s="22">
        <v>23</v>
      </c>
      <c r="CC536" s="22">
        <v>284</v>
      </c>
      <c r="CD536" s="22">
        <v>135</v>
      </c>
      <c r="CE536" s="22">
        <v>392</v>
      </c>
      <c r="CF536" s="22">
        <v>176</v>
      </c>
      <c r="CG536" s="22">
        <v>237</v>
      </c>
      <c r="CH536" s="22">
        <v>71</v>
      </c>
      <c r="CI536" s="22">
        <v>1.05</v>
      </c>
      <c r="CJ536" s="22">
        <v>0.28999999999999998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100</v>
      </c>
      <c r="B537" s="22">
        <v>100</v>
      </c>
      <c r="C537" s="22">
        <v>141746</v>
      </c>
      <c r="D537" s="22">
        <v>0</v>
      </c>
      <c r="E537" s="22">
        <v>0</v>
      </c>
      <c r="F537" s="22">
        <v>-3</v>
      </c>
      <c r="G537" s="22">
        <v>3</v>
      </c>
      <c r="H537" s="22">
        <v>3</v>
      </c>
      <c r="I537" s="22">
        <v>3</v>
      </c>
      <c r="J537" s="20">
        <v>0</v>
      </c>
      <c r="K537" s="20">
        <v>5.5</v>
      </c>
      <c r="L537" s="22">
        <v>11</v>
      </c>
      <c r="M537" s="20" t="s">
        <v>1427</v>
      </c>
      <c r="N537" s="20">
        <v>5.5</v>
      </c>
      <c r="O537" s="22">
        <v>373</v>
      </c>
      <c r="P537" s="23" t="b">
        <v>0</v>
      </c>
      <c r="Q537" s="20"/>
      <c r="R537" s="20" t="s">
        <v>3467</v>
      </c>
      <c r="S537" s="22">
        <v>82</v>
      </c>
      <c r="T537" s="20" t="s">
        <v>1428</v>
      </c>
      <c r="U537" s="20">
        <v>3.9</v>
      </c>
      <c r="V537" s="20" t="s">
        <v>1429</v>
      </c>
      <c r="W537" s="20">
        <v>9.6999999999999993</v>
      </c>
      <c r="X537" s="23" t="b">
        <v>0</v>
      </c>
      <c r="Y537" s="20"/>
      <c r="Z537" s="20" t="s">
        <v>857</v>
      </c>
      <c r="AA537" s="22">
        <v>14</v>
      </c>
      <c r="AB537" s="22">
        <v>1</v>
      </c>
      <c r="AC537" s="22">
        <v>105</v>
      </c>
      <c r="AD537" s="22">
        <v>1647044</v>
      </c>
      <c r="AE537" s="22">
        <v>5326</v>
      </c>
      <c r="AF537" s="22">
        <v>3281511</v>
      </c>
      <c r="AG537" s="22">
        <v>9868</v>
      </c>
      <c r="AH537" s="20">
        <v>0.7</v>
      </c>
      <c r="AI537" s="20">
        <v>12.8</v>
      </c>
      <c r="AJ537" s="20" t="s">
        <v>2199</v>
      </c>
      <c r="AK537" s="22">
        <v>2430</v>
      </c>
      <c r="AL537" s="22">
        <v>4</v>
      </c>
      <c r="AM537" s="22">
        <v>7</v>
      </c>
      <c r="AN537" s="22">
        <v>7</v>
      </c>
      <c r="AO537" s="22">
        <v>39</v>
      </c>
      <c r="AP537" s="22">
        <v>0</v>
      </c>
      <c r="AQ537" s="22">
        <v>0</v>
      </c>
      <c r="AR537" s="22">
        <v>1</v>
      </c>
      <c r="AS537" s="22">
        <v>8</v>
      </c>
      <c r="AT537" s="22">
        <v>0</v>
      </c>
      <c r="AU537" s="22">
        <v>0</v>
      </c>
      <c r="AV537" s="22">
        <v>13</v>
      </c>
      <c r="AW537" s="22">
        <v>479</v>
      </c>
      <c r="AX537" s="20">
        <v>709.2</v>
      </c>
      <c r="AY537" s="20">
        <v>1189.0999999999999</v>
      </c>
      <c r="AZ537" s="20">
        <v>511</v>
      </c>
      <c r="BA537" s="20">
        <v>240.9</v>
      </c>
      <c r="BB537" s="22">
        <v>27</v>
      </c>
      <c r="BC537" s="20">
        <v>6.96</v>
      </c>
      <c r="BD537" s="20">
        <v>6.96</v>
      </c>
      <c r="BE537" s="20">
        <v>13.92</v>
      </c>
      <c r="BF537" s="20">
        <v>46.43</v>
      </c>
      <c r="BG537" s="22">
        <v>21</v>
      </c>
      <c r="BH537" s="22">
        <v>9</v>
      </c>
      <c r="BI537" s="22">
        <v>2</v>
      </c>
      <c r="BJ537" s="22">
        <v>2</v>
      </c>
      <c r="BK537" s="22">
        <v>39</v>
      </c>
      <c r="BL537" s="22">
        <v>23</v>
      </c>
      <c r="BM537" s="22">
        <v>5</v>
      </c>
      <c r="BN537" s="22">
        <v>4</v>
      </c>
      <c r="BO537" s="22">
        <v>2</v>
      </c>
      <c r="BP537" s="20"/>
      <c r="BQ537" s="22">
        <v>1</v>
      </c>
      <c r="BR537" s="20"/>
      <c r="BS537" s="22">
        <v>1</v>
      </c>
      <c r="BT537" s="20"/>
      <c r="BU537" s="22">
        <v>0.26</v>
      </c>
      <c r="BV537" s="22">
        <v>0</v>
      </c>
      <c r="BW537" s="22">
        <v>0.26</v>
      </c>
      <c r="BX537" s="22">
        <v>0.52</v>
      </c>
      <c r="BY537" s="22">
        <v>1.72</v>
      </c>
      <c r="BZ537" s="22">
        <v>1.44</v>
      </c>
      <c r="CA537" s="22">
        <v>11</v>
      </c>
      <c r="CB537" s="22">
        <v>7</v>
      </c>
      <c r="CC537" s="22">
        <v>25</v>
      </c>
      <c r="CD537" s="22">
        <v>16</v>
      </c>
      <c r="CE537" s="22">
        <v>62</v>
      </c>
      <c r="CF537" s="22">
        <v>34</v>
      </c>
      <c r="CG537" s="22">
        <v>42</v>
      </c>
      <c r="CH537" s="22">
        <v>14</v>
      </c>
      <c r="CI537" s="22">
        <v>1</v>
      </c>
      <c r="CJ537" s="22">
        <v>0.26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0</v>
      </c>
      <c r="B538" s="22">
        <v>0</v>
      </c>
      <c r="C538" s="22">
        <v>232937</v>
      </c>
      <c r="D538" s="22">
        <v>0</v>
      </c>
      <c r="E538" s="22">
        <v>0</v>
      </c>
      <c r="F538" s="22">
        <v>0</v>
      </c>
      <c r="G538" s="22">
        <v>0</v>
      </c>
      <c r="H538" s="22">
        <v>0</v>
      </c>
      <c r="I538" s="22">
        <v>2</v>
      </c>
      <c r="J538" s="20">
        <v>0</v>
      </c>
      <c r="K538" s="20">
        <v>0</v>
      </c>
      <c r="L538" s="22">
        <v>0</v>
      </c>
      <c r="M538" s="20" t="s">
        <v>1444</v>
      </c>
      <c r="N538" s="20">
        <v>0</v>
      </c>
      <c r="O538" s="22">
        <v>374</v>
      </c>
      <c r="P538" s="23" t="b">
        <v>0</v>
      </c>
      <c r="Q538" s="20" t="s">
        <v>2844</v>
      </c>
      <c r="R538" s="20" t="s">
        <v>2845</v>
      </c>
      <c r="S538" s="22">
        <v>40</v>
      </c>
      <c r="T538" s="20" t="s">
        <v>1445</v>
      </c>
      <c r="U538" s="20">
        <v>0</v>
      </c>
      <c r="V538" s="20" t="s">
        <v>1371</v>
      </c>
      <c r="W538" s="20">
        <v>0.1</v>
      </c>
      <c r="X538" s="23" t="b">
        <v>0</v>
      </c>
      <c r="Y538" s="20"/>
      <c r="Z538" s="20" t="s">
        <v>871</v>
      </c>
      <c r="AA538" s="22">
        <v>14</v>
      </c>
      <c r="AB538" s="22">
        <v>1</v>
      </c>
      <c r="AC538" s="22">
        <v>0</v>
      </c>
      <c r="AD538" s="22">
        <v>1224</v>
      </c>
      <c r="AE538" s="22">
        <v>0</v>
      </c>
      <c r="AF538" s="22">
        <v>13196</v>
      </c>
      <c r="AG538" s="22">
        <v>14</v>
      </c>
      <c r="AH538" s="20">
        <v>0</v>
      </c>
      <c r="AI538" s="20">
        <v>0</v>
      </c>
      <c r="AJ538" s="20" t="s">
        <v>752</v>
      </c>
      <c r="AK538" s="22">
        <v>0</v>
      </c>
      <c r="AL538" s="22">
        <v>0</v>
      </c>
      <c r="AM538" s="22">
        <v>0</v>
      </c>
      <c r="AN538" s="22">
        <v>0</v>
      </c>
      <c r="AO538" s="22">
        <v>0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0</v>
      </c>
      <c r="AW538" s="22">
        <v>0</v>
      </c>
      <c r="AX538" s="20">
        <v>0</v>
      </c>
      <c r="AY538" s="20">
        <v>0</v>
      </c>
      <c r="AZ538" s="20">
        <v>0</v>
      </c>
      <c r="BA538" s="20">
        <v>0</v>
      </c>
      <c r="BB538" s="22">
        <v>0</v>
      </c>
      <c r="BC538" s="20">
        <v>0</v>
      </c>
      <c r="BD538" s="20">
        <v>0</v>
      </c>
      <c r="BE538" s="20">
        <v>0</v>
      </c>
      <c r="BF538" s="20">
        <v>0</v>
      </c>
      <c r="BG538" s="22">
        <v>587</v>
      </c>
      <c r="BH538" s="22">
        <v>211</v>
      </c>
      <c r="BI538" s="22">
        <v>573</v>
      </c>
      <c r="BJ538" s="22">
        <v>210</v>
      </c>
      <c r="BK538" s="22">
        <v>535</v>
      </c>
      <c r="BL538" s="22">
        <v>199</v>
      </c>
      <c r="BM538" s="22">
        <v>591</v>
      </c>
      <c r="BN538" s="22">
        <v>211</v>
      </c>
      <c r="BO538" s="20"/>
      <c r="BP538" s="20"/>
      <c r="BQ538" s="20"/>
      <c r="BR538" s="20"/>
      <c r="BS538" s="20"/>
      <c r="BT538" s="20"/>
      <c r="BU538" s="22">
        <v>0</v>
      </c>
      <c r="BV538" s="22">
        <v>0</v>
      </c>
      <c r="BW538" s="22">
        <v>0</v>
      </c>
      <c r="BX538" s="22">
        <v>0</v>
      </c>
      <c r="BY538" s="22">
        <v>0</v>
      </c>
      <c r="BZ538" s="22">
        <v>0</v>
      </c>
      <c r="CA538" s="22">
        <v>706</v>
      </c>
      <c r="CB538" s="22">
        <v>187</v>
      </c>
      <c r="CC538" s="22">
        <v>451</v>
      </c>
      <c r="CD538" s="22">
        <v>160</v>
      </c>
      <c r="CE538" s="22">
        <v>598</v>
      </c>
      <c r="CF538" s="22">
        <v>207</v>
      </c>
      <c r="CG538" s="22">
        <v>495</v>
      </c>
      <c r="CH538" s="22">
        <v>191</v>
      </c>
      <c r="CI538" s="22">
        <v>0</v>
      </c>
      <c r="CJ538" s="22">
        <v>0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27.75" thickBot="1">
      <c r="A539" s="22">
        <v>0</v>
      </c>
      <c r="B539" s="22">
        <v>0</v>
      </c>
      <c r="C539" s="22">
        <v>197365</v>
      </c>
      <c r="D539" s="22">
        <v>0</v>
      </c>
      <c r="E539" s="22">
        <v>0</v>
      </c>
      <c r="F539" s="22">
        <v>0</v>
      </c>
      <c r="G539" s="22">
        <v>0</v>
      </c>
      <c r="H539" s="22">
        <v>0</v>
      </c>
      <c r="I539" s="22">
        <v>2</v>
      </c>
      <c r="J539" s="20">
        <v>0</v>
      </c>
      <c r="K539" s="20">
        <v>0</v>
      </c>
      <c r="L539" s="22">
        <v>0</v>
      </c>
      <c r="M539" s="20" t="s">
        <v>1437</v>
      </c>
      <c r="N539" s="20">
        <v>0</v>
      </c>
      <c r="O539" s="22">
        <v>375</v>
      </c>
      <c r="P539" s="23" t="b">
        <v>0</v>
      </c>
      <c r="Q539" s="20" t="s">
        <v>3083</v>
      </c>
      <c r="R539" s="20" t="s">
        <v>3084</v>
      </c>
      <c r="S539" s="22">
        <v>40</v>
      </c>
      <c r="T539" s="20" t="s">
        <v>1438</v>
      </c>
      <c r="U539" s="20">
        <v>0</v>
      </c>
      <c r="V539" s="20" t="s">
        <v>753</v>
      </c>
      <c r="W539" s="20">
        <v>0.1</v>
      </c>
      <c r="X539" s="23" t="b">
        <v>0</v>
      </c>
      <c r="Y539" s="20"/>
      <c r="Z539" s="20" t="s">
        <v>871</v>
      </c>
      <c r="AA539" s="22">
        <v>14</v>
      </c>
      <c r="AB539" s="22">
        <v>1</v>
      </c>
      <c r="AC539" s="22">
        <v>0</v>
      </c>
      <c r="AD539" s="22">
        <v>2895</v>
      </c>
      <c r="AE539" s="22">
        <v>0</v>
      </c>
      <c r="AF539" s="22">
        <v>16904</v>
      </c>
      <c r="AG539" s="22">
        <v>15</v>
      </c>
      <c r="AH539" s="20">
        <v>0</v>
      </c>
      <c r="AI539" s="20">
        <v>0</v>
      </c>
      <c r="AJ539" s="20" t="s">
        <v>753</v>
      </c>
      <c r="AK539" s="22">
        <v>0</v>
      </c>
      <c r="AL539" s="22">
        <v>0</v>
      </c>
      <c r="AM539" s="22">
        <v>0</v>
      </c>
      <c r="AN539" s="22">
        <v>0</v>
      </c>
      <c r="AO539" s="22">
        <v>0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0</v>
      </c>
      <c r="AW539" s="22">
        <v>0</v>
      </c>
      <c r="AX539" s="20">
        <v>0</v>
      </c>
      <c r="AY539" s="20">
        <v>0</v>
      </c>
      <c r="AZ539" s="20">
        <v>0</v>
      </c>
      <c r="BA539" s="20">
        <v>0</v>
      </c>
      <c r="BB539" s="22">
        <v>0</v>
      </c>
      <c r="BC539" s="20">
        <v>0</v>
      </c>
      <c r="BD539" s="20">
        <v>0</v>
      </c>
      <c r="BE539" s="20">
        <v>0</v>
      </c>
      <c r="BF539" s="20">
        <v>0</v>
      </c>
      <c r="BG539" s="22">
        <v>575</v>
      </c>
      <c r="BH539" s="22">
        <v>203</v>
      </c>
      <c r="BI539" s="22">
        <v>561</v>
      </c>
      <c r="BJ539" s="22">
        <v>202</v>
      </c>
      <c r="BK539" s="22">
        <v>523</v>
      </c>
      <c r="BL539" s="22">
        <v>191</v>
      </c>
      <c r="BM539" s="22">
        <v>579</v>
      </c>
      <c r="BN539" s="22">
        <v>203</v>
      </c>
      <c r="BO539" s="20"/>
      <c r="BP539" s="20"/>
      <c r="BQ539" s="20"/>
      <c r="BR539" s="20"/>
      <c r="BS539" s="20"/>
      <c r="BT539" s="20"/>
      <c r="BU539" s="22">
        <v>0</v>
      </c>
      <c r="BV539" s="22">
        <v>0</v>
      </c>
      <c r="BW539" s="22">
        <v>0</v>
      </c>
      <c r="BX539" s="22">
        <v>0</v>
      </c>
      <c r="BY539" s="22">
        <v>0</v>
      </c>
      <c r="BZ539" s="22">
        <v>0</v>
      </c>
      <c r="CA539" s="22">
        <v>693</v>
      </c>
      <c r="CB539" s="22">
        <v>178</v>
      </c>
      <c r="CC539" s="22">
        <v>439</v>
      </c>
      <c r="CD539" s="22">
        <v>152</v>
      </c>
      <c r="CE539" s="22">
        <v>586</v>
      </c>
      <c r="CF539" s="22">
        <v>199</v>
      </c>
      <c r="CG539" s="22">
        <v>447</v>
      </c>
      <c r="CH539" s="22">
        <v>172</v>
      </c>
      <c r="CI539" s="22">
        <v>0</v>
      </c>
      <c r="CJ539" s="22">
        <v>0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100</v>
      </c>
      <c r="B540" s="22">
        <v>100</v>
      </c>
      <c r="C540" s="22">
        <v>61256</v>
      </c>
      <c r="D540" s="22">
        <v>0</v>
      </c>
      <c r="E540" s="22">
        <v>0</v>
      </c>
      <c r="F540" s="22">
        <v>-2</v>
      </c>
      <c r="G540" s="22">
        <v>2</v>
      </c>
      <c r="H540" s="22">
        <v>0</v>
      </c>
      <c r="I540" s="22">
        <v>3</v>
      </c>
      <c r="J540" s="20">
        <v>0</v>
      </c>
      <c r="K540" s="20">
        <v>1.5</v>
      </c>
      <c r="L540" s="22">
        <v>3</v>
      </c>
      <c r="M540" s="20" t="s">
        <v>1459</v>
      </c>
      <c r="N540" s="20">
        <v>1.5</v>
      </c>
      <c r="O540" s="22">
        <v>376</v>
      </c>
      <c r="P540" s="23" t="b">
        <v>0</v>
      </c>
      <c r="Q540" s="20"/>
      <c r="R540" s="20" t="s">
        <v>4114</v>
      </c>
      <c r="S540" s="22">
        <v>53</v>
      </c>
      <c r="T540" s="20" t="s">
        <v>1460</v>
      </c>
      <c r="U540" s="20">
        <v>2.2999999999999998</v>
      </c>
      <c r="V540" s="20" t="s">
        <v>1461</v>
      </c>
      <c r="W540" s="20">
        <v>2</v>
      </c>
      <c r="X540" s="23" t="b">
        <v>0</v>
      </c>
      <c r="Y540" s="20"/>
      <c r="Z540" s="20" t="s">
        <v>857</v>
      </c>
      <c r="AA540" s="22">
        <v>14</v>
      </c>
      <c r="AB540" s="22">
        <v>1</v>
      </c>
      <c r="AC540" s="22">
        <v>35</v>
      </c>
      <c r="AD540" s="22">
        <v>153046</v>
      </c>
      <c r="AE540" s="22">
        <v>375</v>
      </c>
      <c r="AF540" s="22">
        <v>457301</v>
      </c>
      <c r="AG540" s="22">
        <v>655</v>
      </c>
      <c r="AH540" s="20">
        <v>0.3</v>
      </c>
      <c r="AI540" s="20">
        <v>6.6</v>
      </c>
      <c r="AJ540" s="20" t="s">
        <v>139</v>
      </c>
      <c r="AK540" s="22">
        <v>1177</v>
      </c>
      <c r="AL540" s="22">
        <v>1</v>
      </c>
      <c r="AM540" s="22">
        <v>1</v>
      </c>
      <c r="AN540" s="22">
        <v>4</v>
      </c>
      <c r="AO540" s="22">
        <v>17</v>
      </c>
      <c r="AP540" s="22">
        <v>0</v>
      </c>
      <c r="AQ540" s="22">
        <v>0</v>
      </c>
      <c r="AR540" s="22">
        <v>0</v>
      </c>
      <c r="AS540" s="22">
        <v>4</v>
      </c>
      <c r="AT540" s="22">
        <v>0</v>
      </c>
      <c r="AU540" s="22">
        <v>0</v>
      </c>
      <c r="AV540" s="22">
        <v>0</v>
      </c>
      <c r="AW540" s="22">
        <v>173</v>
      </c>
      <c r="AX540" s="20">
        <v>358</v>
      </c>
      <c r="AY540" s="20">
        <v>166.6</v>
      </c>
      <c r="AZ540" s="20">
        <v>199</v>
      </c>
      <c r="BA540" s="20">
        <v>72.3</v>
      </c>
      <c r="BB540" s="22">
        <v>15</v>
      </c>
      <c r="BC540" s="20">
        <v>2.5299999999999998</v>
      </c>
      <c r="BD540" s="20">
        <v>0.57999999999999996</v>
      </c>
      <c r="BE540" s="20">
        <v>3.11</v>
      </c>
      <c r="BF540" s="20">
        <v>22.9</v>
      </c>
      <c r="BG540" s="22">
        <v>149</v>
      </c>
      <c r="BH540" s="22">
        <v>66</v>
      </c>
      <c r="BI540" s="22">
        <v>176</v>
      </c>
      <c r="BJ540" s="22">
        <v>112</v>
      </c>
      <c r="BK540" s="22">
        <v>141</v>
      </c>
      <c r="BL540" s="22">
        <v>90</v>
      </c>
      <c r="BM540" s="22">
        <v>169</v>
      </c>
      <c r="BN540" s="22">
        <v>87</v>
      </c>
      <c r="BO540" s="20"/>
      <c r="BP540" s="20"/>
      <c r="BQ540" s="20"/>
      <c r="BR540" s="20"/>
      <c r="BS540" s="20"/>
      <c r="BT540" s="20"/>
      <c r="BU540" s="22">
        <v>0.19</v>
      </c>
      <c r="BV540" s="22">
        <v>0</v>
      </c>
      <c r="BW540" s="22">
        <v>0.04</v>
      </c>
      <c r="BX540" s="22">
        <v>0.23</v>
      </c>
      <c r="BY540" s="22">
        <v>1.75</v>
      </c>
      <c r="BZ540" s="22">
        <v>1.3</v>
      </c>
      <c r="CA540" s="22">
        <v>129</v>
      </c>
      <c r="CB540" s="22">
        <v>79</v>
      </c>
      <c r="CC540" s="22">
        <v>211</v>
      </c>
      <c r="CD540" s="22">
        <v>101</v>
      </c>
      <c r="CE540" s="22">
        <v>262</v>
      </c>
      <c r="CF540" s="22">
        <v>110</v>
      </c>
      <c r="CG540" s="22">
        <v>144</v>
      </c>
      <c r="CH540" s="22">
        <v>45</v>
      </c>
      <c r="CI540" s="22">
        <v>1.1499999999999999</v>
      </c>
      <c r="CJ540" s="22">
        <v>0.31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100</v>
      </c>
      <c r="B541" s="22">
        <v>100</v>
      </c>
      <c r="C541" s="22">
        <v>216051</v>
      </c>
      <c r="D541" s="22">
        <v>0</v>
      </c>
      <c r="E541" s="22">
        <v>0</v>
      </c>
      <c r="F541" s="22">
        <v>2</v>
      </c>
      <c r="G541" s="22">
        <v>-2</v>
      </c>
      <c r="H541" s="22">
        <v>2</v>
      </c>
      <c r="I541" s="22">
        <v>2</v>
      </c>
      <c r="J541" s="20">
        <v>0</v>
      </c>
      <c r="K541" s="20">
        <v>2.5</v>
      </c>
      <c r="L541" s="22">
        <v>6</v>
      </c>
      <c r="M541" s="20" t="s">
        <v>1352</v>
      </c>
      <c r="N541" s="20">
        <v>2.5</v>
      </c>
      <c r="O541" s="22">
        <v>377</v>
      </c>
      <c r="P541" s="23" t="b">
        <v>0</v>
      </c>
      <c r="Q541" s="20"/>
      <c r="R541" s="20" t="s">
        <v>3498</v>
      </c>
      <c r="S541" s="22">
        <v>52</v>
      </c>
      <c r="T541" s="20" t="s">
        <v>1442</v>
      </c>
      <c r="U541" s="20">
        <v>3.2</v>
      </c>
      <c r="V541" s="20" t="s">
        <v>1443</v>
      </c>
      <c r="W541" s="20">
        <v>5.6</v>
      </c>
      <c r="X541" s="23" t="b">
        <v>0</v>
      </c>
      <c r="Y541" s="20"/>
      <c r="Z541" s="20" t="s">
        <v>857</v>
      </c>
      <c r="AA541" s="22">
        <v>14</v>
      </c>
      <c r="AB541" s="22">
        <v>1</v>
      </c>
      <c r="AC541" s="22">
        <v>83</v>
      </c>
      <c r="AD541" s="22">
        <v>1116140</v>
      </c>
      <c r="AE541" s="22">
        <v>7879</v>
      </c>
      <c r="AF541" s="22">
        <v>721513</v>
      </c>
      <c r="AG541" s="22">
        <v>15750</v>
      </c>
      <c r="AH541" s="20">
        <v>0.5</v>
      </c>
      <c r="AI541" s="20">
        <v>16</v>
      </c>
      <c r="AJ541" s="20" t="s">
        <v>475</v>
      </c>
      <c r="AK541" s="22">
        <v>2274</v>
      </c>
      <c r="AL541" s="22">
        <v>1</v>
      </c>
      <c r="AM541" s="22">
        <v>2</v>
      </c>
      <c r="AN541" s="22">
        <v>7</v>
      </c>
      <c r="AO541" s="22">
        <v>36</v>
      </c>
      <c r="AP541" s="22">
        <v>0</v>
      </c>
      <c r="AQ541" s="22">
        <v>0</v>
      </c>
      <c r="AR541" s="22">
        <v>0</v>
      </c>
      <c r="AS541" s="22">
        <v>4</v>
      </c>
      <c r="AT541" s="22">
        <v>1</v>
      </c>
      <c r="AU541" s="22">
        <v>0</v>
      </c>
      <c r="AV541" s="22">
        <v>10</v>
      </c>
      <c r="AW541" s="22">
        <v>483</v>
      </c>
      <c r="AX541" s="20">
        <v>522.4</v>
      </c>
      <c r="AY541" s="20">
        <v>403.2</v>
      </c>
      <c r="AZ541" s="20">
        <v>146</v>
      </c>
      <c r="BA541" s="20">
        <v>107.3</v>
      </c>
      <c r="BB541" s="22">
        <v>25</v>
      </c>
      <c r="BC541" s="20">
        <v>0.87</v>
      </c>
      <c r="BD541" s="20">
        <v>1.72</v>
      </c>
      <c r="BE541" s="20">
        <v>2.59</v>
      </c>
      <c r="BF541" s="20">
        <v>43.9</v>
      </c>
      <c r="BG541" s="22">
        <v>57</v>
      </c>
      <c r="BH541" s="22">
        <v>19</v>
      </c>
      <c r="BI541" s="22">
        <v>62</v>
      </c>
      <c r="BJ541" s="22">
        <v>10</v>
      </c>
      <c r="BK541" s="22">
        <v>184</v>
      </c>
      <c r="BL541" s="22">
        <v>37</v>
      </c>
      <c r="BM541" s="22">
        <v>85</v>
      </c>
      <c r="BN541" s="22">
        <v>10</v>
      </c>
      <c r="BO541" s="20"/>
      <c r="BP541" s="20"/>
      <c r="BQ541" s="20"/>
      <c r="BR541" s="20"/>
      <c r="BS541" s="20"/>
      <c r="BT541" s="20"/>
      <c r="BU541" s="22">
        <v>0.03</v>
      </c>
      <c r="BV541" s="22">
        <v>0</v>
      </c>
      <c r="BW541" s="22">
        <v>7.0000000000000007E-2</v>
      </c>
      <c r="BX541" s="22">
        <v>0.1</v>
      </c>
      <c r="BY541" s="22">
        <v>1.74</v>
      </c>
      <c r="BZ541" s="22">
        <v>1.42</v>
      </c>
      <c r="CA541" s="22">
        <v>158</v>
      </c>
      <c r="CB541" s="22">
        <v>19</v>
      </c>
      <c r="CC541" s="22">
        <v>133</v>
      </c>
      <c r="CD541" s="22">
        <v>39</v>
      </c>
      <c r="CE541" s="22">
        <v>121</v>
      </c>
      <c r="CF541" s="22">
        <v>22</v>
      </c>
      <c r="CG541" s="22">
        <v>70</v>
      </c>
      <c r="CH541" s="22">
        <v>23</v>
      </c>
      <c r="CI541" s="22">
        <v>0.99</v>
      </c>
      <c r="CJ541" s="22">
        <v>0.28000000000000003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100</v>
      </c>
      <c r="B542" s="22">
        <v>100</v>
      </c>
      <c r="C542" s="22">
        <v>80607</v>
      </c>
      <c r="D542" s="22">
        <v>0</v>
      </c>
      <c r="E542" s="22">
        <v>0</v>
      </c>
      <c r="F542" s="22">
        <v>-2</v>
      </c>
      <c r="G542" s="22">
        <v>2</v>
      </c>
      <c r="H542" s="22">
        <v>0</v>
      </c>
      <c r="I542" s="22">
        <v>3</v>
      </c>
      <c r="J542" s="20">
        <v>0</v>
      </c>
      <c r="K542" s="20">
        <v>0.2</v>
      </c>
      <c r="L542" s="22">
        <v>0</v>
      </c>
      <c r="M542" s="20" t="s">
        <v>1024</v>
      </c>
      <c r="N542" s="20">
        <v>0.2</v>
      </c>
      <c r="O542" s="22">
        <v>379</v>
      </c>
      <c r="P542" s="23" t="b">
        <v>0</v>
      </c>
      <c r="Q542" s="20"/>
      <c r="R542" s="20" t="s">
        <v>3338</v>
      </c>
      <c r="S542" s="22">
        <v>58</v>
      </c>
      <c r="T542" s="20" t="s">
        <v>1453</v>
      </c>
      <c r="U542" s="20">
        <v>2.2000000000000002</v>
      </c>
      <c r="V542" s="20" t="s">
        <v>449</v>
      </c>
      <c r="W542" s="20">
        <v>0.4</v>
      </c>
      <c r="X542" s="23" t="b">
        <v>0</v>
      </c>
      <c r="Y542" s="20"/>
      <c r="Z542" s="20" t="s">
        <v>857</v>
      </c>
      <c r="AA542" s="22">
        <v>14</v>
      </c>
      <c r="AB542" s="22">
        <v>1</v>
      </c>
      <c r="AC542" s="22">
        <v>35</v>
      </c>
      <c r="AD542" s="22">
        <v>48518</v>
      </c>
      <c r="AE542" s="22">
        <v>67</v>
      </c>
      <c r="AF542" s="22">
        <v>81153</v>
      </c>
      <c r="AG542" s="22">
        <v>177</v>
      </c>
      <c r="AH542" s="20">
        <v>0</v>
      </c>
      <c r="AI542" s="20">
        <v>6</v>
      </c>
      <c r="AJ542" s="20" t="s">
        <v>449</v>
      </c>
      <c r="AK542" s="22">
        <v>882</v>
      </c>
      <c r="AL542" s="22">
        <v>1</v>
      </c>
      <c r="AM542" s="22">
        <v>1</v>
      </c>
      <c r="AN542" s="22">
        <v>1</v>
      </c>
      <c r="AO542" s="22">
        <v>20</v>
      </c>
      <c r="AP542" s="22">
        <v>0</v>
      </c>
      <c r="AQ542" s="22">
        <v>0</v>
      </c>
      <c r="AR542" s="22">
        <v>0</v>
      </c>
      <c r="AS542" s="22">
        <v>1</v>
      </c>
      <c r="AT542" s="22">
        <v>0</v>
      </c>
      <c r="AU542" s="22">
        <v>0</v>
      </c>
      <c r="AV542" s="22">
        <v>4</v>
      </c>
      <c r="AW542" s="22">
        <v>186</v>
      </c>
      <c r="AX542" s="20">
        <v>199.4</v>
      </c>
      <c r="AY542" s="20">
        <v>275.60000000000002</v>
      </c>
      <c r="AZ542" s="20">
        <v>79</v>
      </c>
      <c r="BA542" s="20">
        <v>55.5</v>
      </c>
      <c r="BB542" s="22">
        <v>9</v>
      </c>
      <c r="BC542" s="20">
        <v>0.72</v>
      </c>
      <c r="BD542" s="20">
        <v>2.04</v>
      </c>
      <c r="BE542" s="20">
        <v>2.76</v>
      </c>
      <c r="BF542" s="20">
        <v>16.79</v>
      </c>
      <c r="BG542" s="22">
        <v>271</v>
      </c>
      <c r="BH542" s="22">
        <v>114</v>
      </c>
      <c r="BI542" s="22">
        <v>106</v>
      </c>
      <c r="BJ542" s="22">
        <v>75</v>
      </c>
      <c r="BK542" s="22">
        <v>267</v>
      </c>
      <c r="BL542" s="22">
        <v>137</v>
      </c>
      <c r="BM542" s="22">
        <v>214</v>
      </c>
      <c r="BN542" s="22">
        <v>107</v>
      </c>
      <c r="BO542" s="22">
        <v>3</v>
      </c>
      <c r="BP542" s="20"/>
      <c r="BQ542" s="22">
        <v>4</v>
      </c>
      <c r="BR542" s="20"/>
      <c r="BS542" s="20"/>
      <c r="BT542" s="20"/>
      <c r="BU542" s="22">
        <v>7.0000000000000007E-2</v>
      </c>
      <c r="BV542" s="22">
        <v>0</v>
      </c>
      <c r="BW542" s="22">
        <v>0.21</v>
      </c>
      <c r="BX542" s="22">
        <v>0.28000000000000003</v>
      </c>
      <c r="BY542" s="22">
        <v>1.71</v>
      </c>
      <c r="BZ542" s="22">
        <v>2.04</v>
      </c>
      <c r="CA542" s="22">
        <v>69</v>
      </c>
      <c r="CB542" s="22">
        <v>44</v>
      </c>
      <c r="CC542" s="22">
        <v>382</v>
      </c>
      <c r="CD542" s="22">
        <v>185</v>
      </c>
      <c r="CE542" s="22">
        <v>285</v>
      </c>
      <c r="CF542" s="22">
        <v>122</v>
      </c>
      <c r="CG542" s="22">
        <v>276</v>
      </c>
      <c r="CH542" s="22">
        <v>86</v>
      </c>
      <c r="CI542" s="22">
        <v>0.92</v>
      </c>
      <c r="CJ542" s="22">
        <v>0.1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0</v>
      </c>
      <c r="B543" s="22">
        <v>0</v>
      </c>
      <c r="C543" s="22">
        <v>515501</v>
      </c>
      <c r="D543" s="22">
        <v>0</v>
      </c>
      <c r="E543" s="22">
        <v>0</v>
      </c>
      <c r="F543" s="22">
        <v>0</v>
      </c>
      <c r="G543" s="22">
        <v>0</v>
      </c>
      <c r="H543" s="22">
        <v>0</v>
      </c>
      <c r="I543" s="22">
        <v>2</v>
      </c>
      <c r="J543" s="20">
        <v>0</v>
      </c>
      <c r="K543" s="20">
        <v>0</v>
      </c>
      <c r="L543" s="22">
        <v>0</v>
      </c>
      <c r="M543" s="20" t="s">
        <v>2200</v>
      </c>
      <c r="N543" s="20">
        <v>0</v>
      </c>
      <c r="O543" s="22">
        <v>380</v>
      </c>
      <c r="P543" s="23" t="b">
        <v>0</v>
      </c>
      <c r="Q543" s="20" t="s">
        <v>2968</v>
      </c>
      <c r="R543" s="20" t="s">
        <v>2969</v>
      </c>
      <c r="S543" s="22">
        <v>40</v>
      </c>
      <c r="T543" s="20" t="s">
        <v>2201</v>
      </c>
      <c r="U543" s="20">
        <v>0</v>
      </c>
      <c r="V543" s="20" t="s">
        <v>2202</v>
      </c>
      <c r="W543" s="20">
        <v>0.1</v>
      </c>
      <c r="X543" s="23" t="b">
        <v>0</v>
      </c>
      <c r="Y543" s="20"/>
      <c r="Z543" s="20" t="s">
        <v>871</v>
      </c>
      <c r="AA543" s="22">
        <v>14</v>
      </c>
      <c r="AB543" s="22">
        <v>1</v>
      </c>
      <c r="AC543" s="22">
        <v>0</v>
      </c>
      <c r="AD543" s="22">
        <v>5187</v>
      </c>
      <c r="AE543" s="22">
        <v>0</v>
      </c>
      <c r="AF543" s="22">
        <v>25912</v>
      </c>
      <c r="AG543" s="22">
        <v>14</v>
      </c>
      <c r="AH543" s="20">
        <v>0</v>
      </c>
      <c r="AI543" s="20">
        <v>0</v>
      </c>
      <c r="AJ543" s="20" t="s">
        <v>2203</v>
      </c>
      <c r="AK543" s="22">
        <v>0</v>
      </c>
      <c r="AL543" s="22">
        <v>0</v>
      </c>
      <c r="AM543" s="22">
        <v>0</v>
      </c>
      <c r="AN543" s="22">
        <v>0</v>
      </c>
      <c r="AO543" s="22">
        <v>0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0</v>
      </c>
      <c r="AV543" s="22">
        <v>0</v>
      </c>
      <c r="AW543" s="22">
        <v>0</v>
      </c>
      <c r="AX543" s="20">
        <v>0</v>
      </c>
      <c r="AY543" s="20">
        <v>0</v>
      </c>
      <c r="AZ543" s="20">
        <v>0</v>
      </c>
      <c r="BA543" s="20">
        <v>0</v>
      </c>
      <c r="BB543" s="22">
        <v>0</v>
      </c>
      <c r="BC543" s="20">
        <v>0</v>
      </c>
      <c r="BD543" s="20">
        <v>0</v>
      </c>
      <c r="BE543" s="20">
        <v>0</v>
      </c>
      <c r="BF543" s="20">
        <v>0</v>
      </c>
      <c r="BG543" s="22">
        <v>629</v>
      </c>
      <c r="BH543" s="22">
        <v>238</v>
      </c>
      <c r="BI543" s="22">
        <v>615</v>
      </c>
      <c r="BJ543" s="22">
        <v>237</v>
      </c>
      <c r="BK543" s="22">
        <v>579</v>
      </c>
      <c r="BL543" s="22">
        <v>228</v>
      </c>
      <c r="BM543" s="22">
        <v>633</v>
      </c>
      <c r="BN543" s="22">
        <v>238</v>
      </c>
      <c r="BO543" s="20"/>
      <c r="BP543" s="20"/>
      <c r="BQ543" s="20"/>
      <c r="BR543" s="20"/>
      <c r="BS543" s="20"/>
      <c r="BT543" s="20"/>
      <c r="BU543" s="22">
        <v>0</v>
      </c>
      <c r="BV543" s="22">
        <v>0</v>
      </c>
      <c r="BW543" s="22">
        <v>0</v>
      </c>
      <c r="BX543" s="22">
        <v>0</v>
      </c>
      <c r="BY543" s="22">
        <v>0</v>
      </c>
      <c r="BZ543" s="22">
        <v>0</v>
      </c>
      <c r="CA543" s="22">
        <v>757</v>
      </c>
      <c r="CB543" s="22">
        <v>223</v>
      </c>
      <c r="CC543" s="22">
        <v>496</v>
      </c>
      <c r="CD543" s="22">
        <v>190</v>
      </c>
      <c r="CE543" s="22">
        <v>640</v>
      </c>
      <c r="CF543" s="22">
        <v>234</v>
      </c>
      <c r="CG543" s="22">
        <v>397</v>
      </c>
      <c r="CH543" s="22">
        <v>156</v>
      </c>
      <c r="CI543" s="22">
        <v>0</v>
      </c>
      <c r="CJ543" s="22">
        <v>0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0</v>
      </c>
      <c r="B544" s="22">
        <v>0</v>
      </c>
      <c r="C544" s="22">
        <v>101582</v>
      </c>
      <c r="D544" s="22">
        <v>0</v>
      </c>
      <c r="E544" s="22">
        <v>0</v>
      </c>
      <c r="F544" s="22">
        <v>0</v>
      </c>
      <c r="G544" s="22">
        <v>0</v>
      </c>
      <c r="H544" s="22">
        <v>0</v>
      </c>
      <c r="I544" s="22">
        <v>3</v>
      </c>
      <c r="J544" s="20">
        <v>0</v>
      </c>
      <c r="K544" s="20">
        <v>0</v>
      </c>
      <c r="L544" s="22">
        <v>0</v>
      </c>
      <c r="M544" s="20" t="s">
        <v>1423</v>
      </c>
      <c r="N544" s="20">
        <v>0</v>
      </c>
      <c r="O544" s="22">
        <v>381</v>
      </c>
      <c r="P544" s="23" t="b">
        <v>0</v>
      </c>
      <c r="Q544" s="20" t="s">
        <v>2528</v>
      </c>
      <c r="R544" s="20" t="s">
        <v>2529</v>
      </c>
      <c r="S544" s="22">
        <v>50</v>
      </c>
      <c r="T544" s="20" t="s">
        <v>1424</v>
      </c>
      <c r="U544" s="20">
        <v>0</v>
      </c>
      <c r="V544" s="20" t="s">
        <v>1425</v>
      </c>
      <c r="W544" s="20">
        <v>0</v>
      </c>
      <c r="X544" s="23" t="b">
        <v>0</v>
      </c>
      <c r="Y544" s="20"/>
      <c r="Z544" s="20" t="s">
        <v>871</v>
      </c>
      <c r="AA544" s="22">
        <v>14</v>
      </c>
      <c r="AB544" s="22">
        <v>1</v>
      </c>
      <c r="AC544" s="22">
        <v>0</v>
      </c>
      <c r="AD544" s="22">
        <v>322</v>
      </c>
      <c r="AE544" s="22">
        <v>0</v>
      </c>
      <c r="AF544" s="22">
        <v>10855</v>
      </c>
      <c r="AG544" s="22">
        <v>5</v>
      </c>
      <c r="AH544" s="20">
        <v>0</v>
      </c>
      <c r="AI544" s="20">
        <v>0</v>
      </c>
      <c r="AJ544" s="20" t="s">
        <v>182</v>
      </c>
      <c r="AK544" s="22">
        <v>0</v>
      </c>
      <c r="AL544" s="22">
        <v>0</v>
      </c>
      <c r="AM544" s="22">
        <v>0</v>
      </c>
      <c r="AN544" s="22">
        <v>0</v>
      </c>
      <c r="AO544" s="22">
        <v>0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0</v>
      </c>
      <c r="AW544" s="22">
        <v>0</v>
      </c>
      <c r="AX544" s="20">
        <v>0</v>
      </c>
      <c r="AY544" s="20">
        <v>0</v>
      </c>
      <c r="AZ544" s="20">
        <v>0</v>
      </c>
      <c r="BA544" s="20">
        <v>0</v>
      </c>
      <c r="BB544" s="22">
        <v>0</v>
      </c>
      <c r="BC544" s="20">
        <v>0</v>
      </c>
      <c r="BD544" s="20">
        <v>0</v>
      </c>
      <c r="BE544" s="20">
        <v>0</v>
      </c>
      <c r="BF544" s="20">
        <v>0</v>
      </c>
      <c r="BG544" s="22">
        <v>811</v>
      </c>
      <c r="BH544" s="22">
        <v>346</v>
      </c>
      <c r="BI544" s="22">
        <v>806</v>
      </c>
      <c r="BJ544" s="22">
        <v>345</v>
      </c>
      <c r="BK544" s="22">
        <v>804</v>
      </c>
      <c r="BL544" s="22">
        <v>345</v>
      </c>
      <c r="BM544" s="22">
        <v>811</v>
      </c>
      <c r="BN544" s="22">
        <v>346</v>
      </c>
      <c r="BO544" s="20"/>
      <c r="BP544" s="20"/>
      <c r="BQ544" s="20"/>
      <c r="BR544" s="20"/>
      <c r="BS544" s="20"/>
      <c r="BT544" s="20"/>
      <c r="BU544" s="22">
        <v>0</v>
      </c>
      <c r="BV544" s="22">
        <v>0</v>
      </c>
      <c r="BW544" s="22">
        <v>0</v>
      </c>
      <c r="BX544" s="22">
        <v>0</v>
      </c>
      <c r="BY544" s="22">
        <v>0</v>
      </c>
      <c r="BZ544" s="22">
        <v>0</v>
      </c>
      <c r="CA544" s="22">
        <v>175</v>
      </c>
      <c r="CB544" s="22">
        <v>107</v>
      </c>
      <c r="CC544" s="22">
        <v>776</v>
      </c>
      <c r="CD544" s="22">
        <v>327</v>
      </c>
      <c r="CE544" s="22">
        <v>810</v>
      </c>
      <c r="CF544" s="22">
        <v>346</v>
      </c>
      <c r="CG544" s="22">
        <v>568</v>
      </c>
      <c r="CH544" s="22">
        <v>202</v>
      </c>
      <c r="CI544" s="22">
        <v>0</v>
      </c>
      <c r="CJ544" s="22">
        <v>0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0"/>
      <c r="B545" s="20"/>
      <c r="C545" s="22">
        <v>493105</v>
      </c>
      <c r="D545" s="22">
        <v>0</v>
      </c>
      <c r="E545" s="22">
        <v>0</v>
      </c>
      <c r="F545" s="22">
        <v>0</v>
      </c>
      <c r="G545" s="22">
        <v>0</v>
      </c>
      <c r="H545" s="22">
        <v>2</v>
      </c>
      <c r="I545" s="22">
        <v>3</v>
      </c>
      <c r="J545" s="20">
        <v>0</v>
      </c>
      <c r="K545" s="20">
        <v>4.5</v>
      </c>
      <c r="L545" s="22">
        <v>9</v>
      </c>
      <c r="M545" s="20" t="s">
        <v>1457</v>
      </c>
      <c r="N545" s="20">
        <v>4.5</v>
      </c>
      <c r="O545" s="22">
        <v>382</v>
      </c>
      <c r="P545" s="23" t="b">
        <v>0</v>
      </c>
      <c r="Q545" s="20"/>
      <c r="R545" s="20"/>
      <c r="S545" s="22">
        <v>50</v>
      </c>
      <c r="T545" s="20" t="s">
        <v>1458</v>
      </c>
      <c r="U545" s="20">
        <v>3.6</v>
      </c>
      <c r="V545" s="20" t="s">
        <v>512</v>
      </c>
      <c r="W545" s="20">
        <v>8.3000000000000007</v>
      </c>
      <c r="X545" s="23" t="b">
        <v>0</v>
      </c>
      <c r="Y545" s="20"/>
      <c r="Z545" s="20" t="s">
        <v>857</v>
      </c>
      <c r="AA545" s="22">
        <v>14</v>
      </c>
      <c r="AB545" s="22">
        <v>1</v>
      </c>
      <c r="AC545" s="22">
        <v>94</v>
      </c>
      <c r="AD545" s="22">
        <v>1582281</v>
      </c>
      <c r="AE545" s="22">
        <v>11786</v>
      </c>
      <c r="AF545" s="22">
        <v>876278</v>
      </c>
      <c r="AG545" s="22">
        <v>26223</v>
      </c>
      <c r="AH545" s="20">
        <v>0.9</v>
      </c>
      <c r="AI545" s="20">
        <v>18.8</v>
      </c>
      <c r="AJ545" s="20" t="s">
        <v>512</v>
      </c>
      <c r="AK545" s="22">
        <v>1765</v>
      </c>
      <c r="AL545" s="22">
        <v>5</v>
      </c>
      <c r="AM545" s="22">
        <v>5</v>
      </c>
      <c r="AN545" s="22">
        <v>7</v>
      </c>
      <c r="AO545" s="22">
        <v>25</v>
      </c>
      <c r="AP545" s="22">
        <v>0</v>
      </c>
      <c r="AQ545" s="22">
        <v>0</v>
      </c>
      <c r="AR545" s="22">
        <v>0</v>
      </c>
      <c r="AS545" s="22">
        <v>4</v>
      </c>
      <c r="AT545" s="22">
        <v>0</v>
      </c>
      <c r="AU545" s="22">
        <v>0</v>
      </c>
      <c r="AV545" s="22">
        <v>5</v>
      </c>
      <c r="AW545" s="22">
        <v>275</v>
      </c>
      <c r="AX545" s="20">
        <v>382</v>
      </c>
      <c r="AY545" s="20">
        <v>484.7</v>
      </c>
      <c r="AZ545" s="20">
        <v>706</v>
      </c>
      <c r="BA545" s="20">
        <v>156.9</v>
      </c>
      <c r="BB545" s="22">
        <v>20</v>
      </c>
      <c r="BC545" s="20">
        <v>5.36</v>
      </c>
      <c r="BD545" s="20">
        <v>2.2200000000000002</v>
      </c>
      <c r="BE545" s="20">
        <v>7.58</v>
      </c>
      <c r="BF545" s="20">
        <v>34.380000000000003</v>
      </c>
      <c r="BG545" s="22">
        <v>128</v>
      </c>
      <c r="BH545" s="22">
        <v>53</v>
      </c>
      <c r="BI545" s="22">
        <v>43</v>
      </c>
      <c r="BJ545" s="22">
        <v>36</v>
      </c>
      <c r="BK545" s="22">
        <v>15</v>
      </c>
      <c r="BL545" s="22">
        <v>8</v>
      </c>
      <c r="BM545" s="22">
        <v>26</v>
      </c>
      <c r="BN545" s="22">
        <v>18</v>
      </c>
      <c r="BO545" s="20"/>
      <c r="BP545" s="20"/>
      <c r="BQ545" s="20"/>
      <c r="BR545" s="20"/>
      <c r="BS545" s="20"/>
      <c r="BT545" s="20"/>
      <c r="BU545" s="22">
        <v>0.27</v>
      </c>
      <c r="BV545" s="22">
        <v>0</v>
      </c>
      <c r="BW545" s="22">
        <v>0.11</v>
      </c>
      <c r="BX545" s="22">
        <v>0.38</v>
      </c>
      <c r="BY545" s="22">
        <v>1.75</v>
      </c>
      <c r="BZ545" s="22">
        <v>1.27</v>
      </c>
      <c r="CA545" s="22">
        <v>210</v>
      </c>
      <c r="CB545" s="22">
        <v>132</v>
      </c>
      <c r="CC545" s="22">
        <v>46</v>
      </c>
      <c r="CD545" s="22">
        <v>27</v>
      </c>
      <c r="CE545" s="22">
        <v>79</v>
      </c>
      <c r="CF545" s="22">
        <v>42</v>
      </c>
      <c r="CG545" s="22">
        <v>48</v>
      </c>
      <c r="CH545" s="22">
        <v>16</v>
      </c>
      <c r="CI545" s="22">
        <v>1.02</v>
      </c>
      <c r="CJ545" s="22">
        <v>0.36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27.75" thickBot="1">
      <c r="A546" s="22">
        <v>0</v>
      </c>
      <c r="B546" s="22">
        <v>0</v>
      </c>
      <c r="C546" s="22">
        <v>465527</v>
      </c>
      <c r="D546" s="22">
        <v>0</v>
      </c>
      <c r="E546" s="22">
        <v>0</v>
      </c>
      <c r="F546" s="22">
        <v>-2</v>
      </c>
      <c r="G546" s="22">
        <v>2</v>
      </c>
      <c r="H546" s="22">
        <v>0</v>
      </c>
      <c r="I546" s="22">
        <v>3</v>
      </c>
      <c r="J546" s="20">
        <v>0</v>
      </c>
      <c r="K546" s="20">
        <v>0</v>
      </c>
      <c r="L546" s="22">
        <v>0</v>
      </c>
      <c r="M546" s="20" t="s">
        <v>2204</v>
      </c>
      <c r="N546" s="20">
        <v>0</v>
      </c>
      <c r="O546" s="22">
        <v>383</v>
      </c>
      <c r="P546" s="23" t="b">
        <v>0</v>
      </c>
      <c r="Q546" s="20" t="s">
        <v>3679</v>
      </c>
      <c r="R546" s="20" t="s">
        <v>3680</v>
      </c>
      <c r="S546" s="22">
        <v>43</v>
      </c>
      <c r="T546" s="20" t="s">
        <v>2205</v>
      </c>
      <c r="U546" s="20">
        <v>2.2000000000000002</v>
      </c>
      <c r="V546" s="20" t="s">
        <v>2206</v>
      </c>
      <c r="W546" s="20">
        <v>0.1</v>
      </c>
      <c r="X546" s="23" t="b">
        <v>0</v>
      </c>
      <c r="Y546" s="20"/>
      <c r="Z546" s="20" t="s">
        <v>871</v>
      </c>
      <c r="AA546" s="22">
        <v>14</v>
      </c>
      <c r="AB546" s="22">
        <v>1</v>
      </c>
      <c r="AC546" s="22">
        <v>11</v>
      </c>
      <c r="AD546" s="22">
        <v>46045</v>
      </c>
      <c r="AE546" s="22">
        <v>0</v>
      </c>
      <c r="AF546" s="22">
        <v>45621</v>
      </c>
      <c r="AG546" s="22">
        <v>75</v>
      </c>
      <c r="AH546" s="20">
        <v>0</v>
      </c>
      <c r="AI546" s="20">
        <v>2.6</v>
      </c>
      <c r="AJ546" s="20" t="s">
        <v>2204</v>
      </c>
      <c r="AK546" s="22">
        <v>131</v>
      </c>
      <c r="AL546" s="22">
        <v>1</v>
      </c>
      <c r="AM546" s="22">
        <v>0</v>
      </c>
      <c r="AN546" s="22">
        <v>1</v>
      </c>
      <c r="AO546" s="22">
        <v>1</v>
      </c>
      <c r="AP546" s="22">
        <v>0</v>
      </c>
      <c r="AQ546" s="22">
        <v>0</v>
      </c>
      <c r="AR546" s="22">
        <v>0</v>
      </c>
      <c r="AS546" s="22">
        <v>1</v>
      </c>
      <c r="AT546" s="22">
        <v>0</v>
      </c>
      <c r="AU546" s="22">
        <v>0</v>
      </c>
      <c r="AV546" s="22">
        <v>0</v>
      </c>
      <c r="AW546" s="22">
        <v>34</v>
      </c>
      <c r="AX546" s="20">
        <v>48.2</v>
      </c>
      <c r="AY546" s="20">
        <v>29.8</v>
      </c>
      <c r="AZ546" s="20">
        <v>13</v>
      </c>
      <c r="BA546" s="20">
        <v>9</v>
      </c>
      <c r="BB546" s="22">
        <v>1</v>
      </c>
      <c r="BC546" s="20">
        <v>0.03</v>
      </c>
      <c r="BD546" s="20">
        <v>0.48</v>
      </c>
      <c r="BE546" s="20">
        <v>0.51</v>
      </c>
      <c r="BF546" s="20">
        <v>3.48</v>
      </c>
      <c r="BG546" s="22">
        <v>424</v>
      </c>
      <c r="BH546" s="22">
        <v>184</v>
      </c>
      <c r="BI546" s="22">
        <v>383</v>
      </c>
      <c r="BJ546" s="22">
        <v>192</v>
      </c>
      <c r="BK546" s="22">
        <v>421</v>
      </c>
      <c r="BL546" s="22">
        <v>208</v>
      </c>
      <c r="BM546" s="22">
        <v>438</v>
      </c>
      <c r="BN546" s="22">
        <v>199</v>
      </c>
      <c r="BO546" s="20"/>
      <c r="BP546" s="20"/>
      <c r="BQ546" s="20"/>
      <c r="BR546" s="20"/>
      <c r="BS546" s="20"/>
      <c r="BT546" s="20"/>
      <c r="BU546" s="22">
        <v>0.02</v>
      </c>
      <c r="BV546" s="22">
        <v>0</v>
      </c>
      <c r="BW546" s="22">
        <v>0.33</v>
      </c>
      <c r="BX546" s="22">
        <v>0.35</v>
      </c>
      <c r="BY546" s="22">
        <v>2.39</v>
      </c>
      <c r="BZ546" s="22">
        <v>0.69</v>
      </c>
      <c r="CA546" s="22">
        <v>641</v>
      </c>
      <c r="CB546" s="22">
        <v>354</v>
      </c>
      <c r="CC546" s="22">
        <v>563</v>
      </c>
      <c r="CD546" s="22">
        <v>197</v>
      </c>
      <c r="CE546" s="22">
        <v>265</v>
      </c>
      <c r="CF546" s="22">
        <v>113</v>
      </c>
      <c r="CG546" s="22">
        <v>418</v>
      </c>
      <c r="CH546" s="22">
        <v>132</v>
      </c>
      <c r="CI546" s="22">
        <v>0.69</v>
      </c>
      <c r="CJ546" s="22">
        <v>0.69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100</v>
      </c>
      <c r="B547" s="22">
        <v>100</v>
      </c>
      <c r="C547" s="22">
        <v>21205</v>
      </c>
      <c r="D547" s="22">
        <v>0</v>
      </c>
      <c r="E547" s="22">
        <v>0</v>
      </c>
      <c r="F547" s="22">
        <v>0</v>
      </c>
      <c r="G547" s="22">
        <v>0</v>
      </c>
      <c r="H547" s="22">
        <v>0</v>
      </c>
      <c r="I547" s="22">
        <v>1</v>
      </c>
      <c r="J547" s="20">
        <v>0</v>
      </c>
      <c r="K547" s="20">
        <v>0</v>
      </c>
      <c r="L547" s="22">
        <v>0</v>
      </c>
      <c r="M547" s="20" t="s">
        <v>1259</v>
      </c>
      <c r="N547" s="20">
        <v>0</v>
      </c>
      <c r="O547" s="22">
        <v>384</v>
      </c>
      <c r="P547" s="23" t="b">
        <v>0</v>
      </c>
      <c r="Q547" s="20"/>
      <c r="R547" s="20" t="s">
        <v>2530</v>
      </c>
      <c r="S547" s="22">
        <v>40</v>
      </c>
      <c r="T547" s="20" t="s">
        <v>1450</v>
      </c>
      <c r="U547" s="20">
        <v>0</v>
      </c>
      <c r="V547" s="20" t="s">
        <v>756</v>
      </c>
      <c r="W547" s="20">
        <v>0.1</v>
      </c>
      <c r="X547" s="23" t="b">
        <v>0</v>
      </c>
      <c r="Y547" s="20"/>
      <c r="Z547" s="20" t="s">
        <v>857</v>
      </c>
      <c r="AA547" s="22">
        <v>14</v>
      </c>
      <c r="AB547" s="22">
        <v>1</v>
      </c>
      <c r="AC547" s="22">
        <v>0</v>
      </c>
      <c r="AD547" s="22">
        <v>4715</v>
      </c>
      <c r="AE547" s="22">
        <v>27</v>
      </c>
      <c r="AF547" s="22">
        <v>10905</v>
      </c>
      <c r="AG547" s="22">
        <v>51</v>
      </c>
      <c r="AH547" s="20">
        <v>0</v>
      </c>
      <c r="AI547" s="20">
        <v>0</v>
      </c>
      <c r="AJ547" s="20" t="s">
        <v>756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0</v>
      </c>
      <c r="AX547" s="20">
        <v>0</v>
      </c>
      <c r="AY547" s="20">
        <v>0</v>
      </c>
      <c r="AZ547" s="20">
        <v>0</v>
      </c>
      <c r="BA547" s="20">
        <v>0</v>
      </c>
      <c r="BB547" s="22">
        <v>0</v>
      </c>
      <c r="BC547" s="20">
        <v>0</v>
      </c>
      <c r="BD547" s="20">
        <v>0</v>
      </c>
      <c r="BE547" s="20">
        <v>0</v>
      </c>
      <c r="BF547" s="20">
        <v>0</v>
      </c>
      <c r="BG547" s="22">
        <v>562</v>
      </c>
      <c r="BH547" s="22">
        <v>59</v>
      </c>
      <c r="BI547" s="22">
        <v>548</v>
      </c>
      <c r="BJ547" s="22">
        <v>42</v>
      </c>
      <c r="BK547" s="22">
        <v>509</v>
      </c>
      <c r="BL547" s="22">
        <v>31</v>
      </c>
      <c r="BM547" s="22">
        <v>566</v>
      </c>
      <c r="BN547" s="22">
        <v>59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</v>
      </c>
      <c r="BX547" s="22">
        <v>0</v>
      </c>
      <c r="BY547" s="22">
        <v>0</v>
      </c>
      <c r="BZ547" s="22">
        <v>0</v>
      </c>
      <c r="CA547" s="22">
        <v>675</v>
      </c>
      <c r="CB547" s="22">
        <v>37</v>
      </c>
      <c r="CC547" s="22">
        <v>426</v>
      </c>
      <c r="CD547" s="22">
        <v>52</v>
      </c>
      <c r="CE547" s="22">
        <v>573</v>
      </c>
      <c r="CF547" s="22">
        <v>59</v>
      </c>
      <c r="CG547" s="22">
        <v>436</v>
      </c>
      <c r="CH547" s="22">
        <v>61</v>
      </c>
      <c r="CI547" s="22">
        <v>0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100</v>
      </c>
      <c r="B548" s="22">
        <v>100</v>
      </c>
      <c r="C548" s="22">
        <v>184667</v>
      </c>
      <c r="D548" s="22">
        <v>0</v>
      </c>
      <c r="E548" s="22">
        <v>0</v>
      </c>
      <c r="F548" s="22">
        <v>0</v>
      </c>
      <c r="G548" s="22">
        <v>0</v>
      </c>
      <c r="H548" s="22">
        <v>1</v>
      </c>
      <c r="I548" s="22">
        <v>2</v>
      </c>
      <c r="J548" s="20">
        <v>0</v>
      </c>
      <c r="K548" s="20">
        <v>2.2000000000000002</v>
      </c>
      <c r="L548" s="22">
        <v>7</v>
      </c>
      <c r="M548" s="20" t="s">
        <v>1332</v>
      </c>
      <c r="N548" s="20">
        <v>2.2000000000000002</v>
      </c>
      <c r="O548" s="22">
        <v>386</v>
      </c>
      <c r="P548" s="23" t="b">
        <v>0</v>
      </c>
      <c r="Q548" s="20"/>
      <c r="R548" s="20" t="s">
        <v>3468</v>
      </c>
      <c r="S548" s="22">
        <v>45</v>
      </c>
      <c r="T548" s="20" t="s">
        <v>1435</v>
      </c>
      <c r="U548" s="20">
        <v>2.9</v>
      </c>
      <c r="V548" s="20" t="s">
        <v>546</v>
      </c>
      <c r="W548" s="20">
        <v>0.3</v>
      </c>
      <c r="X548" s="23" t="b">
        <v>0</v>
      </c>
      <c r="Y548" s="20"/>
      <c r="Z548" s="20" t="s">
        <v>857</v>
      </c>
      <c r="AA548" s="22">
        <v>14</v>
      </c>
      <c r="AB548" s="22">
        <v>1</v>
      </c>
      <c r="AC548" s="22">
        <v>53</v>
      </c>
      <c r="AD548" s="22">
        <v>93604</v>
      </c>
      <c r="AE548" s="22">
        <v>757</v>
      </c>
      <c r="AF548" s="22">
        <v>93585</v>
      </c>
      <c r="AG548" s="22">
        <v>655</v>
      </c>
      <c r="AH548" s="20">
        <v>0.5</v>
      </c>
      <c r="AI548" s="20">
        <v>11.8</v>
      </c>
      <c r="AJ548" s="20" t="s">
        <v>2207</v>
      </c>
      <c r="AK548" s="22">
        <v>1260</v>
      </c>
      <c r="AL548" s="22">
        <v>1</v>
      </c>
      <c r="AM548" s="22">
        <v>1</v>
      </c>
      <c r="AN548" s="22">
        <v>4</v>
      </c>
      <c r="AO548" s="22">
        <v>16</v>
      </c>
      <c r="AP548" s="22">
        <v>0</v>
      </c>
      <c r="AQ548" s="22">
        <v>0</v>
      </c>
      <c r="AR548" s="22">
        <v>0</v>
      </c>
      <c r="AS548" s="22">
        <v>2</v>
      </c>
      <c r="AT548" s="22">
        <v>0</v>
      </c>
      <c r="AU548" s="22">
        <v>0</v>
      </c>
      <c r="AV548" s="22">
        <v>4</v>
      </c>
      <c r="AW548" s="22">
        <v>261</v>
      </c>
      <c r="AX548" s="20">
        <v>247</v>
      </c>
      <c r="AY548" s="20">
        <v>124.1</v>
      </c>
      <c r="AZ548" s="20">
        <v>105</v>
      </c>
      <c r="BA548" s="20">
        <v>47.7</v>
      </c>
      <c r="BB548" s="22">
        <v>13</v>
      </c>
      <c r="BC548" s="20">
        <v>0.69</v>
      </c>
      <c r="BD548" s="20">
        <v>0.42</v>
      </c>
      <c r="BE548" s="20">
        <v>1.1100000000000001</v>
      </c>
      <c r="BF548" s="20">
        <v>24.31</v>
      </c>
      <c r="BG548" s="22">
        <v>232</v>
      </c>
      <c r="BH548" s="22">
        <v>88</v>
      </c>
      <c r="BI548" s="22">
        <v>227</v>
      </c>
      <c r="BJ548" s="22">
        <v>57</v>
      </c>
      <c r="BK548" s="22">
        <v>222</v>
      </c>
      <c r="BL548" s="22">
        <v>59</v>
      </c>
      <c r="BM548" s="22">
        <v>242</v>
      </c>
      <c r="BN548" s="22">
        <v>78</v>
      </c>
      <c r="BO548" s="20"/>
      <c r="BP548" s="20"/>
      <c r="BQ548" s="20"/>
      <c r="BR548" s="20"/>
      <c r="BS548" s="20"/>
      <c r="BT548" s="20"/>
      <c r="BU548" s="22">
        <v>0.05</v>
      </c>
      <c r="BV548" s="22">
        <v>0</v>
      </c>
      <c r="BW548" s="22">
        <v>0.03</v>
      </c>
      <c r="BX548" s="22">
        <v>0.08</v>
      </c>
      <c r="BY548" s="22">
        <v>1.74</v>
      </c>
      <c r="BZ548" s="22">
        <v>1.1399999999999999</v>
      </c>
      <c r="CA548" s="22">
        <v>374</v>
      </c>
      <c r="CB548" s="22">
        <v>62</v>
      </c>
      <c r="CC548" s="22">
        <v>143</v>
      </c>
      <c r="CD548" s="22">
        <v>44</v>
      </c>
      <c r="CE548" s="22">
        <v>155</v>
      </c>
      <c r="CF548" s="22">
        <v>36</v>
      </c>
      <c r="CG548" s="22">
        <v>298</v>
      </c>
      <c r="CH548" s="22">
        <v>118</v>
      </c>
      <c r="CI548" s="22">
        <v>0.93</v>
      </c>
      <c r="CJ548" s="22">
        <v>0.28999999999999998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0</v>
      </c>
      <c r="B549" s="22">
        <v>0</v>
      </c>
      <c r="C549" s="22">
        <v>95658</v>
      </c>
      <c r="D549" s="22">
        <v>0</v>
      </c>
      <c r="E549" s="22">
        <v>0</v>
      </c>
      <c r="F549" s="22">
        <v>-3</v>
      </c>
      <c r="G549" s="22">
        <v>3</v>
      </c>
      <c r="H549" s="22">
        <v>0</v>
      </c>
      <c r="I549" s="22">
        <v>2</v>
      </c>
      <c r="J549" s="20">
        <v>0</v>
      </c>
      <c r="K549" s="20">
        <v>0</v>
      </c>
      <c r="L549" s="22">
        <v>0</v>
      </c>
      <c r="M549" s="20" t="s">
        <v>1297</v>
      </c>
      <c r="N549" s="20">
        <v>1.5</v>
      </c>
      <c r="O549" s="22">
        <v>387</v>
      </c>
      <c r="P549" s="23" t="b">
        <v>0</v>
      </c>
      <c r="Q549" s="20" t="s">
        <v>4291</v>
      </c>
      <c r="R549" s="20" t="s">
        <v>4115</v>
      </c>
      <c r="S549" s="22">
        <v>42</v>
      </c>
      <c r="T549" s="20" t="s">
        <v>1422</v>
      </c>
      <c r="U549" s="20">
        <v>3.5</v>
      </c>
      <c r="V549" s="20" t="s">
        <v>518</v>
      </c>
      <c r="W549" s="20">
        <v>1.4</v>
      </c>
      <c r="X549" s="23" t="b">
        <v>0</v>
      </c>
      <c r="Y549" s="20"/>
      <c r="Z549" s="20" t="s">
        <v>898</v>
      </c>
      <c r="AA549" s="22">
        <v>14</v>
      </c>
      <c r="AB549" s="22">
        <v>1</v>
      </c>
      <c r="AC549" s="22">
        <v>56</v>
      </c>
      <c r="AD549" s="22">
        <v>594325</v>
      </c>
      <c r="AE549" s="22">
        <v>148</v>
      </c>
      <c r="AF549" s="22">
        <v>504203</v>
      </c>
      <c r="AG549" s="22">
        <v>8156</v>
      </c>
      <c r="AH549" s="20">
        <v>0.4</v>
      </c>
      <c r="AI549" s="20">
        <v>13.3</v>
      </c>
      <c r="AJ549" s="20" t="s">
        <v>518</v>
      </c>
      <c r="AK549" s="22">
        <v>1155</v>
      </c>
      <c r="AL549" s="22">
        <v>1</v>
      </c>
      <c r="AM549" s="22">
        <v>3</v>
      </c>
      <c r="AN549" s="22">
        <v>4</v>
      </c>
      <c r="AO549" s="22">
        <v>17</v>
      </c>
      <c r="AP549" s="22">
        <v>0</v>
      </c>
      <c r="AQ549" s="22">
        <v>0</v>
      </c>
      <c r="AR549" s="22">
        <v>0</v>
      </c>
      <c r="AS549" s="22">
        <v>3</v>
      </c>
      <c r="AT549" s="22">
        <v>0</v>
      </c>
      <c r="AU549" s="22">
        <v>0</v>
      </c>
      <c r="AV549" s="22">
        <v>4</v>
      </c>
      <c r="AW549" s="22">
        <v>251</v>
      </c>
      <c r="AX549" s="20">
        <v>343.2</v>
      </c>
      <c r="AY549" s="20">
        <v>84.5</v>
      </c>
      <c r="AZ549" s="20">
        <v>129</v>
      </c>
      <c r="BA549" s="20">
        <v>55.8</v>
      </c>
      <c r="BB549" s="22">
        <v>13</v>
      </c>
      <c r="BC549" s="20">
        <v>1.6</v>
      </c>
      <c r="BD549" s="20">
        <v>0.91</v>
      </c>
      <c r="BE549" s="20">
        <v>2.5099999999999998</v>
      </c>
      <c r="BF549" s="20">
        <v>23.71</v>
      </c>
      <c r="BG549" s="22">
        <v>160</v>
      </c>
      <c r="BH549" s="22">
        <v>57</v>
      </c>
      <c r="BI549" s="22">
        <v>287</v>
      </c>
      <c r="BJ549" s="22">
        <v>89</v>
      </c>
      <c r="BK549" s="22">
        <v>195</v>
      </c>
      <c r="BL549" s="22">
        <v>44</v>
      </c>
      <c r="BM549" s="22">
        <v>211</v>
      </c>
      <c r="BN549" s="22">
        <v>59</v>
      </c>
      <c r="BO549" s="20"/>
      <c r="BP549" s="20"/>
      <c r="BQ549" s="20"/>
      <c r="BR549" s="20"/>
      <c r="BS549" s="20"/>
      <c r="BT549" s="20"/>
      <c r="BU549" s="22">
        <v>0.12</v>
      </c>
      <c r="BV549" s="22">
        <v>0</v>
      </c>
      <c r="BW549" s="22">
        <v>7.0000000000000007E-2</v>
      </c>
      <c r="BX549" s="22">
        <v>0.19</v>
      </c>
      <c r="BY549" s="22">
        <v>1.85</v>
      </c>
      <c r="BZ549" s="22">
        <v>1.32</v>
      </c>
      <c r="CA549" s="22">
        <v>652</v>
      </c>
      <c r="CB549" s="22">
        <v>151</v>
      </c>
      <c r="CC549" s="22">
        <v>201</v>
      </c>
      <c r="CD549" s="22">
        <v>63</v>
      </c>
      <c r="CE549" s="22">
        <v>89</v>
      </c>
      <c r="CF549" s="22">
        <v>15</v>
      </c>
      <c r="CG549" s="22">
        <v>172</v>
      </c>
      <c r="CH549" s="22">
        <v>73</v>
      </c>
      <c r="CI549" s="22">
        <v>1.01</v>
      </c>
      <c r="CJ549" s="22">
        <v>0.31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100</v>
      </c>
      <c r="B550" s="22">
        <v>100</v>
      </c>
      <c r="C550" s="22">
        <v>516895</v>
      </c>
      <c r="D550" s="22">
        <v>0</v>
      </c>
      <c r="E550" s="22">
        <v>0</v>
      </c>
      <c r="F550" s="22">
        <v>-1</v>
      </c>
      <c r="G550" s="22">
        <v>1</v>
      </c>
      <c r="H550" s="22">
        <v>1</v>
      </c>
      <c r="I550" s="22">
        <v>3</v>
      </c>
      <c r="J550" s="20">
        <v>0</v>
      </c>
      <c r="K550" s="20">
        <v>2</v>
      </c>
      <c r="L550" s="22">
        <v>3</v>
      </c>
      <c r="M550" s="20" t="s">
        <v>1465</v>
      </c>
      <c r="N550" s="20">
        <v>2</v>
      </c>
      <c r="O550" s="22">
        <v>388</v>
      </c>
      <c r="P550" s="23" t="b">
        <v>0</v>
      </c>
      <c r="Q550" s="20"/>
      <c r="R550" s="20" t="s">
        <v>2413</v>
      </c>
      <c r="S550" s="22">
        <v>44</v>
      </c>
      <c r="T550" s="20" t="s">
        <v>1466</v>
      </c>
      <c r="U550" s="20">
        <v>2.6</v>
      </c>
      <c r="V550" s="20" t="s">
        <v>1467</v>
      </c>
      <c r="W550" s="20">
        <v>0.6</v>
      </c>
      <c r="X550" s="23" t="b">
        <v>0</v>
      </c>
      <c r="Y550" s="20"/>
      <c r="Z550" s="20" t="s">
        <v>857</v>
      </c>
      <c r="AA550" s="22">
        <v>14</v>
      </c>
      <c r="AB550" s="22">
        <v>1</v>
      </c>
      <c r="AC550" s="22">
        <v>36</v>
      </c>
      <c r="AD550" s="22">
        <v>120197</v>
      </c>
      <c r="AE550" s="22">
        <v>1099</v>
      </c>
      <c r="AF550" s="22">
        <v>59929</v>
      </c>
      <c r="AG550" s="22">
        <v>2964</v>
      </c>
      <c r="AH550" s="20">
        <v>0.5</v>
      </c>
      <c r="AI550" s="20">
        <v>8.1999999999999993</v>
      </c>
      <c r="AJ550" s="20" t="s">
        <v>1467</v>
      </c>
      <c r="AK550" s="22">
        <v>1107</v>
      </c>
      <c r="AL550" s="22">
        <v>1</v>
      </c>
      <c r="AM550" s="22">
        <v>0</v>
      </c>
      <c r="AN550" s="22">
        <v>4</v>
      </c>
      <c r="AO550" s="22">
        <v>15</v>
      </c>
      <c r="AP550" s="22">
        <v>0</v>
      </c>
      <c r="AQ550" s="22">
        <v>0</v>
      </c>
      <c r="AR550" s="22">
        <v>0</v>
      </c>
      <c r="AS550" s="22">
        <v>3</v>
      </c>
      <c r="AT550" s="22">
        <v>0</v>
      </c>
      <c r="AU550" s="22">
        <v>0</v>
      </c>
      <c r="AV550" s="22">
        <v>3</v>
      </c>
      <c r="AW550" s="22">
        <v>161</v>
      </c>
      <c r="AX550" s="20">
        <v>200.6</v>
      </c>
      <c r="AY550" s="20">
        <v>126.4</v>
      </c>
      <c r="AZ550" s="20">
        <v>46</v>
      </c>
      <c r="BA550" s="20">
        <v>37.4</v>
      </c>
      <c r="BB550" s="22">
        <v>14</v>
      </c>
      <c r="BC550" s="20">
        <v>0.19</v>
      </c>
      <c r="BD550" s="20">
        <v>0.76</v>
      </c>
      <c r="BE550" s="20">
        <v>0.95</v>
      </c>
      <c r="BF550" s="20">
        <v>24.16</v>
      </c>
      <c r="BG550" s="22">
        <v>269</v>
      </c>
      <c r="BH550" s="22">
        <v>112</v>
      </c>
      <c r="BI550" s="22">
        <v>222</v>
      </c>
      <c r="BJ550" s="22">
        <v>137</v>
      </c>
      <c r="BK550" s="22">
        <v>323</v>
      </c>
      <c r="BL550" s="22">
        <v>166</v>
      </c>
      <c r="BM550" s="22">
        <v>290</v>
      </c>
      <c r="BN550" s="22">
        <v>137</v>
      </c>
      <c r="BO550" s="20"/>
      <c r="BP550" s="20"/>
      <c r="BQ550" s="20"/>
      <c r="BR550" s="20"/>
      <c r="BS550" s="20"/>
      <c r="BT550" s="20"/>
      <c r="BU550" s="22">
        <v>0.02</v>
      </c>
      <c r="BV550" s="22">
        <v>0</v>
      </c>
      <c r="BW550" s="22">
        <v>0.06</v>
      </c>
      <c r="BX550" s="22">
        <v>0.08</v>
      </c>
      <c r="BY550" s="22">
        <v>1.96</v>
      </c>
      <c r="BZ550" s="22">
        <v>1.22</v>
      </c>
      <c r="CA550" s="22">
        <v>591</v>
      </c>
      <c r="CB550" s="22">
        <v>339</v>
      </c>
      <c r="CC550" s="22">
        <v>164</v>
      </c>
      <c r="CD550" s="22">
        <v>72</v>
      </c>
      <c r="CE550" s="22">
        <v>201</v>
      </c>
      <c r="CF550" s="22">
        <v>85</v>
      </c>
      <c r="CG550" s="22">
        <v>233</v>
      </c>
      <c r="CH550" s="22">
        <v>70</v>
      </c>
      <c r="CI550" s="22">
        <v>1.1399999999999999</v>
      </c>
      <c r="CJ550" s="22">
        <v>0.33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0</v>
      </c>
      <c r="B551" s="22">
        <v>0</v>
      </c>
      <c r="C551" s="22">
        <v>222690</v>
      </c>
      <c r="D551" s="22">
        <v>0</v>
      </c>
      <c r="E551" s="22">
        <v>0</v>
      </c>
      <c r="F551" s="22">
        <v>-2</v>
      </c>
      <c r="G551" s="22">
        <v>2</v>
      </c>
      <c r="H551" s="22">
        <v>0</v>
      </c>
      <c r="I551" s="22">
        <v>2</v>
      </c>
      <c r="J551" s="20">
        <v>0</v>
      </c>
      <c r="K551" s="20">
        <v>0</v>
      </c>
      <c r="L551" s="22">
        <v>0</v>
      </c>
      <c r="M551" s="20" t="s">
        <v>1451</v>
      </c>
      <c r="N551" s="20">
        <v>0</v>
      </c>
      <c r="O551" s="22">
        <v>389</v>
      </c>
      <c r="P551" s="23" t="b">
        <v>0</v>
      </c>
      <c r="Q551" s="20" t="s">
        <v>909</v>
      </c>
      <c r="R551" s="20" t="s">
        <v>2414</v>
      </c>
      <c r="S551" s="22">
        <v>43</v>
      </c>
      <c r="T551" s="20" t="s">
        <v>1452</v>
      </c>
      <c r="U551" s="20">
        <v>0</v>
      </c>
      <c r="V551" s="20" t="s">
        <v>462</v>
      </c>
      <c r="W551" s="20">
        <v>0</v>
      </c>
      <c r="X551" s="23" t="b">
        <v>0</v>
      </c>
      <c r="Y551" s="20"/>
      <c r="Z551" s="20" t="s">
        <v>898</v>
      </c>
      <c r="AA551" s="22">
        <v>14</v>
      </c>
      <c r="AB551" s="22">
        <v>1</v>
      </c>
      <c r="AC551" s="22">
        <v>0</v>
      </c>
      <c r="AD551" s="22">
        <v>827</v>
      </c>
      <c r="AE551" s="22">
        <v>8</v>
      </c>
      <c r="AF551" s="22">
        <v>4945</v>
      </c>
      <c r="AG551" s="22">
        <v>17</v>
      </c>
      <c r="AH551" s="20">
        <v>0</v>
      </c>
      <c r="AI551" s="20">
        <v>0</v>
      </c>
      <c r="AJ551" s="20" t="s">
        <v>462</v>
      </c>
      <c r="AK551" s="22">
        <v>0</v>
      </c>
      <c r="AL551" s="22">
        <v>0</v>
      </c>
      <c r="AM551" s="22">
        <v>0</v>
      </c>
      <c r="AN551" s="22">
        <v>0</v>
      </c>
      <c r="AO551" s="22">
        <v>0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0</v>
      </c>
      <c r="AW551" s="22">
        <v>0</v>
      </c>
      <c r="AX551" s="20">
        <v>0</v>
      </c>
      <c r="AY551" s="20">
        <v>0</v>
      </c>
      <c r="AZ551" s="20">
        <v>0</v>
      </c>
      <c r="BA551" s="20">
        <v>0</v>
      </c>
      <c r="BB551" s="22">
        <v>0</v>
      </c>
      <c r="BC551" s="20">
        <v>0</v>
      </c>
      <c r="BD551" s="20">
        <v>0</v>
      </c>
      <c r="BE551" s="20">
        <v>0</v>
      </c>
      <c r="BF551" s="20">
        <v>0</v>
      </c>
      <c r="BG551" s="22">
        <v>664</v>
      </c>
      <c r="BH551" s="22">
        <v>262</v>
      </c>
      <c r="BI551" s="22">
        <v>653</v>
      </c>
      <c r="BJ551" s="22">
        <v>262</v>
      </c>
      <c r="BK551" s="22">
        <v>625</v>
      </c>
      <c r="BL551" s="22">
        <v>259</v>
      </c>
      <c r="BM551" s="22">
        <v>667</v>
      </c>
      <c r="BN551" s="22">
        <v>262</v>
      </c>
      <c r="BO551" s="20"/>
      <c r="BP551" s="20"/>
      <c r="BQ551" s="20"/>
      <c r="BR551" s="20"/>
      <c r="BS551" s="20"/>
      <c r="BT551" s="20"/>
      <c r="BU551" s="22">
        <v>0</v>
      </c>
      <c r="BV551" s="22">
        <v>0</v>
      </c>
      <c r="BW551" s="22">
        <v>0</v>
      </c>
      <c r="BX551" s="22">
        <v>0</v>
      </c>
      <c r="BY551" s="22">
        <v>0</v>
      </c>
      <c r="BZ551" s="22">
        <v>0</v>
      </c>
      <c r="CA551" s="22">
        <v>630</v>
      </c>
      <c r="CB551" s="22">
        <v>142</v>
      </c>
      <c r="CC551" s="22">
        <v>556</v>
      </c>
      <c r="CD551" s="22">
        <v>232</v>
      </c>
      <c r="CE551" s="22">
        <v>675</v>
      </c>
      <c r="CF551" s="22">
        <v>259</v>
      </c>
      <c r="CG551" s="22">
        <v>621</v>
      </c>
      <c r="CH551" s="22">
        <v>227</v>
      </c>
      <c r="CI551" s="22">
        <v>0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0</v>
      </c>
      <c r="B552" s="22">
        <v>0</v>
      </c>
      <c r="C552" s="22">
        <v>148225</v>
      </c>
      <c r="D552" s="22">
        <v>0</v>
      </c>
      <c r="E552" s="22">
        <v>0</v>
      </c>
      <c r="F552" s="22">
        <v>-1</v>
      </c>
      <c r="G552" s="22">
        <v>1</v>
      </c>
      <c r="H552" s="22">
        <v>1</v>
      </c>
      <c r="I552" s="22">
        <v>4</v>
      </c>
      <c r="J552" s="20">
        <v>0</v>
      </c>
      <c r="K552" s="20">
        <v>0</v>
      </c>
      <c r="L552" s="22">
        <v>0</v>
      </c>
      <c r="M552" s="20" t="s">
        <v>443</v>
      </c>
      <c r="N552" s="20">
        <v>0</v>
      </c>
      <c r="O552" s="22">
        <v>390</v>
      </c>
      <c r="P552" s="23" t="b">
        <v>0</v>
      </c>
      <c r="Q552" s="20" t="s">
        <v>3808</v>
      </c>
      <c r="R552" s="20" t="s">
        <v>3809</v>
      </c>
      <c r="S552" s="22">
        <v>64</v>
      </c>
      <c r="T552" s="20" t="s">
        <v>1447</v>
      </c>
      <c r="U552" s="20">
        <v>1.9</v>
      </c>
      <c r="V552" s="20" t="s">
        <v>497</v>
      </c>
      <c r="W552" s="20">
        <v>0.3</v>
      </c>
      <c r="X552" s="23" t="b">
        <v>0</v>
      </c>
      <c r="Y552" s="20"/>
      <c r="Z552" s="20" t="s">
        <v>898</v>
      </c>
      <c r="AA552" s="22">
        <v>14</v>
      </c>
      <c r="AB552" s="22">
        <v>1</v>
      </c>
      <c r="AC552" s="22">
        <v>25</v>
      </c>
      <c r="AD552" s="22">
        <v>34437</v>
      </c>
      <c r="AE552" s="22">
        <v>24</v>
      </c>
      <c r="AF552" s="22">
        <v>50273</v>
      </c>
      <c r="AG552" s="22">
        <v>114</v>
      </c>
      <c r="AH552" s="20">
        <v>0</v>
      </c>
      <c r="AI552" s="20">
        <v>3.9</v>
      </c>
      <c r="AJ552" s="20" t="s">
        <v>497</v>
      </c>
      <c r="AK552" s="22">
        <v>439</v>
      </c>
      <c r="AL552" s="22">
        <v>1</v>
      </c>
      <c r="AM552" s="22">
        <v>1</v>
      </c>
      <c r="AN552" s="22">
        <v>1</v>
      </c>
      <c r="AO552" s="22">
        <v>6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2</v>
      </c>
      <c r="AW552" s="22">
        <v>73</v>
      </c>
      <c r="AX552" s="20">
        <v>67.2</v>
      </c>
      <c r="AY552" s="20">
        <v>85</v>
      </c>
      <c r="AZ552" s="20">
        <v>97</v>
      </c>
      <c r="BA552" s="20">
        <v>24.5</v>
      </c>
      <c r="BB552" s="22">
        <v>5</v>
      </c>
      <c r="BC552" s="20">
        <v>1.24</v>
      </c>
      <c r="BD552" s="20">
        <v>0.14000000000000001</v>
      </c>
      <c r="BE552" s="20">
        <v>1.38</v>
      </c>
      <c r="BF552" s="20">
        <v>8.5399999999999991</v>
      </c>
      <c r="BG552" s="22">
        <v>401</v>
      </c>
      <c r="BH552" s="22">
        <v>48</v>
      </c>
      <c r="BI552" s="22">
        <v>285</v>
      </c>
      <c r="BJ552" s="22">
        <v>39</v>
      </c>
      <c r="BK552" s="22">
        <v>238</v>
      </c>
      <c r="BL552" s="22">
        <v>47</v>
      </c>
      <c r="BM552" s="22">
        <v>349</v>
      </c>
      <c r="BN552" s="22">
        <v>44</v>
      </c>
      <c r="BO552" s="20"/>
      <c r="BP552" s="20"/>
      <c r="BQ552" s="20"/>
      <c r="BR552" s="20"/>
      <c r="BS552" s="22">
        <v>2</v>
      </c>
      <c r="BT552" s="20"/>
      <c r="BU552" s="22">
        <v>0.25</v>
      </c>
      <c r="BV552" s="22">
        <v>0</v>
      </c>
      <c r="BW552" s="22">
        <v>0.03</v>
      </c>
      <c r="BX552" s="22">
        <v>0.28000000000000003</v>
      </c>
      <c r="BY552" s="22">
        <v>1.75</v>
      </c>
      <c r="BZ552" s="22">
        <v>1.23</v>
      </c>
      <c r="CA552" s="22">
        <v>49</v>
      </c>
      <c r="CB552" s="22">
        <v>18</v>
      </c>
      <c r="CC552" s="22">
        <v>826</v>
      </c>
      <c r="CD552" s="22">
        <v>104</v>
      </c>
      <c r="CE552" s="22">
        <v>327</v>
      </c>
      <c r="CF552" s="22">
        <v>44</v>
      </c>
      <c r="CG552" s="22">
        <v>300</v>
      </c>
      <c r="CH552" s="22">
        <v>46</v>
      </c>
      <c r="CI552" s="22">
        <v>1.03</v>
      </c>
      <c r="CJ552" s="22">
        <v>0.21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0</v>
      </c>
      <c r="B553" s="22">
        <v>0</v>
      </c>
      <c r="C553" s="22">
        <v>221820</v>
      </c>
      <c r="D553" s="22">
        <v>0</v>
      </c>
      <c r="E553" s="22">
        <v>0</v>
      </c>
      <c r="F553" s="22">
        <v>-3</v>
      </c>
      <c r="G553" s="22">
        <v>3</v>
      </c>
      <c r="H553" s="22">
        <v>0</v>
      </c>
      <c r="I553" s="22">
        <v>2</v>
      </c>
      <c r="J553" s="20">
        <v>0</v>
      </c>
      <c r="K553" s="20">
        <v>0</v>
      </c>
      <c r="L553" s="22">
        <v>0</v>
      </c>
      <c r="M553" s="20" t="s">
        <v>1454</v>
      </c>
      <c r="N553" s="20">
        <v>0</v>
      </c>
      <c r="O553" s="22">
        <v>391</v>
      </c>
      <c r="P553" s="23" t="b">
        <v>0</v>
      </c>
      <c r="Q553" s="20" t="s">
        <v>3916</v>
      </c>
      <c r="R553" s="20" t="s">
        <v>3917</v>
      </c>
      <c r="S553" s="22">
        <v>47</v>
      </c>
      <c r="T553" s="20" t="s">
        <v>1455</v>
      </c>
      <c r="U553" s="20">
        <v>1.5</v>
      </c>
      <c r="V553" s="20" t="s">
        <v>482</v>
      </c>
      <c r="W553" s="20">
        <v>2.1</v>
      </c>
      <c r="X553" s="23" t="b">
        <v>0</v>
      </c>
      <c r="Y553" s="20"/>
      <c r="Z553" s="20" t="s">
        <v>898</v>
      </c>
      <c r="AA553" s="22">
        <v>14</v>
      </c>
      <c r="AB553" s="22">
        <v>1</v>
      </c>
      <c r="AC553" s="22">
        <v>12</v>
      </c>
      <c r="AD553" s="22">
        <v>101732</v>
      </c>
      <c r="AE553" s="22">
        <v>48</v>
      </c>
      <c r="AF553" s="22">
        <v>604392</v>
      </c>
      <c r="AG553" s="22">
        <v>596</v>
      </c>
      <c r="AH553" s="20">
        <v>0</v>
      </c>
      <c r="AI553" s="20">
        <v>2.6</v>
      </c>
      <c r="AJ553" s="20" t="s">
        <v>1894</v>
      </c>
      <c r="AK553" s="22">
        <v>557</v>
      </c>
      <c r="AL553" s="22">
        <v>0</v>
      </c>
      <c r="AM553" s="22">
        <v>1</v>
      </c>
      <c r="AN553" s="22">
        <v>1</v>
      </c>
      <c r="AO553" s="22">
        <v>10</v>
      </c>
      <c r="AP553" s="22">
        <v>1</v>
      </c>
      <c r="AQ553" s="22">
        <v>0</v>
      </c>
      <c r="AR553" s="22">
        <v>0</v>
      </c>
      <c r="AS553" s="22">
        <v>3</v>
      </c>
      <c r="AT553" s="22">
        <v>0</v>
      </c>
      <c r="AU553" s="22">
        <v>0</v>
      </c>
      <c r="AV553" s="22">
        <v>0</v>
      </c>
      <c r="AW553" s="22">
        <v>116</v>
      </c>
      <c r="AX553" s="20">
        <v>129.80000000000001</v>
      </c>
      <c r="AY553" s="20">
        <v>44.9</v>
      </c>
      <c r="AZ553" s="20">
        <v>2</v>
      </c>
      <c r="BA553" s="20">
        <v>17.600000000000001</v>
      </c>
      <c r="BB553" s="22">
        <v>7</v>
      </c>
      <c r="BC553" s="20">
        <v>0</v>
      </c>
      <c r="BD553" s="20">
        <v>0.08</v>
      </c>
      <c r="BE553" s="20">
        <v>0.08</v>
      </c>
      <c r="BF553" s="20">
        <v>9.1199999999999992</v>
      </c>
      <c r="BG553" s="22">
        <v>326</v>
      </c>
      <c r="BH553" s="22">
        <v>125</v>
      </c>
      <c r="BI553" s="22">
        <v>353</v>
      </c>
      <c r="BJ553" s="22">
        <v>123</v>
      </c>
      <c r="BK553" s="22">
        <v>463</v>
      </c>
      <c r="BL553" s="22">
        <v>169</v>
      </c>
      <c r="BM553" s="22">
        <v>385</v>
      </c>
      <c r="BN553" s="22">
        <v>138</v>
      </c>
      <c r="BO553" s="20"/>
      <c r="BP553" s="20"/>
      <c r="BQ553" s="20"/>
      <c r="BR553" s="20"/>
      <c r="BS553" s="20"/>
      <c r="BT553" s="20"/>
      <c r="BU553" s="22">
        <v>0</v>
      </c>
      <c r="BV553" s="22">
        <v>0</v>
      </c>
      <c r="BW553" s="22">
        <v>0.01</v>
      </c>
      <c r="BX553" s="22">
        <v>0.01</v>
      </c>
      <c r="BY553" s="22">
        <v>1.47</v>
      </c>
      <c r="BZ553" s="22">
        <v>1.62</v>
      </c>
      <c r="CA553" s="22">
        <v>319</v>
      </c>
      <c r="CB553" s="22">
        <v>37</v>
      </c>
      <c r="CC553" s="22">
        <v>735</v>
      </c>
      <c r="CD553" s="22">
        <v>262</v>
      </c>
      <c r="CE553" s="22">
        <v>383</v>
      </c>
      <c r="CF553" s="22">
        <v>135</v>
      </c>
      <c r="CG553" s="22">
        <v>137</v>
      </c>
      <c r="CH553" s="22">
        <v>56</v>
      </c>
      <c r="CI553" s="22">
        <v>1.1299999999999999</v>
      </c>
      <c r="CJ553" s="22">
        <v>0.16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100</v>
      </c>
      <c r="B554" s="22">
        <v>100</v>
      </c>
      <c r="C554" s="22">
        <v>195851</v>
      </c>
      <c r="D554" s="22">
        <v>0</v>
      </c>
      <c r="E554" s="22">
        <v>0</v>
      </c>
      <c r="F554" s="22">
        <v>-4</v>
      </c>
      <c r="G554" s="22">
        <v>4</v>
      </c>
      <c r="H554" s="22">
        <v>2</v>
      </c>
      <c r="I554" s="22">
        <v>3</v>
      </c>
      <c r="J554" s="20">
        <v>0</v>
      </c>
      <c r="K554" s="20">
        <v>1.5</v>
      </c>
      <c r="L554" s="22">
        <v>2</v>
      </c>
      <c r="M554" s="20" t="s">
        <v>1412</v>
      </c>
      <c r="N554" s="20">
        <v>1.5</v>
      </c>
      <c r="O554" s="22">
        <v>392</v>
      </c>
      <c r="P554" s="23" t="b">
        <v>0</v>
      </c>
      <c r="Q554" s="20"/>
      <c r="R554" s="20" t="s">
        <v>3185</v>
      </c>
      <c r="S554" s="22">
        <v>46</v>
      </c>
      <c r="T554" s="20" t="s">
        <v>1436</v>
      </c>
      <c r="U554" s="20">
        <v>3.5</v>
      </c>
      <c r="V554" s="20" t="s">
        <v>629</v>
      </c>
      <c r="W554" s="20">
        <v>1.3</v>
      </c>
      <c r="X554" s="23" t="b">
        <v>0</v>
      </c>
      <c r="Y554" s="20"/>
      <c r="Z554" s="20" t="s">
        <v>857</v>
      </c>
      <c r="AA554" s="22">
        <v>14</v>
      </c>
      <c r="AB554" s="22">
        <v>1</v>
      </c>
      <c r="AC554" s="22">
        <v>87</v>
      </c>
      <c r="AD554" s="22">
        <v>505044</v>
      </c>
      <c r="AE554" s="22">
        <v>1247</v>
      </c>
      <c r="AF554" s="22">
        <v>384904</v>
      </c>
      <c r="AG554" s="22">
        <v>5800</v>
      </c>
      <c r="AH554" s="20">
        <v>0.3</v>
      </c>
      <c r="AI554" s="20">
        <v>18.899999999999999</v>
      </c>
      <c r="AJ554" s="20" t="s">
        <v>629</v>
      </c>
      <c r="AK554" s="22">
        <v>1464</v>
      </c>
      <c r="AL554" s="22">
        <v>7</v>
      </c>
      <c r="AM554" s="22">
        <v>1</v>
      </c>
      <c r="AN554" s="22">
        <v>6</v>
      </c>
      <c r="AO554" s="22">
        <v>23</v>
      </c>
      <c r="AP554" s="22">
        <v>0</v>
      </c>
      <c r="AQ554" s="22">
        <v>0</v>
      </c>
      <c r="AR554" s="22">
        <v>0</v>
      </c>
      <c r="AS554" s="22">
        <v>1</v>
      </c>
      <c r="AT554" s="22">
        <v>0</v>
      </c>
      <c r="AU554" s="22">
        <v>0</v>
      </c>
      <c r="AV554" s="22">
        <v>5</v>
      </c>
      <c r="AW554" s="22">
        <v>283</v>
      </c>
      <c r="AX554" s="20">
        <v>485.8</v>
      </c>
      <c r="AY554" s="20">
        <v>133.5</v>
      </c>
      <c r="AZ554" s="20">
        <v>423</v>
      </c>
      <c r="BA554" s="20">
        <v>104.4</v>
      </c>
      <c r="BB554" s="22">
        <v>14</v>
      </c>
      <c r="BC554" s="20">
        <v>5.33</v>
      </c>
      <c r="BD554" s="20">
        <v>0.32</v>
      </c>
      <c r="BE554" s="20">
        <v>5.64</v>
      </c>
      <c r="BF554" s="20">
        <v>29.7</v>
      </c>
      <c r="BG554" s="22">
        <v>69</v>
      </c>
      <c r="BH554" s="22">
        <v>24</v>
      </c>
      <c r="BI554" s="22">
        <v>213</v>
      </c>
      <c r="BJ554" s="22">
        <v>133</v>
      </c>
      <c r="BK554" s="22">
        <v>56</v>
      </c>
      <c r="BL554" s="22">
        <v>34</v>
      </c>
      <c r="BM554" s="22">
        <v>88</v>
      </c>
      <c r="BN554" s="22">
        <v>61</v>
      </c>
      <c r="BO554" s="20"/>
      <c r="BP554" s="20"/>
      <c r="BQ554" s="20"/>
      <c r="BR554" s="20"/>
      <c r="BS554" s="20"/>
      <c r="BT554" s="20"/>
      <c r="BU554" s="22">
        <v>0.33</v>
      </c>
      <c r="BV554" s="22">
        <v>0</v>
      </c>
      <c r="BW554" s="22">
        <v>0.02</v>
      </c>
      <c r="BX554" s="22">
        <v>0.35</v>
      </c>
      <c r="BY554" s="22">
        <v>1.83</v>
      </c>
      <c r="BZ554" s="22">
        <v>1.41</v>
      </c>
      <c r="CA554" s="22">
        <v>340</v>
      </c>
      <c r="CB554" s="22">
        <v>220</v>
      </c>
      <c r="CC554" s="22">
        <v>208</v>
      </c>
      <c r="CD554" s="22">
        <v>99</v>
      </c>
      <c r="CE554" s="22">
        <v>93</v>
      </c>
      <c r="CF554" s="22">
        <v>48</v>
      </c>
      <c r="CG554" s="22">
        <v>177</v>
      </c>
      <c r="CH554" s="22">
        <v>52</v>
      </c>
      <c r="CI554" s="22">
        <v>0.86</v>
      </c>
      <c r="CJ554" s="22">
        <v>0.37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27.75" thickBot="1">
      <c r="A555" s="22">
        <v>0</v>
      </c>
      <c r="B555" s="22">
        <v>0</v>
      </c>
      <c r="C555" s="22">
        <v>488404</v>
      </c>
      <c r="D555" s="22">
        <v>0</v>
      </c>
      <c r="E555" s="22">
        <v>0</v>
      </c>
      <c r="F555" s="22">
        <v>-3</v>
      </c>
      <c r="G555" s="22">
        <v>3</v>
      </c>
      <c r="H555" s="22">
        <v>0</v>
      </c>
      <c r="I555" s="22">
        <v>3</v>
      </c>
      <c r="J555" s="20">
        <v>0</v>
      </c>
      <c r="K555" s="20">
        <v>0</v>
      </c>
      <c r="L555" s="22">
        <v>0</v>
      </c>
      <c r="M555" s="20" t="s">
        <v>1136</v>
      </c>
      <c r="N555" s="20">
        <v>0</v>
      </c>
      <c r="O555" s="22">
        <v>394</v>
      </c>
      <c r="P555" s="23" t="b">
        <v>0</v>
      </c>
      <c r="Q555" s="20" t="s">
        <v>3918</v>
      </c>
      <c r="R555" s="20" t="s">
        <v>3919</v>
      </c>
      <c r="S555" s="22">
        <v>42</v>
      </c>
      <c r="T555" s="20" t="s">
        <v>1448</v>
      </c>
      <c r="U555" s="20">
        <v>1.4</v>
      </c>
      <c r="V555" s="20" t="s">
        <v>1449</v>
      </c>
      <c r="W555" s="20">
        <v>0.1</v>
      </c>
      <c r="X555" s="23" t="b">
        <v>0</v>
      </c>
      <c r="Y555" s="20"/>
      <c r="Z555" s="20" t="s">
        <v>871</v>
      </c>
      <c r="AA555" s="22">
        <v>14</v>
      </c>
      <c r="AB555" s="22">
        <v>1</v>
      </c>
      <c r="AC555" s="22">
        <v>13</v>
      </c>
      <c r="AD555" s="22">
        <v>57609</v>
      </c>
      <c r="AE555" s="22">
        <v>0</v>
      </c>
      <c r="AF555" s="22">
        <v>59894</v>
      </c>
      <c r="AG555" s="22">
        <v>185</v>
      </c>
      <c r="AH555" s="20">
        <v>0</v>
      </c>
      <c r="AI555" s="20">
        <v>3.1</v>
      </c>
      <c r="AJ555" s="20" t="s">
        <v>757</v>
      </c>
      <c r="AK555" s="22">
        <v>164</v>
      </c>
      <c r="AL555" s="22">
        <v>0</v>
      </c>
      <c r="AM555" s="22">
        <v>1</v>
      </c>
      <c r="AN555" s="22">
        <v>0</v>
      </c>
      <c r="AO555" s="22">
        <v>2</v>
      </c>
      <c r="AP555" s="22">
        <v>0</v>
      </c>
      <c r="AQ555" s="22">
        <v>0</v>
      </c>
      <c r="AR555" s="22">
        <v>0</v>
      </c>
      <c r="AS555" s="22">
        <v>0</v>
      </c>
      <c r="AT555" s="22">
        <v>0</v>
      </c>
      <c r="AU555" s="22">
        <v>0</v>
      </c>
      <c r="AV555" s="22">
        <v>0</v>
      </c>
      <c r="AW555" s="22">
        <v>36</v>
      </c>
      <c r="AX555" s="20">
        <v>47</v>
      </c>
      <c r="AY555" s="20">
        <v>19.3</v>
      </c>
      <c r="AZ555" s="20">
        <v>66</v>
      </c>
      <c r="BA555" s="20">
        <v>13.3</v>
      </c>
      <c r="BB555" s="22">
        <v>1</v>
      </c>
      <c r="BC555" s="20">
        <v>0.51</v>
      </c>
      <c r="BD555" s="20">
        <v>0.39</v>
      </c>
      <c r="BE555" s="20">
        <v>0.9</v>
      </c>
      <c r="BF555" s="20">
        <v>4.17</v>
      </c>
      <c r="BG555" s="22">
        <v>426</v>
      </c>
      <c r="BH555" s="22">
        <v>186</v>
      </c>
      <c r="BI555" s="22">
        <v>410</v>
      </c>
      <c r="BJ555" s="22">
        <v>204</v>
      </c>
      <c r="BK555" s="22">
        <v>282</v>
      </c>
      <c r="BL555" s="22">
        <v>143</v>
      </c>
      <c r="BM555" s="22">
        <v>413</v>
      </c>
      <c r="BN555" s="22">
        <v>189</v>
      </c>
      <c r="BO555" s="20"/>
      <c r="BP555" s="20"/>
      <c r="BQ555" s="20"/>
      <c r="BR555" s="20"/>
      <c r="BS555" s="20"/>
      <c r="BT555" s="20"/>
      <c r="BU555" s="22">
        <v>0.28000000000000003</v>
      </c>
      <c r="BV555" s="22">
        <v>0</v>
      </c>
      <c r="BW555" s="22">
        <v>0.21</v>
      </c>
      <c r="BX555" s="22">
        <v>0.49</v>
      </c>
      <c r="BY555" s="22">
        <v>2.29</v>
      </c>
      <c r="BZ555" s="22">
        <v>1.1000000000000001</v>
      </c>
      <c r="CA555" s="22">
        <v>666</v>
      </c>
      <c r="CB555" s="22">
        <v>361</v>
      </c>
      <c r="CC555" s="22">
        <v>533</v>
      </c>
      <c r="CD555" s="22">
        <v>186</v>
      </c>
      <c r="CE555" s="22">
        <v>394</v>
      </c>
      <c r="CF555" s="22">
        <v>177</v>
      </c>
      <c r="CG555" s="22">
        <v>370</v>
      </c>
      <c r="CH555" s="22">
        <v>115</v>
      </c>
      <c r="CI555" s="22">
        <v>0.55000000000000004</v>
      </c>
      <c r="CJ555" s="22">
        <v>0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100</v>
      </c>
      <c r="B556" s="22">
        <v>100</v>
      </c>
      <c r="C556" s="22">
        <v>90152</v>
      </c>
      <c r="D556" s="22">
        <v>0</v>
      </c>
      <c r="E556" s="22">
        <v>0</v>
      </c>
      <c r="F556" s="22">
        <v>-1</v>
      </c>
      <c r="G556" s="22">
        <v>1</v>
      </c>
      <c r="H556" s="22">
        <v>1</v>
      </c>
      <c r="I556" s="22">
        <v>2</v>
      </c>
      <c r="J556" s="20">
        <v>0</v>
      </c>
      <c r="K556" s="20">
        <v>2.2000000000000002</v>
      </c>
      <c r="L556" s="22">
        <v>6</v>
      </c>
      <c r="M556" s="20" t="s">
        <v>1420</v>
      </c>
      <c r="N556" s="20">
        <v>2.2000000000000002</v>
      </c>
      <c r="O556" s="22">
        <v>395</v>
      </c>
      <c r="P556" s="23" t="b">
        <v>0</v>
      </c>
      <c r="Q556" s="20"/>
      <c r="R556" s="20" t="s">
        <v>3527</v>
      </c>
      <c r="S556" s="22">
        <v>49</v>
      </c>
      <c r="T556" s="20" t="s">
        <v>1421</v>
      </c>
      <c r="U556" s="20">
        <v>2.2000000000000002</v>
      </c>
      <c r="V556" s="20" t="s">
        <v>474</v>
      </c>
      <c r="W556" s="20">
        <v>2.4</v>
      </c>
      <c r="X556" s="23" t="b">
        <v>0</v>
      </c>
      <c r="Y556" s="20"/>
      <c r="Z556" s="20" t="s">
        <v>857</v>
      </c>
      <c r="AA556" s="22">
        <v>14</v>
      </c>
      <c r="AB556" s="22">
        <v>1</v>
      </c>
      <c r="AC556" s="22">
        <v>42</v>
      </c>
      <c r="AD556" s="22">
        <v>483381</v>
      </c>
      <c r="AE556" s="22">
        <v>1693</v>
      </c>
      <c r="AF556" s="22">
        <v>641779</v>
      </c>
      <c r="AG556" s="22">
        <v>2012</v>
      </c>
      <c r="AH556" s="20">
        <v>0.4</v>
      </c>
      <c r="AI556" s="20">
        <v>8.6</v>
      </c>
      <c r="AJ556" s="20" t="s">
        <v>2211</v>
      </c>
      <c r="AK556" s="22">
        <v>1259</v>
      </c>
      <c r="AL556" s="22">
        <v>1</v>
      </c>
      <c r="AM556" s="22">
        <v>0</v>
      </c>
      <c r="AN556" s="22">
        <v>3</v>
      </c>
      <c r="AO556" s="22">
        <v>21</v>
      </c>
      <c r="AP556" s="22">
        <v>0</v>
      </c>
      <c r="AQ556" s="22">
        <v>0</v>
      </c>
      <c r="AR556" s="22">
        <v>0</v>
      </c>
      <c r="AS556" s="22">
        <v>2</v>
      </c>
      <c r="AT556" s="22">
        <v>0</v>
      </c>
      <c r="AU556" s="22">
        <v>0</v>
      </c>
      <c r="AV556" s="22">
        <v>2</v>
      </c>
      <c r="AW556" s="22">
        <v>258</v>
      </c>
      <c r="AX556" s="20">
        <v>317</v>
      </c>
      <c r="AY556" s="20">
        <v>34.4</v>
      </c>
      <c r="AZ556" s="20">
        <v>85</v>
      </c>
      <c r="BA556" s="20">
        <v>43.7</v>
      </c>
      <c r="BB556" s="22">
        <v>14</v>
      </c>
      <c r="BC556" s="20">
        <v>0.81</v>
      </c>
      <c r="BD556" s="20">
        <v>0.36</v>
      </c>
      <c r="BE556" s="20">
        <v>1.17</v>
      </c>
      <c r="BF556" s="20">
        <v>24.87</v>
      </c>
      <c r="BG556" s="22">
        <v>184</v>
      </c>
      <c r="BH556" s="22">
        <v>67</v>
      </c>
      <c r="BI556" s="22">
        <v>375</v>
      </c>
      <c r="BJ556" s="22">
        <v>134</v>
      </c>
      <c r="BK556" s="22">
        <v>252</v>
      </c>
      <c r="BL556" s="22">
        <v>74</v>
      </c>
      <c r="BM556" s="22">
        <v>262</v>
      </c>
      <c r="BN556" s="22">
        <v>84</v>
      </c>
      <c r="BO556" s="20"/>
      <c r="BP556" s="20"/>
      <c r="BQ556" s="20"/>
      <c r="BR556" s="20"/>
      <c r="BS556" s="20"/>
      <c r="BT556" s="20"/>
      <c r="BU556" s="22">
        <v>0.06</v>
      </c>
      <c r="BV556" s="22">
        <v>0</v>
      </c>
      <c r="BW556" s="22">
        <v>0.03</v>
      </c>
      <c r="BX556" s="22">
        <v>0.09</v>
      </c>
      <c r="BY556" s="22">
        <v>1.78</v>
      </c>
      <c r="BZ556" s="22">
        <v>1.5</v>
      </c>
      <c r="CA556" s="22">
        <v>224</v>
      </c>
      <c r="CB556" s="22">
        <v>24</v>
      </c>
      <c r="CC556" s="22">
        <v>150</v>
      </c>
      <c r="CD556" s="22">
        <v>49</v>
      </c>
      <c r="CE556" s="22">
        <v>277</v>
      </c>
      <c r="CF556" s="22">
        <v>93</v>
      </c>
      <c r="CG556" s="22">
        <v>132</v>
      </c>
      <c r="CH556" s="22">
        <v>55</v>
      </c>
      <c r="CI556" s="22">
        <v>1</v>
      </c>
      <c r="CJ556" s="22">
        <v>0.21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100</v>
      </c>
      <c r="B557" s="22">
        <v>100</v>
      </c>
      <c r="C557" s="22">
        <v>176297</v>
      </c>
      <c r="D557" s="22">
        <v>0</v>
      </c>
      <c r="E557" s="22">
        <v>0</v>
      </c>
      <c r="F557" s="22">
        <v>-6</v>
      </c>
      <c r="G557" s="22">
        <v>6</v>
      </c>
      <c r="H557" s="22">
        <v>0</v>
      </c>
      <c r="I557" s="22">
        <v>3</v>
      </c>
      <c r="J557" s="20">
        <v>0</v>
      </c>
      <c r="K557" s="20">
        <v>4.8</v>
      </c>
      <c r="L557" s="22">
        <v>8</v>
      </c>
      <c r="M557" s="20" t="s">
        <v>906</v>
      </c>
      <c r="N557" s="20">
        <v>4.8</v>
      </c>
      <c r="O557" s="22">
        <v>396</v>
      </c>
      <c r="P557" s="23" t="b">
        <v>0</v>
      </c>
      <c r="Q557" s="20"/>
      <c r="R557" s="20" t="s">
        <v>4292</v>
      </c>
      <c r="S557" s="22">
        <v>84</v>
      </c>
      <c r="T557" s="20" t="s">
        <v>1431</v>
      </c>
      <c r="U557" s="20">
        <v>3.6</v>
      </c>
      <c r="V557" s="20" t="s">
        <v>389</v>
      </c>
      <c r="W557" s="20">
        <v>10.6</v>
      </c>
      <c r="X557" s="23" t="b">
        <v>0</v>
      </c>
      <c r="Y557" s="20"/>
      <c r="Z557" s="20" t="s">
        <v>857</v>
      </c>
      <c r="AA557" s="22">
        <v>14</v>
      </c>
      <c r="AB557" s="22">
        <v>1</v>
      </c>
      <c r="AC557" s="22">
        <v>98</v>
      </c>
      <c r="AD557" s="22">
        <v>1066064</v>
      </c>
      <c r="AE557" s="22">
        <v>4099</v>
      </c>
      <c r="AF557" s="22">
        <v>4573846</v>
      </c>
      <c r="AG557" s="22">
        <v>8635</v>
      </c>
      <c r="AH557" s="20">
        <v>0.6</v>
      </c>
      <c r="AI557" s="20">
        <v>11.7</v>
      </c>
      <c r="AJ557" s="20" t="s">
        <v>389</v>
      </c>
      <c r="AK557" s="22">
        <v>1984</v>
      </c>
      <c r="AL557" s="22">
        <v>7</v>
      </c>
      <c r="AM557" s="22">
        <v>3</v>
      </c>
      <c r="AN557" s="22">
        <v>6</v>
      </c>
      <c r="AO557" s="22">
        <v>31</v>
      </c>
      <c r="AP557" s="22">
        <v>0</v>
      </c>
      <c r="AQ557" s="22">
        <v>0</v>
      </c>
      <c r="AR557" s="22">
        <v>0</v>
      </c>
      <c r="AS557" s="22">
        <v>2</v>
      </c>
      <c r="AT557" s="22">
        <v>0</v>
      </c>
      <c r="AU557" s="22">
        <v>0</v>
      </c>
      <c r="AV557" s="22">
        <v>0</v>
      </c>
      <c r="AW557" s="22">
        <v>297</v>
      </c>
      <c r="AX557" s="20">
        <v>423</v>
      </c>
      <c r="AY557" s="20">
        <v>297.5</v>
      </c>
      <c r="AZ557" s="20">
        <v>633</v>
      </c>
      <c r="BA557" s="20">
        <v>135.30000000000001</v>
      </c>
      <c r="BB557" s="22">
        <v>23</v>
      </c>
      <c r="BC557" s="20">
        <v>6.93</v>
      </c>
      <c r="BD557" s="20">
        <v>2.63</v>
      </c>
      <c r="BE557" s="20">
        <v>9.56</v>
      </c>
      <c r="BF557" s="20">
        <v>40.94</v>
      </c>
      <c r="BG557" s="22">
        <v>106</v>
      </c>
      <c r="BH557" s="22">
        <v>44</v>
      </c>
      <c r="BI557" s="22">
        <v>93</v>
      </c>
      <c r="BJ557" s="22">
        <v>67</v>
      </c>
      <c r="BK557" s="22">
        <v>23</v>
      </c>
      <c r="BL557" s="22">
        <v>14</v>
      </c>
      <c r="BM557" s="22">
        <v>45</v>
      </c>
      <c r="BN557" s="22">
        <v>33</v>
      </c>
      <c r="BO557" s="20"/>
      <c r="BP557" s="20"/>
      <c r="BQ557" s="22">
        <v>2</v>
      </c>
      <c r="BR557" s="20"/>
      <c r="BS557" s="22">
        <v>3</v>
      </c>
      <c r="BT557" s="20"/>
      <c r="BU557" s="22">
        <v>0.31</v>
      </c>
      <c r="BV557" s="22">
        <v>0</v>
      </c>
      <c r="BW557" s="22">
        <v>0.12</v>
      </c>
      <c r="BX557" s="22">
        <v>0.43</v>
      </c>
      <c r="BY557" s="22">
        <v>1.86</v>
      </c>
      <c r="BZ557" s="22">
        <v>1.41</v>
      </c>
      <c r="CA557" s="22">
        <v>10</v>
      </c>
      <c r="CB557" s="22">
        <v>6</v>
      </c>
      <c r="CC557" s="22">
        <v>42</v>
      </c>
      <c r="CD557" s="22">
        <v>26</v>
      </c>
      <c r="CE557" s="22">
        <v>88</v>
      </c>
      <c r="CF557" s="22">
        <v>46</v>
      </c>
      <c r="CG557" s="22">
        <v>38</v>
      </c>
      <c r="CH557" s="22">
        <v>13</v>
      </c>
      <c r="CI557" s="22">
        <v>1.04</v>
      </c>
      <c r="CJ557" s="22">
        <v>0.27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27.75" thickBot="1">
      <c r="A558" s="22">
        <v>0</v>
      </c>
      <c r="B558" s="22">
        <v>0</v>
      </c>
      <c r="C558" s="22">
        <v>209243</v>
      </c>
      <c r="D558" s="22">
        <v>0</v>
      </c>
      <c r="E558" s="22">
        <v>0</v>
      </c>
      <c r="F558" s="22">
        <v>-3</v>
      </c>
      <c r="G558" s="22">
        <v>3</v>
      </c>
      <c r="H558" s="22">
        <v>0</v>
      </c>
      <c r="I558" s="22">
        <v>3</v>
      </c>
      <c r="J558" s="20">
        <v>0</v>
      </c>
      <c r="K558" s="20">
        <v>0</v>
      </c>
      <c r="L558" s="22">
        <v>0</v>
      </c>
      <c r="M558" s="20" t="s">
        <v>1439</v>
      </c>
      <c r="N558" s="20">
        <v>0</v>
      </c>
      <c r="O558" s="22">
        <v>397</v>
      </c>
      <c r="P558" s="23" t="b">
        <v>0</v>
      </c>
      <c r="Q558" s="20" t="s">
        <v>3666</v>
      </c>
      <c r="R558" s="20" t="s">
        <v>3085</v>
      </c>
      <c r="S558" s="22">
        <v>67</v>
      </c>
      <c r="T558" s="20" t="s">
        <v>1440</v>
      </c>
      <c r="U558" s="20">
        <v>1</v>
      </c>
      <c r="V558" s="20" t="s">
        <v>536</v>
      </c>
      <c r="W558" s="20">
        <v>0.4</v>
      </c>
      <c r="X558" s="23" t="b">
        <v>0</v>
      </c>
      <c r="Y558" s="20"/>
      <c r="Z558" s="20" t="s">
        <v>871</v>
      </c>
      <c r="AA558" s="22">
        <v>14</v>
      </c>
      <c r="AB558" s="22">
        <v>1</v>
      </c>
      <c r="AC558" s="22">
        <v>3</v>
      </c>
      <c r="AD558" s="22">
        <v>6844</v>
      </c>
      <c r="AE558" s="22">
        <v>0</v>
      </c>
      <c r="AF558" s="22">
        <v>70168</v>
      </c>
      <c r="AG558" s="22">
        <v>35</v>
      </c>
      <c r="AH558" s="20">
        <v>0</v>
      </c>
      <c r="AI558" s="20">
        <v>0.4</v>
      </c>
      <c r="AJ558" s="20" t="s">
        <v>536</v>
      </c>
      <c r="AK558" s="22">
        <v>76</v>
      </c>
      <c r="AL558" s="22">
        <v>0</v>
      </c>
      <c r="AM558" s="22">
        <v>0</v>
      </c>
      <c r="AN558" s="22">
        <v>0</v>
      </c>
      <c r="AO558" s="22">
        <v>1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11</v>
      </c>
      <c r="AX558" s="20">
        <v>9.8000000000000007</v>
      </c>
      <c r="AY558" s="20">
        <v>14.8</v>
      </c>
      <c r="AZ558" s="20">
        <v>12</v>
      </c>
      <c r="BA558" s="20">
        <v>3.6</v>
      </c>
      <c r="BB558" s="22">
        <v>0</v>
      </c>
      <c r="BC558" s="20">
        <v>0</v>
      </c>
      <c r="BD558" s="20">
        <v>7.0000000000000007E-2</v>
      </c>
      <c r="BE558" s="20">
        <v>7.0000000000000007E-2</v>
      </c>
      <c r="BF558" s="20">
        <v>1.86</v>
      </c>
      <c r="BG558" s="22">
        <v>479</v>
      </c>
      <c r="BH558" s="22">
        <v>211</v>
      </c>
      <c r="BI558" s="22">
        <v>422</v>
      </c>
      <c r="BJ558" s="22">
        <v>211</v>
      </c>
      <c r="BK558" s="22">
        <v>426</v>
      </c>
      <c r="BL558" s="22">
        <v>210</v>
      </c>
      <c r="BM558" s="22">
        <v>472</v>
      </c>
      <c r="BN558" s="22">
        <v>214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0.08</v>
      </c>
      <c r="BX558" s="22">
        <v>0.08</v>
      </c>
      <c r="BY558" s="22">
        <v>2.2000000000000002</v>
      </c>
      <c r="BZ558" s="22">
        <v>1.18</v>
      </c>
      <c r="CA558" s="22">
        <v>41</v>
      </c>
      <c r="CB558" s="22">
        <v>24</v>
      </c>
      <c r="CC558" s="22">
        <v>828</v>
      </c>
      <c r="CD558" s="22">
        <v>359</v>
      </c>
      <c r="CE558" s="22">
        <v>504</v>
      </c>
      <c r="CF558" s="22">
        <v>237</v>
      </c>
      <c r="CG558" s="22">
        <v>280</v>
      </c>
      <c r="CH558" s="22">
        <v>87</v>
      </c>
      <c r="CI558" s="22">
        <v>0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0</v>
      </c>
      <c r="B559" s="22">
        <v>0</v>
      </c>
      <c r="C559" s="22">
        <v>106760</v>
      </c>
      <c r="D559" s="22">
        <v>0</v>
      </c>
      <c r="E559" s="22">
        <v>0</v>
      </c>
      <c r="F559" s="22">
        <v>-3</v>
      </c>
      <c r="G559" s="22">
        <v>3</v>
      </c>
      <c r="H559" s="22">
        <v>0</v>
      </c>
      <c r="I559" s="22">
        <v>2</v>
      </c>
      <c r="J559" s="20">
        <v>0</v>
      </c>
      <c r="K559" s="20">
        <v>0</v>
      </c>
      <c r="L559" s="22">
        <v>0</v>
      </c>
      <c r="M559" s="20" t="s">
        <v>1234</v>
      </c>
      <c r="N559" s="20">
        <v>0</v>
      </c>
      <c r="O559" s="22">
        <v>398</v>
      </c>
      <c r="P559" s="23" t="b">
        <v>0</v>
      </c>
      <c r="Q559" s="20" t="s">
        <v>4048</v>
      </c>
      <c r="R559" s="20" t="s">
        <v>4049</v>
      </c>
      <c r="S559" s="22">
        <v>52</v>
      </c>
      <c r="T559" s="20" t="s">
        <v>1426</v>
      </c>
      <c r="U559" s="20">
        <v>2.6</v>
      </c>
      <c r="V559" s="20" t="s">
        <v>402</v>
      </c>
      <c r="W559" s="20">
        <v>2.8</v>
      </c>
      <c r="X559" s="23" t="b">
        <v>0</v>
      </c>
      <c r="Y559" s="20"/>
      <c r="Z559" s="20" t="s">
        <v>898</v>
      </c>
      <c r="AA559" s="22">
        <v>14</v>
      </c>
      <c r="AB559" s="22">
        <v>1</v>
      </c>
      <c r="AC559" s="22">
        <v>31</v>
      </c>
      <c r="AD559" s="22">
        <v>340206</v>
      </c>
      <c r="AE559" s="22">
        <v>24</v>
      </c>
      <c r="AF559" s="22">
        <v>2437516</v>
      </c>
      <c r="AG559" s="22">
        <v>1912</v>
      </c>
      <c r="AH559" s="20">
        <v>0</v>
      </c>
      <c r="AI559" s="20">
        <v>6</v>
      </c>
      <c r="AJ559" s="20" t="s">
        <v>402</v>
      </c>
      <c r="AK559" s="22">
        <v>960</v>
      </c>
      <c r="AL559" s="22">
        <v>0</v>
      </c>
      <c r="AM559" s="22">
        <v>1</v>
      </c>
      <c r="AN559" s="22">
        <v>4</v>
      </c>
      <c r="AO559" s="22">
        <v>13</v>
      </c>
      <c r="AP559" s="22">
        <v>0</v>
      </c>
      <c r="AQ559" s="22">
        <v>0</v>
      </c>
      <c r="AR559" s="22">
        <v>0</v>
      </c>
      <c r="AS559" s="22">
        <v>6</v>
      </c>
      <c r="AT559" s="22">
        <v>0</v>
      </c>
      <c r="AU559" s="22">
        <v>0</v>
      </c>
      <c r="AV559" s="22">
        <v>0</v>
      </c>
      <c r="AW559" s="22">
        <v>195</v>
      </c>
      <c r="AX559" s="20">
        <v>197.2</v>
      </c>
      <c r="AY559" s="20">
        <v>199.3</v>
      </c>
      <c r="AZ559" s="20">
        <v>29</v>
      </c>
      <c r="BA559" s="20">
        <v>42.6</v>
      </c>
      <c r="BB559" s="22">
        <v>12</v>
      </c>
      <c r="BC559" s="20">
        <v>0.05</v>
      </c>
      <c r="BD559" s="20">
        <v>0.89</v>
      </c>
      <c r="BE559" s="20">
        <v>0.94</v>
      </c>
      <c r="BF559" s="20">
        <v>20.170000000000002</v>
      </c>
      <c r="BG559" s="22">
        <v>273</v>
      </c>
      <c r="BH559" s="22">
        <v>101</v>
      </c>
      <c r="BI559" s="22">
        <v>151</v>
      </c>
      <c r="BJ559" s="22">
        <v>33</v>
      </c>
      <c r="BK559" s="22">
        <v>373</v>
      </c>
      <c r="BL559" s="22">
        <v>127</v>
      </c>
      <c r="BM559" s="22">
        <v>267</v>
      </c>
      <c r="BN559" s="22">
        <v>86</v>
      </c>
      <c r="BO559" s="22">
        <v>4</v>
      </c>
      <c r="BP559" s="20"/>
      <c r="BQ559" s="20"/>
      <c r="BR559" s="20"/>
      <c r="BS559" s="20"/>
      <c r="BT559" s="20"/>
      <c r="BU559" s="22">
        <v>0</v>
      </c>
      <c r="BV559" s="22">
        <v>0</v>
      </c>
      <c r="BW559" s="22">
        <v>0.08</v>
      </c>
      <c r="BX559" s="22">
        <v>0.08</v>
      </c>
      <c r="BY559" s="22">
        <v>1.89</v>
      </c>
      <c r="BZ559" s="22">
        <v>1.22</v>
      </c>
      <c r="CA559" s="22">
        <v>153</v>
      </c>
      <c r="CB559" s="22">
        <v>18</v>
      </c>
      <c r="CC559" s="22">
        <v>795</v>
      </c>
      <c r="CD559" s="22">
        <v>267</v>
      </c>
      <c r="CE559" s="22">
        <v>208</v>
      </c>
      <c r="CF559" s="22">
        <v>60</v>
      </c>
      <c r="CG559" s="22">
        <v>117</v>
      </c>
      <c r="CH559" s="22">
        <v>49</v>
      </c>
      <c r="CI559" s="22">
        <v>1.1200000000000001</v>
      </c>
      <c r="CJ559" s="22">
        <v>0.38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0"/>
      <c r="B560" s="20"/>
      <c r="C560" s="22">
        <v>472464</v>
      </c>
      <c r="D560" s="22">
        <v>0</v>
      </c>
      <c r="E560" s="22">
        <v>0</v>
      </c>
      <c r="F560" s="22">
        <v>-1</v>
      </c>
      <c r="G560" s="22">
        <v>1</v>
      </c>
      <c r="H560" s="22">
        <v>0</v>
      </c>
      <c r="I560" s="22">
        <v>4</v>
      </c>
      <c r="J560" s="20">
        <v>0</v>
      </c>
      <c r="K560" s="20">
        <v>0</v>
      </c>
      <c r="L560" s="22">
        <v>0</v>
      </c>
      <c r="M560" s="20" t="s">
        <v>1468</v>
      </c>
      <c r="N560" s="20">
        <v>0</v>
      </c>
      <c r="O560" s="22">
        <v>399</v>
      </c>
      <c r="P560" s="23" t="b">
        <v>0</v>
      </c>
      <c r="Q560" s="20"/>
      <c r="R560" s="20"/>
      <c r="S560" s="22">
        <v>44</v>
      </c>
      <c r="T560" s="20" t="s">
        <v>1469</v>
      </c>
      <c r="U560" s="20">
        <v>0</v>
      </c>
      <c r="V560" s="20" t="s">
        <v>1470</v>
      </c>
      <c r="W560" s="20">
        <v>0.2</v>
      </c>
      <c r="X560" s="23" t="b">
        <v>0</v>
      </c>
      <c r="Y560" s="20"/>
      <c r="Z560" s="20" t="s">
        <v>857</v>
      </c>
      <c r="AA560" s="22">
        <v>14</v>
      </c>
      <c r="AB560" s="22">
        <v>1</v>
      </c>
      <c r="AC560" s="22">
        <v>0</v>
      </c>
      <c r="AD560" s="22">
        <v>37447</v>
      </c>
      <c r="AE560" s="22">
        <v>132</v>
      </c>
      <c r="AF560" s="22">
        <v>39200</v>
      </c>
      <c r="AG560" s="22">
        <v>169</v>
      </c>
      <c r="AH560" s="20">
        <v>0</v>
      </c>
      <c r="AI560" s="20">
        <v>0</v>
      </c>
      <c r="AJ560" s="20" t="s">
        <v>1470</v>
      </c>
      <c r="AK560" s="22">
        <v>0</v>
      </c>
      <c r="AL560" s="22">
        <v>0</v>
      </c>
      <c r="AM560" s="22">
        <v>0</v>
      </c>
      <c r="AN560" s="22">
        <v>0</v>
      </c>
      <c r="AO560" s="22">
        <v>0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0</v>
      </c>
      <c r="AX560" s="20">
        <v>0</v>
      </c>
      <c r="AY560" s="20">
        <v>0</v>
      </c>
      <c r="AZ560" s="20">
        <v>0</v>
      </c>
      <c r="BA560" s="20">
        <v>0</v>
      </c>
      <c r="BB560" s="22">
        <v>0</v>
      </c>
      <c r="BC560" s="20">
        <v>0</v>
      </c>
      <c r="BD560" s="20">
        <v>0</v>
      </c>
      <c r="BE560" s="20">
        <v>0</v>
      </c>
      <c r="BF560" s="20">
        <v>0</v>
      </c>
      <c r="BG560" s="22">
        <v>692</v>
      </c>
      <c r="BH560" s="22">
        <v>69</v>
      </c>
      <c r="BI560" s="22">
        <v>683</v>
      </c>
      <c r="BJ560" s="22">
        <v>70</v>
      </c>
      <c r="BK560" s="22">
        <v>656</v>
      </c>
      <c r="BL560" s="22">
        <v>67</v>
      </c>
      <c r="BM560" s="22">
        <v>695</v>
      </c>
      <c r="BN560" s="22">
        <v>71</v>
      </c>
      <c r="BO560" s="20"/>
      <c r="BP560" s="20"/>
      <c r="BQ560" s="20"/>
      <c r="BR560" s="20"/>
      <c r="BS560" s="20"/>
      <c r="BT560" s="20"/>
      <c r="BU560" s="22">
        <v>0</v>
      </c>
      <c r="BV560" s="22">
        <v>0</v>
      </c>
      <c r="BW560" s="22">
        <v>0</v>
      </c>
      <c r="BX560" s="22">
        <v>0</v>
      </c>
      <c r="BY560" s="22">
        <v>0</v>
      </c>
      <c r="BZ560" s="22">
        <v>0</v>
      </c>
      <c r="CA560" s="22">
        <v>570</v>
      </c>
      <c r="CB560" s="22">
        <v>102</v>
      </c>
      <c r="CC560" s="22">
        <v>599</v>
      </c>
      <c r="CD560" s="22">
        <v>50</v>
      </c>
      <c r="CE560" s="22">
        <v>703</v>
      </c>
      <c r="CF560" s="22">
        <v>75</v>
      </c>
      <c r="CG560" s="22">
        <v>326</v>
      </c>
      <c r="CH560" s="22">
        <v>50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27.75" thickBot="1">
      <c r="A561" s="22">
        <v>0</v>
      </c>
      <c r="B561" s="22">
        <v>0</v>
      </c>
      <c r="C561" s="22">
        <v>180184</v>
      </c>
      <c r="D561" s="22">
        <v>0</v>
      </c>
      <c r="E561" s="22">
        <v>0</v>
      </c>
      <c r="F561" s="22">
        <v>-3</v>
      </c>
      <c r="G561" s="22">
        <v>3</v>
      </c>
      <c r="H561" s="22">
        <v>0</v>
      </c>
      <c r="I561" s="22">
        <v>3</v>
      </c>
      <c r="J561" s="20">
        <v>0</v>
      </c>
      <c r="K561" s="20">
        <v>0</v>
      </c>
      <c r="L561" s="22">
        <v>0</v>
      </c>
      <c r="M561" s="20" t="s">
        <v>1432</v>
      </c>
      <c r="N561" s="20">
        <v>0</v>
      </c>
      <c r="O561" s="22">
        <v>400</v>
      </c>
      <c r="P561" s="23" t="b">
        <v>0</v>
      </c>
      <c r="Q561" s="20" t="s">
        <v>3604</v>
      </c>
      <c r="R561" s="20" t="s">
        <v>3605</v>
      </c>
      <c r="S561" s="22">
        <v>47</v>
      </c>
      <c r="T561" s="20" t="s">
        <v>1433</v>
      </c>
      <c r="U561" s="20">
        <v>1</v>
      </c>
      <c r="V561" s="20" t="s">
        <v>1434</v>
      </c>
      <c r="W561" s="20">
        <v>0</v>
      </c>
      <c r="X561" s="23" t="b">
        <v>0</v>
      </c>
      <c r="Y561" s="20"/>
      <c r="Z561" s="20" t="s">
        <v>871</v>
      </c>
      <c r="AA561" s="22">
        <v>14</v>
      </c>
      <c r="AB561" s="22">
        <v>1</v>
      </c>
      <c r="AC561" s="22">
        <v>1</v>
      </c>
      <c r="AD561" s="22">
        <v>1483</v>
      </c>
      <c r="AE561" s="22">
        <v>0</v>
      </c>
      <c r="AF561" s="22">
        <v>4910</v>
      </c>
      <c r="AG561" s="22">
        <v>13</v>
      </c>
      <c r="AH561" s="20">
        <v>0</v>
      </c>
      <c r="AI561" s="20">
        <v>0.2</v>
      </c>
      <c r="AJ561" s="20" t="s">
        <v>606</v>
      </c>
      <c r="AK561" s="22">
        <v>2</v>
      </c>
      <c r="AL561" s="22">
        <v>0</v>
      </c>
      <c r="AM561" s="22">
        <v>0</v>
      </c>
      <c r="AN561" s="22">
        <v>0</v>
      </c>
      <c r="AO561" s="22">
        <v>0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0</v>
      </c>
      <c r="AW561" s="22">
        <v>3</v>
      </c>
      <c r="AX561" s="20">
        <v>0</v>
      </c>
      <c r="AY561" s="20">
        <v>10.3</v>
      </c>
      <c r="AZ561" s="20">
        <v>6</v>
      </c>
      <c r="BA561" s="20">
        <v>1.6</v>
      </c>
      <c r="BB561" s="22">
        <v>0</v>
      </c>
      <c r="BC561" s="20">
        <v>0.04</v>
      </c>
      <c r="BD561" s="20">
        <v>0.03</v>
      </c>
      <c r="BE561" s="20">
        <v>7.0000000000000007E-2</v>
      </c>
      <c r="BF561" s="20">
        <v>0</v>
      </c>
      <c r="BG561" s="22">
        <v>793</v>
      </c>
      <c r="BH561" s="22">
        <v>332</v>
      </c>
      <c r="BI561" s="22">
        <v>437</v>
      </c>
      <c r="BJ561" s="22">
        <v>218</v>
      </c>
      <c r="BK561" s="22">
        <v>437</v>
      </c>
      <c r="BL561" s="22">
        <v>219</v>
      </c>
      <c r="BM561" s="22">
        <v>499</v>
      </c>
      <c r="BN561" s="22">
        <v>227</v>
      </c>
      <c r="BO561" s="20"/>
      <c r="BP561" s="20"/>
      <c r="BQ561" s="20"/>
      <c r="BR561" s="20"/>
      <c r="BS561" s="20"/>
      <c r="BT561" s="20"/>
      <c r="BU561" s="22">
        <v>1.8</v>
      </c>
      <c r="BV561" s="22">
        <v>0</v>
      </c>
      <c r="BW561" s="22">
        <v>1.35</v>
      </c>
      <c r="BX561" s="22">
        <v>3.15</v>
      </c>
      <c r="BY561" s="22">
        <v>0</v>
      </c>
      <c r="BZ561" s="22">
        <v>0</v>
      </c>
      <c r="CA561" s="22">
        <v>316</v>
      </c>
      <c r="CB561" s="22">
        <v>206</v>
      </c>
      <c r="CC561" s="22">
        <v>733</v>
      </c>
      <c r="CD561" s="22">
        <v>297</v>
      </c>
      <c r="CE561" s="22">
        <v>488</v>
      </c>
      <c r="CF561" s="22">
        <v>224</v>
      </c>
      <c r="CG561" s="22">
        <v>565</v>
      </c>
      <c r="CH561" s="22">
        <v>201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0</v>
      </c>
      <c r="B562" s="22">
        <v>0</v>
      </c>
      <c r="C562" s="22">
        <v>214590</v>
      </c>
      <c r="D562" s="22">
        <v>0</v>
      </c>
      <c r="E562" s="22">
        <v>0</v>
      </c>
      <c r="F562" s="22">
        <v>-1</v>
      </c>
      <c r="G562" s="22">
        <v>1</v>
      </c>
      <c r="H562" s="22">
        <v>1</v>
      </c>
      <c r="I562" s="22">
        <v>2</v>
      </c>
      <c r="J562" s="20">
        <v>0</v>
      </c>
      <c r="K562" s="20">
        <v>0</v>
      </c>
      <c r="L562" s="22">
        <v>0</v>
      </c>
      <c r="M562" s="20" t="s">
        <v>882</v>
      </c>
      <c r="N562" s="20">
        <v>0</v>
      </c>
      <c r="O562" s="22">
        <v>401</v>
      </c>
      <c r="P562" s="23" t="b">
        <v>0</v>
      </c>
      <c r="Q562" s="20" t="s">
        <v>4293</v>
      </c>
      <c r="R562" s="20" t="s">
        <v>3810</v>
      </c>
      <c r="S562" s="22">
        <v>44</v>
      </c>
      <c r="T562" s="20" t="s">
        <v>1441</v>
      </c>
      <c r="U562" s="20">
        <v>2.4</v>
      </c>
      <c r="V562" s="20" t="s">
        <v>407</v>
      </c>
      <c r="W562" s="20">
        <v>1.6</v>
      </c>
      <c r="X562" s="23" t="b">
        <v>0</v>
      </c>
      <c r="Y562" s="20"/>
      <c r="Z562" s="20" t="s">
        <v>898</v>
      </c>
      <c r="AA562" s="22">
        <v>14</v>
      </c>
      <c r="AB562" s="22">
        <v>1</v>
      </c>
      <c r="AC562" s="22">
        <v>29</v>
      </c>
      <c r="AD562" s="22">
        <v>571386</v>
      </c>
      <c r="AE562" s="22">
        <v>14</v>
      </c>
      <c r="AF562" s="22">
        <v>717152</v>
      </c>
      <c r="AG562" s="22">
        <v>782</v>
      </c>
      <c r="AH562" s="20">
        <v>0</v>
      </c>
      <c r="AI562" s="20">
        <v>6.6</v>
      </c>
      <c r="AJ562" s="20" t="s">
        <v>407</v>
      </c>
      <c r="AK562" s="22">
        <v>882</v>
      </c>
      <c r="AL562" s="22">
        <v>0</v>
      </c>
      <c r="AM562" s="22">
        <v>1</v>
      </c>
      <c r="AN562" s="22">
        <v>2</v>
      </c>
      <c r="AO562" s="22">
        <v>15</v>
      </c>
      <c r="AP562" s="22">
        <v>0</v>
      </c>
      <c r="AQ562" s="22">
        <v>0</v>
      </c>
      <c r="AR562" s="22">
        <v>0</v>
      </c>
      <c r="AS562" s="22">
        <v>3</v>
      </c>
      <c r="AT562" s="22">
        <v>0</v>
      </c>
      <c r="AU562" s="22">
        <v>0</v>
      </c>
      <c r="AV562" s="22">
        <v>5</v>
      </c>
      <c r="AW562" s="22">
        <v>188</v>
      </c>
      <c r="AX562" s="20">
        <v>210.4</v>
      </c>
      <c r="AY562" s="20">
        <v>85.3</v>
      </c>
      <c r="AZ562" s="20">
        <v>33</v>
      </c>
      <c r="BA562" s="20">
        <v>33</v>
      </c>
      <c r="BB562" s="22">
        <v>10</v>
      </c>
      <c r="BC562" s="20">
        <v>7.0000000000000007E-2</v>
      </c>
      <c r="BD562" s="20">
        <v>1.03</v>
      </c>
      <c r="BE562" s="20">
        <v>1.1000000000000001</v>
      </c>
      <c r="BF562" s="20">
        <v>17.71</v>
      </c>
      <c r="BG562" s="22">
        <v>258</v>
      </c>
      <c r="BH562" s="22">
        <v>98</v>
      </c>
      <c r="BI562" s="22">
        <v>282</v>
      </c>
      <c r="BJ562" s="22">
        <v>85</v>
      </c>
      <c r="BK562" s="22">
        <v>359</v>
      </c>
      <c r="BL562" s="22">
        <v>122</v>
      </c>
      <c r="BM562" s="22">
        <v>310</v>
      </c>
      <c r="BN562" s="22">
        <v>109</v>
      </c>
      <c r="BO562" s="20"/>
      <c r="BP562" s="20"/>
      <c r="BQ562" s="20"/>
      <c r="BR562" s="20"/>
      <c r="BS562" s="20"/>
      <c r="BT562" s="20"/>
      <c r="BU562" s="22">
        <v>0.01</v>
      </c>
      <c r="BV562" s="22">
        <v>0</v>
      </c>
      <c r="BW562" s="22">
        <v>0.11</v>
      </c>
      <c r="BX562" s="22">
        <v>0.12</v>
      </c>
      <c r="BY562" s="22">
        <v>1.81</v>
      </c>
      <c r="BZ562" s="22">
        <v>1.53</v>
      </c>
      <c r="CA562" s="22">
        <v>544</v>
      </c>
      <c r="CB562" s="22">
        <v>104</v>
      </c>
      <c r="CC562" s="22">
        <v>583</v>
      </c>
      <c r="CD562" s="22">
        <v>243</v>
      </c>
      <c r="CE562" s="22">
        <v>234</v>
      </c>
      <c r="CF562" s="22">
        <v>71</v>
      </c>
      <c r="CG562" s="22">
        <v>160</v>
      </c>
      <c r="CH562" s="22">
        <v>67</v>
      </c>
      <c r="CI562" s="22">
        <v>1.02</v>
      </c>
      <c r="CJ562" s="22">
        <v>0.2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100</v>
      </c>
      <c r="B563" s="22">
        <v>100</v>
      </c>
      <c r="C563" s="22">
        <v>202641</v>
      </c>
      <c r="D563" s="22">
        <v>0</v>
      </c>
      <c r="E563" s="22">
        <v>0</v>
      </c>
      <c r="F563" s="22">
        <v>-2</v>
      </c>
      <c r="G563" s="22">
        <v>2</v>
      </c>
      <c r="H563" s="22">
        <v>3</v>
      </c>
      <c r="I563" s="22">
        <v>1</v>
      </c>
      <c r="J563" s="20">
        <v>0</v>
      </c>
      <c r="K563" s="20">
        <v>4.5</v>
      </c>
      <c r="L563" s="22">
        <v>11</v>
      </c>
      <c r="M563" s="20" t="s">
        <v>1249</v>
      </c>
      <c r="N563" s="20">
        <v>4.5</v>
      </c>
      <c r="O563" s="22">
        <v>597</v>
      </c>
      <c r="P563" s="23" t="b">
        <v>1</v>
      </c>
      <c r="Q563" s="20"/>
      <c r="R563" s="20" t="s">
        <v>3606</v>
      </c>
      <c r="S563" s="22">
        <v>48</v>
      </c>
      <c r="T563" s="20" t="s">
        <v>2212</v>
      </c>
      <c r="U563" s="20">
        <v>3.8</v>
      </c>
      <c r="V563" s="20" t="s">
        <v>553</v>
      </c>
      <c r="W563" s="20">
        <v>12.4</v>
      </c>
      <c r="X563" s="23" t="b">
        <v>0</v>
      </c>
      <c r="Y563" s="20"/>
      <c r="Z563" s="20" t="s">
        <v>857</v>
      </c>
      <c r="AA563" s="22">
        <v>14</v>
      </c>
      <c r="AB563" s="22">
        <v>1</v>
      </c>
      <c r="AC563" s="22">
        <v>105</v>
      </c>
      <c r="AD563" s="22">
        <v>1118092</v>
      </c>
      <c r="AE563" s="22">
        <v>26031</v>
      </c>
      <c r="AF563" s="22">
        <v>2593756</v>
      </c>
      <c r="AG563" s="22">
        <v>7975</v>
      </c>
      <c r="AH563" s="20">
        <v>0.9</v>
      </c>
      <c r="AI563" s="20">
        <v>21.9</v>
      </c>
      <c r="AJ563" s="20" t="s">
        <v>553</v>
      </c>
      <c r="AK563" s="22">
        <v>2520</v>
      </c>
      <c r="AL563" s="22">
        <v>0</v>
      </c>
      <c r="AM563" s="22">
        <v>0</v>
      </c>
      <c r="AN563" s="22">
        <v>8</v>
      </c>
      <c r="AO563" s="22">
        <v>39</v>
      </c>
      <c r="AP563" s="22">
        <v>0</v>
      </c>
      <c r="AQ563" s="22">
        <v>0</v>
      </c>
      <c r="AR563" s="22">
        <v>0</v>
      </c>
      <c r="AS563" s="22">
        <v>4</v>
      </c>
      <c r="AT563" s="22">
        <v>0</v>
      </c>
      <c r="AU563" s="22">
        <v>104</v>
      </c>
      <c r="AV563" s="22">
        <v>9</v>
      </c>
      <c r="AW563" s="22">
        <v>554</v>
      </c>
      <c r="AX563" s="20">
        <v>826.4</v>
      </c>
      <c r="AY563" s="20">
        <v>33.200000000000003</v>
      </c>
      <c r="AZ563" s="20">
        <v>0</v>
      </c>
      <c r="BA563" s="20">
        <v>86.1</v>
      </c>
      <c r="BB563" s="22">
        <v>28</v>
      </c>
      <c r="BC563" s="20">
        <v>0</v>
      </c>
      <c r="BD563" s="20">
        <v>0.06</v>
      </c>
      <c r="BE563" s="20">
        <v>0.06</v>
      </c>
      <c r="BF563" s="20">
        <v>48.78</v>
      </c>
      <c r="BG563" s="22">
        <v>5</v>
      </c>
      <c r="BH563" s="22">
        <v>3</v>
      </c>
      <c r="BI563" s="22">
        <v>378</v>
      </c>
      <c r="BJ563" s="22">
        <v>2</v>
      </c>
      <c r="BK563" s="22">
        <v>787</v>
      </c>
      <c r="BL563" s="22">
        <v>88</v>
      </c>
      <c r="BM563" s="22">
        <v>121</v>
      </c>
      <c r="BN563" s="22">
        <v>2</v>
      </c>
      <c r="BO563" s="20"/>
      <c r="BP563" s="20"/>
      <c r="BQ563" s="20"/>
      <c r="BR563" s="20"/>
      <c r="BS563" s="20"/>
      <c r="BT563" s="20"/>
      <c r="BU563" s="22">
        <v>0</v>
      </c>
      <c r="BV563" s="22">
        <v>3.71</v>
      </c>
      <c r="BW563" s="22">
        <v>0</v>
      </c>
      <c r="BX563" s="22">
        <v>0</v>
      </c>
      <c r="BY563" s="22">
        <v>1.74</v>
      </c>
      <c r="BZ563" s="22">
        <v>1.39</v>
      </c>
      <c r="CA563" s="22">
        <v>291</v>
      </c>
      <c r="CB563" s="22">
        <v>10</v>
      </c>
      <c r="CC563" s="22">
        <v>45</v>
      </c>
      <c r="CD563" s="22">
        <v>2</v>
      </c>
      <c r="CE563" s="22">
        <v>64</v>
      </c>
      <c r="CF563" s="22">
        <v>7</v>
      </c>
      <c r="CG563" s="22">
        <v>34</v>
      </c>
      <c r="CH563" s="22">
        <v>5</v>
      </c>
      <c r="CI563" s="22">
        <v>1</v>
      </c>
      <c r="CJ563" s="22">
        <v>0.28999999999999998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0</v>
      </c>
      <c r="B564" s="22">
        <v>0</v>
      </c>
      <c r="C564" s="22">
        <v>497894</v>
      </c>
      <c r="D564" s="22">
        <v>0</v>
      </c>
      <c r="E564" s="22">
        <v>0</v>
      </c>
      <c r="F564" s="22">
        <v>0</v>
      </c>
      <c r="G564" s="22">
        <v>0</v>
      </c>
      <c r="H564" s="22">
        <v>2</v>
      </c>
      <c r="I564" s="22">
        <v>4</v>
      </c>
      <c r="J564" s="20">
        <v>0</v>
      </c>
      <c r="K564" s="20">
        <v>0</v>
      </c>
      <c r="L564" s="22">
        <v>0</v>
      </c>
      <c r="M564" s="20" t="s">
        <v>2415</v>
      </c>
      <c r="N564" s="20">
        <v>3.2</v>
      </c>
      <c r="O564" s="22">
        <v>617</v>
      </c>
      <c r="P564" s="23" t="b">
        <v>0</v>
      </c>
      <c r="Q564" s="20" t="s">
        <v>4116</v>
      </c>
      <c r="R564" s="20" t="s">
        <v>4117</v>
      </c>
      <c r="S564" s="22">
        <v>70</v>
      </c>
      <c r="T564" s="20" t="s">
        <v>2416</v>
      </c>
      <c r="U564" s="20">
        <v>3.9</v>
      </c>
      <c r="V564" s="20" t="s">
        <v>2417</v>
      </c>
      <c r="W564" s="20">
        <v>4</v>
      </c>
      <c r="X564" s="23" t="b">
        <v>0</v>
      </c>
      <c r="Y564" s="20"/>
      <c r="Z564" s="20" t="s">
        <v>898</v>
      </c>
      <c r="AA564" s="22">
        <v>14</v>
      </c>
      <c r="AB564" s="22">
        <v>1</v>
      </c>
      <c r="AC564" s="22">
        <v>78</v>
      </c>
      <c r="AD564" s="22">
        <v>2227320</v>
      </c>
      <c r="AE564" s="22">
        <v>2776</v>
      </c>
      <c r="AF564" s="22">
        <v>1996249</v>
      </c>
      <c r="AG564" s="22">
        <v>19829</v>
      </c>
      <c r="AH564" s="20">
        <v>0.5</v>
      </c>
      <c r="AI564" s="20">
        <v>11.1</v>
      </c>
      <c r="AJ564" s="20" t="s">
        <v>2417</v>
      </c>
      <c r="AK564" s="22">
        <v>1463</v>
      </c>
      <c r="AL564" s="22">
        <v>7</v>
      </c>
      <c r="AM564" s="22">
        <v>2</v>
      </c>
      <c r="AN564" s="22">
        <v>5</v>
      </c>
      <c r="AO564" s="22">
        <v>20</v>
      </c>
      <c r="AP564" s="22">
        <v>0</v>
      </c>
      <c r="AQ564" s="22">
        <v>0</v>
      </c>
      <c r="AR564" s="22">
        <v>0</v>
      </c>
      <c r="AS564" s="22">
        <v>2</v>
      </c>
      <c r="AT564" s="22">
        <v>0</v>
      </c>
      <c r="AU564" s="22">
        <v>0</v>
      </c>
      <c r="AV564" s="22">
        <v>10</v>
      </c>
      <c r="AW564" s="22">
        <v>245</v>
      </c>
      <c r="AX564" s="20">
        <v>338.2</v>
      </c>
      <c r="AY564" s="20">
        <v>215.9</v>
      </c>
      <c r="AZ564" s="20">
        <v>491</v>
      </c>
      <c r="BA564" s="20">
        <v>104.4</v>
      </c>
      <c r="BB564" s="22">
        <v>17</v>
      </c>
      <c r="BC564" s="20">
        <v>5.91</v>
      </c>
      <c r="BD564" s="20">
        <v>0.69</v>
      </c>
      <c r="BE564" s="20">
        <v>6.6</v>
      </c>
      <c r="BF564" s="20">
        <v>25.82</v>
      </c>
      <c r="BG564" s="22">
        <v>163</v>
      </c>
      <c r="BH564" s="22">
        <v>16</v>
      </c>
      <c r="BI564" s="22">
        <v>141</v>
      </c>
      <c r="BJ564" s="22">
        <v>18</v>
      </c>
      <c r="BK564" s="22">
        <v>42</v>
      </c>
      <c r="BL564" s="22">
        <v>17</v>
      </c>
      <c r="BM564" s="22">
        <v>89</v>
      </c>
      <c r="BN564" s="22">
        <v>17</v>
      </c>
      <c r="BO564" s="20"/>
      <c r="BP564" s="20"/>
      <c r="BQ564" s="20"/>
      <c r="BR564" s="20"/>
      <c r="BS564" s="20"/>
      <c r="BT564" s="20"/>
      <c r="BU564" s="22">
        <v>0.36</v>
      </c>
      <c r="BV564" s="22">
        <v>0</v>
      </c>
      <c r="BW564" s="22">
        <v>0.04</v>
      </c>
      <c r="BX564" s="22">
        <v>0.4</v>
      </c>
      <c r="BY564" s="22">
        <v>1.59</v>
      </c>
      <c r="BZ564" s="22">
        <v>1.23</v>
      </c>
      <c r="CA564" s="22">
        <v>31</v>
      </c>
      <c r="CB564" s="22">
        <v>13</v>
      </c>
      <c r="CC564" s="22">
        <v>94</v>
      </c>
      <c r="CD564" s="22">
        <v>17</v>
      </c>
      <c r="CE564" s="22">
        <v>61</v>
      </c>
      <c r="CF564" s="22">
        <v>12</v>
      </c>
      <c r="CG564" s="22">
        <v>89</v>
      </c>
      <c r="CH564" s="22">
        <v>14</v>
      </c>
      <c r="CI564" s="22">
        <v>1.05</v>
      </c>
      <c r="CJ564" s="22">
        <v>0.31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0</v>
      </c>
      <c r="B565" s="22">
        <v>0</v>
      </c>
      <c r="C565" s="22">
        <v>487828</v>
      </c>
      <c r="D565" s="22">
        <v>0</v>
      </c>
      <c r="E565" s="22">
        <v>0</v>
      </c>
      <c r="F565" s="22">
        <v>-1</v>
      </c>
      <c r="G565" s="22">
        <v>1</v>
      </c>
      <c r="H565" s="22">
        <v>0</v>
      </c>
      <c r="I565" s="22">
        <v>3</v>
      </c>
      <c r="J565" s="20">
        <v>0</v>
      </c>
      <c r="K565" s="20">
        <v>0</v>
      </c>
      <c r="L565" s="22">
        <v>0</v>
      </c>
      <c r="M565" s="20" t="s">
        <v>2446</v>
      </c>
      <c r="N565" s="20">
        <v>0.5</v>
      </c>
      <c r="O565" s="22">
        <v>632</v>
      </c>
      <c r="P565" s="23" t="b">
        <v>0</v>
      </c>
      <c r="Q565" s="20" t="s">
        <v>4122</v>
      </c>
      <c r="R565" s="20" t="s">
        <v>4294</v>
      </c>
      <c r="S565" s="22">
        <v>44</v>
      </c>
      <c r="T565" s="20" t="s">
        <v>2531</v>
      </c>
      <c r="U565" s="20">
        <v>2</v>
      </c>
      <c r="V565" s="20" t="s">
        <v>2532</v>
      </c>
      <c r="W565" s="20">
        <v>0</v>
      </c>
      <c r="X565" s="23" t="b">
        <v>0</v>
      </c>
      <c r="Y565" s="20"/>
      <c r="Z565" s="20" t="s">
        <v>898</v>
      </c>
      <c r="AA565" s="22">
        <v>14</v>
      </c>
      <c r="AB565" s="22">
        <v>1</v>
      </c>
      <c r="AC565" s="22">
        <v>6</v>
      </c>
      <c r="AD565" s="22">
        <v>2473</v>
      </c>
      <c r="AE565" s="22">
        <v>4</v>
      </c>
      <c r="AF565" s="22">
        <v>2583</v>
      </c>
      <c r="AG565" s="22">
        <v>62</v>
      </c>
      <c r="AH565" s="20">
        <v>0.1</v>
      </c>
      <c r="AI565" s="20">
        <v>1.4</v>
      </c>
      <c r="AJ565" s="20" t="s">
        <v>2532</v>
      </c>
      <c r="AK565" s="22">
        <v>64</v>
      </c>
      <c r="AL565" s="22">
        <v>0</v>
      </c>
      <c r="AM565" s="22">
        <v>1</v>
      </c>
      <c r="AN565" s="22">
        <v>0</v>
      </c>
      <c r="AO565" s="22">
        <v>2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0</v>
      </c>
      <c r="AW565" s="22">
        <v>19</v>
      </c>
      <c r="AX565" s="20">
        <v>22.6</v>
      </c>
      <c r="AY565" s="20">
        <v>22.6</v>
      </c>
      <c r="AZ565" s="20">
        <v>4</v>
      </c>
      <c r="BA565" s="20">
        <v>4.9000000000000004</v>
      </c>
      <c r="BB565" s="22">
        <v>1</v>
      </c>
      <c r="BC565" s="20">
        <v>0.03</v>
      </c>
      <c r="BD565" s="20">
        <v>0.02</v>
      </c>
      <c r="BE565" s="20">
        <v>0.05</v>
      </c>
      <c r="BF565" s="20">
        <v>0.81</v>
      </c>
      <c r="BG565" s="22">
        <v>461</v>
      </c>
      <c r="BH565" s="22">
        <v>205</v>
      </c>
      <c r="BI565" s="22">
        <v>400</v>
      </c>
      <c r="BJ565" s="22">
        <v>198</v>
      </c>
      <c r="BK565" s="22">
        <v>446</v>
      </c>
      <c r="BL565" s="22">
        <v>221</v>
      </c>
      <c r="BM565" s="22">
        <v>464</v>
      </c>
      <c r="BN565" s="22">
        <v>209</v>
      </c>
      <c r="BO565" s="20"/>
      <c r="BP565" s="20"/>
      <c r="BQ565" s="20"/>
      <c r="BR565" s="20"/>
      <c r="BS565" s="20"/>
      <c r="BT565" s="20"/>
      <c r="BU565" s="22">
        <v>0.04</v>
      </c>
      <c r="BV565" s="22">
        <v>0</v>
      </c>
      <c r="BW565" s="22">
        <v>0.03</v>
      </c>
      <c r="BX565" s="22">
        <v>7.0000000000000007E-2</v>
      </c>
      <c r="BY565" s="22">
        <v>1.1399999999999999</v>
      </c>
      <c r="BZ565" s="22">
        <v>2.81</v>
      </c>
      <c r="CA565" s="22">
        <v>576</v>
      </c>
      <c r="CB565" s="22">
        <v>331</v>
      </c>
      <c r="CC565" s="22">
        <v>307</v>
      </c>
      <c r="CD565" s="22">
        <v>149</v>
      </c>
      <c r="CE565" s="22">
        <v>300</v>
      </c>
      <c r="CF565" s="22">
        <v>125</v>
      </c>
      <c r="CG565" s="22">
        <v>632</v>
      </c>
      <c r="CH565" s="22">
        <v>238</v>
      </c>
      <c r="CI565" s="22">
        <v>1.41</v>
      </c>
      <c r="CJ565" s="22">
        <v>0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27.75" thickBot="1">
      <c r="A566" s="22">
        <v>0</v>
      </c>
      <c r="B566" s="22">
        <v>0</v>
      </c>
      <c r="C566" s="22">
        <v>477733</v>
      </c>
      <c r="D566" s="22">
        <v>0</v>
      </c>
      <c r="E566" s="22">
        <v>0</v>
      </c>
      <c r="F566" s="22">
        <v>0</v>
      </c>
      <c r="G566" s="22">
        <v>0</v>
      </c>
      <c r="H566" s="22">
        <v>0</v>
      </c>
      <c r="I566" s="22">
        <v>1</v>
      </c>
      <c r="J566" s="20">
        <v>0</v>
      </c>
      <c r="K566" s="20">
        <v>0</v>
      </c>
      <c r="L566" s="22">
        <v>0</v>
      </c>
      <c r="M566" s="20" t="s">
        <v>2753</v>
      </c>
      <c r="N566" s="20">
        <v>0</v>
      </c>
      <c r="O566" s="22">
        <v>669</v>
      </c>
      <c r="P566" s="23" t="b">
        <v>0</v>
      </c>
      <c r="Q566" s="20" t="s">
        <v>3811</v>
      </c>
      <c r="R566" s="20" t="s">
        <v>3812</v>
      </c>
      <c r="S566" s="22">
        <v>40</v>
      </c>
      <c r="T566" s="20" t="s">
        <v>2754</v>
      </c>
      <c r="U566" s="20">
        <v>0</v>
      </c>
      <c r="V566" s="20" t="s">
        <v>2755</v>
      </c>
      <c r="W566" s="20">
        <v>0</v>
      </c>
      <c r="X566" s="23" t="b">
        <v>0</v>
      </c>
      <c r="Y566" s="20"/>
      <c r="Z566" s="20" t="s">
        <v>871</v>
      </c>
      <c r="AA566" s="22">
        <v>14</v>
      </c>
      <c r="AB566" s="22">
        <v>1</v>
      </c>
      <c r="AC566" s="22">
        <v>0</v>
      </c>
      <c r="AD566" s="22">
        <v>2777</v>
      </c>
      <c r="AE566" s="22">
        <v>0</v>
      </c>
      <c r="AF566" s="22">
        <v>2425</v>
      </c>
      <c r="AG566" s="22">
        <v>12</v>
      </c>
      <c r="AH566" s="20">
        <v>0</v>
      </c>
      <c r="AI566" s="20">
        <v>0</v>
      </c>
      <c r="AJ566" s="20" t="s">
        <v>2755</v>
      </c>
      <c r="AK566" s="22">
        <v>0</v>
      </c>
      <c r="AL566" s="22">
        <v>0</v>
      </c>
      <c r="AM566" s="22">
        <v>0</v>
      </c>
      <c r="AN566" s="22">
        <v>0</v>
      </c>
      <c r="AO566" s="22">
        <v>0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0</v>
      </c>
      <c r="AW566" s="22">
        <v>0</v>
      </c>
      <c r="AX566" s="20">
        <v>0</v>
      </c>
      <c r="AY566" s="20">
        <v>0</v>
      </c>
      <c r="AZ566" s="20">
        <v>0</v>
      </c>
      <c r="BA566" s="20">
        <v>0</v>
      </c>
      <c r="BB566" s="22">
        <v>0</v>
      </c>
      <c r="BC566" s="20">
        <v>0</v>
      </c>
      <c r="BD566" s="20">
        <v>0</v>
      </c>
      <c r="BE566" s="20">
        <v>0</v>
      </c>
      <c r="BF566" s="20">
        <v>0</v>
      </c>
      <c r="BG566" s="22">
        <v>613</v>
      </c>
      <c r="BH566" s="22">
        <v>81</v>
      </c>
      <c r="BI566" s="22">
        <v>599</v>
      </c>
      <c r="BJ566" s="22">
        <v>64</v>
      </c>
      <c r="BK566" s="22">
        <v>562</v>
      </c>
      <c r="BL566" s="22">
        <v>53</v>
      </c>
      <c r="BM566" s="22">
        <v>617</v>
      </c>
      <c r="BN566" s="22">
        <v>81</v>
      </c>
      <c r="BO566" s="20"/>
      <c r="BP566" s="20"/>
      <c r="BQ566" s="20"/>
      <c r="BR566" s="20"/>
      <c r="BS566" s="20"/>
      <c r="BT566" s="20"/>
      <c r="BU566" s="22">
        <v>0</v>
      </c>
      <c r="BV566" s="22">
        <v>0</v>
      </c>
      <c r="BW566" s="22">
        <v>0</v>
      </c>
      <c r="BX566" s="22">
        <v>0</v>
      </c>
      <c r="BY566" s="22">
        <v>0</v>
      </c>
      <c r="BZ566" s="22">
        <v>0</v>
      </c>
      <c r="CA566" s="22">
        <v>739</v>
      </c>
      <c r="CB566" s="22">
        <v>59</v>
      </c>
      <c r="CC566" s="22">
        <v>479</v>
      </c>
      <c r="CD566" s="22">
        <v>74</v>
      </c>
      <c r="CE566" s="22">
        <v>624</v>
      </c>
      <c r="CF566" s="22">
        <v>81</v>
      </c>
      <c r="CG566" s="22">
        <v>603</v>
      </c>
      <c r="CH566" s="22">
        <v>78</v>
      </c>
      <c r="CI566" s="22">
        <v>0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27.75" thickBot="1">
      <c r="A567" s="22">
        <v>0</v>
      </c>
      <c r="B567" s="22">
        <v>0</v>
      </c>
      <c r="C567" s="22">
        <v>504598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3</v>
      </c>
      <c r="J567" s="20">
        <v>0</v>
      </c>
      <c r="K567" s="20">
        <v>0</v>
      </c>
      <c r="L567" s="22">
        <v>0</v>
      </c>
      <c r="M567" s="20" t="s">
        <v>1025</v>
      </c>
      <c r="N567" s="20">
        <v>0</v>
      </c>
      <c r="O567" s="22">
        <v>685</v>
      </c>
      <c r="P567" s="23" t="b">
        <v>0</v>
      </c>
      <c r="Q567" s="20" t="s">
        <v>3813</v>
      </c>
      <c r="R567" s="20" t="s">
        <v>3814</v>
      </c>
      <c r="S567" s="22">
        <v>45</v>
      </c>
      <c r="T567" s="20" t="s">
        <v>2846</v>
      </c>
      <c r="U567" s="20">
        <v>1</v>
      </c>
      <c r="V567" s="20" t="s">
        <v>2847</v>
      </c>
      <c r="W567" s="20">
        <v>0</v>
      </c>
      <c r="X567" s="23" t="b">
        <v>0</v>
      </c>
      <c r="Y567" s="20"/>
      <c r="Z567" s="20" t="s">
        <v>871</v>
      </c>
      <c r="AA567" s="22">
        <v>14</v>
      </c>
      <c r="AB567" s="22">
        <v>1</v>
      </c>
      <c r="AC567" s="22">
        <v>1</v>
      </c>
      <c r="AD567" s="22">
        <v>762</v>
      </c>
      <c r="AE567" s="22">
        <v>0</v>
      </c>
      <c r="AF567" s="22">
        <v>750</v>
      </c>
      <c r="AG567" s="22">
        <v>1</v>
      </c>
      <c r="AH567" s="20">
        <v>0</v>
      </c>
      <c r="AI567" s="20">
        <v>0.2</v>
      </c>
      <c r="AJ567" s="20" t="s">
        <v>2847</v>
      </c>
      <c r="AK567" s="22">
        <v>1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5</v>
      </c>
      <c r="AX567" s="20">
        <v>3</v>
      </c>
      <c r="AY567" s="20">
        <v>0</v>
      </c>
      <c r="AZ567" s="20">
        <v>0</v>
      </c>
      <c r="BA567" s="20">
        <v>0.3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510</v>
      </c>
      <c r="BH567" s="22">
        <v>231</v>
      </c>
      <c r="BI567" s="22">
        <v>746</v>
      </c>
      <c r="BJ567" s="22">
        <v>304</v>
      </c>
      <c r="BK567" s="22">
        <v>734</v>
      </c>
      <c r="BL567" s="22">
        <v>299</v>
      </c>
      <c r="BM567" s="22">
        <v>519</v>
      </c>
      <c r="BN567" s="22">
        <v>236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458</v>
      </c>
      <c r="CB567" s="22">
        <v>272</v>
      </c>
      <c r="CC567" s="22">
        <v>678</v>
      </c>
      <c r="CD567" s="22">
        <v>263</v>
      </c>
      <c r="CE567" s="22">
        <v>478</v>
      </c>
      <c r="CF567" s="22">
        <v>219</v>
      </c>
      <c r="CG567" s="22">
        <v>743</v>
      </c>
      <c r="CH567" s="22">
        <v>296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0"/>
      <c r="B568" s="20"/>
      <c r="C568" s="22">
        <v>451302</v>
      </c>
      <c r="D568" s="22">
        <v>0</v>
      </c>
      <c r="E568" s="22">
        <v>0</v>
      </c>
      <c r="F568" s="22">
        <v>0</v>
      </c>
      <c r="G568" s="22">
        <v>0</v>
      </c>
      <c r="H568" s="22">
        <v>0</v>
      </c>
      <c r="I568" s="22">
        <v>1</v>
      </c>
      <c r="J568" s="20">
        <v>0</v>
      </c>
      <c r="K568" s="20">
        <v>0</v>
      </c>
      <c r="L568" s="22">
        <v>0</v>
      </c>
      <c r="M568" s="20" t="s">
        <v>2970</v>
      </c>
      <c r="N568" s="20">
        <v>0</v>
      </c>
      <c r="O568" s="22">
        <v>695</v>
      </c>
      <c r="P568" s="23" t="b">
        <v>0</v>
      </c>
      <c r="Q568" s="20"/>
      <c r="R568" s="20"/>
      <c r="S568" s="22">
        <v>40</v>
      </c>
      <c r="T568" s="20" t="s">
        <v>2971</v>
      </c>
      <c r="U568" s="20">
        <v>0</v>
      </c>
      <c r="V568" s="20" t="s">
        <v>2972</v>
      </c>
      <c r="W568" s="20">
        <v>0.1</v>
      </c>
      <c r="X568" s="23" t="b">
        <v>0</v>
      </c>
      <c r="Y568" s="20"/>
      <c r="Z568" s="20" t="s">
        <v>857</v>
      </c>
      <c r="AA568" s="22">
        <v>14</v>
      </c>
      <c r="AB568" s="22">
        <v>1</v>
      </c>
      <c r="AC568" s="22">
        <v>0</v>
      </c>
      <c r="AD568" s="22">
        <v>17865</v>
      </c>
      <c r="AE568" s="22">
        <v>36</v>
      </c>
      <c r="AF568" s="22">
        <v>12874</v>
      </c>
      <c r="AG568" s="22">
        <v>135</v>
      </c>
      <c r="AH568" s="20">
        <v>0</v>
      </c>
      <c r="AI568" s="20">
        <v>0</v>
      </c>
      <c r="AJ568" s="20" t="s">
        <v>2970</v>
      </c>
      <c r="AK568" s="22">
        <v>0</v>
      </c>
      <c r="AL568" s="22">
        <v>0</v>
      </c>
      <c r="AM568" s="22">
        <v>0</v>
      </c>
      <c r="AN568" s="22">
        <v>0</v>
      </c>
      <c r="AO568" s="22">
        <v>0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0</v>
      </c>
      <c r="AW568" s="22">
        <v>0</v>
      </c>
      <c r="AX568" s="20">
        <v>0</v>
      </c>
      <c r="AY568" s="20">
        <v>0</v>
      </c>
      <c r="AZ568" s="20">
        <v>0</v>
      </c>
      <c r="BA568" s="20">
        <v>0</v>
      </c>
      <c r="BB568" s="22">
        <v>0</v>
      </c>
      <c r="BC568" s="20">
        <v>0</v>
      </c>
      <c r="BD568" s="20">
        <v>0</v>
      </c>
      <c r="BE568" s="20">
        <v>0</v>
      </c>
      <c r="BF568" s="20">
        <v>0</v>
      </c>
      <c r="BG568" s="22">
        <v>601</v>
      </c>
      <c r="BH568" s="22">
        <v>75</v>
      </c>
      <c r="BI568" s="22">
        <v>587</v>
      </c>
      <c r="BJ568" s="22">
        <v>58</v>
      </c>
      <c r="BK568" s="22">
        <v>549</v>
      </c>
      <c r="BL568" s="22">
        <v>47</v>
      </c>
      <c r="BM568" s="22">
        <v>605</v>
      </c>
      <c r="BN568" s="22">
        <v>75</v>
      </c>
      <c r="BO568" s="20"/>
      <c r="BP568" s="20"/>
      <c r="BQ568" s="20"/>
      <c r="BR568" s="20"/>
      <c r="BS568" s="20"/>
      <c r="BT568" s="20"/>
      <c r="BU568" s="22">
        <v>0</v>
      </c>
      <c r="BV568" s="22">
        <v>0</v>
      </c>
      <c r="BW568" s="22">
        <v>0</v>
      </c>
      <c r="BX568" s="22">
        <v>0</v>
      </c>
      <c r="BY568" s="22">
        <v>0</v>
      </c>
      <c r="BZ568" s="22">
        <v>0</v>
      </c>
      <c r="CA568" s="22">
        <v>724</v>
      </c>
      <c r="CB568" s="22">
        <v>53</v>
      </c>
      <c r="CC568" s="22">
        <v>467</v>
      </c>
      <c r="CD568" s="22">
        <v>68</v>
      </c>
      <c r="CE568" s="22">
        <v>612</v>
      </c>
      <c r="CF568" s="22">
        <v>75</v>
      </c>
      <c r="CG568" s="22">
        <v>469</v>
      </c>
      <c r="CH568" s="22">
        <v>67</v>
      </c>
      <c r="CI568" s="22">
        <v>0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100</v>
      </c>
      <c r="B569" s="22">
        <v>100</v>
      </c>
      <c r="C569" s="22">
        <v>37642</v>
      </c>
      <c r="D569" s="22">
        <v>0</v>
      </c>
      <c r="E569" s="22">
        <v>0</v>
      </c>
      <c r="F569" s="22">
        <v>0</v>
      </c>
      <c r="G569" s="22">
        <v>0</v>
      </c>
      <c r="H569" s="22">
        <v>1</v>
      </c>
      <c r="I569" s="22">
        <v>2</v>
      </c>
      <c r="J569" s="20">
        <v>0</v>
      </c>
      <c r="K569" s="20">
        <v>2.2000000000000002</v>
      </c>
      <c r="L569" s="22">
        <v>6</v>
      </c>
      <c r="M569" s="20" t="s">
        <v>2973</v>
      </c>
      <c r="N569" s="20">
        <v>2.2000000000000002</v>
      </c>
      <c r="O569" s="22">
        <v>703</v>
      </c>
      <c r="P569" s="23" t="b">
        <v>0</v>
      </c>
      <c r="Q569" s="20"/>
      <c r="R569" s="20" t="s">
        <v>4295</v>
      </c>
      <c r="S569" s="22">
        <v>40</v>
      </c>
      <c r="T569" s="20" t="s">
        <v>2974</v>
      </c>
      <c r="U569" s="20">
        <v>2.4</v>
      </c>
      <c r="V569" s="20" t="s">
        <v>2975</v>
      </c>
      <c r="W569" s="20">
        <v>0.7</v>
      </c>
      <c r="X569" s="23" t="b">
        <v>0</v>
      </c>
      <c r="Y569" s="20"/>
      <c r="Z569" s="20" t="s">
        <v>857</v>
      </c>
      <c r="AA569" s="22">
        <v>14</v>
      </c>
      <c r="AB569" s="22">
        <v>1</v>
      </c>
      <c r="AC569" s="22">
        <v>44</v>
      </c>
      <c r="AD569" s="22">
        <v>307043</v>
      </c>
      <c r="AE569" s="22">
        <v>2073</v>
      </c>
      <c r="AF569" s="22">
        <v>236763</v>
      </c>
      <c r="AG569" s="22">
        <v>1067</v>
      </c>
      <c r="AH569" s="20">
        <v>0.6</v>
      </c>
      <c r="AI569" s="20">
        <v>11</v>
      </c>
      <c r="AJ569" s="20" t="s">
        <v>2975</v>
      </c>
      <c r="AK569" s="22">
        <v>1084</v>
      </c>
      <c r="AL569" s="22">
        <v>0</v>
      </c>
      <c r="AM569" s="22">
        <v>1</v>
      </c>
      <c r="AN569" s="22">
        <v>4</v>
      </c>
      <c r="AO569" s="22">
        <v>17</v>
      </c>
      <c r="AP569" s="22">
        <v>0</v>
      </c>
      <c r="AQ569" s="22">
        <v>0</v>
      </c>
      <c r="AR569" s="22">
        <v>0</v>
      </c>
      <c r="AS569" s="22">
        <v>2</v>
      </c>
      <c r="AT569" s="22">
        <v>0</v>
      </c>
      <c r="AU569" s="22">
        <v>0</v>
      </c>
      <c r="AV569" s="22">
        <v>3</v>
      </c>
      <c r="AW569" s="22">
        <v>239</v>
      </c>
      <c r="AX569" s="20">
        <v>258.2</v>
      </c>
      <c r="AY569" s="20">
        <v>67</v>
      </c>
      <c r="AZ569" s="20">
        <v>21</v>
      </c>
      <c r="BA569" s="20">
        <v>34.799999999999997</v>
      </c>
      <c r="BB569" s="22">
        <v>12</v>
      </c>
      <c r="BC569" s="20">
        <v>0.06</v>
      </c>
      <c r="BD569" s="20">
        <v>0.25</v>
      </c>
      <c r="BE569" s="20">
        <v>0.31</v>
      </c>
      <c r="BF569" s="20">
        <v>21.93</v>
      </c>
      <c r="BG569" s="22">
        <v>221</v>
      </c>
      <c r="BH569" s="22">
        <v>82</v>
      </c>
      <c r="BI569" s="22">
        <v>318</v>
      </c>
      <c r="BJ569" s="22">
        <v>107</v>
      </c>
      <c r="BK569" s="22">
        <v>394</v>
      </c>
      <c r="BL569" s="22">
        <v>138</v>
      </c>
      <c r="BM569" s="22">
        <v>300</v>
      </c>
      <c r="BN569" s="22">
        <v>104</v>
      </c>
      <c r="BO569" s="20"/>
      <c r="BP569" s="20"/>
      <c r="BQ569" s="20"/>
      <c r="BR569" s="20"/>
      <c r="BS569" s="20"/>
      <c r="BT569" s="20"/>
      <c r="BU569" s="22">
        <v>0</v>
      </c>
      <c r="BV569" s="22">
        <v>0</v>
      </c>
      <c r="BW569" s="22">
        <v>0.02</v>
      </c>
      <c r="BX569" s="22">
        <v>0.02</v>
      </c>
      <c r="BY569" s="22">
        <v>1.82</v>
      </c>
      <c r="BZ569" s="22">
        <v>1.41</v>
      </c>
      <c r="CA569" s="22">
        <v>677</v>
      </c>
      <c r="CB569" s="22">
        <v>167</v>
      </c>
      <c r="CC569" s="22">
        <v>141</v>
      </c>
      <c r="CD569" s="22">
        <v>42</v>
      </c>
      <c r="CE569" s="22">
        <v>231</v>
      </c>
      <c r="CF569" s="22">
        <v>68</v>
      </c>
      <c r="CG569" s="22">
        <v>220</v>
      </c>
      <c r="CH569" s="22">
        <v>88</v>
      </c>
      <c r="CI569" s="22">
        <v>1</v>
      </c>
      <c r="CJ569" s="22">
        <v>0.33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100</v>
      </c>
      <c r="B570" s="22">
        <v>100</v>
      </c>
      <c r="C570" s="22">
        <v>172912</v>
      </c>
      <c r="D570" s="22">
        <v>0</v>
      </c>
      <c r="E570" s="22">
        <v>0</v>
      </c>
      <c r="F570" s="22">
        <v>0</v>
      </c>
      <c r="G570" s="22">
        <v>0</v>
      </c>
      <c r="H570" s="22">
        <v>0</v>
      </c>
      <c r="I570" s="22">
        <v>3</v>
      </c>
      <c r="J570" s="20">
        <v>0</v>
      </c>
      <c r="K570" s="20">
        <v>0.8</v>
      </c>
      <c r="L570" s="22">
        <v>1</v>
      </c>
      <c r="M570" s="20" t="s">
        <v>3086</v>
      </c>
      <c r="N570" s="20">
        <v>0.8</v>
      </c>
      <c r="O570" s="22">
        <v>709</v>
      </c>
      <c r="P570" s="23" t="b">
        <v>0</v>
      </c>
      <c r="Q570" s="20"/>
      <c r="R570" s="20" t="s">
        <v>3607</v>
      </c>
      <c r="S570" s="22">
        <v>50</v>
      </c>
      <c r="T570" s="20" t="s">
        <v>3087</v>
      </c>
      <c r="U570" s="20">
        <v>1.3</v>
      </c>
      <c r="V570" s="20" t="s">
        <v>3088</v>
      </c>
      <c r="W570" s="20">
        <v>0.1</v>
      </c>
      <c r="X570" s="23" t="b">
        <v>0</v>
      </c>
      <c r="Y570" s="20"/>
      <c r="Z570" s="20" t="s">
        <v>857</v>
      </c>
      <c r="AA570" s="22">
        <v>14</v>
      </c>
      <c r="AB570" s="22">
        <v>1</v>
      </c>
      <c r="AC570" s="22">
        <v>18</v>
      </c>
      <c r="AD570" s="22">
        <v>33735</v>
      </c>
      <c r="AE570" s="22">
        <v>26</v>
      </c>
      <c r="AF570" s="22">
        <v>30726</v>
      </c>
      <c r="AG570" s="22">
        <v>79</v>
      </c>
      <c r="AH570" s="20">
        <v>0.2</v>
      </c>
      <c r="AI570" s="20">
        <v>3.6</v>
      </c>
      <c r="AJ570" s="20" t="s">
        <v>3088</v>
      </c>
      <c r="AK570" s="22">
        <v>634</v>
      </c>
      <c r="AL570" s="22">
        <v>0</v>
      </c>
      <c r="AM570" s="22">
        <v>0</v>
      </c>
      <c r="AN570" s="22">
        <v>1</v>
      </c>
      <c r="AO570" s="22">
        <v>9</v>
      </c>
      <c r="AP570" s="22">
        <v>0</v>
      </c>
      <c r="AQ570" s="22">
        <v>0</v>
      </c>
      <c r="AR570" s="22">
        <v>0</v>
      </c>
      <c r="AS570" s="22">
        <v>3</v>
      </c>
      <c r="AT570" s="22">
        <v>0</v>
      </c>
      <c r="AU570" s="22">
        <v>0</v>
      </c>
      <c r="AV570" s="22">
        <v>0</v>
      </c>
      <c r="AW570" s="22">
        <v>87</v>
      </c>
      <c r="AX570" s="20">
        <v>106</v>
      </c>
      <c r="AY570" s="20">
        <v>66.8</v>
      </c>
      <c r="AZ570" s="20">
        <v>4</v>
      </c>
      <c r="BA570" s="20">
        <v>17.899999999999999</v>
      </c>
      <c r="BB570" s="22">
        <v>7</v>
      </c>
      <c r="BC570" s="20">
        <v>0.05</v>
      </c>
      <c r="BD570" s="20">
        <v>0.23</v>
      </c>
      <c r="BE570" s="20">
        <v>0.28000000000000003</v>
      </c>
      <c r="BF570" s="20">
        <v>11.52</v>
      </c>
      <c r="BG570" s="22">
        <v>346</v>
      </c>
      <c r="BH570" s="22">
        <v>145</v>
      </c>
      <c r="BI570" s="22">
        <v>319</v>
      </c>
      <c r="BJ570" s="22">
        <v>170</v>
      </c>
      <c r="BK570" s="22">
        <v>450</v>
      </c>
      <c r="BL570" s="22">
        <v>224</v>
      </c>
      <c r="BM570" s="22">
        <v>382</v>
      </c>
      <c r="BN570" s="22">
        <v>170</v>
      </c>
      <c r="BO570" s="20"/>
      <c r="BP570" s="20"/>
      <c r="BQ570" s="20"/>
      <c r="BR570" s="20"/>
      <c r="BS570" s="20"/>
      <c r="BT570" s="20"/>
      <c r="BU570" s="22">
        <v>0.01</v>
      </c>
      <c r="BV570" s="22">
        <v>0</v>
      </c>
      <c r="BW570" s="22">
        <v>0.03</v>
      </c>
      <c r="BX570" s="22">
        <v>0.04</v>
      </c>
      <c r="BY570" s="22">
        <v>1.64</v>
      </c>
      <c r="BZ570" s="22">
        <v>1.28</v>
      </c>
      <c r="CA570" s="22">
        <v>190</v>
      </c>
      <c r="CB570" s="22">
        <v>116</v>
      </c>
      <c r="CC570" s="22">
        <v>275</v>
      </c>
      <c r="CD570" s="22">
        <v>130</v>
      </c>
      <c r="CE570" s="22">
        <v>413</v>
      </c>
      <c r="CF570" s="22">
        <v>187</v>
      </c>
      <c r="CG570" s="22">
        <v>428</v>
      </c>
      <c r="CH570" s="22">
        <v>138</v>
      </c>
      <c r="CI570" s="22">
        <v>0.99</v>
      </c>
      <c r="CJ570" s="22">
        <v>0.14000000000000001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27.75" thickBot="1">
      <c r="A571" s="22">
        <v>0</v>
      </c>
      <c r="B571" s="22">
        <v>0</v>
      </c>
      <c r="C571" s="22">
        <v>515504</v>
      </c>
      <c r="D571" s="22">
        <v>0</v>
      </c>
      <c r="E571" s="22">
        <v>0</v>
      </c>
      <c r="F571" s="22">
        <v>0</v>
      </c>
      <c r="G571" s="22">
        <v>0</v>
      </c>
      <c r="H571" s="22">
        <v>0</v>
      </c>
      <c r="I571" s="22">
        <v>4</v>
      </c>
      <c r="J571" s="20">
        <v>0</v>
      </c>
      <c r="K571" s="20">
        <v>0</v>
      </c>
      <c r="L571" s="22">
        <v>0</v>
      </c>
      <c r="M571" s="20" t="s">
        <v>1015</v>
      </c>
      <c r="N571" s="20">
        <v>0</v>
      </c>
      <c r="O571" s="22">
        <v>748</v>
      </c>
      <c r="P571" s="23" t="b">
        <v>0</v>
      </c>
      <c r="Q571" s="20" t="s">
        <v>3681</v>
      </c>
      <c r="R571" s="20" t="s">
        <v>3682</v>
      </c>
      <c r="S571" s="22">
        <v>45</v>
      </c>
      <c r="T571" s="20" t="s">
        <v>3378</v>
      </c>
      <c r="U571" s="20">
        <v>0</v>
      </c>
      <c r="V571" s="20" t="s">
        <v>3379</v>
      </c>
      <c r="W571" s="20">
        <v>0</v>
      </c>
      <c r="X571" s="23" t="b">
        <v>0</v>
      </c>
      <c r="Y571" s="20"/>
      <c r="Z571" s="20" t="s">
        <v>871</v>
      </c>
      <c r="AA571" s="22">
        <v>14</v>
      </c>
      <c r="AB571" s="22">
        <v>1</v>
      </c>
      <c r="AC571" s="22">
        <v>0</v>
      </c>
      <c r="AD571" s="22">
        <v>1277</v>
      </c>
      <c r="AE571" s="22">
        <v>0</v>
      </c>
      <c r="AF571" s="22">
        <v>1225</v>
      </c>
      <c r="AG571" s="22">
        <v>6</v>
      </c>
      <c r="AH571" s="20">
        <v>0</v>
      </c>
      <c r="AI571" s="20">
        <v>0</v>
      </c>
      <c r="AJ571" s="20" t="s">
        <v>3379</v>
      </c>
      <c r="AK571" s="22">
        <v>0</v>
      </c>
      <c r="AL571" s="22">
        <v>0</v>
      </c>
      <c r="AM571" s="22">
        <v>0</v>
      </c>
      <c r="AN571" s="22">
        <v>0</v>
      </c>
      <c r="AO571" s="22">
        <v>0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0</v>
      </c>
      <c r="AX571" s="20">
        <v>0</v>
      </c>
      <c r="AY571" s="20">
        <v>0</v>
      </c>
      <c r="AZ571" s="20">
        <v>0</v>
      </c>
      <c r="BA571" s="20">
        <v>0</v>
      </c>
      <c r="BB571" s="22">
        <v>0</v>
      </c>
      <c r="BC571" s="20">
        <v>0</v>
      </c>
      <c r="BD571" s="20">
        <v>0</v>
      </c>
      <c r="BE571" s="20">
        <v>0</v>
      </c>
      <c r="BF571" s="20">
        <v>0</v>
      </c>
      <c r="BG571" s="22">
        <v>758</v>
      </c>
      <c r="BH571" s="22">
        <v>86</v>
      </c>
      <c r="BI571" s="22">
        <v>754</v>
      </c>
      <c r="BJ571" s="22">
        <v>87</v>
      </c>
      <c r="BK571" s="22">
        <v>742</v>
      </c>
      <c r="BL571" s="22">
        <v>86</v>
      </c>
      <c r="BM571" s="22">
        <v>761</v>
      </c>
      <c r="BN571" s="22">
        <v>88</v>
      </c>
      <c r="BO571" s="20"/>
      <c r="BP571" s="20"/>
      <c r="BQ571" s="20"/>
      <c r="BR571" s="20"/>
      <c r="BS571" s="20"/>
      <c r="BT571" s="20"/>
      <c r="BU571" s="22">
        <v>0</v>
      </c>
      <c r="BV571" s="22">
        <v>0</v>
      </c>
      <c r="BW571" s="22">
        <v>0</v>
      </c>
      <c r="BX571" s="22">
        <v>0</v>
      </c>
      <c r="BY571" s="22">
        <v>0</v>
      </c>
      <c r="BZ571" s="22">
        <v>0</v>
      </c>
      <c r="CA571" s="22">
        <v>468</v>
      </c>
      <c r="CB571" s="22">
        <v>83</v>
      </c>
      <c r="CC571" s="22">
        <v>687</v>
      </c>
      <c r="CD571" s="22">
        <v>68</v>
      </c>
      <c r="CE571" s="22">
        <v>761</v>
      </c>
      <c r="CF571" s="22">
        <v>88</v>
      </c>
      <c r="CG571" s="22">
        <v>733</v>
      </c>
      <c r="CH571" s="22">
        <v>104</v>
      </c>
      <c r="CI571" s="22">
        <v>0</v>
      </c>
      <c r="CJ571" s="22">
        <v>0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0"/>
      <c r="B572" s="20"/>
      <c r="C572" s="22">
        <v>518466</v>
      </c>
      <c r="D572" s="22">
        <v>0</v>
      </c>
      <c r="E572" s="22">
        <v>0</v>
      </c>
      <c r="F572" s="22">
        <v>-1</v>
      </c>
      <c r="G572" s="22">
        <v>1</v>
      </c>
      <c r="H572" s="22">
        <v>0</v>
      </c>
      <c r="I572" s="22">
        <v>2</v>
      </c>
      <c r="J572" s="20">
        <v>0</v>
      </c>
      <c r="K572" s="20">
        <v>0.2</v>
      </c>
      <c r="L572" s="22">
        <v>1</v>
      </c>
      <c r="M572" s="20" t="s">
        <v>1557</v>
      </c>
      <c r="N572" s="20">
        <v>0.2</v>
      </c>
      <c r="O572" s="22">
        <v>766</v>
      </c>
      <c r="P572" s="23" t="b">
        <v>0</v>
      </c>
      <c r="Q572" s="20"/>
      <c r="R572" s="20"/>
      <c r="S572" s="22">
        <v>39</v>
      </c>
      <c r="T572" s="20" t="s">
        <v>3499</v>
      </c>
      <c r="U572" s="20">
        <v>0.8</v>
      </c>
      <c r="V572" s="20" t="s">
        <v>3500</v>
      </c>
      <c r="W572" s="20">
        <v>0</v>
      </c>
      <c r="X572" s="23" t="b">
        <v>0</v>
      </c>
      <c r="Y572" s="20"/>
      <c r="Z572" s="20" t="s">
        <v>857</v>
      </c>
      <c r="AA572" s="22">
        <v>14</v>
      </c>
      <c r="AB572" s="22">
        <v>1</v>
      </c>
      <c r="AC572" s="22">
        <v>3</v>
      </c>
      <c r="AD572" s="22">
        <v>2549</v>
      </c>
      <c r="AE572" s="22">
        <v>77</v>
      </c>
      <c r="AF572" s="22">
        <v>1348</v>
      </c>
      <c r="AG572" s="22">
        <v>69</v>
      </c>
      <c r="AH572" s="20">
        <v>0.1</v>
      </c>
      <c r="AI572" s="20">
        <v>0.8</v>
      </c>
      <c r="AJ572" s="20" t="s">
        <v>3500</v>
      </c>
      <c r="AK572" s="22">
        <v>106</v>
      </c>
      <c r="AL572" s="22">
        <v>0</v>
      </c>
      <c r="AM572" s="22">
        <v>0</v>
      </c>
      <c r="AN572" s="22">
        <v>0</v>
      </c>
      <c r="AO572" s="22">
        <v>4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0</v>
      </c>
      <c r="AW572" s="22">
        <v>18</v>
      </c>
      <c r="AX572" s="20">
        <v>18.8</v>
      </c>
      <c r="AY572" s="20">
        <v>1.4</v>
      </c>
      <c r="AZ572" s="20">
        <v>0</v>
      </c>
      <c r="BA572" s="20">
        <v>1.9</v>
      </c>
      <c r="BB572" s="22">
        <v>1</v>
      </c>
      <c r="BC572" s="20">
        <v>0</v>
      </c>
      <c r="BD572" s="20">
        <v>0.01</v>
      </c>
      <c r="BE572" s="20">
        <v>0.01</v>
      </c>
      <c r="BF572" s="20">
        <v>1.83</v>
      </c>
      <c r="BG572" s="22">
        <v>468</v>
      </c>
      <c r="BH572" s="22">
        <v>171</v>
      </c>
      <c r="BI572" s="22">
        <v>474</v>
      </c>
      <c r="BJ572" s="22">
        <v>173</v>
      </c>
      <c r="BK572" s="22">
        <v>503</v>
      </c>
      <c r="BL572" s="22">
        <v>179</v>
      </c>
      <c r="BM572" s="22">
        <v>493</v>
      </c>
      <c r="BN572" s="22">
        <v>176</v>
      </c>
      <c r="BO572" s="20"/>
      <c r="BP572" s="20"/>
      <c r="BQ572" s="20"/>
      <c r="BR572" s="20"/>
      <c r="BS572" s="20"/>
      <c r="BT572" s="20"/>
      <c r="BU572" s="22">
        <v>0</v>
      </c>
      <c r="BV572" s="22">
        <v>0</v>
      </c>
      <c r="BW572" s="22">
        <v>0.01</v>
      </c>
      <c r="BX572" s="22">
        <v>0.01</v>
      </c>
      <c r="BY572" s="22">
        <v>1.55</v>
      </c>
      <c r="BZ572" s="22">
        <v>3.4</v>
      </c>
      <c r="CA572" s="22">
        <v>824</v>
      </c>
      <c r="CB572" s="22">
        <v>262</v>
      </c>
      <c r="CC572" s="22">
        <v>343</v>
      </c>
      <c r="CD572" s="22">
        <v>112</v>
      </c>
      <c r="CE572" s="22">
        <v>519</v>
      </c>
      <c r="CF572" s="22">
        <v>170</v>
      </c>
      <c r="CG572" s="22">
        <v>626</v>
      </c>
      <c r="CH572" s="22">
        <v>228</v>
      </c>
      <c r="CI572" s="22">
        <v>0.85</v>
      </c>
      <c r="CJ572" s="22">
        <v>0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0</v>
      </c>
      <c r="B573" s="22">
        <v>0</v>
      </c>
      <c r="C573" s="22">
        <v>515500</v>
      </c>
      <c r="D573" s="22">
        <v>0</v>
      </c>
      <c r="E573" s="22">
        <v>0</v>
      </c>
      <c r="F573" s="22">
        <v>0</v>
      </c>
      <c r="G573" s="22">
        <v>0</v>
      </c>
      <c r="H573" s="22">
        <v>0</v>
      </c>
      <c r="I573" s="22">
        <v>2</v>
      </c>
      <c r="J573" s="20">
        <v>0</v>
      </c>
      <c r="K573" s="20">
        <v>0</v>
      </c>
      <c r="L573" s="22">
        <v>0</v>
      </c>
      <c r="M573" s="20" t="s">
        <v>1370</v>
      </c>
      <c r="N573" s="20">
        <v>0</v>
      </c>
      <c r="O573" s="22">
        <v>768</v>
      </c>
      <c r="P573" s="23" t="b">
        <v>0</v>
      </c>
      <c r="Q573" s="20" t="s">
        <v>4050</v>
      </c>
      <c r="R573" s="20" t="s">
        <v>4051</v>
      </c>
      <c r="S573" s="22">
        <v>40</v>
      </c>
      <c r="T573" s="20" t="s">
        <v>3528</v>
      </c>
      <c r="U573" s="20">
        <v>0</v>
      </c>
      <c r="V573" s="20" t="s">
        <v>3529</v>
      </c>
      <c r="W573" s="20">
        <v>0</v>
      </c>
      <c r="X573" s="23" t="b">
        <v>0</v>
      </c>
      <c r="Y573" s="20"/>
      <c r="Z573" s="20" t="s">
        <v>871</v>
      </c>
      <c r="AA573" s="22">
        <v>14</v>
      </c>
      <c r="AB573" s="22">
        <v>1</v>
      </c>
      <c r="AC573" s="22">
        <v>0</v>
      </c>
      <c r="AD573" s="22">
        <v>427</v>
      </c>
      <c r="AE573" s="22">
        <v>0</v>
      </c>
      <c r="AF573" s="22">
        <v>453</v>
      </c>
      <c r="AG573" s="22">
        <v>11</v>
      </c>
      <c r="AH573" s="20">
        <v>0</v>
      </c>
      <c r="AI573" s="20">
        <v>0</v>
      </c>
      <c r="AJ573" s="20" t="s">
        <v>3529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0</v>
      </c>
      <c r="AX573" s="20">
        <v>0</v>
      </c>
      <c r="AY573" s="20">
        <v>0</v>
      </c>
      <c r="AZ573" s="20">
        <v>0</v>
      </c>
      <c r="BA573" s="20">
        <v>0</v>
      </c>
      <c r="BB573" s="22">
        <v>0</v>
      </c>
      <c r="BC573" s="20">
        <v>0</v>
      </c>
      <c r="BD573" s="20">
        <v>0</v>
      </c>
      <c r="BE573" s="20">
        <v>0</v>
      </c>
      <c r="BF573" s="20">
        <v>0</v>
      </c>
      <c r="BG573" s="22">
        <v>628</v>
      </c>
      <c r="BH573" s="22">
        <v>237</v>
      </c>
      <c r="BI573" s="22">
        <v>614</v>
      </c>
      <c r="BJ573" s="22">
        <v>236</v>
      </c>
      <c r="BK573" s="22">
        <v>578</v>
      </c>
      <c r="BL573" s="22">
        <v>227</v>
      </c>
      <c r="BM573" s="22">
        <v>632</v>
      </c>
      <c r="BN573" s="22">
        <v>237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</v>
      </c>
      <c r="BX573" s="22">
        <v>0</v>
      </c>
      <c r="BY573" s="22">
        <v>0</v>
      </c>
      <c r="BZ573" s="22">
        <v>0</v>
      </c>
      <c r="CA573" s="22">
        <v>756</v>
      </c>
      <c r="CB573" s="22">
        <v>222</v>
      </c>
      <c r="CC573" s="22">
        <v>495</v>
      </c>
      <c r="CD573" s="22">
        <v>189</v>
      </c>
      <c r="CE573" s="22">
        <v>639</v>
      </c>
      <c r="CF573" s="22">
        <v>233</v>
      </c>
      <c r="CG573" s="22">
        <v>738</v>
      </c>
      <c r="CH573" s="22">
        <v>255</v>
      </c>
      <c r="CI573" s="22">
        <v>0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0"/>
      <c r="B574" s="20"/>
      <c r="C574" s="22">
        <v>490881</v>
      </c>
      <c r="D574" s="22">
        <v>0</v>
      </c>
      <c r="E574" s="22">
        <v>0</v>
      </c>
      <c r="F574" s="22">
        <v>0</v>
      </c>
      <c r="G574" s="22">
        <v>0</v>
      </c>
      <c r="H574" s="22">
        <v>0</v>
      </c>
      <c r="I574" s="22">
        <v>3</v>
      </c>
      <c r="J574" s="20">
        <v>0</v>
      </c>
      <c r="K574" s="20">
        <v>0</v>
      </c>
      <c r="L574" s="22">
        <v>0</v>
      </c>
      <c r="M574" s="20" t="s">
        <v>4118</v>
      </c>
      <c r="N574" s="20">
        <v>0</v>
      </c>
      <c r="O574" s="22">
        <v>826</v>
      </c>
      <c r="P574" s="23" t="b">
        <v>0</v>
      </c>
      <c r="Q574" s="20"/>
      <c r="R574" s="20"/>
      <c r="S574" s="22">
        <v>45</v>
      </c>
      <c r="T574" s="20" t="s">
        <v>4119</v>
      </c>
      <c r="U574" s="20">
        <v>0</v>
      </c>
      <c r="V574" s="20" t="s">
        <v>4120</v>
      </c>
      <c r="W574" s="20">
        <v>0</v>
      </c>
      <c r="X574" s="23" t="b">
        <v>0</v>
      </c>
      <c r="Y574" s="20"/>
      <c r="Z574" s="20" t="s">
        <v>857</v>
      </c>
      <c r="AA574" s="22">
        <v>14</v>
      </c>
      <c r="AB574" s="22">
        <v>1</v>
      </c>
      <c r="AC574" s="22">
        <v>0</v>
      </c>
      <c r="AD574" s="22">
        <v>35</v>
      </c>
      <c r="AE574" s="22">
        <v>6</v>
      </c>
      <c r="AF574" s="22">
        <v>13</v>
      </c>
      <c r="AG574" s="22">
        <v>6</v>
      </c>
      <c r="AH574" s="20">
        <v>0</v>
      </c>
      <c r="AI574" s="20">
        <v>0</v>
      </c>
      <c r="AJ574" s="20" t="s">
        <v>4120</v>
      </c>
      <c r="AK574" s="22">
        <v>0</v>
      </c>
      <c r="AL574" s="22">
        <v>0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0</v>
      </c>
      <c r="AX574" s="20">
        <v>0</v>
      </c>
      <c r="AY574" s="20">
        <v>0</v>
      </c>
      <c r="AZ574" s="20">
        <v>0</v>
      </c>
      <c r="BA574" s="20">
        <v>0</v>
      </c>
      <c r="BB574" s="22">
        <v>0</v>
      </c>
      <c r="BC574" s="20">
        <v>0</v>
      </c>
      <c r="BD574" s="20">
        <v>0</v>
      </c>
      <c r="BE574" s="20">
        <v>0</v>
      </c>
      <c r="BF574" s="20">
        <v>0</v>
      </c>
      <c r="BG574" s="22">
        <v>742</v>
      </c>
      <c r="BH574" s="22">
        <v>295</v>
      </c>
      <c r="BI574" s="22">
        <v>736</v>
      </c>
      <c r="BJ574" s="22">
        <v>294</v>
      </c>
      <c r="BK574" s="22">
        <v>724</v>
      </c>
      <c r="BL574" s="22">
        <v>289</v>
      </c>
      <c r="BM574" s="22">
        <v>745</v>
      </c>
      <c r="BN574" s="22">
        <v>296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</v>
      </c>
      <c r="BX574" s="22">
        <v>0</v>
      </c>
      <c r="BY574" s="22">
        <v>0</v>
      </c>
      <c r="BZ574" s="22">
        <v>0</v>
      </c>
      <c r="CA574" s="22">
        <v>445</v>
      </c>
      <c r="CB574" s="22">
        <v>259</v>
      </c>
      <c r="CC574" s="22">
        <v>665</v>
      </c>
      <c r="CD574" s="22">
        <v>250</v>
      </c>
      <c r="CE574" s="22">
        <v>745</v>
      </c>
      <c r="CF574" s="22">
        <v>298</v>
      </c>
      <c r="CG574" s="22">
        <v>832</v>
      </c>
      <c r="CH574" s="22">
        <v>360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0"/>
      <c r="B575" s="20"/>
      <c r="C575" s="22">
        <v>519325</v>
      </c>
      <c r="D575" s="22">
        <v>0</v>
      </c>
      <c r="E575" s="22">
        <v>0</v>
      </c>
      <c r="F575" s="22">
        <v>0</v>
      </c>
      <c r="G575" s="22">
        <v>0</v>
      </c>
      <c r="H575" s="22">
        <v>0</v>
      </c>
      <c r="I575" s="22">
        <v>2</v>
      </c>
      <c r="J575" s="20">
        <v>0</v>
      </c>
      <c r="K575" s="20">
        <v>0</v>
      </c>
      <c r="L575" s="22">
        <v>0</v>
      </c>
      <c r="M575" s="20" t="s">
        <v>4174</v>
      </c>
      <c r="N575" s="20">
        <v>0</v>
      </c>
      <c r="O575" s="22">
        <v>833</v>
      </c>
      <c r="P575" s="23" t="b">
        <v>0</v>
      </c>
      <c r="Q575" s="20"/>
      <c r="R575" s="20"/>
      <c r="S575" s="22">
        <v>40</v>
      </c>
      <c r="T575" s="20" t="s">
        <v>4175</v>
      </c>
      <c r="U575" s="20">
        <v>0</v>
      </c>
      <c r="V575" s="20" t="s">
        <v>4176</v>
      </c>
      <c r="W575" s="20">
        <v>0</v>
      </c>
      <c r="X575" s="23" t="b">
        <v>0</v>
      </c>
      <c r="Y575" s="20"/>
      <c r="Z575" s="20" t="s">
        <v>857</v>
      </c>
      <c r="AA575" s="22">
        <v>14</v>
      </c>
      <c r="AB575" s="22">
        <v>1</v>
      </c>
      <c r="AC575" s="22">
        <v>0</v>
      </c>
      <c r="AD575" s="22">
        <v>39</v>
      </c>
      <c r="AE575" s="22">
        <v>8</v>
      </c>
      <c r="AF575" s="22">
        <v>10</v>
      </c>
      <c r="AG575" s="22">
        <v>8</v>
      </c>
      <c r="AH575" s="20">
        <v>0</v>
      </c>
      <c r="AI575" s="20">
        <v>0</v>
      </c>
      <c r="AJ575" s="20" t="s">
        <v>4176</v>
      </c>
      <c r="AK575" s="22">
        <v>0</v>
      </c>
      <c r="AL575" s="22">
        <v>0</v>
      </c>
      <c r="AM575" s="22">
        <v>0</v>
      </c>
      <c r="AN575" s="22">
        <v>0</v>
      </c>
      <c r="AO575" s="22">
        <v>0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0</v>
      </c>
      <c r="AW575" s="22">
        <v>0</v>
      </c>
      <c r="AX575" s="20">
        <v>0</v>
      </c>
      <c r="AY575" s="20">
        <v>0</v>
      </c>
      <c r="AZ575" s="20">
        <v>0</v>
      </c>
      <c r="BA575" s="20">
        <v>0</v>
      </c>
      <c r="BB575" s="22">
        <v>0</v>
      </c>
      <c r="BC575" s="20">
        <v>0</v>
      </c>
      <c r="BD575" s="20">
        <v>0</v>
      </c>
      <c r="BE575" s="20">
        <v>0</v>
      </c>
      <c r="BF575" s="20">
        <v>0</v>
      </c>
      <c r="BG575" s="22">
        <v>635</v>
      </c>
      <c r="BH575" s="22">
        <v>242</v>
      </c>
      <c r="BI575" s="22">
        <v>621</v>
      </c>
      <c r="BJ575" s="22">
        <v>241</v>
      </c>
      <c r="BK575" s="22">
        <v>585</v>
      </c>
      <c r="BL575" s="22">
        <v>232</v>
      </c>
      <c r="BM575" s="22">
        <v>639</v>
      </c>
      <c r="BN575" s="22">
        <v>242</v>
      </c>
      <c r="BO575" s="20"/>
      <c r="BP575" s="20"/>
      <c r="BQ575" s="20"/>
      <c r="BR575" s="20"/>
      <c r="BS575" s="20"/>
      <c r="BT575" s="20"/>
      <c r="BU575" s="22">
        <v>0</v>
      </c>
      <c r="BV575" s="22">
        <v>0</v>
      </c>
      <c r="BW575" s="22">
        <v>0</v>
      </c>
      <c r="BX575" s="22">
        <v>0</v>
      </c>
      <c r="BY575" s="22">
        <v>0</v>
      </c>
      <c r="BZ575" s="22">
        <v>0</v>
      </c>
      <c r="CA575" s="22">
        <v>763</v>
      </c>
      <c r="CB575" s="22">
        <v>227</v>
      </c>
      <c r="CC575" s="22">
        <v>502</v>
      </c>
      <c r="CD575" s="22">
        <v>194</v>
      </c>
      <c r="CE575" s="22">
        <v>646</v>
      </c>
      <c r="CF575" s="22">
        <v>238</v>
      </c>
      <c r="CG575" s="22">
        <v>812</v>
      </c>
      <c r="CH575" s="22">
        <v>266</v>
      </c>
      <c r="CI575" s="22">
        <v>0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0"/>
      <c r="B576" s="20"/>
      <c r="C576" s="22">
        <v>461537</v>
      </c>
      <c r="D576" s="22">
        <v>0</v>
      </c>
      <c r="E576" s="22">
        <v>0</v>
      </c>
      <c r="F576" s="22">
        <v>0</v>
      </c>
      <c r="G576" s="22">
        <v>0</v>
      </c>
      <c r="H576" s="22">
        <v>0</v>
      </c>
      <c r="I576" s="22">
        <v>1</v>
      </c>
      <c r="J576" s="20">
        <v>0</v>
      </c>
      <c r="K576" s="20">
        <v>1.6</v>
      </c>
      <c r="L576" s="22">
        <v>0</v>
      </c>
      <c r="M576" s="20" t="s">
        <v>4296</v>
      </c>
      <c r="N576" s="20">
        <v>0</v>
      </c>
      <c r="O576" s="22">
        <v>835</v>
      </c>
      <c r="P576" s="23" t="b">
        <v>0</v>
      </c>
      <c r="Q576" s="20"/>
      <c r="R576" s="20"/>
      <c r="S576" s="22">
        <v>40</v>
      </c>
      <c r="T576" s="20" t="s">
        <v>4297</v>
      </c>
      <c r="U576" s="20">
        <v>0</v>
      </c>
      <c r="V576" s="20" t="s">
        <v>417</v>
      </c>
      <c r="W576" s="20">
        <v>0</v>
      </c>
      <c r="X576" s="23" t="b">
        <v>0</v>
      </c>
      <c r="Y576" s="20"/>
      <c r="Z576" s="20" t="s">
        <v>857</v>
      </c>
      <c r="AA576" s="22">
        <v>14</v>
      </c>
      <c r="AB576" s="22">
        <v>1</v>
      </c>
      <c r="AC576" s="22">
        <v>0</v>
      </c>
      <c r="AD576" s="22">
        <v>17</v>
      </c>
      <c r="AE576" s="22">
        <v>17</v>
      </c>
      <c r="AF576" s="22">
        <v>2</v>
      </c>
      <c r="AG576" s="22">
        <v>2</v>
      </c>
      <c r="AH576" s="20">
        <v>0</v>
      </c>
      <c r="AI576" s="20">
        <v>0</v>
      </c>
      <c r="AJ576" s="20" t="s">
        <v>417</v>
      </c>
      <c r="AK576" s="22">
        <v>0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0</v>
      </c>
      <c r="AX576" s="20">
        <v>0</v>
      </c>
      <c r="AY576" s="20">
        <v>0</v>
      </c>
      <c r="AZ576" s="20">
        <v>0</v>
      </c>
      <c r="BA576" s="20">
        <v>0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604</v>
      </c>
      <c r="BH576" s="22">
        <v>76</v>
      </c>
      <c r="BI576" s="22">
        <v>590</v>
      </c>
      <c r="BJ576" s="22">
        <v>59</v>
      </c>
      <c r="BK576" s="22">
        <v>552</v>
      </c>
      <c r="BL576" s="22">
        <v>48</v>
      </c>
      <c r="BM576" s="22">
        <v>608</v>
      </c>
      <c r="BN576" s="22">
        <v>76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727</v>
      </c>
      <c r="CB576" s="22">
        <v>54</v>
      </c>
      <c r="CC576" s="22">
        <v>470</v>
      </c>
      <c r="CD576" s="22">
        <v>69</v>
      </c>
      <c r="CE576" s="22">
        <v>615</v>
      </c>
      <c r="CF576" s="22">
        <v>76</v>
      </c>
      <c r="CG576" s="22">
        <v>823</v>
      </c>
      <c r="CH576" s="22">
        <v>94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100</v>
      </c>
      <c r="B577" s="22">
        <v>0</v>
      </c>
      <c r="C577" s="22">
        <v>487838</v>
      </c>
      <c r="D577" s="22">
        <v>0</v>
      </c>
      <c r="E577" s="22">
        <v>0</v>
      </c>
      <c r="F577" s="22">
        <v>-3</v>
      </c>
      <c r="G577" s="22">
        <v>3</v>
      </c>
      <c r="H577" s="22">
        <v>0</v>
      </c>
      <c r="I577" s="22">
        <v>2</v>
      </c>
      <c r="J577" s="20">
        <v>0</v>
      </c>
      <c r="K577" s="20">
        <v>0</v>
      </c>
      <c r="L577" s="22">
        <v>0</v>
      </c>
      <c r="M577" s="20" t="s">
        <v>504</v>
      </c>
      <c r="N577" s="20">
        <v>0</v>
      </c>
      <c r="O577" s="22">
        <v>204</v>
      </c>
      <c r="P577" s="23" t="b">
        <v>0</v>
      </c>
      <c r="Q577" s="20"/>
      <c r="R577" s="20" t="s">
        <v>4177</v>
      </c>
      <c r="S577" s="22">
        <v>42</v>
      </c>
      <c r="T577" s="20" t="s">
        <v>1185</v>
      </c>
      <c r="U577" s="20">
        <v>0.9</v>
      </c>
      <c r="V577" s="20" t="s">
        <v>1186</v>
      </c>
      <c r="W577" s="20">
        <v>0.1</v>
      </c>
      <c r="X577" s="23" t="b">
        <v>0</v>
      </c>
      <c r="Y577" s="20"/>
      <c r="Z577" s="20" t="s">
        <v>857</v>
      </c>
      <c r="AA577" s="22">
        <v>15</v>
      </c>
      <c r="AB577" s="22">
        <v>4</v>
      </c>
      <c r="AC577" s="22">
        <v>7</v>
      </c>
      <c r="AD577" s="22">
        <v>19860</v>
      </c>
      <c r="AE577" s="22">
        <v>24</v>
      </c>
      <c r="AF577" s="22">
        <v>31028</v>
      </c>
      <c r="AG577" s="22">
        <v>136</v>
      </c>
      <c r="AH577" s="20">
        <v>0</v>
      </c>
      <c r="AI577" s="20">
        <v>1.7</v>
      </c>
      <c r="AJ577" s="20" t="s">
        <v>1186</v>
      </c>
      <c r="AK577" s="22">
        <v>104</v>
      </c>
      <c r="AL577" s="22">
        <v>0</v>
      </c>
      <c r="AM577" s="22">
        <v>0</v>
      </c>
      <c r="AN577" s="22">
        <v>0</v>
      </c>
      <c r="AO577" s="22">
        <v>3</v>
      </c>
      <c r="AP577" s="22">
        <v>0</v>
      </c>
      <c r="AQ577" s="22">
        <v>0</v>
      </c>
      <c r="AR577" s="22">
        <v>0</v>
      </c>
      <c r="AS577" s="22">
        <v>1</v>
      </c>
      <c r="AT577" s="22">
        <v>0</v>
      </c>
      <c r="AU577" s="22">
        <v>0</v>
      </c>
      <c r="AV577" s="22">
        <v>0</v>
      </c>
      <c r="AW577" s="22">
        <v>28</v>
      </c>
      <c r="AX577" s="20">
        <v>29.2</v>
      </c>
      <c r="AY577" s="20">
        <v>4.4000000000000004</v>
      </c>
      <c r="AZ577" s="20">
        <v>17</v>
      </c>
      <c r="BA577" s="20">
        <v>5</v>
      </c>
      <c r="BB577" s="22">
        <v>1</v>
      </c>
      <c r="BC577" s="20">
        <v>0.02</v>
      </c>
      <c r="BD577" s="20">
        <v>0.02</v>
      </c>
      <c r="BE577" s="20">
        <v>0.04</v>
      </c>
      <c r="BF577" s="20">
        <v>4.22</v>
      </c>
      <c r="BG577" s="22">
        <v>450</v>
      </c>
      <c r="BH577" s="22">
        <v>166</v>
      </c>
      <c r="BI577" s="22">
        <v>450</v>
      </c>
      <c r="BJ577" s="22">
        <v>163</v>
      </c>
      <c r="BK577" s="22">
        <v>402</v>
      </c>
      <c r="BL577" s="22">
        <v>143</v>
      </c>
      <c r="BM577" s="22">
        <v>462</v>
      </c>
      <c r="BN577" s="22">
        <v>164</v>
      </c>
      <c r="BO577" s="20"/>
      <c r="BP577" s="20"/>
      <c r="BQ577" s="20"/>
      <c r="BR577" s="20"/>
      <c r="BS577" s="20"/>
      <c r="BT577" s="20"/>
      <c r="BU577" s="22">
        <v>0.02</v>
      </c>
      <c r="BV577" s="22">
        <v>0</v>
      </c>
      <c r="BW577" s="22">
        <v>0.02</v>
      </c>
      <c r="BX577" s="22">
        <v>0.04</v>
      </c>
      <c r="BY577" s="22">
        <v>3.65</v>
      </c>
      <c r="BZ577" s="22">
        <v>2.6</v>
      </c>
      <c r="CA577" s="22">
        <v>665</v>
      </c>
      <c r="CB577" s="22">
        <v>161</v>
      </c>
      <c r="CC577" s="22">
        <v>532</v>
      </c>
      <c r="CD577" s="22">
        <v>219</v>
      </c>
      <c r="CE577" s="22">
        <v>506</v>
      </c>
      <c r="CF577" s="22">
        <v>165</v>
      </c>
      <c r="CG577" s="22">
        <v>380</v>
      </c>
      <c r="CH577" s="22">
        <v>149</v>
      </c>
      <c r="CI577" s="22">
        <v>0.87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100</v>
      </c>
      <c r="B578" s="22">
        <v>100</v>
      </c>
      <c r="C578" s="22">
        <v>179018</v>
      </c>
      <c r="D578" s="22">
        <v>-1</v>
      </c>
      <c r="E578" s="22">
        <v>1</v>
      </c>
      <c r="F578" s="22">
        <v>-5</v>
      </c>
      <c r="G578" s="22">
        <v>5</v>
      </c>
      <c r="H578" s="22">
        <v>1</v>
      </c>
      <c r="I578" s="22">
        <v>3</v>
      </c>
      <c r="J578" s="20">
        <v>0</v>
      </c>
      <c r="K578" s="20">
        <v>1.8</v>
      </c>
      <c r="L578" s="22">
        <v>2</v>
      </c>
      <c r="M578" s="20" t="s">
        <v>1497</v>
      </c>
      <c r="N578" s="20">
        <v>1.8</v>
      </c>
      <c r="O578" s="22">
        <v>402</v>
      </c>
      <c r="P578" s="23" t="b">
        <v>0</v>
      </c>
      <c r="Q578" s="20"/>
      <c r="R578" s="20" t="s">
        <v>3815</v>
      </c>
      <c r="S578" s="22">
        <v>60</v>
      </c>
      <c r="T578" s="20" t="s">
        <v>1498</v>
      </c>
      <c r="U578" s="20">
        <v>2.6</v>
      </c>
      <c r="V578" s="20" t="s">
        <v>1499</v>
      </c>
      <c r="W578" s="20">
        <v>3.2</v>
      </c>
      <c r="X578" s="23" t="b">
        <v>0</v>
      </c>
      <c r="Y578" s="20"/>
      <c r="Z578" s="20" t="s">
        <v>857</v>
      </c>
      <c r="AA578" s="22">
        <v>15</v>
      </c>
      <c r="AB578" s="22">
        <v>4</v>
      </c>
      <c r="AC578" s="22">
        <v>73</v>
      </c>
      <c r="AD578" s="22">
        <v>810453</v>
      </c>
      <c r="AE578" s="22">
        <v>711</v>
      </c>
      <c r="AF578" s="22">
        <v>1261168</v>
      </c>
      <c r="AG578" s="22">
        <v>2823</v>
      </c>
      <c r="AH578" s="20">
        <v>0.3</v>
      </c>
      <c r="AI578" s="20">
        <v>12.2</v>
      </c>
      <c r="AJ578" s="20" t="s">
        <v>409</v>
      </c>
      <c r="AK578" s="22">
        <v>1835</v>
      </c>
      <c r="AL578" s="22">
        <v>3</v>
      </c>
      <c r="AM578" s="22">
        <v>1</v>
      </c>
      <c r="AN578" s="22">
        <v>5</v>
      </c>
      <c r="AO578" s="22">
        <v>37</v>
      </c>
      <c r="AP578" s="22">
        <v>0</v>
      </c>
      <c r="AQ578" s="22">
        <v>0</v>
      </c>
      <c r="AR578" s="22">
        <v>0</v>
      </c>
      <c r="AS578" s="22">
        <v>1</v>
      </c>
      <c r="AT578" s="22">
        <v>0</v>
      </c>
      <c r="AU578" s="22">
        <v>0</v>
      </c>
      <c r="AV578" s="22">
        <v>4</v>
      </c>
      <c r="AW578" s="22">
        <v>260</v>
      </c>
      <c r="AX578" s="20">
        <v>283.39999999999998</v>
      </c>
      <c r="AY578" s="20">
        <v>332.8</v>
      </c>
      <c r="AZ578" s="20">
        <v>409</v>
      </c>
      <c r="BA578" s="20">
        <v>102.2</v>
      </c>
      <c r="BB578" s="22">
        <v>23</v>
      </c>
      <c r="BC578" s="20">
        <v>4.5199999999999996</v>
      </c>
      <c r="BD578" s="20">
        <v>2.0099999999999998</v>
      </c>
      <c r="BE578" s="20">
        <v>6.53</v>
      </c>
      <c r="BF578" s="20">
        <v>37.200000000000003</v>
      </c>
      <c r="BG578" s="22">
        <v>208</v>
      </c>
      <c r="BH578" s="22">
        <v>83</v>
      </c>
      <c r="BI578" s="22">
        <v>80</v>
      </c>
      <c r="BJ578" s="22">
        <v>60</v>
      </c>
      <c r="BK578" s="22">
        <v>59</v>
      </c>
      <c r="BL578" s="22">
        <v>36</v>
      </c>
      <c r="BM578" s="22">
        <v>93</v>
      </c>
      <c r="BN578" s="22">
        <v>63</v>
      </c>
      <c r="BO578" s="20"/>
      <c r="BP578" s="20"/>
      <c r="BQ578" s="20"/>
      <c r="BR578" s="20"/>
      <c r="BS578" s="20"/>
      <c r="BT578" s="20"/>
      <c r="BU578" s="22">
        <v>0.22</v>
      </c>
      <c r="BV578" s="22">
        <v>0</v>
      </c>
      <c r="BW578" s="22">
        <v>0.1</v>
      </c>
      <c r="BX578" s="22">
        <v>0.32</v>
      </c>
      <c r="BY578" s="22">
        <v>1.82</v>
      </c>
      <c r="BZ578" s="22">
        <v>1.81</v>
      </c>
      <c r="CA578" s="22">
        <v>63</v>
      </c>
      <c r="CB578" s="22">
        <v>39</v>
      </c>
      <c r="CC578" s="22">
        <v>192</v>
      </c>
      <c r="CD578" s="22">
        <v>93</v>
      </c>
      <c r="CE578" s="22">
        <v>213</v>
      </c>
      <c r="CF578" s="22">
        <v>90</v>
      </c>
      <c r="CG578" s="22">
        <v>106</v>
      </c>
      <c r="CH578" s="22">
        <v>32</v>
      </c>
      <c r="CI578" s="22">
        <v>1.1299999999999999</v>
      </c>
      <c r="CJ578" s="22">
        <v>0.25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100</v>
      </c>
      <c r="B579" s="22">
        <v>100</v>
      </c>
      <c r="C579" s="22">
        <v>215379</v>
      </c>
      <c r="D579" s="22">
        <v>0</v>
      </c>
      <c r="E579" s="22">
        <v>0</v>
      </c>
      <c r="F579" s="22">
        <v>-3</v>
      </c>
      <c r="G579" s="22">
        <v>3</v>
      </c>
      <c r="H579" s="22">
        <v>0</v>
      </c>
      <c r="I579" s="22">
        <v>3</v>
      </c>
      <c r="J579" s="20">
        <v>0</v>
      </c>
      <c r="K579" s="20">
        <v>0.5</v>
      </c>
      <c r="L579" s="22">
        <v>1</v>
      </c>
      <c r="M579" s="20" t="s">
        <v>1516</v>
      </c>
      <c r="N579" s="20">
        <v>0.5</v>
      </c>
      <c r="O579" s="22">
        <v>403</v>
      </c>
      <c r="P579" s="23" t="b">
        <v>0</v>
      </c>
      <c r="Q579" s="20"/>
      <c r="R579" s="20" t="s">
        <v>3270</v>
      </c>
      <c r="S579" s="22">
        <v>42</v>
      </c>
      <c r="T579" s="20" t="s">
        <v>1517</v>
      </c>
      <c r="U579" s="20">
        <v>1.9</v>
      </c>
      <c r="V579" s="20" t="s">
        <v>538</v>
      </c>
      <c r="W579" s="20">
        <v>1.6</v>
      </c>
      <c r="X579" s="23" t="b">
        <v>0</v>
      </c>
      <c r="Y579" s="20"/>
      <c r="Z579" s="20" t="s">
        <v>857</v>
      </c>
      <c r="AA579" s="22">
        <v>15</v>
      </c>
      <c r="AB579" s="22">
        <v>4</v>
      </c>
      <c r="AC579" s="22">
        <v>21</v>
      </c>
      <c r="AD579" s="22">
        <v>379341</v>
      </c>
      <c r="AE579" s="22">
        <v>2979</v>
      </c>
      <c r="AF579" s="22">
        <v>770814</v>
      </c>
      <c r="AG579" s="22">
        <v>1852</v>
      </c>
      <c r="AH579" s="20">
        <v>0.1</v>
      </c>
      <c r="AI579" s="20">
        <v>5</v>
      </c>
      <c r="AJ579" s="20" t="s">
        <v>538</v>
      </c>
      <c r="AK579" s="22">
        <v>429</v>
      </c>
      <c r="AL579" s="22">
        <v>0</v>
      </c>
      <c r="AM579" s="22">
        <v>1</v>
      </c>
      <c r="AN579" s="22">
        <v>3</v>
      </c>
      <c r="AO579" s="22">
        <v>6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69</v>
      </c>
      <c r="AX579" s="20">
        <v>86</v>
      </c>
      <c r="AY579" s="20">
        <v>91.9</v>
      </c>
      <c r="AZ579" s="20">
        <v>87</v>
      </c>
      <c r="BA579" s="20">
        <v>26.5</v>
      </c>
      <c r="BB579" s="22">
        <v>4</v>
      </c>
      <c r="BC579" s="20">
        <v>0.78</v>
      </c>
      <c r="BD579" s="20">
        <v>0.32</v>
      </c>
      <c r="BE579" s="20">
        <v>1.1000000000000001</v>
      </c>
      <c r="BF579" s="20">
        <v>5.45</v>
      </c>
      <c r="BG579" s="22">
        <v>370</v>
      </c>
      <c r="BH579" s="22">
        <v>155</v>
      </c>
      <c r="BI579" s="22">
        <v>274</v>
      </c>
      <c r="BJ579" s="22">
        <v>156</v>
      </c>
      <c r="BK579" s="22">
        <v>248</v>
      </c>
      <c r="BL579" s="22">
        <v>127</v>
      </c>
      <c r="BM579" s="22">
        <v>340</v>
      </c>
      <c r="BN579" s="22">
        <v>152</v>
      </c>
      <c r="BO579" s="20"/>
      <c r="BP579" s="20"/>
      <c r="BQ579" s="20"/>
      <c r="BR579" s="20"/>
      <c r="BS579" s="20"/>
      <c r="BT579" s="20"/>
      <c r="BU579" s="22">
        <v>0.16</v>
      </c>
      <c r="BV579" s="22">
        <v>0</v>
      </c>
      <c r="BW579" s="22">
        <v>7.0000000000000007E-2</v>
      </c>
      <c r="BX579" s="22">
        <v>0.23</v>
      </c>
      <c r="BY579" s="22">
        <v>1.1399999999999999</v>
      </c>
      <c r="BZ579" s="22">
        <v>1.26</v>
      </c>
      <c r="CA579" s="22">
        <v>658</v>
      </c>
      <c r="CB579" s="22">
        <v>359</v>
      </c>
      <c r="CC579" s="22">
        <v>301</v>
      </c>
      <c r="CD579" s="22">
        <v>146</v>
      </c>
      <c r="CE579" s="22">
        <v>315</v>
      </c>
      <c r="CF579" s="22">
        <v>134</v>
      </c>
      <c r="CG579" s="22">
        <v>163</v>
      </c>
      <c r="CH579" s="22">
        <v>49</v>
      </c>
      <c r="CI579" s="22">
        <v>0.84</v>
      </c>
      <c r="CJ579" s="22">
        <v>0.63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0</v>
      </c>
      <c r="B580" s="22">
        <v>0</v>
      </c>
      <c r="C580" s="22">
        <v>441024</v>
      </c>
      <c r="D580" s="22">
        <v>0</v>
      </c>
      <c r="E580" s="22">
        <v>0</v>
      </c>
      <c r="F580" s="22">
        <v>0</v>
      </c>
      <c r="G580" s="22">
        <v>0</v>
      </c>
      <c r="H580" s="22">
        <v>0</v>
      </c>
      <c r="I580" s="22">
        <v>2</v>
      </c>
      <c r="J580" s="20">
        <v>0</v>
      </c>
      <c r="K580" s="20">
        <v>0</v>
      </c>
      <c r="L580" s="22">
        <v>0</v>
      </c>
      <c r="M580" s="20" t="s">
        <v>503</v>
      </c>
      <c r="N580" s="20">
        <v>0</v>
      </c>
      <c r="O580" s="22">
        <v>404</v>
      </c>
      <c r="P580" s="23" t="b">
        <v>0</v>
      </c>
      <c r="Q580" s="20" t="s">
        <v>2418</v>
      </c>
      <c r="R580" s="20" t="s">
        <v>2419</v>
      </c>
      <c r="S580" s="22">
        <v>40</v>
      </c>
      <c r="T580" s="20" t="s">
        <v>1660</v>
      </c>
      <c r="U580" s="20">
        <v>0</v>
      </c>
      <c r="V580" s="20" t="s">
        <v>677</v>
      </c>
      <c r="W580" s="20">
        <v>0</v>
      </c>
      <c r="X580" s="23" t="b">
        <v>0</v>
      </c>
      <c r="Y580" s="20"/>
      <c r="Z580" s="20" t="s">
        <v>871</v>
      </c>
      <c r="AA580" s="22">
        <v>15</v>
      </c>
      <c r="AB580" s="22">
        <v>4</v>
      </c>
      <c r="AC580" s="22">
        <v>0</v>
      </c>
      <c r="AD580" s="22">
        <v>0</v>
      </c>
      <c r="AE580" s="22">
        <v>0</v>
      </c>
      <c r="AF580" s="22">
        <v>2323</v>
      </c>
      <c r="AG580" s="22">
        <v>3</v>
      </c>
      <c r="AH580" s="20">
        <v>0</v>
      </c>
      <c r="AI580" s="20">
        <v>0</v>
      </c>
      <c r="AJ580" s="20" t="s">
        <v>677</v>
      </c>
      <c r="AK580" s="22">
        <v>0</v>
      </c>
      <c r="AL580" s="22">
        <v>0</v>
      </c>
      <c r="AM580" s="22">
        <v>0</v>
      </c>
      <c r="AN580" s="22">
        <v>0</v>
      </c>
      <c r="AO580" s="22">
        <v>0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0</v>
      </c>
      <c r="AW580" s="22">
        <v>0</v>
      </c>
      <c r="AX580" s="20">
        <v>0</v>
      </c>
      <c r="AY580" s="20">
        <v>0</v>
      </c>
      <c r="AZ580" s="20">
        <v>0</v>
      </c>
      <c r="BA580" s="20">
        <v>0</v>
      </c>
      <c r="BB580" s="22">
        <v>0</v>
      </c>
      <c r="BC580" s="20">
        <v>0</v>
      </c>
      <c r="BD580" s="20">
        <v>0</v>
      </c>
      <c r="BE580" s="20">
        <v>0</v>
      </c>
      <c r="BF580" s="20">
        <v>0</v>
      </c>
      <c r="BG580" s="22">
        <v>595</v>
      </c>
      <c r="BH580" s="22">
        <v>216</v>
      </c>
      <c r="BI580" s="22">
        <v>581</v>
      </c>
      <c r="BJ580" s="22">
        <v>215</v>
      </c>
      <c r="BK580" s="22">
        <v>543</v>
      </c>
      <c r="BL580" s="22">
        <v>204</v>
      </c>
      <c r="BM580" s="22">
        <v>599</v>
      </c>
      <c r="BN580" s="22">
        <v>216</v>
      </c>
      <c r="BO580" s="20"/>
      <c r="BP580" s="20"/>
      <c r="BQ580" s="20"/>
      <c r="BR580" s="20"/>
      <c r="BS580" s="20"/>
      <c r="BT580" s="20"/>
      <c r="BU580" s="22">
        <v>0</v>
      </c>
      <c r="BV580" s="22">
        <v>0</v>
      </c>
      <c r="BW580" s="22">
        <v>0</v>
      </c>
      <c r="BX580" s="22">
        <v>0</v>
      </c>
      <c r="BY580" s="22">
        <v>0</v>
      </c>
      <c r="BZ580" s="22">
        <v>0</v>
      </c>
      <c r="CA580" s="22">
        <v>717</v>
      </c>
      <c r="CB580" s="22">
        <v>195</v>
      </c>
      <c r="CC580" s="22">
        <v>461</v>
      </c>
      <c r="CD580" s="22">
        <v>167</v>
      </c>
      <c r="CE580" s="22">
        <v>606</v>
      </c>
      <c r="CF580" s="22">
        <v>212</v>
      </c>
      <c r="CG580" s="22">
        <v>681</v>
      </c>
      <c r="CH580" s="22">
        <v>240</v>
      </c>
      <c r="CI580" s="22">
        <v>0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100</v>
      </c>
      <c r="B581" s="22">
        <v>100</v>
      </c>
      <c r="C581" s="22">
        <v>220237</v>
      </c>
      <c r="D581" s="22">
        <v>0</v>
      </c>
      <c r="E581" s="22">
        <v>0</v>
      </c>
      <c r="F581" s="22">
        <v>0</v>
      </c>
      <c r="G581" s="22">
        <v>0</v>
      </c>
      <c r="H581" s="22">
        <v>2</v>
      </c>
      <c r="I581" s="22">
        <v>2</v>
      </c>
      <c r="J581" s="20">
        <v>0</v>
      </c>
      <c r="K581" s="20">
        <v>1.5</v>
      </c>
      <c r="L581" s="22">
        <v>1</v>
      </c>
      <c r="M581" s="20" t="s">
        <v>1514</v>
      </c>
      <c r="N581" s="20">
        <v>1.5</v>
      </c>
      <c r="O581" s="22">
        <v>405</v>
      </c>
      <c r="P581" s="23" t="b">
        <v>0</v>
      </c>
      <c r="Q581" s="20"/>
      <c r="R581" s="20" t="s">
        <v>3186</v>
      </c>
      <c r="S581" s="22">
        <v>45</v>
      </c>
      <c r="T581" s="20" t="s">
        <v>1515</v>
      </c>
      <c r="U581" s="20">
        <v>3</v>
      </c>
      <c r="V581" s="20" t="s">
        <v>399</v>
      </c>
      <c r="W581" s="20">
        <v>5.7</v>
      </c>
      <c r="X581" s="23" t="b">
        <v>0</v>
      </c>
      <c r="Y581" s="20"/>
      <c r="Z581" s="20" t="s">
        <v>857</v>
      </c>
      <c r="AA581" s="22">
        <v>15</v>
      </c>
      <c r="AB581" s="22">
        <v>4</v>
      </c>
      <c r="AC581" s="22">
        <v>51</v>
      </c>
      <c r="AD581" s="22">
        <v>1781323</v>
      </c>
      <c r="AE581" s="22">
        <v>2000</v>
      </c>
      <c r="AF581" s="22">
        <v>2947094</v>
      </c>
      <c r="AG581" s="22">
        <v>4428</v>
      </c>
      <c r="AH581" s="20">
        <v>0.3</v>
      </c>
      <c r="AI581" s="20">
        <v>11.3</v>
      </c>
      <c r="AJ581" s="20" t="s">
        <v>399</v>
      </c>
      <c r="AK581" s="22">
        <v>1375</v>
      </c>
      <c r="AL581" s="22">
        <v>2</v>
      </c>
      <c r="AM581" s="22">
        <v>2</v>
      </c>
      <c r="AN581" s="22">
        <v>3</v>
      </c>
      <c r="AO581" s="22">
        <v>29</v>
      </c>
      <c r="AP581" s="22">
        <v>1</v>
      </c>
      <c r="AQ581" s="22">
        <v>0</v>
      </c>
      <c r="AR581" s="22">
        <v>0</v>
      </c>
      <c r="AS581" s="22">
        <v>2</v>
      </c>
      <c r="AT581" s="22">
        <v>0</v>
      </c>
      <c r="AU581" s="22">
        <v>0</v>
      </c>
      <c r="AV581" s="22">
        <v>4</v>
      </c>
      <c r="AW581" s="22">
        <v>298</v>
      </c>
      <c r="AX581" s="20">
        <v>386.8</v>
      </c>
      <c r="AY581" s="20">
        <v>62.9</v>
      </c>
      <c r="AZ581" s="20">
        <v>104</v>
      </c>
      <c r="BA581" s="20">
        <v>55.5</v>
      </c>
      <c r="BB581" s="22">
        <v>15</v>
      </c>
      <c r="BC581" s="20">
        <v>0.62</v>
      </c>
      <c r="BD581" s="20">
        <v>0.54</v>
      </c>
      <c r="BE581" s="20">
        <v>1.1599999999999999</v>
      </c>
      <c r="BF581" s="20">
        <v>31.58</v>
      </c>
      <c r="BG581" s="22">
        <v>125</v>
      </c>
      <c r="BH581" s="22">
        <v>47</v>
      </c>
      <c r="BI581" s="22">
        <v>324</v>
      </c>
      <c r="BJ581" s="22">
        <v>110</v>
      </c>
      <c r="BK581" s="22">
        <v>223</v>
      </c>
      <c r="BL581" s="22">
        <v>60</v>
      </c>
      <c r="BM581" s="22">
        <v>213</v>
      </c>
      <c r="BN581" s="22">
        <v>61</v>
      </c>
      <c r="BO581" s="20"/>
      <c r="BP581" s="20"/>
      <c r="BQ581" s="20"/>
      <c r="BR581" s="20"/>
      <c r="BS581" s="20"/>
      <c r="BT581" s="20"/>
      <c r="BU581" s="22">
        <v>0.04</v>
      </c>
      <c r="BV581" s="22">
        <v>0</v>
      </c>
      <c r="BW581" s="22">
        <v>0.04</v>
      </c>
      <c r="BX581" s="22">
        <v>0.08</v>
      </c>
      <c r="BY581" s="22">
        <v>2.0699999999999998</v>
      </c>
      <c r="BZ581" s="22">
        <v>1.9</v>
      </c>
      <c r="CA581" s="22">
        <v>386</v>
      </c>
      <c r="CB581" s="22">
        <v>68</v>
      </c>
      <c r="CC581" s="22">
        <v>207</v>
      </c>
      <c r="CD581" s="22">
        <v>67</v>
      </c>
      <c r="CE581" s="22">
        <v>143</v>
      </c>
      <c r="CF581" s="22">
        <v>29</v>
      </c>
      <c r="CG581" s="22">
        <v>64</v>
      </c>
      <c r="CH581" s="22">
        <v>20</v>
      </c>
      <c r="CI581" s="22">
        <v>0.98</v>
      </c>
      <c r="CJ581" s="22">
        <v>0.2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100</v>
      </c>
      <c r="B582" s="22">
        <v>100</v>
      </c>
      <c r="C582" s="22">
        <v>208706</v>
      </c>
      <c r="D582" s="22">
        <v>0</v>
      </c>
      <c r="E582" s="22">
        <v>0</v>
      </c>
      <c r="F582" s="22">
        <v>-2</v>
      </c>
      <c r="G582" s="22">
        <v>2</v>
      </c>
      <c r="H582" s="22">
        <v>2</v>
      </c>
      <c r="I582" s="22">
        <v>3</v>
      </c>
      <c r="J582" s="20">
        <v>0</v>
      </c>
      <c r="K582" s="20">
        <v>3.8</v>
      </c>
      <c r="L582" s="22">
        <v>5</v>
      </c>
      <c r="M582" s="20" t="s">
        <v>1427</v>
      </c>
      <c r="N582" s="20">
        <v>3.8</v>
      </c>
      <c r="O582" s="22">
        <v>406</v>
      </c>
      <c r="P582" s="23" t="b">
        <v>0</v>
      </c>
      <c r="Q582" s="20"/>
      <c r="R582" s="20" t="s">
        <v>3295</v>
      </c>
      <c r="S582" s="22">
        <v>58</v>
      </c>
      <c r="T582" s="20" t="s">
        <v>1508</v>
      </c>
      <c r="U582" s="20">
        <v>3.4</v>
      </c>
      <c r="V582" s="20" t="s">
        <v>1509</v>
      </c>
      <c r="W582" s="20">
        <v>2.4</v>
      </c>
      <c r="X582" s="23" t="b">
        <v>0</v>
      </c>
      <c r="Y582" s="20"/>
      <c r="Z582" s="20" t="s">
        <v>857</v>
      </c>
      <c r="AA582" s="22">
        <v>15</v>
      </c>
      <c r="AB582" s="22">
        <v>4</v>
      </c>
      <c r="AC582" s="22">
        <v>93</v>
      </c>
      <c r="AD582" s="22">
        <v>298788</v>
      </c>
      <c r="AE582" s="22">
        <v>1810</v>
      </c>
      <c r="AF582" s="22">
        <v>412720</v>
      </c>
      <c r="AG582" s="22">
        <v>4048</v>
      </c>
      <c r="AH582" s="20">
        <v>0.7</v>
      </c>
      <c r="AI582" s="20">
        <v>16</v>
      </c>
      <c r="AJ582" s="20" t="s">
        <v>2213</v>
      </c>
      <c r="AK582" s="22">
        <v>2364</v>
      </c>
      <c r="AL582" s="22">
        <v>3</v>
      </c>
      <c r="AM582" s="22">
        <v>6</v>
      </c>
      <c r="AN582" s="22">
        <v>8</v>
      </c>
      <c r="AO582" s="22">
        <v>46</v>
      </c>
      <c r="AP582" s="22">
        <v>0</v>
      </c>
      <c r="AQ582" s="22">
        <v>0</v>
      </c>
      <c r="AR582" s="22">
        <v>0</v>
      </c>
      <c r="AS582" s="22">
        <v>8</v>
      </c>
      <c r="AT582" s="22">
        <v>0</v>
      </c>
      <c r="AU582" s="22">
        <v>0</v>
      </c>
      <c r="AV582" s="22">
        <v>6</v>
      </c>
      <c r="AW582" s="22">
        <v>444</v>
      </c>
      <c r="AX582" s="20">
        <v>575.6</v>
      </c>
      <c r="AY582" s="20">
        <v>645.5</v>
      </c>
      <c r="AZ582" s="20">
        <v>305</v>
      </c>
      <c r="BA582" s="20">
        <v>152.9</v>
      </c>
      <c r="BB582" s="22">
        <v>27</v>
      </c>
      <c r="BC582" s="20">
        <v>2.7</v>
      </c>
      <c r="BD582" s="20">
        <v>4.41</v>
      </c>
      <c r="BE582" s="20">
        <v>7.11</v>
      </c>
      <c r="BF582" s="20">
        <v>46.38</v>
      </c>
      <c r="BG582" s="22">
        <v>42</v>
      </c>
      <c r="BH582" s="22">
        <v>14</v>
      </c>
      <c r="BI582" s="22">
        <v>20</v>
      </c>
      <c r="BJ582" s="22">
        <v>15</v>
      </c>
      <c r="BK582" s="22">
        <v>87</v>
      </c>
      <c r="BL582" s="22">
        <v>52</v>
      </c>
      <c r="BM582" s="22">
        <v>28</v>
      </c>
      <c r="BN582" s="22">
        <v>20</v>
      </c>
      <c r="BO582" s="22">
        <v>2</v>
      </c>
      <c r="BP582" s="20"/>
      <c r="BQ582" s="20"/>
      <c r="BR582" s="20"/>
      <c r="BS582" s="20"/>
      <c r="BT582" s="20"/>
      <c r="BU582" s="22">
        <v>0.1</v>
      </c>
      <c r="BV582" s="22">
        <v>0</v>
      </c>
      <c r="BW582" s="22">
        <v>0.17</v>
      </c>
      <c r="BX582" s="22">
        <v>0.27</v>
      </c>
      <c r="BY582" s="22">
        <v>1.77</v>
      </c>
      <c r="BZ582" s="22">
        <v>1.75</v>
      </c>
      <c r="CA582" s="22">
        <v>75</v>
      </c>
      <c r="CB582" s="22">
        <v>47</v>
      </c>
      <c r="CC582" s="22">
        <v>66</v>
      </c>
      <c r="CD582" s="22">
        <v>33</v>
      </c>
      <c r="CE582" s="22">
        <v>110</v>
      </c>
      <c r="CF582" s="22">
        <v>58</v>
      </c>
      <c r="CG582" s="22">
        <v>133</v>
      </c>
      <c r="CH582" s="22">
        <v>40</v>
      </c>
      <c r="CI582" s="22">
        <v>1.03</v>
      </c>
      <c r="CJ582" s="22">
        <v>0.3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100</v>
      </c>
      <c r="B583" s="22">
        <v>100</v>
      </c>
      <c r="C583" s="22">
        <v>78916</v>
      </c>
      <c r="D583" s="22">
        <v>0</v>
      </c>
      <c r="E583" s="22">
        <v>0</v>
      </c>
      <c r="F583" s="22">
        <v>-1</v>
      </c>
      <c r="G583" s="22">
        <v>1</v>
      </c>
      <c r="H583" s="22">
        <v>2</v>
      </c>
      <c r="I583" s="22">
        <v>2</v>
      </c>
      <c r="J583" s="20">
        <v>0</v>
      </c>
      <c r="K583" s="20">
        <v>3.5</v>
      </c>
      <c r="L583" s="22">
        <v>1</v>
      </c>
      <c r="M583" s="20" t="s">
        <v>1480</v>
      </c>
      <c r="N583" s="20">
        <v>3.5</v>
      </c>
      <c r="O583" s="22">
        <v>407</v>
      </c>
      <c r="P583" s="23" t="b">
        <v>0</v>
      </c>
      <c r="Q583" s="20"/>
      <c r="R583" s="20" t="s">
        <v>3296</v>
      </c>
      <c r="S583" s="22">
        <v>44</v>
      </c>
      <c r="T583" s="20" t="s">
        <v>1481</v>
      </c>
      <c r="U583" s="20">
        <v>3.2</v>
      </c>
      <c r="V583" s="20" t="s">
        <v>400</v>
      </c>
      <c r="W583" s="20">
        <v>4.5</v>
      </c>
      <c r="X583" s="23" t="b">
        <v>0</v>
      </c>
      <c r="Y583" s="20"/>
      <c r="Z583" s="20" t="s">
        <v>857</v>
      </c>
      <c r="AA583" s="22">
        <v>15</v>
      </c>
      <c r="AB583" s="22">
        <v>4</v>
      </c>
      <c r="AC583" s="22">
        <v>74</v>
      </c>
      <c r="AD583" s="22">
        <v>1853172</v>
      </c>
      <c r="AE583" s="22">
        <v>4220</v>
      </c>
      <c r="AF583" s="22">
        <v>1702912</v>
      </c>
      <c r="AG583" s="22">
        <v>7534</v>
      </c>
      <c r="AH583" s="20">
        <v>0.8</v>
      </c>
      <c r="AI583" s="20">
        <v>16.8</v>
      </c>
      <c r="AJ583" s="20" t="s">
        <v>400</v>
      </c>
      <c r="AK583" s="22">
        <v>1825</v>
      </c>
      <c r="AL583" s="22">
        <v>2</v>
      </c>
      <c r="AM583" s="22">
        <v>2</v>
      </c>
      <c r="AN583" s="22">
        <v>6</v>
      </c>
      <c r="AO583" s="22">
        <v>31</v>
      </c>
      <c r="AP583" s="22">
        <v>0</v>
      </c>
      <c r="AQ583" s="22">
        <v>0</v>
      </c>
      <c r="AR583" s="22">
        <v>0</v>
      </c>
      <c r="AS583" s="22">
        <v>3</v>
      </c>
      <c r="AT583" s="22">
        <v>0</v>
      </c>
      <c r="AU583" s="22">
        <v>0</v>
      </c>
      <c r="AV583" s="22">
        <v>4</v>
      </c>
      <c r="AW583" s="22">
        <v>350</v>
      </c>
      <c r="AX583" s="20">
        <v>456.6</v>
      </c>
      <c r="AY583" s="20">
        <v>123.4</v>
      </c>
      <c r="AZ583" s="20">
        <v>225</v>
      </c>
      <c r="BA583" s="20">
        <v>80.5</v>
      </c>
      <c r="BB583" s="22">
        <v>22</v>
      </c>
      <c r="BC583" s="20">
        <v>2.69</v>
      </c>
      <c r="BD583" s="20">
        <v>0.98</v>
      </c>
      <c r="BE583" s="20">
        <v>3.67</v>
      </c>
      <c r="BF583" s="20">
        <v>33.96</v>
      </c>
      <c r="BG583" s="22">
        <v>86</v>
      </c>
      <c r="BH583" s="22">
        <v>32</v>
      </c>
      <c r="BI583" s="22">
        <v>229</v>
      </c>
      <c r="BJ583" s="22">
        <v>59</v>
      </c>
      <c r="BK583" s="22">
        <v>124</v>
      </c>
      <c r="BL583" s="22">
        <v>8</v>
      </c>
      <c r="BM583" s="22">
        <v>132</v>
      </c>
      <c r="BN583" s="22">
        <v>30</v>
      </c>
      <c r="BO583" s="20"/>
      <c r="BP583" s="20"/>
      <c r="BQ583" s="20"/>
      <c r="BR583" s="20"/>
      <c r="BS583" s="20"/>
      <c r="BT583" s="20"/>
      <c r="BU583" s="22">
        <v>0.13</v>
      </c>
      <c r="BV583" s="22">
        <v>0</v>
      </c>
      <c r="BW583" s="22">
        <v>0.05</v>
      </c>
      <c r="BX583" s="22">
        <v>0.18</v>
      </c>
      <c r="BY583" s="22">
        <v>1.67</v>
      </c>
      <c r="BZ583" s="22">
        <v>1.53</v>
      </c>
      <c r="CA583" s="22">
        <v>517</v>
      </c>
      <c r="CB583" s="22">
        <v>88</v>
      </c>
      <c r="CC583" s="22">
        <v>73</v>
      </c>
      <c r="CD583" s="22">
        <v>18</v>
      </c>
      <c r="CE583" s="22">
        <v>117</v>
      </c>
      <c r="CF583" s="22">
        <v>21</v>
      </c>
      <c r="CG583" s="22">
        <v>81</v>
      </c>
      <c r="CH583" s="22">
        <v>30</v>
      </c>
      <c r="CI583" s="22">
        <v>1.08</v>
      </c>
      <c r="CJ583" s="22">
        <v>0.3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2">
        <v>0</v>
      </c>
      <c r="B584" s="22">
        <v>0</v>
      </c>
      <c r="C584" s="22">
        <v>59735</v>
      </c>
      <c r="D584" s="22">
        <v>0</v>
      </c>
      <c r="E584" s="22">
        <v>0</v>
      </c>
      <c r="F584" s="22">
        <v>0</v>
      </c>
      <c r="G584" s="22">
        <v>0</v>
      </c>
      <c r="H584" s="22">
        <v>0</v>
      </c>
      <c r="I584" s="22">
        <v>1</v>
      </c>
      <c r="J584" s="20">
        <v>0</v>
      </c>
      <c r="K584" s="20">
        <v>0</v>
      </c>
      <c r="L584" s="22">
        <v>0</v>
      </c>
      <c r="M584" s="20" t="s">
        <v>918</v>
      </c>
      <c r="N584" s="20">
        <v>0</v>
      </c>
      <c r="O584" s="22">
        <v>408</v>
      </c>
      <c r="P584" s="23" t="b">
        <v>0</v>
      </c>
      <c r="Q584" s="20" t="s">
        <v>2420</v>
      </c>
      <c r="R584" s="20" t="s">
        <v>2421</v>
      </c>
      <c r="S584" s="22">
        <v>40</v>
      </c>
      <c r="T584" s="20" t="s">
        <v>1476</v>
      </c>
      <c r="U584" s="20">
        <v>0</v>
      </c>
      <c r="V584" s="20" t="s">
        <v>744</v>
      </c>
      <c r="W584" s="20">
        <v>0</v>
      </c>
      <c r="X584" s="23" t="b">
        <v>0</v>
      </c>
      <c r="Y584" s="20"/>
      <c r="Z584" s="20" t="s">
        <v>871</v>
      </c>
      <c r="AA584" s="22">
        <v>15</v>
      </c>
      <c r="AB584" s="22">
        <v>4</v>
      </c>
      <c r="AC584" s="22">
        <v>0</v>
      </c>
      <c r="AD584" s="22">
        <v>0</v>
      </c>
      <c r="AE584" s="22">
        <v>0</v>
      </c>
      <c r="AF584" s="22">
        <v>1002</v>
      </c>
      <c r="AG584" s="22">
        <v>1</v>
      </c>
      <c r="AH584" s="20">
        <v>0</v>
      </c>
      <c r="AI584" s="20">
        <v>0</v>
      </c>
      <c r="AJ584" s="20" t="s">
        <v>744</v>
      </c>
      <c r="AK584" s="22">
        <v>0</v>
      </c>
      <c r="AL584" s="22">
        <v>0</v>
      </c>
      <c r="AM584" s="22">
        <v>0</v>
      </c>
      <c r="AN584" s="22">
        <v>0</v>
      </c>
      <c r="AO584" s="22">
        <v>0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0</v>
      </c>
      <c r="AX584" s="20">
        <v>0</v>
      </c>
      <c r="AY584" s="20">
        <v>0</v>
      </c>
      <c r="AZ584" s="20">
        <v>0</v>
      </c>
      <c r="BA584" s="20">
        <v>0</v>
      </c>
      <c r="BB584" s="22">
        <v>0</v>
      </c>
      <c r="BC584" s="20">
        <v>0</v>
      </c>
      <c r="BD584" s="20">
        <v>0</v>
      </c>
      <c r="BE584" s="20">
        <v>0</v>
      </c>
      <c r="BF584" s="20">
        <v>0</v>
      </c>
      <c r="BG584" s="22">
        <v>564</v>
      </c>
      <c r="BH584" s="22">
        <v>61</v>
      </c>
      <c r="BI584" s="22">
        <v>550</v>
      </c>
      <c r="BJ584" s="22">
        <v>44</v>
      </c>
      <c r="BK584" s="22">
        <v>512</v>
      </c>
      <c r="BL584" s="22">
        <v>33</v>
      </c>
      <c r="BM584" s="22">
        <v>568</v>
      </c>
      <c r="BN584" s="22">
        <v>61</v>
      </c>
      <c r="BO584" s="20"/>
      <c r="BP584" s="20"/>
      <c r="BQ584" s="20"/>
      <c r="BR584" s="20"/>
      <c r="BS584" s="20"/>
      <c r="BT584" s="20"/>
      <c r="BU584" s="22">
        <v>0</v>
      </c>
      <c r="BV584" s="22">
        <v>0</v>
      </c>
      <c r="BW584" s="22">
        <v>0</v>
      </c>
      <c r="BX584" s="22">
        <v>0</v>
      </c>
      <c r="BY584" s="22">
        <v>0</v>
      </c>
      <c r="BZ584" s="22">
        <v>0</v>
      </c>
      <c r="CA584" s="22">
        <v>679</v>
      </c>
      <c r="CB584" s="22">
        <v>39</v>
      </c>
      <c r="CC584" s="22">
        <v>428</v>
      </c>
      <c r="CD584" s="22">
        <v>54</v>
      </c>
      <c r="CE584" s="22">
        <v>575</v>
      </c>
      <c r="CF584" s="22">
        <v>61</v>
      </c>
      <c r="CG584" s="22">
        <v>732</v>
      </c>
      <c r="CH584" s="22">
        <v>86</v>
      </c>
      <c r="CI584" s="22">
        <v>0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100</v>
      </c>
      <c r="B585" s="22">
        <v>100</v>
      </c>
      <c r="C585" s="22">
        <v>67089</v>
      </c>
      <c r="D585" s="22">
        <v>0</v>
      </c>
      <c r="E585" s="22">
        <v>0</v>
      </c>
      <c r="F585" s="22">
        <v>2</v>
      </c>
      <c r="G585" s="22">
        <v>-2</v>
      </c>
      <c r="H585" s="22">
        <v>0</v>
      </c>
      <c r="I585" s="22">
        <v>1</v>
      </c>
      <c r="J585" s="20">
        <v>0</v>
      </c>
      <c r="K585" s="20">
        <v>2.8</v>
      </c>
      <c r="L585" s="22">
        <v>2</v>
      </c>
      <c r="M585" s="20" t="s">
        <v>865</v>
      </c>
      <c r="N585" s="20">
        <v>2.8</v>
      </c>
      <c r="O585" s="22">
        <v>409</v>
      </c>
      <c r="P585" s="23" t="b">
        <v>0</v>
      </c>
      <c r="Q585" s="20"/>
      <c r="R585" s="20" t="s">
        <v>3187</v>
      </c>
      <c r="S585" s="22">
        <v>42</v>
      </c>
      <c r="T585" s="20" t="s">
        <v>1477</v>
      </c>
      <c r="U585" s="20">
        <v>3.1</v>
      </c>
      <c r="V585" s="20" t="s">
        <v>758</v>
      </c>
      <c r="W585" s="20">
        <v>6.8</v>
      </c>
      <c r="X585" s="23" t="b">
        <v>0</v>
      </c>
      <c r="Y585" s="20"/>
      <c r="Z585" s="20" t="s">
        <v>857</v>
      </c>
      <c r="AA585" s="22">
        <v>15</v>
      </c>
      <c r="AB585" s="22">
        <v>4</v>
      </c>
      <c r="AC585" s="22">
        <v>44</v>
      </c>
      <c r="AD585" s="22">
        <v>1139024</v>
      </c>
      <c r="AE585" s="22">
        <v>1978</v>
      </c>
      <c r="AF585" s="22">
        <v>442851</v>
      </c>
      <c r="AG585" s="22">
        <v>6756</v>
      </c>
      <c r="AH585" s="20">
        <v>0.7</v>
      </c>
      <c r="AI585" s="20">
        <v>10.5</v>
      </c>
      <c r="AJ585" s="20" t="s">
        <v>758</v>
      </c>
      <c r="AK585" s="22">
        <v>1174</v>
      </c>
      <c r="AL585" s="22">
        <v>0</v>
      </c>
      <c r="AM585" s="22">
        <v>0</v>
      </c>
      <c r="AN585" s="22">
        <v>2</v>
      </c>
      <c r="AO585" s="22">
        <v>30</v>
      </c>
      <c r="AP585" s="22">
        <v>0</v>
      </c>
      <c r="AQ585" s="22">
        <v>1</v>
      </c>
      <c r="AR585" s="22">
        <v>0</v>
      </c>
      <c r="AS585" s="22">
        <v>1</v>
      </c>
      <c r="AT585" s="22">
        <v>0</v>
      </c>
      <c r="AU585" s="22">
        <v>59</v>
      </c>
      <c r="AV585" s="22">
        <v>1</v>
      </c>
      <c r="AW585" s="22">
        <v>266</v>
      </c>
      <c r="AX585" s="20">
        <v>442.6</v>
      </c>
      <c r="AY585" s="20">
        <v>10</v>
      </c>
      <c r="AZ585" s="20">
        <v>0</v>
      </c>
      <c r="BA585" s="20">
        <v>45.2</v>
      </c>
      <c r="BB585" s="22">
        <v>13</v>
      </c>
      <c r="BC585" s="20">
        <v>0</v>
      </c>
      <c r="BD585" s="20">
        <v>0</v>
      </c>
      <c r="BE585" s="20">
        <v>0</v>
      </c>
      <c r="BF585" s="20">
        <v>33.299999999999997</v>
      </c>
      <c r="BG585" s="22">
        <v>98</v>
      </c>
      <c r="BH585" s="22">
        <v>16</v>
      </c>
      <c r="BI585" s="22">
        <v>439</v>
      </c>
      <c r="BJ585" s="22">
        <v>5</v>
      </c>
      <c r="BK585" s="22">
        <v>607</v>
      </c>
      <c r="BL585" s="22">
        <v>63</v>
      </c>
      <c r="BM585" s="22">
        <v>254</v>
      </c>
      <c r="BN585" s="22">
        <v>15</v>
      </c>
      <c r="BO585" s="20"/>
      <c r="BP585" s="20"/>
      <c r="BQ585" s="20"/>
      <c r="BR585" s="20"/>
      <c r="BS585" s="20"/>
      <c r="BT585" s="20"/>
      <c r="BU585" s="22">
        <v>0</v>
      </c>
      <c r="BV585" s="22">
        <v>4.5199999999999996</v>
      </c>
      <c r="BW585" s="22">
        <v>0</v>
      </c>
      <c r="BX585" s="22">
        <v>0</v>
      </c>
      <c r="BY585" s="22">
        <v>2.5499999999999998</v>
      </c>
      <c r="BZ585" s="22">
        <v>2.2999999999999998</v>
      </c>
      <c r="CA585" s="22">
        <v>650</v>
      </c>
      <c r="CB585" s="22">
        <v>36</v>
      </c>
      <c r="CC585" s="22">
        <v>104</v>
      </c>
      <c r="CD585" s="22">
        <v>13</v>
      </c>
      <c r="CE585" s="22">
        <v>131</v>
      </c>
      <c r="CF585" s="22">
        <v>17</v>
      </c>
      <c r="CG585" s="22">
        <v>52</v>
      </c>
      <c r="CH585" s="22">
        <v>10</v>
      </c>
      <c r="CI585" s="22">
        <v>1</v>
      </c>
      <c r="CJ585" s="22">
        <v>0.15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2">
        <v>0</v>
      </c>
      <c r="B586" s="22">
        <v>0</v>
      </c>
      <c r="C586" s="22">
        <v>90105</v>
      </c>
      <c r="D586" s="22">
        <v>0</v>
      </c>
      <c r="E586" s="22">
        <v>0</v>
      </c>
      <c r="F586" s="22">
        <v>-1</v>
      </c>
      <c r="G586" s="22">
        <v>1</v>
      </c>
      <c r="H586" s="22">
        <v>0</v>
      </c>
      <c r="I586" s="22">
        <v>3</v>
      </c>
      <c r="J586" s="20">
        <v>0</v>
      </c>
      <c r="K586" s="20">
        <v>0</v>
      </c>
      <c r="L586" s="22">
        <v>0</v>
      </c>
      <c r="M586" s="20" t="s">
        <v>982</v>
      </c>
      <c r="N586" s="20">
        <v>0</v>
      </c>
      <c r="O586" s="22">
        <v>410</v>
      </c>
      <c r="P586" s="23" t="b">
        <v>0</v>
      </c>
      <c r="Q586" s="20" t="s">
        <v>2825</v>
      </c>
      <c r="R586" s="20" t="s">
        <v>2848</v>
      </c>
      <c r="S586" s="22">
        <v>49</v>
      </c>
      <c r="T586" s="20" t="s">
        <v>1482</v>
      </c>
      <c r="U586" s="20">
        <v>0</v>
      </c>
      <c r="V586" s="20" t="s">
        <v>621</v>
      </c>
      <c r="W586" s="20">
        <v>0</v>
      </c>
      <c r="X586" s="23" t="b">
        <v>0</v>
      </c>
      <c r="Y586" s="20"/>
      <c r="Z586" s="20" t="s">
        <v>871</v>
      </c>
      <c r="AA586" s="22">
        <v>15</v>
      </c>
      <c r="AB586" s="22">
        <v>4</v>
      </c>
      <c r="AC586" s="22">
        <v>0</v>
      </c>
      <c r="AD586" s="22">
        <v>285</v>
      </c>
      <c r="AE586" s="22">
        <v>0</v>
      </c>
      <c r="AF586" s="22">
        <v>4236</v>
      </c>
      <c r="AG586" s="22">
        <v>1</v>
      </c>
      <c r="AH586" s="20">
        <v>0</v>
      </c>
      <c r="AI586" s="20">
        <v>0</v>
      </c>
      <c r="AJ586" s="20" t="s">
        <v>621</v>
      </c>
      <c r="AK586" s="22">
        <v>0</v>
      </c>
      <c r="AL586" s="22">
        <v>0</v>
      </c>
      <c r="AM586" s="22">
        <v>0</v>
      </c>
      <c r="AN586" s="22">
        <v>0</v>
      </c>
      <c r="AO586" s="22">
        <v>0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0</v>
      </c>
      <c r="AW586" s="22">
        <v>0</v>
      </c>
      <c r="AX586" s="20">
        <v>0</v>
      </c>
      <c r="AY586" s="20">
        <v>0</v>
      </c>
      <c r="AZ586" s="20">
        <v>0</v>
      </c>
      <c r="BA586" s="20">
        <v>0</v>
      </c>
      <c r="BB586" s="22">
        <v>0</v>
      </c>
      <c r="BC586" s="20">
        <v>0</v>
      </c>
      <c r="BD586" s="20">
        <v>0</v>
      </c>
      <c r="BE586" s="20">
        <v>0</v>
      </c>
      <c r="BF586" s="20">
        <v>0</v>
      </c>
      <c r="BG586" s="22">
        <v>801</v>
      </c>
      <c r="BH586" s="22">
        <v>338</v>
      </c>
      <c r="BI586" s="22">
        <v>797</v>
      </c>
      <c r="BJ586" s="22">
        <v>337</v>
      </c>
      <c r="BK586" s="22">
        <v>792</v>
      </c>
      <c r="BL586" s="22">
        <v>334</v>
      </c>
      <c r="BM586" s="22">
        <v>802</v>
      </c>
      <c r="BN586" s="22">
        <v>338</v>
      </c>
      <c r="BO586" s="20"/>
      <c r="BP586" s="20"/>
      <c r="BQ586" s="20"/>
      <c r="BR586" s="20"/>
      <c r="BS586" s="20"/>
      <c r="BT586" s="20"/>
      <c r="BU586" s="22">
        <v>0</v>
      </c>
      <c r="BV586" s="22">
        <v>0</v>
      </c>
      <c r="BW586" s="22">
        <v>0</v>
      </c>
      <c r="BX586" s="22">
        <v>0</v>
      </c>
      <c r="BY586" s="22">
        <v>0</v>
      </c>
      <c r="BZ586" s="22">
        <v>0</v>
      </c>
      <c r="CA586" s="22">
        <v>223</v>
      </c>
      <c r="CB586" s="22">
        <v>144</v>
      </c>
      <c r="CC586" s="22">
        <v>754</v>
      </c>
      <c r="CD586" s="22">
        <v>312</v>
      </c>
      <c r="CE586" s="22">
        <v>801</v>
      </c>
      <c r="CF586" s="22">
        <v>338</v>
      </c>
      <c r="CG586" s="22">
        <v>642</v>
      </c>
      <c r="CH586" s="22">
        <v>245</v>
      </c>
      <c r="CI586" s="22">
        <v>0</v>
      </c>
      <c r="CJ586" s="22">
        <v>0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0"/>
      <c r="B587" s="20"/>
      <c r="C587" s="22">
        <v>81441</v>
      </c>
      <c r="D587" s="22">
        <v>0</v>
      </c>
      <c r="E587" s="22">
        <v>0</v>
      </c>
      <c r="F587" s="22">
        <v>-1</v>
      </c>
      <c r="G587" s="22">
        <v>1</v>
      </c>
      <c r="H587" s="22">
        <v>0</v>
      </c>
      <c r="I587" s="22">
        <v>1</v>
      </c>
      <c r="J587" s="20">
        <v>0</v>
      </c>
      <c r="K587" s="20">
        <v>0</v>
      </c>
      <c r="L587" s="22">
        <v>0</v>
      </c>
      <c r="M587" s="20" t="s">
        <v>1005</v>
      </c>
      <c r="N587" s="20">
        <v>0</v>
      </c>
      <c r="O587" s="22">
        <v>411</v>
      </c>
      <c r="P587" s="23" t="b">
        <v>0</v>
      </c>
      <c r="Q587" s="20"/>
      <c r="R587" s="20"/>
      <c r="S587" s="22">
        <v>39</v>
      </c>
      <c r="T587" s="20" t="s">
        <v>1871</v>
      </c>
      <c r="U587" s="20">
        <v>0</v>
      </c>
      <c r="V587" s="20" t="s">
        <v>1872</v>
      </c>
      <c r="W587" s="20">
        <v>0.1</v>
      </c>
      <c r="X587" s="23" t="b">
        <v>0</v>
      </c>
      <c r="Y587" s="20"/>
      <c r="Z587" s="20" t="s">
        <v>857</v>
      </c>
      <c r="AA587" s="22">
        <v>15</v>
      </c>
      <c r="AB587" s="22">
        <v>4</v>
      </c>
      <c r="AC587" s="22">
        <v>0</v>
      </c>
      <c r="AD587" s="22">
        <v>5978</v>
      </c>
      <c r="AE587" s="22">
        <v>24</v>
      </c>
      <c r="AF587" s="22">
        <v>6606</v>
      </c>
      <c r="AG587" s="22">
        <v>59</v>
      </c>
      <c r="AH587" s="20">
        <v>0</v>
      </c>
      <c r="AI587" s="20">
        <v>0</v>
      </c>
      <c r="AJ587" s="20" t="s">
        <v>1872</v>
      </c>
      <c r="AK587" s="22">
        <v>0</v>
      </c>
      <c r="AL587" s="22">
        <v>0</v>
      </c>
      <c r="AM587" s="22">
        <v>0</v>
      </c>
      <c r="AN587" s="22">
        <v>0</v>
      </c>
      <c r="AO587" s="22">
        <v>0</v>
      </c>
      <c r="AP587" s="22">
        <v>0</v>
      </c>
      <c r="AQ587" s="22">
        <v>0</v>
      </c>
      <c r="AR587" s="22">
        <v>0</v>
      </c>
      <c r="AS587" s="22">
        <v>0</v>
      </c>
      <c r="AT587" s="22">
        <v>0</v>
      </c>
      <c r="AU587" s="22">
        <v>0</v>
      </c>
      <c r="AV587" s="22">
        <v>0</v>
      </c>
      <c r="AW587" s="22">
        <v>0</v>
      </c>
      <c r="AX587" s="20">
        <v>0</v>
      </c>
      <c r="AY587" s="20">
        <v>0</v>
      </c>
      <c r="AZ587" s="20">
        <v>0</v>
      </c>
      <c r="BA587" s="20">
        <v>0</v>
      </c>
      <c r="BB587" s="22">
        <v>0</v>
      </c>
      <c r="BC587" s="20">
        <v>0</v>
      </c>
      <c r="BD587" s="20">
        <v>0</v>
      </c>
      <c r="BE587" s="20">
        <v>0</v>
      </c>
      <c r="BF587" s="20">
        <v>0</v>
      </c>
      <c r="BG587" s="22">
        <v>537</v>
      </c>
      <c r="BH587" s="22">
        <v>43</v>
      </c>
      <c r="BI587" s="22">
        <v>518</v>
      </c>
      <c r="BJ587" s="22">
        <v>21</v>
      </c>
      <c r="BK587" s="22">
        <v>476</v>
      </c>
      <c r="BL587" s="22">
        <v>10</v>
      </c>
      <c r="BM587" s="22">
        <v>540</v>
      </c>
      <c r="BN587" s="22">
        <v>43</v>
      </c>
      <c r="BO587" s="20"/>
      <c r="BP587" s="20"/>
      <c r="BQ587" s="20"/>
      <c r="BR587" s="20"/>
      <c r="BS587" s="20"/>
      <c r="BT587" s="20"/>
      <c r="BU587" s="22">
        <v>0</v>
      </c>
      <c r="BV587" s="22">
        <v>0</v>
      </c>
      <c r="BW587" s="22">
        <v>0</v>
      </c>
      <c r="BX587" s="22">
        <v>0</v>
      </c>
      <c r="BY587" s="22">
        <v>0</v>
      </c>
      <c r="BZ587" s="22">
        <v>0</v>
      </c>
      <c r="CA587" s="22">
        <v>787</v>
      </c>
      <c r="CB587" s="22">
        <v>71</v>
      </c>
      <c r="CC587" s="22">
        <v>391</v>
      </c>
      <c r="CD587" s="22">
        <v>32</v>
      </c>
      <c r="CE587" s="22">
        <v>548</v>
      </c>
      <c r="CF587" s="22">
        <v>43</v>
      </c>
      <c r="CG587" s="22">
        <v>444</v>
      </c>
      <c r="CH587" s="22">
        <v>63</v>
      </c>
      <c r="CI587" s="22">
        <v>0</v>
      </c>
      <c r="CJ587" s="22">
        <v>0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75</v>
      </c>
      <c r="B588" s="22">
        <v>100</v>
      </c>
      <c r="C588" s="22">
        <v>232826</v>
      </c>
      <c r="D588" s="22">
        <v>0</v>
      </c>
      <c r="E588" s="22">
        <v>0</v>
      </c>
      <c r="F588" s="22">
        <v>6</v>
      </c>
      <c r="G588" s="22">
        <v>-6</v>
      </c>
      <c r="H588" s="22">
        <v>2</v>
      </c>
      <c r="I588" s="22">
        <v>3</v>
      </c>
      <c r="J588" s="20">
        <v>0</v>
      </c>
      <c r="K588" s="20">
        <v>4.8</v>
      </c>
      <c r="L588" s="22">
        <v>1</v>
      </c>
      <c r="M588" s="20" t="s">
        <v>443</v>
      </c>
      <c r="N588" s="20">
        <v>4.8</v>
      </c>
      <c r="O588" s="22">
        <v>412</v>
      </c>
      <c r="P588" s="23" t="b">
        <v>0</v>
      </c>
      <c r="Q588" s="20" t="s">
        <v>4298</v>
      </c>
      <c r="R588" s="20" t="s">
        <v>4299</v>
      </c>
      <c r="S588" s="22">
        <v>61</v>
      </c>
      <c r="T588" s="20" t="s">
        <v>1265</v>
      </c>
      <c r="U588" s="20">
        <v>4.8</v>
      </c>
      <c r="V588" s="20" t="s">
        <v>580</v>
      </c>
      <c r="W588" s="20">
        <v>13.3</v>
      </c>
      <c r="X588" s="23" t="b">
        <v>0</v>
      </c>
      <c r="Y588" s="20"/>
      <c r="Z588" s="20" t="s">
        <v>936</v>
      </c>
      <c r="AA588" s="22">
        <v>15</v>
      </c>
      <c r="AB588" s="22">
        <v>4</v>
      </c>
      <c r="AC588" s="22">
        <v>130</v>
      </c>
      <c r="AD588" s="22">
        <v>4875026</v>
      </c>
      <c r="AE588" s="22">
        <v>7037</v>
      </c>
      <c r="AF588" s="22">
        <v>3480233</v>
      </c>
      <c r="AG588" s="22">
        <v>85880</v>
      </c>
      <c r="AH588" s="20">
        <v>0.8</v>
      </c>
      <c r="AI588" s="20">
        <v>21.3</v>
      </c>
      <c r="AJ588" s="20" t="s">
        <v>580</v>
      </c>
      <c r="AK588" s="22">
        <v>2191</v>
      </c>
      <c r="AL588" s="22">
        <v>9</v>
      </c>
      <c r="AM588" s="22">
        <v>8</v>
      </c>
      <c r="AN588" s="22">
        <v>9</v>
      </c>
      <c r="AO588" s="22">
        <v>38</v>
      </c>
      <c r="AP588" s="22">
        <v>0</v>
      </c>
      <c r="AQ588" s="22">
        <v>0</v>
      </c>
      <c r="AR588" s="22">
        <v>0</v>
      </c>
      <c r="AS588" s="22">
        <v>8</v>
      </c>
      <c r="AT588" s="22">
        <v>0</v>
      </c>
      <c r="AU588" s="22">
        <v>0</v>
      </c>
      <c r="AV588" s="22">
        <v>9</v>
      </c>
      <c r="AW588" s="22">
        <v>406</v>
      </c>
      <c r="AX588" s="20">
        <v>574.4</v>
      </c>
      <c r="AY588" s="20">
        <v>453.9</v>
      </c>
      <c r="AZ588" s="20">
        <v>659</v>
      </c>
      <c r="BA588" s="20">
        <v>168.3</v>
      </c>
      <c r="BB588" s="22">
        <v>26</v>
      </c>
      <c r="BC588" s="20">
        <v>7.66</v>
      </c>
      <c r="BD588" s="20">
        <v>3.09</v>
      </c>
      <c r="BE588" s="20">
        <v>10.74</v>
      </c>
      <c r="BF588" s="20">
        <v>42.03</v>
      </c>
      <c r="BG588" s="22">
        <v>45</v>
      </c>
      <c r="BH588" s="22">
        <v>16</v>
      </c>
      <c r="BI588" s="22">
        <v>51</v>
      </c>
      <c r="BJ588" s="22">
        <v>42</v>
      </c>
      <c r="BK588" s="22">
        <v>18</v>
      </c>
      <c r="BL588" s="22">
        <v>10</v>
      </c>
      <c r="BM588" s="22">
        <v>23</v>
      </c>
      <c r="BN588" s="22">
        <v>16</v>
      </c>
      <c r="BO588" s="20"/>
      <c r="BP588" s="20"/>
      <c r="BQ588" s="20"/>
      <c r="BR588" s="20"/>
      <c r="BS588" s="22">
        <v>3</v>
      </c>
      <c r="BT588" s="20"/>
      <c r="BU588" s="22">
        <v>0.31</v>
      </c>
      <c r="BV588" s="22">
        <v>0</v>
      </c>
      <c r="BW588" s="22">
        <v>0.13</v>
      </c>
      <c r="BX588" s="22">
        <v>0.44</v>
      </c>
      <c r="BY588" s="22">
        <v>1.73</v>
      </c>
      <c r="BZ588" s="22">
        <v>1.56</v>
      </c>
      <c r="CA588" s="22">
        <v>60</v>
      </c>
      <c r="CB588" s="22">
        <v>36</v>
      </c>
      <c r="CC588" s="22">
        <v>40</v>
      </c>
      <c r="CD588" s="22">
        <v>25</v>
      </c>
      <c r="CE588" s="22">
        <v>22</v>
      </c>
      <c r="CF588" s="22">
        <v>17</v>
      </c>
      <c r="CG588" s="22">
        <v>29</v>
      </c>
      <c r="CH588" s="22">
        <v>11</v>
      </c>
      <c r="CI588" s="22">
        <v>1.07</v>
      </c>
      <c r="CJ588" s="22">
        <v>0.37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27.75" thickBot="1">
      <c r="A589" s="22">
        <v>0</v>
      </c>
      <c r="B589" s="22">
        <v>0</v>
      </c>
      <c r="C589" s="22">
        <v>153127</v>
      </c>
      <c r="D589" s="22">
        <v>0</v>
      </c>
      <c r="E589" s="22">
        <v>0</v>
      </c>
      <c r="F589" s="22">
        <v>-1</v>
      </c>
      <c r="G589" s="22">
        <v>1</v>
      </c>
      <c r="H589" s="22">
        <v>0</v>
      </c>
      <c r="I589" s="22">
        <v>3</v>
      </c>
      <c r="J589" s="20">
        <v>0</v>
      </c>
      <c r="K589" s="20">
        <v>0</v>
      </c>
      <c r="L589" s="22">
        <v>0</v>
      </c>
      <c r="M589" s="20" t="s">
        <v>1280</v>
      </c>
      <c r="N589" s="20">
        <v>0</v>
      </c>
      <c r="O589" s="22">
        <v>413</v>
      </c>
      <c r="P589" s="23" t="b">
        <v>0</v>
      </c>
      <c r="Q589" s="20" t="s">
        <v>3089</v>
      </c>
      <c r="R589" s="20" t="s">
        <v>3090</v>
      </c>
      <c r="S589" s="22">
        <v>44</v>
      </c>
      <c r="T589" s="20" t="s">
        <v>2214</v>
      </c>
      <c r="U589" s="20">
        <v>0</v>
      </c>
      <c r="V589" s="20" t="s">
        <v>2215</v>
      </c>
      <c r="W589" s="20">
        <v>0</v>
      </c>
      <c r="X589" s="23" t="b">
        <v>0</v>
      </c>
      <c r="Y589" s="20"/>
      <c r="Z589" s="20" t="s">
        <v>871</v>
      </c>
      <c r="AA589" s="22">
        <v>15</v>
      </c>
      <c r="AB589" s="22">
        <v>4</v>
      </c>
      <c r="AC589" s="22">
        <v>0</v>
      </c>
      <c r="AD589" s="22">
        <v>851</v>
      </c>
      <c r="AE589" s="22">
        <v>0</v>
      </c>
      <c r="AF589" s="22">
        <v>4855</v>
      </c>
      <c r="AG589" s="22">
        <v>5</v>
      </c>
      <c r="AH589" s="20">
        <v>0</v>
      </c>
      <c r="AI589" s="20">
        <v>0</v>
      </c>
      <c r="AJ589" s="20" t="s">
        <v>2215</v>
      </c>
      <c r="AK589" s="22">
        <v>0</v>
      </c>
      <c r="AL589" s="22">
        <v>0</v>
      </c>
      <c r="AM589" s="22">
        <v>0</v>
      </c>
      <c r="AN589" s="22">
        <v>0</v>
      </c>
      <c r="AO589" s="22">
        <v>0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0</v>
      </c>
      <c r="AX589" s="20">
        <v>0</v>
      </c>
      <c r="AY589" s="20">
        <v>0</v>
      </c>
      <c r="AZ589" s="20">
        <v>0</v>
      </c>
      <c r="BA589" s="20">
        <v>0</v>
      </c>
      <c r="BB589" s="22">
        <v>0</v>
      </c>
      <c r="BC589" s="20">
        <v>0</v>
      </c>
      <c r="BD589" s="20">
        <v>0</v>
      </c>
      <c r="BE589" s="20">
        <v>0</v>
      </c>
      <c r="BF589" s="20">
        <v>0</v>
      </c>
      <c r="BG589" s="22">
        <v>672</v>
      </c>
      <c r="BH589" s="22">
        <v>252</v>
      </c>
      <c r="BI589" s="22">
        <v>662</v>
      </c>
      <c r="BJ589" s="22">
        <v>254</v>
      </c>
      <c r="BK589" s="22">
        <v>635</v>
      </c>
      <c r="BL589" s="22">
        <v>242</v>
      </c>
      <c r="BM589" s="22">
        <v>675</v>
      </c>
      <c r="BN589" s="22">
        <v>253</v>
      </c>
      <c r="BO589" s="20"/>
      <c r="BP589" s="20"/>
      <c r="BQ589" s="20"/>
      <c r="BR589" s="20"/>
      <c r="BS589" s="20"/>
      <c r="BT589" s="20"/>
      <c r="BU589" s="22">
        <v>0</v>
      </c>
      <c r="BV589" s="22">
        <v>0</v>
      </c>
      <c r="BW589" s="22">
        <v>0</v>
      </c>
      <c r="BX589" s="22">
        <v>0</v>
      </c>
      <c r="BY589" s="22">
        <v>0</v>
      </c>
      <c r="BZ589" s="22">
        <v>0</v>
      </c>
      <c r="CA589" s="22">
        <v>526</v>
      </c>
      <c r="CB589" s="22">
        <v>310</v>
      </c>
      <c r="CC589" s="22">
        <v>570</v>
      </c>
      <c r="CD589" s="22">
        <v>201</v>
      </c>
      <c r="CE589" s="22">
        <v>683</v>
      </c>
      <c r="CF589" s="22">
        <v>260</v>
      </c>
      <c r="CG589" s="22">
        <v>629</v>
      </c>
      <c r="CH589" s="22">
        <v>236</v>
      </c>
      <c r="CI589" s="22">
        <v>0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0</v>
      </c>
      <c r="B590" s="22">
        <v>0</v>
      </c>
      <c r="C590" s="22">
        <v>83314</v>
      </c>
      <c r="D590" s="22">
        <v>0</v>
      </c>
      <c r="E590" s="22">
        <v>0</v>
      </c>
      <c r="F590" s="22">
        <v>-1</v>
      </c>
      <c r="G590" s="22">
        <v>1</v>
      </c>
      <c r="H590" s="22">
        <v>0</v>
      </c>
      <c r="I590" s="22">
        <v>3</v>
      </c>
      <c r="J590" s="20">
        <v>0</v>
      </c>
      <c r="K590" s="20">
        <v>0</v>
      </c>
      <c r="L590" s="22">
        <v>0</v>
      </c>
      <c r="M590" s="20" t="s">
        <v>1510</v>
      </c>
      <c r="N590" s="20">
        <v>0</v>
      </c>
      <c r="O590" s="22">
        <v>414</v>
      </c>
      <c r="P590" s="23" t="b">
        <v>0</v>
      </c>
      <c r="Q590" s="20" t="s">
        <v>2976</v>
      </c>
      <c r="R590" s="20" t="s">
        <v>2977</v>
      </c>
      <c r="S590" s="22">
        <v>44</v>
      </c>
      <c r="T590" s="20" t="s">
        <v>1511</v>
      </c>
      <c r="U590" s="20">
        <v>0</v>
      </c>
      <c r="V590" s="20" t="s">
        <v>743</v>
      </c>
      <c r="W590" s="20">
        <v>0</v>
      </c>
      <c r="X590" s="23" t="b">
        <v>0</v>
      </c>
      <c r="Y590" s="20"/>
      <c r="Z590" s="20" t="s">
        <v>871</v>
      </c>
      <c r="AA590" s="22">
        <v>15</v>
      </c>
      <c r="AB590" s="22">
        <v>4</v>
      </c>
      <c r="AC590" s="22">
        <v>0</v>
      </c>
      <c r="AD590" s="22">
        <v>716</v>
      </c>
      <c r="AE590" s="22">
        <v>0</v>
      </c>
      <c r="AF590" s="22">
        <v>5038</v>
      </c>
      <c r="AG590" s="22">
        <v>5</v>
      </c>
      <c r="AH590" s="20">
        <v>0</v>
      </c>
      <c r="AI590" s="20">
        <v>0</v>
      </c>
      <c r="AJ590" s="20" t="s">
        <v>743</v>
      </c>
      <c r="AK590" s="22">
        <v>0</v>
      </c>
      <c r="AL590" s="22">
        <v>0</v>
      </c>
      <c r="AM590" s="22">
        <v>0</v>
      </c>
      <c r="AN590" s="22">
        <v>0</v>
      </c>
      <c r="AO590" s="22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0</v>
      </c>
      <c r="AX590" s="20">
        <v>0</v>
      </c>
      <c r="AY590" s="20">
        <v>0</v>
      </c>
      <c r="AZ590" s="20">
        <v>0</v>
      </c>
      <c r="BA590" s="20">
        <v>0</v>
      </c>
      <c r="BB590" s="22">
        <v>0</v>
      </c>
      <c r="BC590" s="20">
        <v>0</v>
      </c>
      <c r="BD590" s="20">
        <v>0</v>
      </c>
      <c r="BE590" s="20">
        <v>0</v>
      </c>
      <c r="BF590" s="20">
        <v>0</v>
      </c>
      <c r="BG590" s="22">
        <v>670</v>
      </c>
      <c r="BH590" s="22">
        <v>250</v>
      </c>
      <c r="BI590" s="22">
        <v>659</v>
      </c>
      <c r="BJ590" s="22">
        <v>252</v>
      </c>
      <c r="BK590" s="22">
        <v>632</v>
      </c>
      <c r="BL590" s="22">
        <v>240</v>
      </c>
      <c r="BM590" s="22">
        <v>673</v>
      </c>
      <c r="BN590" s="22">
        <v>251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0</v>
      </c>
      <c r="BZ590" s="22">
        <v>0</v>
      </c>
      <c r="CA590" s="22">
        <v>518</v>
      </c>
      <c r="CB590" s="22">
        <v>307</v>
      </c>
      <c r="CC590" s="22">
        <v>568</v>
      </c>
      <c r="CD590" s="22">
        <v>199</v>
      </c>
      <c r="CE590" s="22">
        <v>681</v>
      </c>
      <c r="CF590" s="22">
        <v>258</v>
      </c>
      <c r="CG590" s="22">
        <v>624</v>
      </c>
      <c r="CH590" s="22">
        <v>234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100</v>
      </c>
      <c r="B591" s="22">
        <v>100</v>
      </c>
      <c r="C591" s="22">
        <v>219168</v>
      </c>
      <c r="D591" s="22">
        <v>0</v>
      </c>
      <c r="E591" s="22">
        <v>0</v>
      </c>
      <c r="F591" s="22">
        <v>0</v>
      </c>
      <c r="G591" s="22">
        <v>0</v>
      </c>
      <c r="H591" s="22">
        <v>2</v>
      </c>
      <c r="I591" s="22">
        <v>4</v>
      </c>
      <c r="J591" s="20">
        <v>0</v>
      </c>
      <c r="K591" s="20">
        <v>4</v>
      </c>
      <c r="L591" s="22">
        <v>6</v>
      </c>
      <c r="M591" s="20" t="s">
        <v>1518</v>
      </c>
      <c r="N591" s="20">
        <v>4</v>
      </c>
      <c r="O591" s="22">
        <v>415</v>
      </c>
      <c r="P591" s="23" t="b">
        <v>0</v>
      </c>
      <c r="Q591" s="20"/>
      <c r="R591" s="20" t="s">
        <v>4121</v>
      </c>
      <c r="S591" s="22">
        <v>75</v>
      </c>
      <c r="T591" s="20" t="s">
        <v>1519</v>
      </c>
      <c r="U591" s="20">
        <v>4.8</v>
      </c>
      <c r="V591" s="20" t="s">
        <v>1520</v>
      </c>
      <c r="W591" s="20">
        <v>11.7</v>
      </c>
      <c r="X591" s="23" t="b">
        <v>0</v>
      </c>
      <c r="Y591" s="20"/>
      <c r="Z591" s="20" t="s">
        <v>857</v>
      </c>
      <c r="AA591" s="22">
        <v>15</v>
      </c>
      <c r="AB591" s="22">
        <v>4</v>
      </c>
      <c r="AC591" s="22">
        <v>95</v>
      </c>
      <c r="AD591" s="22">
        <v>3146883</v>
      </c>
      <c r="AE591" s="22">
        <v>11291</v>
      </c>
      <c r="AF591" s="22">
        <v>4119945</v>
      </c>
      <c r="AG591" s="22">
        <v>8986</v>
      </c>
      <c r="AH591" s="20">
        <v>0.5</v>
      </c>
      <c r="AI591" s="20">
        <v>12.7</v>
      </c>
      <c r="AJ591" s="20" t="s">
        <v>1520</v>
      </c>
      <c r="AK591" s="22">
        <v>1400</v>
      </c>
      <c r="AL591" s="22">
        <v>12</v>
      </c>
      <c r="AM591" s="22">
        <v>0</v>
      </c>
      <c r="AN591" s="22">
        <v>4</v>
      </c>
      <c r="AO591" s="22">
        <v>28</v>
      </c>
      <c r="AP591" s="22">
        <v>0</v>
      </c>
      <c r="AQ591" s="22">
        <v>0</v>
      </c>
      <c r="AR591" s="22">
        <v>0</v>
      </c>
      <c r="AS591" s="22">
        <v>0</v>
      </c>
      <c r="AT591" s="22">
        <v>0</v>
      </c>
      <c r="AU591" s="22">
        <v>0</v>
      </c>
      <c r="AV591" s="22">
        <v>11</v>
      </c>
      <c r="AW591" s="22">
        <v>363</v>
      </c>
      <c r="AX591" s="20">
        <v>472.4</v>
      </c>
      <c r="AY591" s="20">
        <v>180.8</v>
      </c>
      <c r="AZ591" s="20">
        <v>605</v>
      </c>
      <c r="BA591" s="20">
        <v>125.6</v>
      </c>
      <c r="BB591" s="22">
        <v>17</v>
      </c>
      <c r="BC591" s="20">
        <v>10.89</v>
      </c>
      <c r="BD591" s="20">
        <v>1.33</v>
      </c>
      <c r="BE591" s="20">
        <v>12.22</v>
      </c>
      <c r="BF591" s="20">
        <v>31.78</v>
      </c>
      <c r="BG591" s="22">
        <v>77</v>
      </c>
      <c r="BH591" s="22">
        <v>9</v>
      </c>
      <c r="BI591" s="22">
        <v>166</v>
      </c>
      <c r="BJ591" s="22">
        <v>22</v>
      </c>
      <c r="BK591" s="22">
        <v>25</v>
      </c>
      <c r="BL591" s="22">
        <v>11</v>
      </c>
      <c r="BM591" s="22">
        <v>59</v>
      </c>
      <c r="BN591" s="22">
        <v>10</v>
      </c>
      <c r="BO591" s="20"/>
      <c r="BP591" s="20"/>
      <c r="BQ591" s="20"/>
      <c r="BR591" s="20"/>
      <c r="BS591" s="22">
        <v>2</v>
      </c>
      <c r="BT591" s="20"/>
      <c r="BU591" s="22">
        <v>0.7</v>
      </c>
      <c r="BV591" s="22">
        <v>0</v>
      </c>
      <c r="BW591" s="22">
        <v>0.09</v>
      </c>
      <c r="BX591" s="22">
        <v>0.79</v>
      </c>
      <c r="BY591" s="22">
        <v>2.04</v>
      </c>
      <c r="BZ591" s="22">
        <v>1.8</v>
      </c>
      <c r="CA591" s="22">
        <v>21</v>
      </c>
      <c r="CB591" s="22">
        <v>7</v>
      </c>
      <c r="CC591" s="22">
        <v>62</v>
      </c>
      <c r="CD591" s="22">
        <v>12</v>
      </c>
      <c r="CE591" s="22">
        <v>23</v>
      </c>
      <c r="CF591" s="22">
        <v>4</v>
      </c>
      <c r="CG591" s="22">
        <v>36</v>
      </c>
      <c r="CH591" s="22">
        <v>8</v>
      </c>
      <c r="CI591" s="22">
        <v>1.0900000000000001</v>
      </c>
      <c r="CJ591" s="22">
        <v>0.26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0</v>
      </c>
      <c r="B592" s="22">
        <v>0</v>
      </c>
      <c r="C592" s="22">
        <v>180974</v>
      </c>
      <c r="D592" s="22">
        <v>0</v>
      </c>
      <c r="E592" s="22">
        <v>0</v>
      </c>
      <c r="F592" s="22">
        <v>-2</v>
      </c>
      <c r="G592" s="22">
        <v>2</v>
      </c>
      <c r="H592" s="22">
        <v>0</v>
      </c>
      <c r="I592" s="22">
        <v>3</v>
      </c>
      <c r="J592" s="20">
        <v>0</v>
      </c>
      <c r="K592" s="20">
        <v>0</v>
      </c>
      <c r="L592" s="22">
        <v>0</v>
      </c>
      <c r="M592" s="20" t="s">
        <v>1503</v>
      </c>
      <c r="N592" s="20">
        <v>0</v>
      </c>
      <c r="O592" s="22">
        <v>416</v>
      </c>
      <c r="P592" s="23" t="b">
        <v>0</v>
      </c>
      <c r="Q592" s="20" t="s">
        <v>3816</v>
      </c>
      <c r="R592" s="20" t="s">
        <v>3608</v>
      </c>
      <c r="S592" s="22">
        <v>58</v>
      </c>
      <c r="T592" s="20" t="s">
        <v>1504</v>
      </c>
      <c r="U592" s="20">
        <v>2.6</v>
      </c>
      <c r="V592" s="20" t="s">
        <v>1505</v>
      </c>
      <c r="W592" s="20">
        <v>0.4</v>
      </c>
      <c r="X592" s="23" t="b">
        <v>0</v>
      </c>
      <c r="Y592" s="20"/>
      <c r="Z592" s="20" t="s">
        <v>898</v>
      </c>
      <c r="AA592" s="22">
        <v>15</v>
      </c>
      <c r="AB592" s="22">
        <v>4</v>
      </c>
      <c r="AC592" s="22">
        <v>41</v>
      </c>
      <c r="AD592" s="22">
        <v>75295</v>
      </c>
      <c r="AE592" s="22">
        <v>12</v>
      </c>
      <c r="AF592" s="22">
        <v>154899</v>
      </c>
      <c r="AG592" s="22">
        <v>185</v>
      </c>
      <c r="AH592" s="20">
        <v>0</v>
      </c>
      <c r="AI592" s="20">
        <v>7.1</v>
      </c>
      <c r="AJ592" s="20" t="s">
        <v>216</v>
      </c>
      <c r="AK592" s="22">
        <v>1133</v>
      </c>
      <c r="AL592" s="22">
        <v>2</v>
      </c>
      <c r="AM592" s="22">
        <v>1</v>
      </c>
      <c r="AN592" s="22">
        <v>3</v>
      </c>
      <c r="AO592" s="22">
        <v>19</v>
      </c>
      <c r="AP592" s="22">
        <v>0</v>
      </c>
      <c r="AQ592" s="22">
        <v>0</v>
      </c>
      <c r="AR592" s="22">
        <v>0</v>
      </c>
      <c r="AS592" s="22">
        <v>5</v>
      </c>
      <c r="AT592" s="22">
        <v>0</v>
      </c>
      <c r="AU592" s="22">
        <v>0</v>
      </c>
      <c r="AV592" s="22">
        <v>3</v>
      </c>
      <c r="AW592" s="22">
        <v>180</v>
      </c>
      <c r="AX592" s="20">
        <v>247.8</v>
      </c>
      <c r="AY592" s="20">
        <v>248.8</v>
      </c>
      <c r="AZ592" s="20">
        <v>165</v>
      </c>
      <c r="BA592" s="20">
        <v>66.099999999999994</v>
      </c>
      <c r="BB592" s="22">
        <v>14</v>
      </c>
      <c r="BC592" s="20">
        <v>2.2000000000000002</v>
      </c>
      <c r="BD592" s="20">
        <v>0.67</v>
      </c>
      <c r="BE592" s="20">
        <v>2.87</v>
      </c>
      <c r="BF592" s="20">
        <v>23.36</v>
      </c>
      <c r="BG592" s="22">
        <v>230</v>
      </c>
      <c r="BH592" s="22">
        <v>93</v>
      </c>
      <c r="BI592" s="22">
        <v>123</v>
      </c>
      <c r="BJ592" s="22">
        <v>87</v>
      </c>
      <c r="BK592" s="22">
        <v>166</v>
      </c>
      <c r="BL592" s="22">
        <v>101</v>
      </c>
      <c r="BM592" s="22">
        <v>188</v>
      </c>
      <c r="BN592" s="22">
        <v>94</v>
      </c>
      <c r="BO592" s="20"/>
      <c r="BP592" s="20"/>
      <c r="BQ592" s="20"/>
      <c r="BR592" s="20"/>
      <c r="BS592" s="20"/>
      <c r="BT592" s="20"/>
      <c r="BU592" s="22">
        <v>0.17</v>
      </c>
      <c r="BV592" s="22">
        <v>0</v>
      </c>
      <c r="BW592" s="22">
        <v>0.05</v>
      </c>
      <c r="BX592" s="22">
        <v>0.22</v>
      </c>
      <c r="BY592" s="22">
        <v>1.86</v>
      </c>
      <c r="BZ592" s="22">
        <v>1.51</v>
      </c>
      <c r="CA592" s="22">
        <v>74</v>
      </c>
      <c r="CB592" s="22">
        <v>46</v>
      </c>
      <c r="CC592" s="22">
        <v>821</v>
      </c>
      <c r="CD592" s="22">
        <v>355</v>
      </c>
      <c r="CE592" s="22">
        <v>212</v>
      </c>
      <c r="CF592" s="22">
        <v>89</v>
      </c>
      <c r="CG592" s="22">
        <v>271</v>
      </c>
      <c r="CH592" s="22">
        <v>84</v>
      </c>
      <c r="CI592" s="22">
        <v>1.1100000000000001</v>
      </c>
      <c r="CJ592" s="22">
        <v>0.24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100</v>
      </c>
      <c r="B593" s="22">
        <v>100</v>
      </c>
      <c r="C593" s="22">
        <v>111773</v>
      </c>
      <c r="D593" s="22">
        <v>0</v>
      </c>
      <c r="E593" s="22">
        <v>0</v>
      </c>
      <c r="F593" s="22">
        <v>-1</v>
      </c>
      <c r="G593" s="22">
        <v>1</v>
      </c>
      <c r="H593" s="22">
        <v>0</v>
      </c>
      <c r="I593" s="22">
        <v>2</v>
      </c>
      <c r="J593" s="20">
        <v>0</v>
      </c>
      <c r="K593" s="20">
        <v>0.2</v>
      </c>
      <c r="L593" s="22">
        <v>1</v>
      </c>
      <c r="M593" s="20" t="s">
        <v>1490</v>
      </c>
      <c r="N593" s="20">
        <v>0.2</v>
      </c>
      <c r="O593" s="22">
        <v>417</v>
      </c>
      <c r="P593" s="23" t="b">
        <v>0</v>
      </c>
      <c r="Q593" s="20"/>
      <c r="R593" s="20" t="s">
        <v>3530</v>
      </c>
      <c r="S593" s="22">
        <v>44</v>
      </c>
      <c r="T593" s="20" t="s">
        <v>1491</v>
      </c>
      <c r="U593" s="20">
        <v>1.9</v>
      </c>
      <c r="V593" s="20" t="s">
        <v>739</v>
      </c>
      <c r="W593" s="20">
        <v>0</v>
      </c>
      <c r="X593" s="23" t="b">
        <v>0</v>
      </c>
      <c r="Y593" s="20"/>
      <c r="Z593" s="20" t="s">
        <v>857</v>
      </c>
      <c r="AA593" s="22">
        <v>15</v>
      </c>
      <c r="AB593" s="22">
        <v>4</v>
      </c>
      <c r="AC593" s="22">
        <v>13</v>
      </c>
      <c r="AD593" s="22">
        <v>1735</v>
      </c>
      <c r="AE593" s="22">
        <v>18</v>
      </c>
      <c r="AF593" s="22">
        <v>2318</v>
      </c>
      <c r="AG593" s="22">
        <v>13</v>
      </c>
      <c r="AH593" s="20">
        <v>0</v>
      </c>
      <c r="AI593" s="20">
        <v>3</v>
      </c>
      <c r="AJ593" s="20" t="s">
        <v>739</v>
      </c>
      <c r="AK593" s="22">
        <v>105</v>
      </c>
      <c r="AL593" s="22">
        <v>0</v>
      </c>
      <c r="AM593" s="22">
        <v>0</v>
      </c>
      <c r="AN593" s="22">
        <v>1</v>
      </c>
      <c r="AO593" s="22">
        <v>2</v>
      </c>
      <c r="AP593" s="22">
        <v>0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1</v>
      </c>
      <c r="AW593" s="22">
        <v>55</v>
      </c>
      <c r="AX593" s="20">
        <v>33</v>
      </c>
      <c r="AY593" s="20">
        <v>65.099999999999994</v>
      </c>
      <c r="AZ593" s="20">
        <v>5</v>
      </c>
      <c r="BA593" s="20">
        <v>10.3</v>
      </c>
      <c r="BB593" s="22">
        <v>0</v>
      </c>
      <c r="BC593" s="20">
        <v>7.0000000000000007E-2</v>
      </c>
      <c r="BD593" s="20">
        <v>0.42</v>
      </c>
      <c r="BE593" s="20">
        <v>0.49</v>
      </c>
      <c r="BF593" s="20">
        <v>2.2999999999999998</v>
      </c>
      <c r="BG593" s="22">
        <v>444</v>
      </c>
      <c r="BH593" s="22">
        <v>164</v>
      </c>
      <c r="BI593" s="22">
        <v>321</v>
      </c>
      <c r="BJ593" s="22">
        <v>108</v>
      </c>
      <c r="BK593" s="22">
        <v>440</v>
      </c>
      <c r="BL593" s="22">
        <v>160</v>
      </c>
      <c r="BM593" s="22">
        <v>429</v>
      </c>
      <c r="BN593" s="22">
        <v>154</v>
      </c>
      <c r="BO593" s="20"/>
      <c r="BP593" s="20"/>
      <c r="BQ593" s="20"/>
      <c r="BR593" s="20"/>
      <c r="BS593" s="20"/>
      <c r="BT593" s="20"/>
      <c r="BU593" s="22">
        <v>0.06</v>
      </c>
      <c r="BV593" s="22">
        <v>0</v>
      </c>
      <c r="BW593" s="22">
        <v>0.36</v>
      </c>
      <c r="BX593" s="22">
        <v>0.42</v>
      </c>
      <c r="BY593" s="22">
        <v>1.97</v>
      </c>
      <c r="BZ593" s="22">
        <v>1.71</v>
      </c>
      <c r="CA593" s="22">
        <v>522</v>
      </c>
      <c r="CB593" s="22">
        <v>90</v>
      </c>
      <c r="CC593" s="22">
        <v>351</v>
      </c>
      <c r="CD593" s="22">
        <v>119</v>
      </c>
      <c r="CE593" s="22">
        <v>318</v>
      </c>
      <c r="CF593" s="22">
        <v>109</v>
      </c>
      <c r="CG593" s="22">
        <v>639</v>
      </c>
      <c r="CH593" s="22">
        <v>229</v>
      </c>
      <c r="CI593" s="22">
        <v>0</v>
      </c>
      <c r="CJ593" s="22">
        <v>0.86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0</v>
      </c>
      <c r="B594" s="22">
        <v>0</v>
      </c>
      <c r="C594" s="22">
        <v>564510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3</v>
      </c>
      <c r="J594" s="20">
        <v>0</v>
      </c>
      <c r="K594" s="20">
        <v>0</v>
      </c>
      <c r="L594" s="22">
        <v>0</v>
      </c>
      <c r="M594" s="20" t="s">
        <v>1524</v>
      </c>
      <c r="N594" s="20">
        <v>0</v>
      </c>
      <c r="O594" s="22">
        <v>418</v>
      </c>
      <c r="P594" s="23" t="b">
        <v>0</v>
      </c>
      <c r="Q594" s="20" t="s">
        <v>2533</v>
      </c>
      <c r="R594" s="20" t="s">
        <v>2534</v>
      </c>
      <c r="S594" s="22">
        <v>45</v>
      </c>
      <c r="T594" s="20" t="s">
        <v>1525</v>
      </c>
      <c r="U594" s="20">
        <v>0</v>
      </c>
      <c r="V594" s="20" t="s">
        <v>1526</v>
      </c>
      <c r="W594" s="20">
        <v>0</v>
      </c>
      <c r="X594" s="23" t="b">
        <v>0</v>
      </c>
      <c r="Y594" s="20"/>
      <c r="Z594" s="20" t="s">
        <v>871</v>
      </c>
      <c r="AA594" s="22">
        <v>15</v>
      </c>
      <c r="AB594" s="22">
        <v>4</v>
      </c>
      <c r="AC594" s="22">
        <v>0</v>
      </c>
      <c r="AD594" s="22">
        <v>0</v>
      </c>
      <c r="AE594" s="22">
        <v>0</v>
      </c>
      <c r="AF594" s="22">
        <v>656</v>
      </c>
      <c r="AG594" s="22">
        <v>0</v>
      </c>
      <c r="AH594" s="20">
        <v>0</v>
      </c>
      <c r="AI594" s="20">
        <v>0</v>
      </c>
      <c r="AJ594" s="20" t="s">
        <v>1526</v>
      </c>
      <c r="AK594" s="22">
        <v>0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0</v>
      </c>
      <c r="AX594" s="20">
        <v>0</v>
      </c>
      <c r="AY594" s="20">
        <v>0</v>
      </c>
      <c r="AZ594" s="20">
        <v>0</v>
      </c>
      <c r="BA594" s="20">
        <v>0</v>
      </c>
      <c r="BB594" s="22">
        <v>0</v>
      </c>
      <c r="BC594" s="20">
        <v>0</v>
      </c>
      <c r="BD594" s="20">
        <v>0</v>
      </c>
      <c r="BE594" s="20">
        <v>0</v>
      </c>
      <c r="BF594" s="20">
        <v>0</v>
      </c>
      <c r="BG594" s="22">
        <v>777</v>
      </c>
      <c r="BH594" s="22">
        <v>323</v>
      </c>
      <c r="BI594" s="22">
        <v>774</v>
      </c>
      <c r="BJ594" s="22">
        <v>323</v>
      </c>
      <c r="BK594" s="22">
        <v>764</v>
      </c>
      <c r="BL594" s="22">
        <v>319</v>
      </c>
      <c r="BM594" s="22">
        <v>780</v>
      </c>
      <c r="BN594" s="22">
        <v>324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0</v>
      </c>
      <c r="BZ594" s="22">
        <v>0</v>
      </c>
      <c r="CA594" s="22">
        <v>496</v>
      </c>
      <c r="CB594" s="22">
        <v>298</v>
      </c>
      <c r="CC594" s="22">
        <v>710</v>
      </c>
      <c r="CD594" s="22">
        <v>284</v>
      </c>
      <c r="CE594" s="22">
        <v>779</v>
      </c>
      <c r="CF594" s="22">
        <v>325</v>
      </c>
      <c r="CG594" s="22">
        <v>783</v>
      </c>
      <c r="CH594" s="22">
        <v>324</v>
      </c>
      <c r="CI594" s="22">
        <v>0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100</v>
      </c>
      <c r="B595" s="22">
        <v>100</v>
      </c>
      <c r="C595" s="22">
        <v>101148</v>
      </c>
      <c r="D595" s="22">
        <v>0</v>
      </c>
      <c r="E595" s="22">
        <v>0</v>
      </c>
      <c r="F595" s="22">
        <v>-1</v>
      </c>
      <c r="G595" s="22">
        <v>1</v>
      </c>
      <c r="H595" s="22">
        <v>0</v>
      </c>
      <c r="I595" s="22">
        <v>2</v>
      </c>
      <c r="J595" s="20">
        <v>0</v>
      </c>
      <c r="K595" s="20">
        <v>0.2</v>
      </c>
      <c r="L595" s="22">
        <v>0</v>
      </c>
      <c r="M595" s="20" t="s">
        <v>1483</v>
      </c>
      <c r="N595" s="20">
        <v>0.2</v>
      </c>
      <c r="O595" s="22">
        <v>419</v>
      </c>
      <c r="P595" s="23" t="b">
        <v>0</v>
      </c>
      <c r="Q595" s="20"/>
      <c r="R595" s="20" t="s">
        <v>3817</v>
      </c>
      <c r="S595" s="22">
        <v>39</v>
      </c>
      <c r="T595" s="20" t="s">
        <v>1484</v>
      </c>
      <c r="U595" s="20">
        <v>3</v>
      </c>
      <c r="V595" s="20" t="s">
        <v>738</v>
      </c>
      <c r="W595" s="20">
        <v>2.5</v>
      </c>
      <c r="X595" s="23" t="b">
        <v>0</v>
      </c>
      <c r="Y595" s="20"/>
      <c r="Z595" s="20" t="s">
        <v>857</v>
      </c>
      <c r="AA595" s="22">
        <v>15</v>
      </c>
      <c r="AB595" s="22">
        <v>4</v>
      </c>
      <c r="AC595" s="22">
        <v>45</v>
      </c>
      <c r="AD595" s="22">
        <v>1105950</v>
      </c>
      <c r="AE595" s="22">
        <v>1916</v>
      </c>
      <c r="AF595" s="22">
        <v>894933</v>
      </c>
      <c r="AG595" s="22">
        <v>4504</v>
      </c>
      <c r="AH595" s="20">
        <v>0.1</v>
      </c>
      <c r="AI595" s="20">
        <v>11.5</v>
      </c>
      <c r="AJ595" s="20" t="s">
        <v>738</v>
      </c>
      <c r="AK595" s="22">
        <v>1061</v>
      </c>
      <c r="AL595" s="22">
        <v>1</v>
      </c>
      <c r="AM595" s="22">
        <v>0</v>
      </c>
      <c r="AN595" s="22">
        <v>5</v>
      </c>
      <c r="AO595" s="22">
        <v>15</v>
      </c>
      <c r="AP595" s="22">
        <v>0</v>
      </c>
      <c r="AQ595" s="22">
        <v>0</v>
      </c>
      <c r="AR595" s="22">
        <v>0</v>
      </c>
      <c r="AS595" s="22">
        <v>4</v>
      </c>
      <c r="AT595" s="22">
        <v>0</v>
      </c>
      <c r="AU595" s="22">
        <v>0</v>
      </c>
      <c r="AV595" s="22">
        <v>3</v>
      </c>
      <c r="AW595" s="22">
        <v>209</v>
      </c>
      <c r="AX595" s="20">
        <v>233</v>
      </c>
      <c r="AY595" s="20">
        <v>35.4</v>
      </c>
      <c r="AZ595" s="20">
        <v>69</v>
      </c>
      <c r="BA595" s="20">
        <v>33.799999999999997</v>
      </c>
      <c r="BB595" s="22">
        <v>12</v>
      </c>
      <c r="BC595" s="20">
        <v>0.74</v>
      </c>
      <c r="BD595" s="20">
        <v>0.12</v>
      </c>
      <c r="BE595" s="20">
        <v>0.86</v>
      </c>
      <c r="BF595" s="20">
        <v>18.079999999999998</v>
      </c>
      <c r="BG595" s="22">
        <v>238</v>
      </c>
      <c r="BH595" s="22">
        <v>93</v>
      </c>
      <c r="BI595" s="22">
        <v>373</v>
      </c>
      <c r="BJ595" s="22">
        <v>132</v>
      </c>
      <c r="BK595" s="22">
        <v>278</v>
      </c>
      <c r="BL595" s="22">
        <v>86</v>
      </c>
      <c r="BM595" s="22">
        <v>306</v>
      </c>
      <c r="BN595" s="22">
        <v>105</v>
      </c>
      <c r="BO595" s="20"/>
      <c r="BP595" s="20"/>
      <c r="BQ595" s="20"/>
      <c r="BR595" s="20"/>
      <c r="BS595" s="20"/>
      <c r="BT595" s="20"/>
      <c r="BU595" s="22">
        <v>0.06</v>
      </c>
      <c r="BV595" s="22">
        <v>0</v>
      </c>
      <c r="BW595" s="22">
        <v>0.01</v>
      </c>
      <c r="BX595" s="22">
        <v>7.0000000000000007E-2</v>
      </c>
      <c r="BY595" s="22">
        <v>1.53</v>
      </c>
      <c r="BZ595" s="22">
        <v>1.27</v>
      </c>
      <c r="CA595" s="22">
        <v>788</v>
      </c>
      <c r="CB595" s="22">
        <v>245</v>
      </c>
      <c r="CC595" s="22">
        <v>341</v>
      </c>
      <c r="CD595" s="22">
        <v>111</v>
      </c>
      <c r="CE595" s="22">
        <v>140</v>
      </c>
      <c r="CF595" s="22">
        <v>28</v>
      </c>
      <c r="CG595" s="22">
        <v>131</v>
      </c>
      <c r="CH595" s="22">
        <v>54</v>
      </c>
      <c r="CI595" s="22">
        <v>1.02</v>
      </c>
      <c r="CJ595" s="22">
        <v>0.42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2">
        <v>0</v>
      </c>
      <c r="B596" s="22">
        <v>0</v>
      </c>
      <c r="C596" s="22">
        <v>194799</v>
      </c>
      <c r="D596" s="22">
        <v>0</v>
      </c>
      <c r="E596" s="22">
        <v>0</v>
      </c>
      <c r="F596" s="22">
        <v>0</v>
      </c>
      <c r="G596" s="22">
        <v>0</v>
      </c>
      <c r="H596" s="22">
        <v>0</v>
      </c>
      <c r="I596" s="22">
        <v>2</v>
      </c>
      <c r="J596" s="20">
        <v>0</v>
      </c>
      <c r="K596" s="20">
        <v>0</v>
      </c>
      <c r="L596" s="22">
        <v>0</v>
      </c>
      <c r="M596" s="20" t="s">
        <v>986</v>
      </c>
      <c r="N596" s="20">
        <v>0</v>
      </c>
      <c r="O596" s="22">
        <v>420</v>
      </c>
      <c r="P596" s="23" t="b">
        <v>0</v>
      </c>
      <c r="Q596" s="20" t="s">
        <v>2216</v>
      </c>
      <c r="R596" s="20" t="s">
        <v>2217</v>
      </c>
      <c r="S596" s="22">
        <v>40</v>
      </c>
      <c r="T596" s="20" t="s">
        <v>1506</v>
      </c>
      <c r="U596" s="20">
        <v>0</v>
      </c>
      <c r="V596" s="20" t="s">
        <v>504</v>
      </c>
      <c r="W596" s="20">
        <v>0</v>
      </c>
      <c r="X596" s="23" t="b">
        <v>0</v>
      </c>
      <c r="Y596" s="20"/>
      <c r="Z596" s="20" t="s">
        <v>871</v>
      </c>
      <c r="AA596" s="22">
        <v>15</v>
      </c>
      <c r="AB596" s="22">
        <v>4</v>
      </c>
      <c r="AC596" s="22">
        <v>0</v>
      </c>
      <c r="AD596" s="22">
        <v>0</v>
      </c>
      <c r="AE596" s="22">
        <v>0</v>
      </c>
      <c r="AF596" s="22">
        <v>885</v>
      </c>
      <c r="AG596" s="22">
        <v>0</v>
      </c>
      <c r="AH596" s="20">
        <v>0</v>
      </c>
      <c r="AI596" s="20">
        <v>0</v>
      </c>
      <c r="AJ596" s="20" t="s">
        <v>2218</v>
      </c>
      <c r="AK596" s="22">
        <v>0</v>
      </c>
      <c r="AL596" s="22">
        <v>0</v>
      </c>
      <c r="AM596" s="22">
        <v>0</v>
      </c>
      <c r="AN596" s="22">
        <v>0</v>
      </c>
      <c r="AO596" s="22">
        <v>0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0</v>
      </c>
      <c r="AW596" s="22">
        <v>0</v>
      </c>
      <c r="AX596" s="20">
        <v>0</v>
      </c>
      <c r="AY596" s="20">
        <v>0</v>
      </c>
      <c r="AZ596" s="20">
        <v>0</v>
      </c>
      <c r="BA596" s="20">
        <v>0</v>
      </c>
      <c r="BB596" s="22">
        <v>0</v>
      </c>
      <c r="BC596" s="20">
        <v>0</v>
      </c>
      <c r="BD596" s="20">
        <v>0</v>
      </c>
      <c r="BE596" s="20">
        <v>0</v>
      </c>
      <c r="BF596" s="20">
        <v>0</v>
      </c>
      <c r="BG596" s="22">
        <v>574</v>
      </c>
      <c r="BH596" s="22">
        <v>202</v>
      </c>
      <c r="BI596" s="22">
        <v>560</v>
      </c>
      <c r="BJ596" s="22">
        <v>201</v>
      </c>
      <c r="BK596" s="22">
        <v>522</v>
      </c>
      <c r="BL596" s="22">
        <v>190</v>
      </c>
      <c r="BM596" s="22">
        <v>578</v>
      </c>
      <c r="BN596" s="22">
        <v>202</v>
      </c>
      <c r="BO596" s="20"/>
      <c r="BP596" s="20"/>
      <c r="BQ596" s="20"/>
      <c r="BR596" s="20"/>
      <c r="BS596" s="20"/>
      <c r="BT596" s="20"/>
      <c r="BU596" s="22">
        <v>0</v>
      </c>
      <c r="BV596" s="22">
        <v>0</v>
      </c>
      <c r="BW596" s="22">
        <v>0</v>
      </c>
      <c r="BX596" s="22">
        <v>0</v>
      </c>
      <c r="BY596" s="22">
        <v>0</v>
      </c>
      <c r="BZ596" s="22">
        <v>0</v>
      </c>
      <c r="CA596" s="22">
        <v>692</v>
      </c>
      <c r="CB596" s="22">
        <v>177</v>
      </c>
      <c r="CC596" s="22">
        <v>438</v>
      </c>
      <c r="CD596" s="22">
        <v>151</v>
      </c>
      <c r="CE596" s="22">
        <v>585</v>
      </c>
      <c r="CF596" s="22">
        <v>198</v>
      </c>
      <c r="CG596" s="22">
        <v>747</v>
      </c>
      <c r="CH596" s="22">
        <v>256</v>
      </c>
      <c r="CI596" s="22">
        <v>0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100</v>
      </c>
      <c r="B597" s="22">
        <v>100</v>
      </c>
      <c r="C597" s="22">
        <v>180135</v>
      </c>
      <c r="D597" s="22">
        <v>0</v>
      </c>
      <c r="E597" s="22">
        <v>0</v>
      </c>
      <c r="F597" s="22">
        <v>-2</v>
      </c>
      <c r="G597" s="22">
        <v>2</v>
      </c>
      <c r="H597" s="22">
        <v>1</v>
      </c>
      <c r="I597" s="22">
        <v>3</v>
      </c>
      <c r="J597" s="20">
        <v>0</v>
      </c>
      <c r="K597" s="20">
        <v>2.2000000000000002</v>
      </c>
      <c r="L597" s="22">
        <v>2</v>
      </c>
      <c r="M597" s="20" t="s">
        <v>1500</v>
      </c>
      <c r="N597" s="20">
        <v>2.2000000000000002</v>
      </c>
      <c r="O597" s="22">
        <v>421</v>
      </c>
      <c r="P597" s="23" t="b">
        <v>0</v>
      </c>
      <c r="Q597" s="20"/>
      <c r="R597" s="20" t="s">
        <v>3339</v>
      </c>
      <c r="S597" s="22">
        <v>48</v>
      </c>
      <c r="T597" s="20" t="s">
        <v>1501</v>
      </c>
      <c r="U597" s="20">
        <v>3.1</v>
      </c>
      <c r="V597" s="20" t="s">
        <v>1502</v>
      </c>
      <c r="W597" s="20">
        <v>0.4</v>
      </c>
      <c r="X597" s="23" t="b">
        <v>0</v>
      </c>
      <c r="Y597" s="20"/>
      <c r="Z597" s="20" t="s">
        <v>857</v>
      </c>
      <c r="AA597" s="22">
        <v>15</v>
      </c>
      <c r="AB597" s="22">
        <v>4</v>
      </c>
      <c r="AC597" s="22">
        <v>77</v>
      </c>
      <c r="AD597" s="22">
        <v>186794</v>
      </c>
      <c r="AE597" s="22">
        <v>161</v>
      </c>
      <c r="AF597" s="22">
        <v>170675</v>
      </c>
      <c r="AG597" s="22">
        <v>1285</v>
      </c>
      <c r="AH597" s="20">
        <v>0.5</v>
      </c>
      <c r="AI597" s="20">
        <v>16</v>
      </c>
      <c r="AJ597" s="20" t="s">
        <v>1502</v>
      </c>
      <c r="AK597" s="22">
        <v>1894</v>
      </c>
      <c r="AL597" s="22">
        <v>4</v>
      </c>
      <c r="AM597" s="22">
        <v>3</v>
      </c>
      <c r="AN597" s="22">
        <v>7</v>
      </c>
      <c r="AO597" s="22">
        <v>38</v>
      </c>
      <c r="AP597" s="22">
        <v>0</v>
      </c>
      <c r="AQ597" s="22">
        <v>0</v>
      </c>
      <c r="AR597" s="22">
        <v>0</v>
      </c>
      <c r="AS597" s="22">
        <v>5</v>
      </c>
      <c r="AT597" s="22">
        <v>0</v>
      </c>
      <c r="AU597" s="22">
        <v>0</v>
      </c>
      <c r="AV597" s="22">
        <v>1</v>
      </c>
      <c r="AW597" s="22">
        <v>313</v>
      </c>
      <c r="AX597" s="20">
        <v>394.4</v>
      </c>
      <c r="AY597" s="20">
        <v>255.9</v>
      </c>
      <c r="AZ597" s="20">
        <v>281</v>
      </c>
      <c r="BA597" s="20">
        <v>93.4</v>
      </c>
      <c r="BB597" s="22">
        <v>20</v>
      </c>
      <c r="BC597" s="20">
        <v>3.69</v>
      </c>
      <c r="BD597" s="20">
        <v>2.04</v>
      </c>
      <c r="BE597" s="20">
        <v>5.73</v>
      </c>
      <c r="BF597" s="20">
        <v>40.14</v>
      </c>
      <c r="BG597" s="22">
        <v>119</v>
      </c>
      <c r="BH597" s="22">
        <v>51</v>
      </c>
      <c r="BI597" s="22">
        <v>117</v>
      </c>
      <c r="BJ597" s="22">
        <v>81</v>
      </c>
      <c r="BK597" s="22">
        <v>96</v>
      </c>
      <c r="BL597" s="22">
        <v>60</v>
      </c>
      <c r="BM597" s="22">
        <v>110</v>
      </c>
      <c r="BN597" s="22">
        <v>67</v>
      </c>
      <c r="BO597" s="20"/>
      <c r="BP597" s="20"/>
      <c r="BQ597" s="20"/>
      <c r="BR597" s="20"/>
      <c r="BS597" s="20"/>
      <c r="BT597" s="20"/>
      <c r="BU597" s="22">
        <v>0.18</v>
      </c>
      <c r="BV597" s="22">
        <v>0</v>
      </c>
      <c r="BW597" s="22">
        <v>0.1</v>
      </c>
      <c r="BX597" s="22">
        <v>0.28000000000000003</v>
      </c>
      <c r="BY597" s="22">
        <v>1.91</v>
      </c>
      <c r="BZ597" s="22">
        <v>1.81</v>
      </c>
      <c r="CA597" s="22">
        <v>288</v>
      </c>
      <c r="CB597" s="22">
        <v>187</v>
      </c>
      <c r="CC597" s="22">
        <v>149</v>
      </c>
      <c r="CD597" s="22">
        <v>66</v>
      </c>
      <c r="CE597" s="22">
        <v>136</v>
      </c>
      <c r="CF597" s="22">
        <v>68</v>
      </c>
      <c r="CG597" s="22">
        <v>265</v>
      </c>
      <c r="CH597" s="22">
        <v>83</v>
      </c>
      <c r="CI597" s="22">
        <v>0.95</v>
      </c>
      <c r="CJ597" s="22">
        <v>0.33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2">
        <v>0</v>
      </c>
      <c r="B598" s="22">
        <v>0</v>
      </c>
      <c r="C598" s="22">
        <v>109528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2</v>
      </c>
      <c r="J598" s="20">
        <v>0</v>
      </c>
      <c r="K598" s="20">
        <v>0</v>
      </c>
      <c r="L598" s="22">
        <v>0</v>
      </c>
      <c r="M598" s="20" t="s">
        <v>1487</v>
      </c>
      <c r="N598" s="20">
        <v>0</v>
      </c>
      <c r="O598" s="22">
        <v>422</v>
      </c>
      <c r="P598" s="23" t="b">
        <v>0</v>
      </c>
      <c r="Q598" s="20" t="s">
        <v>3683</v>
      </c>
      <c r="R598" s="20" t="s">
        <v>3297</v>
      </c>
      <c r="S598" s="22">
        <v>40</v>
      </c>
      <c r="T598" s="20" t="s">
        <v>1488</v>
      </c>
      <c r="U598" s="20">
        <v>0</v>
      </c>
      <c r="V598" s="20" t="s">
        <v>1489</v>
      </c>
      <c r="W598" s="20">
        <v>0</v>
      </c>
      <c r="X598" s="23" t="b">
        <v>0</v>
      </c>
      <c r="Y598" s="20"/>
      <c r="Z598" s="20" t="s">
        <v>871</v>
      </c>
      <c r="AA598" s="22">
        <v>15</v>
      </c>
      <c r="AB598" s="22">
        <v>4</v>
      </c>
      <c r="AC598" s="22">
        <v>0</v>
      </c>
      <c r="AD598" s="22">
        <v>3267</v>
      </c>
      <c r="AE598" s="22">
        <v>0</v>
      </c>
      <c r="AF598" s="22">
        <v>6715</v>
      </c>
      <c r="AG598" s="22">
        <v>10</v>
      </c>
      <c r="AH598" s="20">
        <v>0</v>
      </c>
      <c r="AI598" s="20">
        <v>0</v>
      </c>
      <c r="AJ598" s="20" t="s">
        <v>741</v>
      </c>
      <c r="AK598" s="22">
        <v>0</v>
      </c>
      <c r="AL598" s="22">
        <v>0</v>
      </c>
      <c r="AM598" s="22">
        <v>0</v>
      </c>
      <c r="AN598" s="22">
        <v>0</v>
      </c>
      <c r="AO598" s="22">
        <v>0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0</v>
      </c>
      <c r="AX598" s="20">
        <v>0</v>
      </c>
      <c r="AY598" s="20">
        <v>0</v>
      </c>
      <c r="AZ598" s="20">
        <v>0</v>
      </c>
      <c r="BA598" s="20">
        <v>0</v>
      </c>
      <c r="BB598" s="22">
        <v>0</v>
      </c>
      <c r="BC598" s="20">
        <v>0</v>
      </c>
      <c r="BD598" s="20">
        <v>0</v>
      </c>
      <c r="BE598" s="20">
        <v>0</v>
      </c>
      <c r="BF598" s="20">
        <v>0</v>
      </c>
      <c r="BG598" s="22">
        <v>567</v>
      </c>
      <c r="BH598" s="22">
        <v>198</v>
      </c>
      <c r="BI598" s="22">
        <v>553</v>
      </c>
      <c r="BJ598" s="22">
        <v>197</v>
      </c>
      <c r="BK598" s="22">
        <v>515</v>
      </c>
      <c r="BL598" s="22">
        <v>186</v>
      </c>
      <c r="BM598" s="22">
        <v>571</v>
      </c>
      <c r="BN598" s="22">
        <v>198</v>
      </c>
      <c r="BO598" s="20"/>
      <c r="BP598" s="20"/>
      <c r="BQ598" s="20"/>
      <c r="BR598" s="20"/>
      <c r="BS598" s="20"/>
      <c r="BT598" s="20"/>
      <c r="BU598" s="22">
        <v>0</v>
      </c>
      <c r="BV598" s="22">
        <v>0</v>
      </c>
      <c r="BW598" s="22">
        <v>0</v>
      </c>
      <c r="BX598" s="22">
        <v>0</v>
      </c>
      <c r="BY598" s="22">
        <v>0</v>
      </c>
      <c r="BZ598" s="22">
        <v>0</v>
      </c>
      <c r="CA598" s="22">
        <v>683</v>
      </c>
      <c r="CB598" s="22">
        <v>171</v>
      </c>
      <c r="CC598" s="22">
        <v>431</v>
      </c>
      <c r="CD598" s="22">
        <v>147</v>
      </c>
      <c r="CE598" s="22">
        <v>578</v>
      </c>
      <c r="CF598" s="22">
        <v>194</v>
      </c>
      <c r="CG598" s="22">
        <v>567</v>
      </c>
      <c r="CH598" s="22">
        <v>215</v>
      </c>
      <c r="CI598" s="22">
        <v>0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100</v>
      </c>
      <c r="B599" s="22">
        <v>100</v>
      </c>
      <c r="C599" s="22">
        <v>114243</v>
      </c>
      <c r="D599" s="22">
        <v>0</v>
      </c>
      <c r="E599" s="22">
        <v>0</v>
      </c>
      <c r="F599" s="22">
        <v>-2</v>
      </c>
      <c r="G599" s="22">
        <v>2</v>
      </c>
      <c r="H599" s="22">
        <v>1</v>
      </c>
      <c r="I599" s="22">
        <v>3</v>
      </c>
      <c r="J599" s="20">
        <v>0</v>
      </c>
      <c r="K599" s="20">
        <v>2.8</v>
      </c>
      <c r="L599" s="22">
        <v>6</v>
      </c>
      <c r="M599" s="20" t="s">
        <v>956</v>
      </c>
      <c r="N599" s="20">
        <v>2.8</v>
      </c>
      <c r="O599" s="22">
        <v>423</v>
      </c>
      <c r="P599" s="23" t="b">
        <v>0</v>
      </c>
      <c r="Q599" s="20"/>
      <c r="R599" s="20" t="s">
        <v>3993</v>
      </c>
      <c r="S599" s="22">
        <v>48</v>
      </c>
      <c r="T599" s="20" t="s">
        <v>1492</v>
      </c>
      <c r="U599" s="20">
        <v>3.7</v>
      </c>
      <c r="V599" s="20" t="s">
        <v>510</v>
      </c>
      <c r="W599" s="20">
        <v>0.1</v>
      </c>
      <c r="X599" s="23" t="b">
        <v>0</v>
      </c>
      <c r="Y599" s="20"/>
      <c r="Z599" s="20" t="s">
        <v>857</v>
      </c>
      <c r="AA599" s="22">
        <v>15</v>
      </c>
      <c r="AB599" s="22">
        <v>4</v>
      </c>
      <c r="AC599" s="22">
        <v>41</v>
      </c>
      <c r="AD599" s="22">
        <v>35167</v>
      </c>
      <c r="AE599" s="22">
        <v>105</v>
      </c>
      <c r="AF599" s="22">
        <v>50348</v>
      </c>
      <c r="AG599" s="22">
        <v>78</v>
      </c>
      <c r="AH599" s="20">
        <v>0.6</v>
      </c>
      <c r="AI599" s="20">
        <v>8.5</v>
      </c>
      <c r="AJ599" s="20" t="s">
        <v>2535</v>
      </c>
      <c r="AK599" s="22">
        <v>471</v>
      </c>
      <c r="AL599" s="22">
        <v>2</v>
      </c>
      <c r="AM599" s="22">
        <v>4</v>
      </c>
      <c r="AN599" s="22">
        <v>2</v>
      </c>
      <c r="AO599" s="22">
        <v>11</v>
      </c>
      <c r="AP599" s="22">
        <v>0</v>
      </c>
      <c r="AQ599" s="22">
        <v>0</v>
      </c>
      <c r="AR599" s="22">
        <v>0</v>
      </c>
      <c r="AS599" s="22">
        <v>1</v>
      </c>
      <c r="AT599" s="22">
        <v>0</v>
      </c>
      <c r="AU599" s="22">
        <v>0</v>
      </c>
      <c r="AV599" s="22">
        <v>3</v>
      </c>
      <c r="AW599" s="22">
        <v>137</v>
      </c>
      <c r="AX599" s="20">
        <v>173.8</v>
      </c>
      <c r="AY599" s="20">
        <v>157.30000000000001</v>
      </c>
      <c r="AZ599" s="20">
        <v>137</v>
      </c>
      <c r="BA599" s="20">
        <v>46.7</v>
      </c>
      <c r="BB599" s="22">
        <v>4</v>
      </c>
      <c r="BC599" s="20">
        <v>0.91</v>
      </c>
      <c r="BD599" s="20">
        <v>1.1499999999999999</v>
      </c>
      <c r="BE599" s="20">
        <v>2.06</v>
      </c>
      <c r="BF599" s="20">
        <v>7.69</v>
      </c>
      <c r="BG599" s="22">
        <v>294</v>
      </c>
      <c r="BH599" s="22">
        <v>124</v>
      </c>
      <c r="BI599" s="22">
        <v>187</v>
      </c>
      <c r="BJ599" s="22">
        <v>121</v>
      </c>
      <c r="BK599" s="22">
        <v>191</v>
      </c>
      <c r="BL599" s="22">
        <v>106</v>
      </c>
      <c r="BM599" s="22">
        <v>245</v>
      </c>
      <c r="BN599" s="22">
        <v>118</v>
      </c>
      <c r="BO599" s="20"/>
      <c r="BP599" s="20"/>
      <c r="BQ599" s="20"/>
      <c r="BR599" s="20"/>
      <c r="BS599" s="20"/>
      <c r="BT599" s="20"/>
      <c r="BU599" s="22">
        <v>0.17</v>
      </c>
      <c r="BV599" s="22">
        <v>0</v>
      </c>
      <c r="BW599" s="22">
        <v>0.22</v>
      </c>
      <c r="BX599" s="22">
        <v>0.39</v>
      </c>
      <c r="BY599" s="22">
        <v>1.47</v>
      </c>
      <c r="BZ599" s="22">
        <v>2.1</v>
      </c>
      <c r="CA599" s="22">
        <v>281</v>
      </c>
      <c r="CB599" s="22">
        <v>181</v>
      </c>
      <c r="CC599" s="22">
        <v>112</v>
      </c>
      <c r="CD599" s="22">
        <v>49</v>
      </c>
      <c r="CE599" s="22">
        <v>73</v>
      </c>
      <c r="CF599" s="22">
        <v>38</v>
      </c>
      <c r="CG599" s="22">
        <v>420</v>
      </c>
      <c r="CH599" s="22">
        <v>134</v>
      </c>
      <c r="CI599" s="22">
        <v>0.76</v>
      </c>
      <c r="CJ599" s="22">
        <v>0.38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0</v>
      </c>
      <c r="B600" s="22">
        <v>0</v>
      </c>
      <c r="C600" s="22">
        <v>98747</v>
      </c>
      <c r="D600" s="22">
        <v>0</v>
      </c>
      <c r="E600" s="22">
        <v>0</v>
      </c>
      <c r="F600" s="22">
        <v>-2</v>
      </c>
      <c r="G600" s="22">
        <v>2</v>
      </c>
      <c r="H600" s="22">
        <v>0</v>
      </c>
      <c r="I600" s="22">
        <v>1</v>
      </c>
      <c r="J600" s="20">
        <v>0</v>
      </c>
      <c r="K600" s="20">
        <v>0</v>
      </c>
      <c r="L600" s="22">
        <v>0</v>
      </c>
      <c r="M600" s="20" t="s">
        <v>1512</v>
      </c>
      <c r="N600" s="20">
        <v>0</v>
      </c>
      <c r="O600" s="22">
        <v>424</v>
      </c>
      <c r="P600" s="23" t="b">
        <v>0</v>
      </c>
      <c r="Q600" s="20" t="s">
        <v>3444</v>
      </c>
      <c r="R600" s="20" t="s">
        <v>3405</v>
      </c>
      <c r="S600" s="22">
        <v>53</v>
      </c>
      <c r="T600" s="20" t="s">
        <v>1513</v>
      </c>
      <c r="U600" s="20">
        <v>4</v>
      </c>
      <c r="V600" s="20" t="s">
        <v>395</v>
      </c>
      <c r="W600" s="20">
        <v>4.9000000000000004</v>
      </c>
      <c r="X600" s="23" t="b">
        <v>0</v>
      </c>
      <c r="Y600" s="20"/>
      <c r="Z600" s="20" t="s">
        <v>898</v>
      </c>
      <c r="AA600" s="22">
        <v>15</v>
      </c>
      <c r="AB600" s="22">
        <v>4</v>
      </c>
      <c r="AC600" s="22">
        <v>56</v>
      </c>
      <c r="AD600" s="22">
        <v>549200</v>
      </c>
      <c r="AE600" s="22">
        <v>87</v>
      </c>
      <c r="AF600" s="22">
        <v>1242345</v>
      </c>
      <c r="AG600" s="22">
        <v>2288</v>
      </c>
      <c r="AH600" s="20">
        <v>0</v>
      </c>
      <c r="AI600" s="20">
        <v>10.6</v>
      </c>
      <c r="AJ600" s="20" t="s">
        <v>395</v>
      </c>
      <c r="AK600" s="22">
        <v>1255</v>
      </c>
      <c r="AL600" s="22">
        <v>0</v>
      </c>
      <c r="AM600" s="22">
        <v>0</v>
      </c>
      <c r="AN600" s="22">
        <v>6</v>
      </c>
      <c r="AO600" s="22">
        <v>14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40</v>
      </c>
      <c r="AV600" s="22">
        <v>1</v>
      </c>
      <c r="AW600" s="22">
        <v>268</v>
      </c>
      <c r="AX600" s="20">
        <v>297.39999999999998</v>
      </c>
      <c r="AY600" s="20">
        <v>0</v>
      </c>
      <c r="AZ600" s="20">
        <v>4</v>
      </c>
      <c r="BA600" s="20">
        <v>30.1</v>
      </c>
      <c r="BB600" s="22">
        <v>14</v>
      </c>
      <c r="BC600" s="20">
        <v>0.02</v>
      </c>
      <c r="BD600" s="20">
        <v>0</v>
      </c>
      <c r="BE600" s="20">
        <v>0.02</v>
      </c>
      <c r="BF600" s="20">
        <v>14.7</v>
      </c>
      <c r="BG600" s="22">
        <v>202</v>
      </c>
      <c r="BH600" s="22">
        <v>23</v>
      </c>
      <c r="BI600" s="22">
        <v>820</v>
      </c>
      <c r="BJ600" s="22">
        <v>94</v>
      </c>
      <c r="BK600" s="22">
        <v>451</v>
      </c>
      <c r="BL600" s="22">
        <v>1</v>
      </c>
      <c r="BM600" s="22">
        <v>324</v>
      </c>
      <c r="BN600" s="22">
        <v>23</v>
      </c>
      <c r="BO600" s="20"/>
      <c r="BP600" s="20"/>
      <c r="BQ600" s="20"/>
      <c r="BR600" s="20"/>
      <c r="BS600" s="20"/>
      <c r="BT600" s="20"/>
      <c r="BU600" s="22">
        <v>0</v>
      </c>
      <c r="BV600" s="22">
        <v>2.87</v>
      </c>
      <c r="BW600" s="22">
        <v>0</v>
      </c>
      <c r="BX600" s="22">
        <v>0</v>
      </c>
      <c r="BY600" s="22">
        <v>1.05</v>
      </c>
      <c r="BZ600" s="22">
        <v>1</v>
      </c>
      <c r="CA600" s="22">
        <v>133</v>
      </c>
      <c r="CB600" s="22">
        <v>3</v>
      </c>
      <c r="CC600" s="22">
        <v>801</v>
      </c>
      <c r="CD600" s="22">
        <v>94</v>
      </c>
      <c r="CE600" s="22">
        <v>50</v>
      </c>
      <c r="CF600" s="22">
        <v>5</v>
      </c>
      <c r="CG600" s="22">
        <v>77</v>
      </c>
      <c r="CH600" s="22">
        <v>15</v>
      </c>
      <c r="CI600" s="22">
        <v>1</v>
      </c>
      <c r="CJ600" s="22">
        <v>0.43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0"/>
      <c r="B601" s="20"/>
      <c r="C601" s="22">
        <v>56983</v>
      </c>
      <c r="D601" s="22">
        <v>0</v>
      </c>
      <c r="E601" s="22">
        <v>0</v>
      </c>
      <c r="F601" s="22">
        <v>-2</v>
      </c>
      <c r="G601" s="22">
        <v>2</v>
      </c>
      <c r="H601" s="22">
        <v>0</v>
      </c>
      <c r="I601" s="22">
        <v>3</v>
      </c>
      <c r="J601" s="20">
        <v>0</v>
      </c>
      <c r="K601" s="20">
        <v>1.5</v>
      </c>
      <c r="L601" s="22">
        <v>0</v>
      </c>
      <c r="M601" s="20" t="s">
        <v>899</v>
      </c>
      <c r="N601" s="20">
        <v>1.5</v>
      </c>
      <c r="O601" s="22">
        <v>425</v>
      </c>
      <c r="P601" s="23" t="b">
        <v>0</v>
      </c>
      <c r="Q601" s="20"/>
      <c r="R601" s="20"/>
      <c r="S601" s="22">
        <v>43</v>
      </c>
      <c r="T601" s="20" t="s">
        <v>1475</v>
      </c>
      <c r="U601" s="20">
        <v>1.5</v>
      </c>
      <c r="V601" s="20" t="s">
        <v>740</v>
      </c>
      <c r="W601" s="20">
        <v>0.2</v>
      </c>
      <c r="X601" s="23" t="b">
        <v>0</v>
      </c>
      <c r="Y601" s="20"/>
      <c r="Z601" s="20" t="s">
        <v>857</v>
      </c>
      <c r="AA601" s="22">
        <v>15</v>
      </c>
      <c r="AB601" s="22">
        <v>4</v>
      </c>
      <c r="AC601" s="22">
        <v>12</v>
      </c>
      <c r="AD601" s="22">
        <v>29833</v>
      </c>
      <c r="AE601" s="22">
        <v>260</v>
      </c>
      <c r="AF601" s="22">
        <v>30060</v>
      </c>
      <c r="AG601" s="22">
        <v>491</v>
      </c>
      <c r="AH601" s="20">
        <v>0.3</v>
      </c>
      <c r="AI601" s="20">
        <v>2.8</v>
      </c>
      <c r="AJ601" s="20" t="s">
        <v>740</v>
      </c>
      <c r="AK601" s="22">
        <v>104</v>
      </c>
      <c r="AL601" s="22">
        <v>1</v>
      </c>
      <c r="AM601" s="22">
        <v>0</v>
      </c>
      <c r="AN601" s="22">
        <v>0</v>
      </c>
      <c r="AO601" s="22">
        <v>4</v>
      </c>
      <c r="AP601" s="22">
        <v>0</v>
      </c>
      <c r="AQ601" s="22">
        <v>0</v>
      </c>
      <c r="AR601" s="22">
        <v>0</v>
      </c>
      <c r="AS601" s="22">
        <v>1</v>
      </c>
      <c r="AT601" s="22">
        <v>0</v>
      </c>
      <c r="AU601" s="22">
        <v>0</v>
      </c>
      <c r="AV601" s="22">
        <v>0</v>
      </c>
      <c r="AW601" s="22">
        <v>37</v>
      </c>
      <c r="AX601" s="20">
        <v>52</v>
      </c>
      <c r="AY601" s="20">
        <v>5.7</v>
      </c>
      <c r="AZ601" s="20">
        <v>87</v>
      </c>
      <c r="BA601" s="20">
        <v>14.5</v>
      </c>
      <c r="BB601" s="22">
        <v>0</v>
      </c>
      <c r="BC601" s="20">
        <v>0.83</v>
      </c>
      <c r="BD601" s="20">
        <v>0.03</v>
      </c>
      <c r="BE601" s="20">
        <v>0.86</v>
      </c>
      <c r="BF601" s="20">
        <v>4.2</v>
      </c>
      <c r="BG601" s="22">
        <v>417</v>
      </c>
      <c r="BH601" s="22">
        <v>179</v>
      </c>
      <c r="BI601" s="22">
        <v>445</v>
      </c>
      <c r="BJ601" s="22">
        <v>219</v>
      </c>
      <c r="BK601" s="22">
        <v>249</v>
      </c>
      <c r="BL601" s="22">
        <v>128</v>
      </c>
      <c r="BM601" s="22">
        <v>399</v>
      </c>
      <c r="BN601" s="22">
        <v>182</v>
      </c>
      <c r="BO601" s="20"/>
      <c r="BP601" s="20"/>
      <c r="BQ601" s="20"/>
      <c r="BR601" s="20"/>
      <c r="BS601" s="20"/>
      <c r="BT601" s="20"/>
      <c r="BU601" s="22">
        <v>0.72</v>
      </c>
      <c r="BV601" s="22">
        <v>0</v>
      </c>
      <c r="BW601" s="22">
        <v>0.03</v>
      </c>
      <c r="BX601" s="22">
        <v>0.75</v>
      </c>
      <c r="BY601" s="22">
        <v>3.63</v>
      </c>
      <c r="BZ601" s="22">
        <v>3.46</v>
      </c>
      <c r="CA601" s="22">
        <v>600</v>
      </c>
      <c r="CB601" s="22">
        <v>345</v>
      </c>
      <c r="CC601" s="22">
        <v>202</v>
      </c>
      <c r="CD601" s="22">
        <v>97</v>
      </c>
      <c r="CE601" s="22">
        <v>377</v>
      </c>
      <c r="CF601" s="22">
        <v>166</v>
      </c>
      <c r="CG601" s="22">
        <v>325</v>
      </c>
      <c r="CH601" s="22">
        <v>103</v>
      </c>
      <c r="CI601" s="22">
        <v>0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0</v>
      </c>
      <c r="B602" s="22">
        <v>0</v>
      </c>
      <c r="C602" s="22">
        <v>170137</v>
      </c>
      <c r="D602" s="22">
        <v>0</v>
      </c>
      <c r="E602" s="22">
        <v>0</v>
      </c>
      <c r="F602" s="22">
        <v>0</v>
      </c>
      <c r="G602" s="22">
        <v>0</v>
      </c>
      <c r="H602" s="22">
        <v>0</v>
      </c>
      <c r="I602" s="22">
        <v>3</v>
      </c>
      <c r="J602" s="20">
        <v>0</v>
      </c>
      <c r="K602" s="20">
        <v>0</v>
      </c>
      <c r="L602" s="22">
        <v>0</v>
      </c>
      <c r="M602" s="20" t="s">
        <v>364</v>
      </c>
      <c r="N602" s="20">
        <v>0</v>
      </c>
      <c r="O602" s="22">
        <v>426</v>
      </c>
      <c r="P602" s="23" t="b">
        <v>0</v>
      </c>
      <c r="Q602" s="20" t="s">
        <v>2422</v>
      </c>
      <c r="R602" s="20" t="s">
        <v>2423</v>
      </c>
      <c r="S602" s="22">
        <v>60</v>
      </c>
      <c r="T602" s="20" t="s">
        <v>1496</v>
      </c>
      <c r="U602" s="20">
        <v>0</v>
      </c>
      <c r="V602" s="20" t="s">
        <v>421</v>
      </c>
      <c r="W602" s="20">
        <v>0</v>
      </c>
      <c r="X602" s="23" t="b">
        <v>0</v>
      </c>
      <c r="Y602" s="20"/>
      <c r="Z602" s="20" t="s">
        <v>871</v>
      </c>
      <c r="AA602" s="22">
        <v>15</v>
      </c>
      <c r="AB602" s="22">
        <v>4</v>
      </c>
      <c r="AC602" s="22">
        <v>0</v>
      </c>
      <c r="AD602" s="22">
        <v>0</v>
      </c>
      <c r="AE602" s="22">
        <v>0</v>
      </c>
      <c r="AF602" s="22">
        <v>5394</v>
      </c>
      <c r="AG602" s="22">
        <v>2</v>
      </c>
      <c r="AH602" s="20">
        <v>0</v>
      </c>
      <c r="AI602" s="20">
        <v>0</v>
      </c>
      <c r="AJ602" s="20" t="s">
        <v>421</v>
      </c>
      <c r="AK602" s="22">
        <v>0</v>
      </c>
      <c r="AL602" s="22">
        <v>0</v>
      </c>
      <c r="AM602" s="22">
        <v>0</v>
      </c>
      <c r="AN602" s="22">
        <v>0</v>
      </c>
      <c r="AO602" s="22">
        <v>0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0</v>
      </c>
      <c r="AX602" s="20">
        <v>0</v>
      </c>
      <c r="AY602" s="20">
        <v>0</v>
      </c>
      <c r="AZ602" s="20">
        <v>0</v>
      </c>
      <c r="BA602" s="20">
        <v>0</v>
      </c>
      <c r="BB602" s="22">
        <v>0</v>
      </c>
      <c r="BC602" s="20">
        <v>0</v>
      </c>
      <c r="BD602" s="20">
        <v>0</v>
      </c>
      <c r="BE602" s="20">
        <v>0</v>
      </c>
      <c r="BF602" s="20">
        <v>0</v>
      </c>
      <c r="BG602" s="22">
        <v>833</v>
      </c>
      <c r="BH602" s="22">
        <v>362</v>
      </c>
      <c r="BI602" s="22">
        <v>833</v>
      </c>
      <c r="BJ602" s="22">
        <v>362</v>
      </c>
      <c r="BK602" s="22">
        <v>833</v>
      </c>
      <c r="BL602" s="22">
        <v>362</v>
      </c>
      <c r="BM602" s="22">
        <v>833</v>
      </c>
      <c r="BN602" s="22">
        <v>362</v>
      </c>
      <c r="BO602" s="20"/>
      <c r="BP602" s="20"/>
      <c r="BQ602" s="20"/>
      <c r="BR602" s="20"/>
      <c r="BS602" s="20"/>
      <c r="BT602" s="20"/>
      <c r="BU602" s="22">
        <v>0</v>
      </c>
      <c r="BV602" s="22">
        <v>0</v>
      </c>
      <c r="BW602" s="22">
        <v>0</v>
      </c>
      <c r="BX602" s="22">
        <v>0</v>
      </c>
      <c r="BY602" s="22">
        <v>0</v>
      </c>
      <c r="BZ602" s="22">
        <v>0</v>
      </c>
      <c r="CA602" s="22">
        <v>62</v>
      </c>
      <c r="CB602" s="22">
        <v>38</v>
      </c>
      <c r="CC602" s="22">
        <v>823</v>
      </c>
      <c r="CD602" s="22">
        <v>357</v>
      </c>
      <c r="CE602" s="22">
        <v>832</v>
      </c>
      <c r="CF602" s="22">
        <v>362</v>
      </c>
      <c r="CG602" s="22">
        <v>596</v>
      </c>
      <c r="CH602" s="22">
        <v>216</v>
      </c>
      <c r="CI602" s="22">
        <v>0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100</v>
      </c>
      <c r="B603" s="22">
        <v>100</v>
      </c>
      <c r="C603" s="22">
        <v>119471</v>
      </c>
      <c r="D603" s="22">
        <v>0</v>
      </c>
      <c r="E603" s="22">
        <v>0</v>
      </c>
      <c r="F603" s="22">
        <v>4</v>
      </c>
      <c r="G603" s="22">
        <v>-4</v>
      </c>
      <c r="H603" s="22">
        <v>2</v>
      </c>
      <c r="I603" s="22">
        <v>2</v>
      </c>
      <c r="J603" s="20">
        <v>0</v>
      </c>
      <c r="K603" s="20">
        <v>4</v>
      </c>
      <c r="L603" s="22">
        <v>1</v>
      </c>
      <c r="M603" s="20" t="s">
        <v>1493</v>
      </c>
      <c r="N603" s="20">
        <v>4</v>
      </c>
      <c r="O603" s="22">
        <v>427</v>
      </c>
      <c r="P603" s="23" t="b">
        <v>0</v>
      </c>
      <c r="Q603" s="20"/>
      <c r="R603" s="20" t="s">
        <v>4053</v>
      </c>
      <c r="S603" s="22">
        <v>54</v>
      </c>
      <c r="T603" s="20" t="s">
        <v>1494</v>
      </c>
      <c r="U603" s="20">
        <v>3.5</v>
      </c>
      <c r="V603" s="20" t="s">
        <v>396</v>
      </c>
      <c r="W603" s="20">
        <v>8.8000000000000007</v>
      </c>
      <c r="X603" s="23" t="b">
        <v>0</v>
      </c>
      <c r="Y603" s="20"/>
      <c r="Z603" s="20" t="s">
        <v>857</v>
      </c>
      <c r="AA603" s="22">
        <v>15</v>
      </c>
      <c r="AB603" s="22">
        <v>4</v>
      </c>
      <c r="AC603" s="22">
        <v>97</v>
      </c>
      <c r="AD603" s="22">
        <v>1830850</v>
      </c>
      <c r="AE603" s="22">
        <v>20223</v>
      </c>
      <c r="AF603" s="22">
        <v>1151411</v>
      </c>
      <c r="AG603" s="22">
        <v>19833</v>
      </c>
      <c r="AH603" s="20">
        <v>0.7</v>
      </c>
      <c r="AI603" s="20">
        <v>18</v>
      </c>
      <c r="AJ603" s="20" t="s">
        <v>396</v>
      </c>
      <c r="AK603" s="22">
        <v>2443</v>
      </c>
      <c r="AL603" s="22">
        <v>3</v>
      </c>
      <c r="AM603" s="22">
        <v>3</v>
      </c>
      <c r="AN603" s="22">
        <v>7</v>
      </c>
      <c r="AO603" s="22">
        <v>48</v>
      </c>
      <c r="AP603" s="22">
        <v>0</v>
      </c>
      <c r="AQ603" s="22">
        <v>0</v>
      </c>
      <c r="AR603" s="22">
        <v>0</v>
      </c>
      <c r="AS603" s="22">
        <v>4</v>
      </c>
      <c r="AT603" s="22">
        <v>0</v>
      </c>
      <c r="AU603" s="22">
        <v>0</v>
      </c>
      <c r="AV603" s="22">
        <v>10</v>
      </c>
      <c r="AW603" s="22">
        <v>516</v>
      </c>
      <c r="AX603" s="20">
        <v>661.6</v>
      </c>
      <c r="AY603" s="20">
        <v>123.8</v>
      </c>
      <c r="AZ603" s="20">
        <v>244</v>
      </c>
      <c r="BA603" s="20">
        <v>103.2</v>
      </c>
      <c r="BB603" s="22">
        <v>28</v>
      </c>
      <c r="BC603" s="20">
        <v>2.2599999999999998</v>
      </c>
      <c r="BD603" s="20">
        <v>1.2</v>
      </c>
      <c r="BE603" s="20">
        <v>3.45</v>
      </c>
      <c r="BF603" s="20">
        <v>50.15</v>
      </c>
      <c r="BG603" s="22">
        <v>29</v>
      </c>
      <c r="BH603" s="22">
        <v>4</v>
      </c>
      <c r="BI603" s="22">
        <v>228</v>
      </c>
      <c r="BJ603" s="22">
        <v>58</v>
      </c>
      <c r="BK603" s="22">
        <v>115</v>
      </c>
      <c r="BL603" s="22">
        <v>7</v>
      </c>
      <c r="BM603" s="22">
        <v>90</v>
      </c>
      <c r="BN603" s="22">
        <v>12</v>
      </c>
      <c r="BO603" s="20"/>
      <c r="BP603" s="20"/>
      <c r="BQ603" s="22">
        <v>2</v>
      </c>
      <c r="BR603" s="20"/>
      <c r="BS603" s="20"/>
      <c r="BT603" s="20"/>
      <c r="BU603" s="22">
        <v>0.08</v>
      </c>
      <c r="BV603" s="22">
        <v>0</v>
      </c>
      <c r="BW603" s="22">
        <v>0.04</v>
      </c>
      <c r="BX603" s="22">
        <v>0.12</v>
      </c>
      <c r="BY603" s="22">
        <v>1.85</v>
      </c>
      <c r="BZ603" s="22">
        <v>1.77</v>
      </c>
      <c r="CA603" s="22">
        <v>112</v>
      </c>
      <c r="CB603" s="22">
        <v>11</v>
      </c>
      <c r="CC603" s="22">
        <v>60</v>
      </c>
      <c r="CD603" s="22">
        <v>13</v>
      </c>
      <c r="CE603" s="22">
        <v>100</v>
      </c>
      <c r="CF603" s="22">
        <v>17</v>
      </c>
      <c r="CG603" s="22">
        <v>45</v>
      </c>
      <c r="CH603" s="22">
        <v>14</v>
      </c>
      <c r="CI603" s="22">
        <v>1.03</v>
      </c>
      <c r="CJ603" s="22">
        <v>0.26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100</v>
      </c>
      <c r="B604" s="22">
        <v>50</v>
      </c>
      <c r="C604" s="22">
        <v>169359</v>
      </c>
      <c r="D604" s="22">
        <v>0</v>
      </c>
      <c r="E604" s="22">
        <v>0</v>
      </c>
      <c r="F604" s="22">
        <v>-3</v>
      </c>
      <c r="G604" s="22">
        <v>3</v>
      </c>
      <c r="H604" s="22">
        <v>0</v>
      </c>
      <c r="I604" s="22">
        <v>2</v>
      </c>
      <c r="J604" s="20">
        <v>0</v>
      </c>
      <c r="K604" s="20">
        <v>0</v>
      </c>
      <c r="L604" s="22">
        <v>0</v>
      </c>
      <c r="M604" s="20" t="s">
        <v>899</v>
      </c>
      <c r="N604" s="20">
        <v>0</v>
      </c>
      <c r="O604" s="22">
        <v>428</v>
      </c>
      <c r="P604" s="23" t="b">
        <v>0</v>
      </c>
      <c r="Q604" s="20"/>
      <c r="R604" s="20" t="s">
        <v>3298</v>
      </c>
      <c r="S604" s="22">
        <v>42</v>
      </c>
      <c r="T604" s="20" t="s">
        <v>1495</v>
      </c>
      <c r="U604" s="20">
        <v>0.7</v>
      </c>
      <c r="V604" s="20" t="s">
        <v>459</v>
      </c>
      <c r="W604" s="20">
        <v>0.1</v>
      </c>
      <c r="X604" s="23" t="b">
        <v>0</v>
      </c>
      <c r="Y604" s="20"/>
      <c r="Z604" s="20" t="s">
        <v>857</v>
      </c>
      <c r="AA604" s="22">
        <v>15</v>
      </c>
      <c r="AB604" s="22">
        <v>4</v>
      </c>
      <c r="AC604" s="22">
        <v>2</v>
      </c>
      <c r="AD604" s="22">
        <v>6066</v>
      </c>
      <c r="AE604" s="22">
        <v>13</v>
      </c>
      <c r="AF604" s="22">
        <v>18503</v>
      </c>
      <c r="AG604" s="22">
        <v>12</v>
      </c>
      <c r="AH604" s="20">
        <v>0</v>
      </c>
      <c r="AI604" s="20">
        <v>0.5</v>
      </c>
      <c r="AJ604" s="20" t="s">
        <v>459</v>
      </c>
      <c r="AK604" s="22">
        <v>77</v>
      </c>
      <c r="AL604" s="22">
        <v>0</v>
      </c>
      <c r="AM604" s="22">
        <v>0</v>
      </c>
      <c r="AN604" s="22">
        <v>0</v>
      </c>
      <c r="AO604" s="22">
        <v>4</v>
      </c>
      <c r="AP604" s="22">
        <v>0</v>
      </c>
      <c r="AQ604" s="22">
        <v>0</v>
      </c>
      <c r="AR604" s="22">
        <v>0</v>
      </c>
      <c r="AS604" s="22">
        <v>1</v>
      </c>
      <c r="AT604" s="22">
        <v>0</v>
      </c>
      <c r="AU604" s="22">
        <v>0</v>
      </c>
      <c r="AV604" s="22">
        <v>0</v>
      </c>
      <c r="AW604" s="22">
        <v>15</v>
      </c>
      <c r="AX604" s="20">
        <v>9.1999999999999993</v>
      </c>
      <c r="AY604" s="20">
        <v>11.9</v>
      </c>
      <c r="AZ604" s="20">
        <v>0</v>
      </c>
      <c r="BA604" s="20">
        <v>2.2000000000000002</v>
      </c>
      <c r="BB604" s="22">
        <v>1</v>
      </c>
      <c r="BC604" s="20">
        <v>0</v>
      </c>
      <c r="BD604" s="20">
        <v>0.01</v>
      </c>
      <c r="BE604" s="20">
        <v>0.01</v>
      </c>
      <c r="BF604" s="20">
        <v>1.77</v>
      </c>
      <c r="BG604" s="22">
        <v>483</v>
      </c>
      <c r="BH604" s="22">
        <v>177</v>
      </c>
      <c r="BI604" s="22">
        <v>432</v>
      </c>
      <c r="BJ604" s="22">
        <v>157</v>
      </c>
      <c r="BK604" s="22">
        <v>608</v>
      </c>
      <c r="BL604" s="22">
        <v>250</v>
      </c>
      <c r="BM604" s="22">
        <v>488</v>
      </c>
      <c r="BN604" s="22">
        <v>174</v>
      </c>
      <c r="BO604" s="20"/>
      <c r="BP604" s="20"/>
      <c r="BQ604" s="20"/>
      <c r="BR604" s="20"/>
      <c r="BS604" s="20"/>
      <c r="BT604" s="20"/>
      <c r="BU604" s="22">
        <v>0</v>
      </c>
      <c r="BV604" s="22">
        <v>0</v>
      </c>
      <c r="BW604" s="22">
        <v>0.01</v>
      </c>
      <c r="BX604" s="22">
        <v>0.01</v>
      </c>
      <c r="BY604" s="22">
        <v>2.0699999999999998</v>
      </c>
      <c r="BZ604" s="22">
        <v>4.68</v>
      </c>
      <c r="CA604" s="22">
        <v>655</v>
      </c>
      <c r="CB604" s="22">
        <v>154</v>
      </c>
      <c r="CC604" s="22">
        <v>526</v>
      </c>
      <c r="CD604" s="22">
        <v>214</v>
      </c>
      <c r="CE604" s="22">
        <v>529</v>
      </c>
      <c r="CF604" s="22">
        <v>176</v>
      </c>
      <c r="CG604" s="22">
        <v>452</v>
      </c>
      <c r="CH604" s="22">
        <v>176</v>
      </c>
      <c r="CI604" s="22">
        <v>1.17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0</v>
      </c>
      <c r="B605" s="22">
        <v>0</v>
      </c>
      <c r="C605" s="22">
        <v>432422</v>
      </c>
      <c r="D605" s="22">
        <v>0</v>
      </c>
      <c r="E605" s="22">
        <v>0</v>
      </c>
      <c r="F605" s="22">
        <v>-3</v>
      </c>
      <c r="G605" s="22">
        <v>3</v>
      </c>
      <c r="H605" s="22">
        <v>0</v>
      </c>
      <c r="I605" s="22">
        <v>3</v>
      </c>
      <c r="J605" s="20">
        <v>0</v>
      </c>
      <c r="K605" s="20">
        <v>0</v>
      </c>
      <c r="L605" s="22">
        <v>0</v>
      </c>
      <c r="M605" s="20" t="s">
        <v>2219</v>
      </c>
      <c r="N605" s="20">
        <v>0</v>
      </c>
      <c r="O605" s="22">
        <v>429</v>
      </c>
      <c r="P605" s="23" t="b">
        <v>0</v>
      </c>
      <c r="Q605" s="20" t="s">
        <v>3271</v>
      </c>
      <c r="R605" s="20" t="s">
        <v>3272</v>
      </c>
      <c r="S605" s="22">
        <v>52</v>
      </c>
      <c r="T605" s="20" t="s">
        <v>2220</v>
      </c>
      <c r="U605" s="20">
        <v>2</v>
      </c>
      <c r="V605" s="20" t="s">
        <v>2221</v>
      </c>
      <c r="W605" s="20">
        <v>1.1000000000000001</v>
      </c>
      <c r="X605" s="23" t="b">
        <v>0</v>
      </c>
      <c r="Y605" s="20"/>
      <c r="Z605" s="20" t="s">
        <v>1803</v>
      </c>
      <c r="AA605" s="22">
        <v>15</v>
      </c>
      <c r="AB605" s="22">
        <v>4</v>
      </c>
      <c r="AC605" s="22">
        <v>16</v>
      </c>
      <c r="AD605" s="22">
        <v>195153</v>
      </c>
      <c r="AE605" s="22">
        <v>7</v>
      </c>
      <c r="AF605" s="22">
        <v>349778</v>
      </c>
      <c r="AG605" s="22">
        <v>207</v>
      </c>
      <c r="AH605" s="20">
        <v>0</v>
      </c>
      <c r="AI605" s="20">
        <v>3.1</v>
      </c>
      <c r="AJ605" s="20" t="s">
        <v>2221</v>
      </c>
      <c r="AK605" s="22">
        <v>437</v>
      </c>
      <c r="AL605" s="22">
        <v>1</v>
      </c>
      <c r="AM605" s="22">
        <v>0</v>
      </c>
      <c r="AN605" s="22">
        <v>1</v>
      </c>
      <c r="AO605" s="22">
        <v>5</v>
      </c>
      <c r="AP605" s="22">
        <v>0</v>
      </c>
      <c r="AQ605" s="22">
        <v>0</v>
      </c>
      <c r="AR605" s="22">
        <v>0</v>
      </c>
      <c r="AS605" s="22">
        <v>2</v>
      </c>
      <c r="AT605" s="22">
        <v>0</v>
      </c>
      <c r="AU605" s="22">
        <v>0</v>
      </c>
      <c r="AV605" s="22">
        <v>0</v>
      </c>
      <c r="AW605" s="22">
        <v>86</v>
      </c>
      <c r="AX605" s="20">
        <v>81.8</v>
      </c>
      <c r="AY605" s="20">
        <v>105</v>
      </c>
      <c r="AZ605" s="20">
        <v>50</v>
      </c>
      <c r="BA605" s="20">
        <v>23.8</v>
      </c>
      <c r="BB605" s="22">
        <v>5</v>
      </c>
      <c r="BC605" s="20">
        <v>0.62</v>
      </c>
      <c r="BD605" s="20">
        <v>0.47</v>
      </c>
      <c r="BE605" s="20">
        <v>1.0900000000000001</v>
      </c>
      <c r="BF605" s="20">
        <v>6.66</v>
      </c>
      <c r="BG605" s="22">
        <v>379</v>
      </c>
      <c r="BH605" s="22">
        <v>159</v>
      </c>
      <c r="BI605" s="22">
        <v>255</v>
      </c>
      <c r="BJ605" s="22">
        <v>147</v>
      </c>
      <c r="BK605" s="22">
        <v>317</v>
      </c>
      <c r="BL605" s="22">
        <v>163</v>
      </c>
      <c r="BM605" s="22">
        <v>353</v>
      </c>
      <c r="BN605" s="22">
        <v>158</v>
      </c>
      <c r="BO605" s="20"/>
      <c r="BP605" s="20"/>
      <c r="BQ605" s="20"/>
      <c r="BR605" s="20"/>
      <c r="BS605" s="20"/>
      <c r="BT605" s="20"/>
      <c r="BU605" s="22">
        <v>0.13</v>
      </c>
      <c r="BV605" s="22">
        <v>0</v>
      </c>
      <c r="BW605" s="22">
        <v>0.1</v>
      </c>
      <c r="BX605" s="22">
        <v>0.23</v>
      </c>
      <c r="BY605" s="22">
        <v>1.37</v>
      </c>
      <c r="BZ605" s="22">
        <v>1.03</v>
      </c>
      <c r="CA605" s="22">
        <v>160</v>
      </c>
      <c r="CB605" s="22">
        <v>98</v>
      </c>
      <c r="CC605" s="22">
        <v>797</v>
      </c>
      <c r="CD605" s="22">
        <v>342</v>
      </c>
      <c r="CE605" s="22">
        <v>309</v>
      </c>
      <c r="CF605" s="22">
        <v>132</v>
      </c>
      <c r="CG605" s="22">
        <v>188</v>
      </c>
      <c r="CH605" s="22">
        <v>57</v>
      </c>
      <c r="CI605" s="22">
        <v>1.03</v>
      </c>
      <c r="CJ605" s="22">
        <v>0.21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0</v>
      </c>
      <c r="B606" s="22">
        <v>0</v>
      </c>
      <c r="C606" s="22">
        <v>77794</v>
      </c>
      <c r="D606" s="22">
        <v>0</v>
      </c>
      <c r="E606" s="22">
        <v>0</v>
      </c>
      <c r="F606" s="22">
        <v>3</v>
      </c>
      <c r="G606" s="22">
        <v>-3</v>
      </c>
      <c r="H606" s="22">
        <v>5</v>
      </c>
      <c r="I606" s="22">
        <v>2</v>
      </c>
      <c r="J606" s="20">
        <v>0</v>
      </c>
      <c r="K606" s="20">
        <v>0</v>
      </c>
      <c r="L606" s="22">
        <v>0</v>
      </c>
      <c r="M606" s="20" t="s">
        <v>867</v>
      </c>
      <c r="N606" s="20">
        <v>0.5</v>
      </c>
      <c r="O606" s="22">
        <v>430</v>
      </c>
      <c r="P606" s="23" t="b">
        <v>1</v>
      </c>
      <c r="Q606" s="20" t="s">
        <v>4180</v>
      </c>
      <c r="R606" s="20" t="s">
        <v>4178</v>
      </c>
      <c r="S606" s="22">
        <v>68</v>
      </c>
      <c r="T606" s="20" t="s">
        <v>1479</v>
      </c>
      <c r="U606" s="20">
        <v>4.3</v>
      </c>
      <c r="V606" s="20" t="s">
        <v>385</v>
      </c>
      <c r="W606" s="20">
        <v>31.1</v>
      </c>
      <c r="X606" s="23" t="b">
        <v>0</v>
      </c>
      <c r="Y606" s="20"/>
      <c r="Z606" s="20" t="s">
        <v>898</v>
      </c>
      <c r="AA606" s="22">
        <v>15</v>
      </c>
      <c r="AB606" s="22">
        <v>4</v>
      </c>
      <c r="AC606" s="22">
        <v>108</v>
      </c>
      <c r="AD606" s="22">
        <v>4991021</v>
      </c>
      <c r="AE606" s="22">
        <v>460</v>
      </c>
      <c r="AF606" s="22">
        <v>5145184</v>
      </c>
      <c r="AG606" s="22">
        <v>227771</v>
      </c>
      <c r="AH606" s="20">
        <v>0.1</v>
      </c>
      <c r="AI606" s="20">
        <v>15.9</v>
      </c>
      <c r="AJ606" s="20" t="s">
        <v>385</v>
      </c>
      <c r="AK606" s="22">
        <v>2163</v>
      </c>
      <c r="AL606" s="22">
        <v>1</v>
      </c>
      <c r="AM606" s="22">
        <v>10</v>
      </c>
      <c r="AN606" s="22">
        <v>6</v>
      </c>
      <c r="AO606" s="22">
        <v>41</v>
      </c>
      <c r="AP606" s="22">
        <v>0</v>
      </c>
      <c r="AQ606" s="22">
        <v>0</v>
      </c>
      <c r="AR606" s="22">
        <v>0</v>
      </c>
      <c r="AS606" s="22">
        <v>5</v>
      </c>
      <c r="AT606" s="22">
        <v>0</v>
      </c>
      <c r="AU606" s="22">
        <v>0</v>
      </c>
      <c r="AV606" s="22">
        <v>20</v>
      </c>
      <c r="AW606" s="22">
        <v>574</v>
      </c>
      <c r="AX606" s="20">
        <v>711</v>
      </c>
      <c r="AY606" s="20">
        <v>989.7</v>
      </c>
      <c r="AZ606" s="20">
        <v>100</v>
      </c>
      <c r="BA606" s="20">
        <v>180.2</v>
      </c>
      <c r="BB606" s="22">
        <v>25</v>
      </c>
      <c r="BC606" s="20">
        <v>0.65</v>
      </c>
      <c r="BD606" s="20">
        <v>6.9</v>
      </c>
      <c r="BE606" s="20">
        <v>7.55</v>
      </c>
      <c r="BF606" s="20">
        <v>39</v>
      </c>
      <c r="BG606" s="22">
        <v>20</v>
      </c>
      <c r="BH606" s="22">
        <v>2</v>
      </c>
      <c r="BI606" s="22">
        <v>5</v>
      </c>
      <c r="BJ606" s="22">
        <v>1</v>
      </c>
      <c r="BK606" s="22">
        <v>230</v>
      </c>
      <c r="BL606" s="22">
        <v>63</v>
      </c>
      <c r="BM606" s="22">
        <v>16</v>
      </c>
      <c r="BN606" s="22">
        <v>1</v>
      </c>
      <c r="BO606" s="22">
        <v>1</v>
      </c>
      <c r="BP606" s="20"/>
      <c r="BQ606" s="22">
        <v>1</v>
      </c>
      <c r="BR606" s="20"/>
      <c r="BS606" s="20"/>
      <c r="BT606" s="20"/>
      <c r="BU606" s="22">
        <v>0.03</v>
      </c>
      <c r="BV606" s="22">
        <v>0</v>
      </c>
      <c r="BW606" s="22">
        <v>0.28999999999999998</v>
      </c>
      <c r="BX606" s="22">
        <v>0.32</v>
      </c>
      <c r="BY606" s="22">
        <v>1.62</v>
      </c>
      <c r="BZ606" s="22">
        <v>1.71</v>
      </c>
      <c r="CA606" s="22">
        <v>35</v>
      </c>
      <c r="CB606" s="22">
        <v>2</v>
      </c>
      <c r="CC606" s="22">
        <v>325</v>
      </c>
      <c r="CD606" s="22">
        <v>103</v>
      </c>
      <c r="CE606" s="22">
        <v>33</v>
      </c>
      <c r="CF606" s="22">
        <v>4</v>
      </c>
      <c r="CG606" s="22">
        <v>7</v>
      </c>
      <c r="CH606" s="22">
        <v>2</v>
      </c>
      <c r="CI606" s="22">
        <v>1.04</v>
      </c>
      <c r="CJ606" s="22">
        <v>0.25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0</v>
      </c>
      <c r="B607" s="22">
        <v>0</v>
      </c>
      <c r="C607" s="22">
        <v>232977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2</v>
      </c>
      <c r="J607" s="20">
        <v>0</v>
      </c>
      <c r="K607" s="20">
        <v>0</v>
      </c>
      <c r="L607" s="22">
        <v>0</v>
      </c>
      <c r="M607" s="20" t="s">
        <v>2222</v>
      </c>
      <c r="N607" s="20">
        <v>0</v>
      </c>
      <c r="O607" s="22">
        <v>431</v>
      </c>
      <c r="P607" s="23" t="b">
        <v>0</v>
      </c>
      <c r="Q607" s="20" t="s">
        <v>2223</v>
      </c>
      <c r="R607" s="20" t="s">
        <v>2224</v>
      </c>
      <c r="S607" s="22">
        <v>40</v>
      </c>
      <c r="T607" s="20" t="s">
        <v>2225</v>
      </c>
      <c r="U607" s="20">
        <v>0</v>
      </c>
      <c r="V607" s="20" t="s">
        <v>2226</v>
      </c>
      <c r="W607" s="20">
        <v>0</v>
      </c>
      <c r="X607" s="23" t="b">
        <v>0</v>
      </c>
      <c r="Y607" s="20"/>
      <c r="Z607" s="20" t="s">
        <v>871</v>
      </c>
      <c r="AA607" s="22">
        <v>15</v>
      </c>
      <c r="AB607" s="22">
        <v>4</v>
      </c>
      <c r="AC607" s="22">
        <v>0</v>
      </c>
      <c r="AD607" s="22">
        <v>0</v>
      </c>
      <c r="AE607" s="22">
        <v>0</v>
      </c>
      <c r="AF607" s="22">
        <v>8512</v>
      </c>
      <c r="AG607" s="22">
        <v>23</v>
      </c>
      <c r="AH607" s="20">
        <v>0</v>
      </c>
      <c r="AI607" s="20">
        <v>0</v>
      </c>
      <c r="AJ607" s="20" t="s">
        <v>2226</v>
      </c>
      <c r="AK607" s="22">
        <v>0</v>
      </c>
      <c r="AL607" s="22">
        <v>0</v>
      </c>
      <c r="AM607" s="22">
        <v>0</v>
      </c>
      <c r="AN607" s="22">
        <v>0</v>
      </c>
      <c r="AO607" s="22">
        <v>0</v>
      </c>
      <c r="AP607" s="22">
        <v>0</v>
      </c>
      <c r="AQ607" s="22">
        <v>0</v>
      </c>
      <c r="AR607" s="22">
        <v>0</v>
      </c>
      <c r="AS607" s="22">
        <v>0</v>
      </c>
      <c r="AT607" s="22">
        <v>0</v>
      </c>
      <c r="AU607" s="22">
        <v>0</v>
      </c>
      <c r="AV607" s="22">
        <v>0</v>
      </c>
      <c r="AW607" s="22">
        <v>0</v>
      </c>
      <c r="AX607" s="20">
        <v>0</v>
      </c>
      <c r="AY607" s="20">
        <v>0</v>
      </c>
      <c r="AZ607" s="20">
        <v>0</v>
      </c>
      <c r="BA607" s="20">
        <v>0</v>
      </c>
      <c r="BB607" s="22">
        <v>0</v>
      </c>
      <c r="BC607" s="20">
        <v>0</v>
      </c>
      <c r="BD607" s="20">
        <v>0</v>
      </c>
      <c r="BE607" s="20">
        <v>0</v>
      </c>
      <c r="BF607" s="20">
        <v>0</v>
      </c>
      <c r="BG607" s="22">
        <v>588</v>
      </c>
      <c r="BH607" s="22">
        <v>212</v>
      </c>
      <c r="BI607" s="22">
        <v>574</v>
      </c>
      <c r="BJ607" s="22">
        <v>211</v>
      </c>
      <c r="BK607" s="22">
        <v>536</v>
      </c>
      <c r="BL607" s="22">
        <v>200</v>
      </c>
      <c r="BM607" s="22">
        <v>592</v>
      </c>
      <c r="BN607" s="22">
        <v>212</v>
      </c>
      <c r="BO607" s="20"/>
      <c r="BP607" s="20"/>
      <c r="BQ607" s="20"/>
      <c r="BR607" s="20"/>
      <c r="BS607" s="20"/>
      <c r="BT607" s="20"/>
      <c r="BU607" s="22">
        <v>0</v>
      </c>
      <c r="BV607" s="22">
        <v>0</v>
      </c>
      <c r="BW607" s="22">
        <v>0</v>
      </c>
      <c r="BX607" s="22">
        <v>0</v>
      </c>
      <c r="BY607" s="22">
        <v>0</v>
      </c>
      <c r="BZ607" s="22">
        <v>0</v>
      </c>
      <c r="CA607" s="22">
        <v>707</v>
      </c>
      <c r="CB607" s="22">
        <v>188</v>
      </c>
      <c r="CC607" s="22">
        <v>452</v>
      </c>
      <c r="CD607" s="22">
        <v>161</v>
      </c>
      <c r="CE607" s="22">
        <v>599</v>
      </c>
      <c r="CF607" s="22">
        <v>208</v>
      </c>
      <c r="CG607" s="22">
        <v>522</v>
      </c>
      <c r="CH607" s="22">
        <v>200</v>
      </c>
      <c r="CI607" s="22">
        <v>0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100</v>
      </c>
      <c r="B608" s="22">
        <v>100</v>
      </c>
      <c r="C608" s="22">
        <v>200089</v>
      </c>
      <c r="D608" s="22">
        <v>0</v>
      </c>
      <c r="E608" s="22">
        <v>0</v>
      </c>
      <c r="F608" s="22">
        <v>-2</v>
      </c>
      <c r="G608" s="22">
        <v>2</v>
      </c>
      <c r="H608" s="22">
        <v>0</v>
      </c>
      <c r="I608" s="22">
        <v>3</v>
      </c>
      <c r="J608" s="20">
        <v>0</v>
      </c>
      <c r="K608" s="20">
        <v>2.8</v>
      </c>
      <c r="L608" s="22">
        <v>2</v>
      </c>
      <c r="M608" s="20" t="s">
        <v>1015</v>
      </c>
      <c r="N608" s="20">
        <v>2.8</v>
      </c>
      <c r="O608" s="22">
        <v>432</v>
      </c>
      <c r="P608" s="23" t="b">
        <v>0</v>
      </c>
      <c r="Q608" s="20"/>
      <c r="R608" s="20" t="s">
        <v>3380</v>
      </c>
      <c r="S608" s="22">
        <v>53</v>
      </c>
      <c r="T608" s="20" t="s">
        <v>1507</v>
      </c>
      <c r="U608" s="20">
        <v>2.5</v>
      </c>
      <c r="V608" s="20" t="s">
        <v>466</v>
      </c>
      <c r="W608" s="20">
        <v>0.1</v>
      </c>
      <c r="X608" s="23" t="b">
        <v>0</v>
      </c>
      <c r="Y608" s="20"/>
      <c r="Z608" s="20" t="s">
        <v>857</v>
      </c>
      <c r="AA608" s="22">
        <v>15</v>
      </c>
      <c r="AB608" s="22">
        <v>4</v>
      </c>
      <c r="AC608" s="22">
        <v>15</v>
      </c>
      <c r="AD608" s="22">
        <v>8018</v>
      </c>
      <c r="AE608" s="22">
        <v>128</v>
      </c>
      <c r="AF608" s="22">
        <v>24124</v>
      </c>
      <c r="AG608" s="22">
        <v>85</v>
      </c>
      <c r="AH608" s="20">
        <v>0.5</v>
      </c>
      <c r="AI608" s="20">
        <v>2.8</v>
      </c>
      <c r="AJ608" s="20" t="s">
        <v>466</v>
      </c>
      <c r="AK608" s="22">
        <v>301</v>
      </c>
      <c r="AL608" s="22">
        <v>1</v>
      </c>
      <c r="AM608" s="22">
        <v>0</v>
      </c>
      <c r="AN608" s="22">
        <v>1</v>
      </c>
      <c r="AO608" s="22">
        <v>5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0</v>
      </c>
      <c r="AW608" s="22">
        <v>54</v>
      </c>
      <c r="AX608" s="20">
        <v>77.2</v>
      </c>
      <c r="AY608" s="20">
        <v>65.3</v>
      </c>
      <c r="AZ608" s="20">
        <v>80</v>
      </c>
      <c r="BA608" s="20">
        <v>22.2</v>
      </c>
      <c r="BB608" s="22">
        <v>3</v>
      </c>
      <c r="BC608" s="20">
        <v>0.73</v>
      </c>
      <c r="BD608" s="20">
        <v>0.53</v>
      </c>
      <c r="BE608" s="20">
        <v>1.26</v>
      </c>
      <c r="BF608" s="20">
        <v>4.9800000000000004</v>
      </c>
      <c r="BG608" s="22">
        <v>385</v>
      </c>
      <c r="BH608" s="22">
        <v>162</v>
      </c>
      <c r="BI608" s="22">
        <v>320</v>
      </c>
      <c r="BJ608" s="22">
        <v>171</v>
      </c>
      <c r="BK608" s="22">
        <v>261</v>
      </c>
      <c r="BL608" s="22">
        <v>132</v>
      </c>
      <c r="BM608" s="22">
        <v>360</v>
      </c>
      <c r="BN608" s="22">
        <v>161</v>
      </c>
      <c r="BO608" s="20"/>
      <c r="BP608" s="20"/>
      <c r="BQ608" s="20"/>
      <c r="BR608" s="20"/>
      <c r="BS608" s="20"/>
      <c r="BT608" s="20"/>
      <c r="BU608" s="22">
        <v>0.22</v>
      </c>
      <c r="BV608" s="22">
        <v>0</v>
      </c>
      <c r="BW608" s="22">
        <v>0.16</v>
      </c>
      <c r="BX608" s="22">
        <v>0.38</v>
      </c>
      <c r="BY608" s="22">
        <v>1.49</v>
      </c>
      <c r="BZ608" s="22">
        <v>1.5</v>
      </c>
      <c r="CA608" s="22">
        <v>141</v>
      </c>
      <c r="CB608" s="22">
        <v>87</v>
      </c>
      <c r="CC608" s="22">
        <v>119</v>
      </c>
      <c r="CD608" s="22">
        <v>56</v>
      </c>
      <c r="CE608" s="22">
        <v>229</v>
      </c>
      <c r="CF608" s="22">
        <v>97</v>
      </c>
      <c r="CG608" s="22">
        <v>433</v>
      </c>
      <c r="CH608" s="22">
        <v>142</v>
      </c>
      <c r="CI608" s="22">
        <v>0.9</v>
      </c>
      <c r="CJ608" s="22">
        <v>0.3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0</v>
      </c>
      <c r="B609" s="22">
        <v>0</v>
      </c>
      <c r="C609" s="22">
        <v>75115</v>
      </c>
      <c r="D609" s="22">
        <v>0</v>
      </c>
      <c r="E609" s="22">
        <v>0</v>
      </c>
      <c r="F609" s="22">
        <v>-2</v>
      </c>
      <c r="G609" s="22">
        <v>2</v>
      </c>
      <c r="H609" s="22">
        <v>1</v>
      </c>
      <c r="I609" s="22">
        <v>4</v>
      </c>
      <c r="J609" s="20">
        <v>0</v>
      </c>
      <c r="K609" s="20">
        <v>0</v>
      </c>
      <c r="L609" s="22">
        <v>0</v>
      </c>
      <c r="M609" s="20" t="s">
        <v>1164</v>
      </c>
      <c r="N609" s="20">
        <v>0</v>
      </c>
      <c r="O609" s="22">
        <v>433</v>
      </c>
      <c r="P609" s="23" t="b">
        <v>0</v>
      </c>
      <c r="Q609" s="20" t="s">
        <v>4054</v>
      </c>
      <c r="R609" s="20" t="s">
        <v>3994</v>
      </c>
      <c r="S609" s="22">
        <v>78</v>
      </c>
      <c r="T609" s="20" t="s">
        <v>1478</v>
      </c>
      <c r="U609" s="20">
        <v>3.6</v>
      </c>
      <c r="V609" s="20" t="s">
        <v>481</v>
      </c>
      <c r="W609" s="20">
        <v>2.8</v>
      </c>
      <c r="X609" s="23" t="b">
        <v>0</v>
      </c>
      <c r="Y609" s="20"/>
      <c r="Z609" s="20" t="s">
        <v>898</v>
      </c>
      <c r="AA609" s="22">
        <v>15</v>
      </c>
      <c r="AB609" s="22">
        <v>4</v>
      </c>
      <c r="AC609" s="22">
        <v>57</v>
      </c>
      <c r="AD609" s="22">
        <v>839153</v>
      </c>
      <c r="AE609" s="22">
        <v>48</v>
      </c>
      <c r="AF609" s="22">
        <v>1453544</v>
      </c>
      <c r="AG609" s="22">
        <v>1301</v>
      </c>
      <c r="AH609" s="20">
        <v>0</v>
      </c>
      <c r="AI609" s="20">
        <v>7.3</v>
      </c>
      <c r="AJ609" s="20" t="s">
        <v>481</v>
      </c>
      <c r="AK609" s="22">
        <v>855</v>
      </c>
      <c r="AL609" s="22">
        <v>7</v>
      </c>
      <c r="AM609" s="22">
        <v>1</v>
      </c>
      <c r="AN609" s="22">
        <v>5</v>
      </c>
      <c r="AO609" s="22">
        <v>14</v>
      </c>
      <c r="AP609" s="22">
        <v>0</v>
      </c>
      <c r="AQ609" s="22">
        <v>0</v>
      </c>
      <c r="AR609" s="22">
        <v>0</v>
      </c>
      <c r="AS609" s="22">
        <v>2</v>
      </c>
      <c r="AT609" s="22">
        <v>0</v>
      </c>
      <c r="AU609" s="22">
        <v>0</v>
      </c>
      <c r="AV609" s="22">
        <v>4</v>
      </c>
      <c r="AW609" s="22">
        <v>187</v>
      </c>
      <c r="AX609" s="20">
        <v>291.2</v>
      </c>
      <c r="AY609" s="20">
        <v>97.2</v>
      </c>
      <c r="AZ609" s="20">
        <v>470</v>
      </c>
      <c r="BA609" s="20">
        <v>85.1</v>
      </c>
      <c r="BB609" s="22">
        <v>8</v>
      </c>
      <c r="BC609" s="20">
        <v>7.5</v>
      </c>
      <c r="BD609" s="20">
        <v>0.31</v>
      </c>
      <c r="BE609" s="20">
        <v>7.81</v>
      </c>
      <c r="BF609" s="20">
        <v>12.01</v>
      </c>
      <c r="BG609" s="22">
        <v>203</v>
      </c>
      <c r="BH609" s="22">
        <v>24</v>
      </c>
      <c r="BI609" s="22">
        <v>263</v>
      </c>
      <c r="BJ609" s="22">
        <v>38</v>
      </c>
      <c r="BK609" s="22">
        <v>47</v>
      </c>
      <c r="BL609" s="22">
        <v>19</v>
      </c>
      <c r="BM609" s="22">
        <v>124</v>
      </c>
      <c r="BN609" s="22">
        <v>24</v>
      </c>
      <c r="BO609" s="20"/>
      <c r="BP609" s="20"/>
      <c r="BQ609" s="20"/>
      <c r="BR609" s="20"/>
      <c r="BS609" s="22">
        <v>1</v>
      </c>
      <c r="BT609" s="20"/>
      <c r="BU609" s="22">
        <v>0.79</v>
      </c>
      <c r="BV609" s="22">
        <v>0</v>
      </c>
      <c r="BW609" s="22">
        <v>0.03</v>
      </c>
      <c r="BX609" s="22">
        <v>0.82</v>
      </c>
      <c r="BY609" s="22">
        <v>1.26</v>
      </c>
      <c r="BZ609" s="22">
        <v>1.47</v>
      </c>
      <c r="CA609" s="22">
        <v>17</v>
      </c>
      <c r="CB609" s="22">
        <v>5</v>
      </c>
      <c r="CC609" s="22">
        <v>835</v>
      </c>
      <c r="CD609" s="22">
        <v>108</v>
      </c>
      <c r="CE609" s="22">
        <v>87</v>
      </c>
      <c r="CF609" s="22">
        <v>18</v>
      </c>
      <c r="CG609" s="22">
        <v>120</v>
      </c>
      <c r="CH609" s="22">
        <v>18</v>
      </c>
      <c r="CI609" s="22">
        <v>0.84</v>
      </c>
      <c r="CJ609" s="22">
        <v>0.53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0"/>
      <c r="B610" s="20"/>
      <c r="C610" s="22">
        <v>104542</v>
      </c>
      <c r="D610" s="22">
        <v>0</v>
      </c>
      <c r="E610" s="22">
        <v>0</v>
      </c>
      <c r="F610" s="22">
        <v>-1</v>
      </c>
      <c r="G610" s="22">
        <v>1</v>
      </c>
      <c r="H610" s="22">
        <v>0</v>
      </c>
      <c r="I610" s="22">
        <v>1</v>
      </c>
      <c r="J610" s="20">
        <v>0</v>
      </c>
      <c r="K610" s="20">
        <v>0.2</v>
      </c>
      <c r="L610" s="22">
        <v>0</v>
      </c>
      <c r="M610" s="20" t="s">
        <v>1521</v>
      </c>
      <c r="N610" s="20">
        <v>0.2</v>
      </c>
      <c r="O610" s="22">
        <v>580</v>
      </c>
      <c r="P610" s="23" t="b">
        <v>0</v>
      </c>
      <c r="Q610" s="20"/>
      <c r="R610" s="20"/>
      <c r="S610" s="22">
        <v>39</v>
      </c>
      <c r="T610" s="20" t="s">
        <v>1522</v>
      </c>
      <c r="U610" s="20">
        <v>1</v>
      </c>
      <c r="V610" s="20" t="s">
        <v>1523</v>
      </c>
      <c r="W610" s="20">
        <v>0.3</v>
      </c>
      <c r="X610" s="23" t="b">
        <v>0</v>
      </c>
      <c r="Y610" s="20"/>
      <c r="Z610" s="20" t="s">
        <v>857</v>
      </c>
      <c r="AA610" s="22">
        <v>15</v>
      </c>
      <c r="AB610" s="22">
        <v>4</v>
      </c>
      <c r="AC610" s="22">
        <v>1</v>
      </c>
      <c r="AD610" s="22">
        <v>16244</v>
      </c>
      <c r="AE610" s="22">
        <v>129</v>
      </c>
      <c r="AF610" s="22">
        <v>18869</v>
      </c>
      <c r="AG610" s="22">
        <v>193</v>
      </c>
      <c r="AH610" s="20">
        <v>0.1</v>
      </c>
      <c r="AI610" s="20">
        <v>0.3</v>
      </c>
      <c r="AJ610" s="20" t="s">
        <v>1523</v>
      </c>
      <c r="AK610" s="22">
        <v>90</v>
      </c>
      <c r="AL610" s="22">
        <v>0</v>
      </c>
      <c r="AM610" s="22">
        <v>0</v>
      </c>
      <c r="AN610" s="22">
        <v>0</v>
      </c>
      <c r="AO610" s="22">
        <v>4</v>
      </c>
      <c r="AP610" s="22">
        <v>0</v>
      </c>
      <c r="AQ610" s="22">
        <v>0</v>
      </c>
      <c r="AR610" s="22">
        <v>0</v>
      </c>
      <c r="AS610" s="22">
        <v>0</v>
      </c>
      <c r="AT610" s="22">
        <v>0</v>
      </c>
      <c r="AU610" s="22">
        <v>4</v>
      </c>
      <c r="AV610" s="22">
        <v>0</v>
      </c>
      <c r="AW610" s="22">
        <v>17</v>
      </c>
      <c r="AX610" s="20">
        <v>31.8</v>
      </c>
      <c r="AY610" s="20">
        <v>0</v>
      </c>
      <c r="AZ610" s="20">
        <v>0</v>
      </c>
      <c r="BA610" s="20">
        <v>3.2</v>
      </c>
      <c r="BB610" s="22">
        <v>1</v>
      </c>
      <c r="BC610" s="20">
        <v>0</v>
      </c>
      <c r="BD610" s="20">
        <v>0</v>
      </c>
      <c r="BE610" s="20">
        <v>0</v>
      </c>
      <c r="BF610" s="20">
        <v>2.4</v>
      </c>
      <c r="BG610" s="22">
        <v>447</v>
      </c>
      <c r="BH610" s="22">
        <v>35</v>
      </c>
      <c r="BI610" s="22">
        <v>519</v>
      </c>
      <c r="BJ610" s="22">
        <v>22</v>
      </c>
      <c r="BK610" s="22">
        <v>477</v>
      </c>
      <c r="BL610" s="22">
        <v>11</v>
      </c>
      <c r="BM610" s="22">
        <v>477</v>
      </c>
      <c r="BN610" s="22">
        <v>35</v>
      </c>
      <c r="BO610" s="20"/>
      <c r="BP610" s="20"/>
      <c r="BQ610" s="20"/>
      <c r="BR610" s="20"/>
      <c r="BS610" s="20"/>
      <c r="BT610" s="20"/>
      <c r="BU610" s="22">
        <v>0</v>
      </c>
      <c r="BV610" s="22">
        <v>4</v>
      </c>
      <c r="BW610" s="22">
        <v>0</v>
      </c>
      <c r="BX610" s="22">
        <v>0</v>
      </c>
      <c r="BY610" s="22">
        <v>2.4</v>
      </c>
      <c r="BZ610" s="22">
        <v>4</v>
      </c>
      <c r="CA610" s="22">
        <v>789</v>
      </c>
      <c r="CB610" s="22">
        <v>72</v>
      </c>
      <c r="CC610" s="22">
        <v>342</v>
      </c>
      <c r="CD610" s="22">
        <v>25</v>
      </c>
      <c r="CE610" s="22">
        <v>438</v>
      </c>
      <c r="CF610" s="22">
        <v>35</v>
      </c>
      <c r="CG610" s="22">
        <v>317</v>
      </c>
      <c r="CH610" s="22">
        <v>42</v>
      </c>
      <c r="CI610" s="22">
        <v>1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0"/>
      <c r="B611" s="20"/>
      <c r="C611" s="22">
        <v>106618</v>
      </c>
      <c r="D611" s="22">
        <v>0</v>
      </c>
      <c r="E611" s="22">
        <v>0</v>
      </c>
      <c r="F611" s="22">
        <v>-1</v>
      </c>
      <c r="G611" s="22">
        <v>1</v>
      </c>
      <c r="H611" s="22">
        <v>0</v>
      </c>
      <c r="I611" s="22">
        <v>2</v>
      </c>
      <c r="J611" s="20">
        <v>0</v>
      </c>
      <c r="K611" s="20">
        <v>0</v>
      </c>
      <c r="L611" s="22">
        <v>0</v>
      </c>
      <c r="M611" s="20" t="s">
        <v>1485</v>
      </c>
      <c r="N611" s="20">
        <v>0</v>
      </c>
      <c r="O611" s="22">
        <v>581</v>
      </c>
      <c r="P611" s="23" t="b">
        <v>0</v>
      </c>
      <c r="Q611" s="20"/>
      <c r="R611" s="20"/>
      <c r="S611" s="22">
        <v>39</v>
      </c>
      <c r="T611" s="20" t="s">
        <v>1486</v>
      </c>
      <c r="U611" s="20">
        <v>1</v>
      </c>
      <c r="V611" s="20" t="s">
        <v>745</v>
      </c>
      <c r="W611" s="20">
        <v>0.3</v>
      </c>
      <c r="X611" s="23" t="b">
        <v>0</v>
      </c>
      <c r="Y611" s="20"/>
      <c r="Z611" s="20" t="s">
        <v>857</v>
      </c>
      <c r="AA611" s="22">
        <v>15</v>
      </c>
      <c r="AB611" s="22">
        <v>4</v>
      </c>
      <c r="AC611" s="22">
        <v>1</v>
      </c>
      <c r="AD611" s="22">
        <v>47072</v>
      </c>
      <c r="AE611" s="22">
        <v>47</v>
      </c>
      <c r="AF611" s="22">
        <v>40387</v>
      </c>
      <c r="AG611" s="22">
        <v>188</v>
      </c>
      <c r="AH611" s="20">
        <v>0</v>
      </c>
      <c r="AI611" s="20">
        <v>0.3</v>
      </c>
      <c r="AJ611" s="20" t="s">
        <v>745</v>
      </c>
      <c r="AK611" s="22">
        <v>4</v>
      </c>
      <c r="AL611" s="22">
        <v>0</v>
      </c>
      <c r="AM611" s="22">
        <v>0</v>
      </c>
      <c r="AN611" s="22">
        <v>0</v>
      </c>
      <c r="AO611" s="22">
        <v>0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3</v>
      </c>
      <c r="AX611" s="20">
        <v>3</v>
      </c>
      <c r="AY611" s="20">
        <v>0.2</v>
      </c>
      <c r="AZ611" s="20">
        <v>0</v>
      </c>
      <c r="BA611" s="20">
        <v>0.3</v>
      </c>
      <c r="BB611" s="22">
        <v>0</v>
      </c>
      <c r="BC611" s="20">
        <v>0</v>
      </c>
      <c r="BD611" s="20">
        <v>0</v>
      </c>
      <c r="BE611" s="20">
        <v>0</v>
      </c>
      <c r="BF611" s="20">
        <v>0</v>
      </c>
      <c r="BG611" s="22">
        <v>509</v>
      </c>
      <c r="BH611" s="22">
        <v>184</v>
      </c>
      <c r="BI611" s="22">
        <v>500</v>
      </c>
      <c r="BJ611" s="22">
        <v>183</v>
      </c>
      <c r="BK611" s="22">
        <v>478</v>
      </c>
      <c r="BL611" s="22">
        <v>172</v>
      </c>
      <c r="BM611" s="22">
        <v>516</v>
      </c>
      <c r="BN611" s="22">
        <v>185</v>
      </c>
      <c r="BO611" s="20"/>
      <c r="BP611" s="20"/>
      <c r="BQ611" s="20"/>
      <c r="BR611" s="20"/>
      <c r="BS611" s="20"/>
      <c r="BT611" s="20"/>
      <c r="BU611" s="22">
        <v>0</v>
      </c>
      <c r="BV611" s="22">
        <v>0</v>
      </c>
      <c r="BW611" s="22">
        <v>0</v>
      </c>
      <c r="BX611" s="22">
        <v>0</v>
      </c>
      <c r="BY611" s="22">
        <v>0</v>
      </c>
      <c r="BZ611" s="22">
        <v>0</v>
      </c>
      <c r="CA611" s="22">
        <v>790</v>
      </c>
      <c r="CB611" s="22">
        <v>246</v>
      </c>
      <c r="CC611" s="22">
        <v>392</v>
      </c>
      <c r="CD611" s="22">
        <v>131</v>
      </c>
      <c r="CE611" s="22">
        <v>439</v>
      </c>
      <c r="CF611" s="22">
        <v>151</v>
      </c>
      <c r="CG611" s="22">
        <v>292</v>
      </c>
      <c r="CH611" s="22">
        <v>116</v>
      </c>
      <c r="CI611" s="22">
        <v>0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75</v>
      </c>
      <c r="B612" s="22">
        <v>100</v>
      </c>
      <c r="C612" s="22">
        <v>201666</v>
      </c>
      <c r="D612" s="22">
        <v>0</v>
      </c>
      <c r="E612" s="22">
        <v>0</v>
      </c>
      <c r="F612" s="22">
        <v>-3</v>
      </c>
      <c r="G612" s="22">
        <v>3</v>
      </c>
      <c r="H612" s="22">
        <v>1</v>
      </c>
      <c r="I612" s="22">
        <v>3</v>
      </c>
      <c r="J612" s="20">
        <v>0</v>
      </c>
      <c r="K612" s="20">
        <v>1</v>
      </c>
      <c r="L612" s="22">
        <v>0</v>
      </c>
      <c r="M612" s="20" t="s">
        <v>1179</v>
      </c>
      <c r="N612" s="20">
        <v>1</v>
      </c>
      <c r="O612" s="22">
        <v>603</v>
      </c>
      <c r="P612" s="23" t="b">
        <v>0</v>
      </c>
      <c r="Q612" s="20" t="s">
        <v>3997</v>
      </c>
      <c r="R612" s="20" t="s">
        <v>4300</v>
      </c>
      <c r="S612" s="22">
        <v>62</v>
      </c>
      <c r="T612" s="20" t="s">
        <v>1330</v>
      </c>
      <c r="U612" s="20">
        <v>2.5</v>
      </c>
      <c r="V612" s="20" t="s">
        <v>473</v>
      </c>
      <c r="W612" s="20">
        <v>1</v>
      </c>
      <c r="X612" s="23" t="b">
        <v>0</v>
      </c>
      <c r="Y612" s="20"/>
      <c r="Z612" s="20" t="s">
        <v>936</v>
      </c>
      <c r="AA612" s="22">
        <v>15</v>
      </c>
      <c r="AB612" s="22">
        <v>4</v>
      </c>
      <c r="AC612" s="22">
        <v>28</v>
      </c>
      <c r="AD612" s="22">
        <v>217242</v>
      </c>
      <c r="AE612" s="22">
        <v>141</v>
      </c>
      <c r="AF612" s="22">
        <v>464153</v>
      </c>
      <c r="AG612" s="22">
        <v>799</v>
      </c>
      <c r="AH612" s="20">
        <v>0.2</v>
      </c>
      <c r="AI612" s="20">
        <v>4.5</v>
      </c>
      <c r="AJ612" s="20" t="s">
        <v>473</v>
      </c>
      <c r="AK612" s="22">
        <v>352</v>
      </c>
      <c r="AL612" s="22">
        <v>2</v>
      </c>
      <c r="AM612" s="22">
        <v>1</v>
      </c>
      <c r="AN612" s="22">
        <v>1</v>
      </c>
      <c r="AO612" s="22">
        <v>5</v>
      </c>
      <c r="AP612" s="22">
        <v>0</v>
      </c>
      <c r="AQ612" s="22">
        <v>0</v>
      </c>
      <c r="AR612" s="22">
        <v>0</v>
      </c>
      <c r="AS612" s="22">
        <v>1</v>
      </c>
      <c r="AT612" s="22">
        <v>0</v>
      </c>
      <c r="AU612" s="22">
        <v>0</v>
      </c>
      <c r="AV612" s="22">
        <v>2</v>
      </c>
      <c r="AW612" s="22">
        <v>77</v>
      </c>
      <c r="AX612" s="20">
        <v>99.2</v>
      </c>
      <c r="AY612" s="20">
        <v>40.1</v>
      </c>
      <c r="AZ612" s="20">
        <v>108</v>
      </c>
      <c r="BA612" s="20">
        <v>24.7</v>
      </c>
      <c r="BB612" s="22">
        <v>3</v>
      </c>
      <c r="BC612" s="20">
        <v>1.28</v>
      </c>
      <c r="BD612" s="20">
        <v>0.87</v>
      </c>
      <c r="BE612" s="20">
        <v>2.15</v>
      </c>
      <c r="BF612" s="20">
        <v>5.48</v>
      </c>
      <c r="BG612" s="22">
        <v>349</v>
      </c>
      <c r="BH612" s="22">
        <v>147</v>
      </c>
      <c r="BI612" s="22">
        <v>365</v>
      </c>
      <c r="BJ612" s="22">
        <v>187</v>
      </c>
      <c r="BK612" s="22">
        <v>221</v>
      </c>
      <c r="BL612" s="22">
        <v>118</v>
      </c>
      <c r="BM612" s="22">
        <v>348</v>
      </c>
      <c r="BN612" s="22">
        <v>156</v>
      </c>
      <c r="BO612" s="20"/>
      <c r="BP612" s="20"/>
      <c r="BQ612" s="20"/>
      <c r="BR612" s="20"/>
      <c r="BS612" s="20"/>
      <c r="BT612" s="20"/>
      <c r="BU612" s="22">
        <v>0.33</v>
      </c>
      <c r="BV612" s="22">
        <v>0</v>
      </c>
      <c r="BW612" s="22">
        <v>0.22</v>
      </c>
      <c r="BX612" s="22">
        <v>0.55000000000000004</v>
      </c>
      <c r="BY612" s="22">
        <v>1.4</v>
      </c>
      <c r="BZ612" s="22">
        <v>1.28</v>
      </c>
      <c r="CA612" s="22">
        <v>58</v>
      </c>
      <c r="CB612" s="22">
        <v>34</v>
      </c>
      <c r="CC612" s="22">
        <v>255</v>
      </c>
      <c r="CD612" s="22">
        <v>123</v>
      </c>
      <c r="CE612" s="22">
        <v>230</v>
      </c>
      <c r="CF612" s="22">
        <v>98</v>
      </c>
      <c r="CG612" s="22">
        <v>195</v>
      </c>
      <c r="CH612" s="22">
        <v>60</v>
      </c>
      <c r="CI612" s="22">
        <v>0.77</v>
      </c>
      <c r="CJ612" s="22">
        <v>0.26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0"/>
      <c r="B613" s="20"/>
      <c r="C613" s="22">
        <v>441191</v>
      </c>
      <c r="D613" s="22">
        <v>0</v>
      </c>
      <c r="E613" s="22">
        <v>0</v>
      </c>
      <c r="F613" s="22">
        <v>-4</v>
      </c>
      <c r="G613" s="22">
        <v>4</v>
      </c>
      <c r="H613" s="22">
        <v>1</v>
      </c>
      <c r="I613" s="22">
        <v>2</v>
      </c>
      <c r="J613" s="20">
        <v>0</v>
      </c>
      <c r="K613" s="20">
        <v>2.2000000000000002</v>
      </c>
      <c r="L613" s="22">
        <v>1</v>
      </c>
      <c r="M613" s="20" t="s">
        <v>2536</v>
      </c>
      <c r="N613" s="20">
        <v>2.2000000000000002</v>
      </c>
      <c r="O613" s="22">
        <v>633</v>
      </c>
      <c r="P613" s="23" t="b">
        <v>0</v>
      </c>
      <c r="Q613" s="20"/>
      <c r="R613" s="20"/>
      <c r="S613" s="22">
        <v>41</v>
      </c>
      <c r="T613" s="20" t="s">
        <v>2537</v>
      </c>
      <c r="U613" s="20">
        <v>1.8</v>
      </c>
      <c r="V613" s="20" t="s">
        <v>2538</v>
      </c>
      <c r="W613" s="20">
        <v>0.7</v>
      </c>
      <c r="X613" s="23" t="b">
        <v>0</v>
      </c>
      <c r="Y613" s="20"/>
      <c r="Z613" s="20" t="s">
        <v>857</v>
      </c>
      <c r="AA613" s="22">
        <v>15</v>
      </c>
      <c r="AB613" s="22">
        <v>4</v>
      </c>
      <c r="AC613" s="22">
        <v>38</v>
      </c>
      <c r="AD613" s="22">
        <v>250432</v>
      </c>
      <c r="AE613" s="22">
        <v>1124</v>
      </c>
      <c r="AF613" s="22">
        <v>199292</v>
      </c>
      <c r="AG613" s="22">
        <v>1240</v>
      </c>
      <c r="AH613" s="20">
        <v>0.5</v>
      </c>
      <c r="AI613" s="20">
        <v>9.3000000000000007</v>
      </c>
      <c r="AJ613" s="20" t="s">
        <v>2538</v>
      </c>
      <c r="AK613" s="22">
        <v>965</v>
      </c>
      <c r="AL613" s="22">
        <v>1</v>
      </c>
      <c r="AM613" s="22">
        <v>0</v>
      </c>
      <c r="AN613" s="22">
        <v>2</v>
      </c>
      <c r="AO613" s="22">
        <v>21</v>
      </c>
      <c r="AP613" s="22">
        <v>0</v>
      </c>
      <c r="AQ613" s="22">
        <v>0</v>
      </c>
      <c r="AR613" s="22">
        <v>0</v>
      </c>
      <c r="AS613" s="22">
        <v>1</v>
      </c>
      <c r="AT613" s="22">
        <v>0</v>
      </c>
      <c r="AU613" s="22">
        <v>0</v>
      </c>
      <c r="AV613" s="22">
        <v>4</v>
      </c>
      <c r="AW613" s="22">
        <v>189</v>
      </c>
      <c r="AX613" s="20">
        <v>211.4</v>
      </c>
      <c r="AY613" s="20">
        <v>107.8</v>
      </c>
      <c r="AZ613" s="20">
        <v>59</v>
      </c>
      <c r="BA613" s="20">
        <v>37.9</v>
      </c>
      <c r="BB613" s="22">
        <v>8</v>
      </c>
      <c r="BC613" s="20">
        <v>0.28000000000000003</v>
      </c>
      <c r="BD613" s="20">
        <v>0.47</v>
      </c>
      <c r="BE613" s="20">
        <v>0.75</v>
      </c>
      <c r="BF613" s="20">
        <v>23.64</v>
      </c>
      <c r="BG613" s="22">
        <v>256</v>
      </c>
      <c r="BH613" s="22">
        <v>96</v>
      </c>
      <c r="BI613" s="22">
        <v>251</v>
      </c>
      <c r="BJ613" s="22">
        <v>70</v>
      </c>
      <c r="BK613" s="22">
        <v>298</v>
      </c>
      <c r="BL613" s="22">
        <v>92</v>
      </c>
      <c r="BM613" s="22">
        <v>288</v>
      </c>
      <c r="BN613" s="22">
        <v>97</v>
      </c>
      <c r="BO613" s="20"/>
      <c r="BP613" s="20"/>
      <c r="BQ613" s="20"/>
      <c r="BR613" s="20"/>
      <c r="BS613" s="20"/>
      <c r="BT613" s="20"/>
      <c r="BU613" s="22">
        <v>0.03</v>
      </c>
      <c r="BV613" s="22">
        <v>0</v>
      </c>
      <c r="BW613" s="22">
        <v>0.04</v>
      </c>
      <c r="BX613" s="22">
        <v>7.0000000000000007E-2</v>
      </c>
      <c r="BY613" s="22">
        <v>2.2000000000000002</v>
      </c>
      <c r="BZ613" s="22">
        <v>1.96</v>
      </c>
      <c r="CA613" s="22">
        <v>671</v>
      </c>
      <c r="CB613" s="22">
        <v>164</v>
      </c>
      <c r="CC613" s="22">
        <v>142</v>
      </c>
      <c r="CD613" s="22">
        <v>43</v>
      </c>
      <c r="CE613" s="22">
        <v>330</v>
      </c>
      <c r="CF613" s="22">
        <v>112</v>
      </c>
      <c r="CG613" s="22">
        <v>222</v>
      </c>
      <c r="CH613" s="22">
        <v>90</v>
      </c>
      <c r="CI613" s="22">
        <v>0.75</v>
      </c>
      <c r="CJ613" s="22">
        <v>0.19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100</v>
      </c>
      <c r="B614" s="22">
        <v>100</v>
      </c>
      <c r="C614" s="22">
        <v>545477</v>
      </c>
      <c r="D614" s="22">
        <v>0</v>
      </c>
      <c r="E614" s="22">
        <v>0</v>
      </c>
      <c r="F614" s="22">
        <v>-1</v>
      </c>
      <c r="G614" s="22">
        <v>1</v>
      </c>
      <c r="H614" s="22">
        <v>0</v>
      </c>
      <c r="I614" s="22">
        <v>2</v>
      </c>
      <c r="J614" s="20">
        <v>0</v>
      </c>
      <c r="K614" s="20">
        <v>0</v>
      </c>
      <c r="L614" s="22">
        <v>0</v>
      </c>
      <c r="M614" s="20" t="s">
        <v>1254</v>
      </c>
      <c r="N614" s="20">
        <v>0</v>
      </c>
      <c r="O614" s="22">
        <v>634</v>
      </c>
      <c r="P614" s="23" t="b">
        <v>0</v>
      </c>
      <c r="Q614" s="20"/>
      <c r="R614" s="20" t="s">
        <v>3091</v>
      </c>
      <c r="S614" s="22">
        <v>39</v>
      </c>
      <c r="T614" s="20" t="s">
        <v>2539</v>
      </c>
      <c r="U614" s="20">
        <v>1</v>
      </c>
      <c r="V614" s="20" t="s">
        <v>510</v>
      </c>
      <c r="W614" s="20">
        <v>0.4</v>
      </c>
      <c r="X614" s="23" t="b">
        <v>0</v>
      </c>
      <c r="Y614" s="20"/>
      <c r="Z614" s="20" t="s">
        <v>857</v>
      </c>
      <c r="AA614" s="22">
        <v>15</v>
      </c>
      <c r="AB614" s="22">
        <v>4</v>
      </c>
      <c r="AC614" s="22">
        <v>1</v>
      </c>
      <c r="AD614" s="22">
        <v>54840</v>
      </c>
      <c r="AE614" s="22">
        <v>294</v>
      </c>
      <c r="AF614" s="22">
        <v>54756</v>
      </c>
      <c r="AG614" s="22">
        <v>385</v>
      </c>
      <c r="AH614" s="20">
        <v>0</v>
      </c>
      <c r="AI614" s="20">
        <v>0.3</v>
      </c>
      <c r="AJ614" s="20" t="s">
        <v>2540</v>
      </c>
      <c r="AK614" s="22">
        <v>3</v>
      </c>
      <c r="AL614" s="22">
        <v>0</v>
      </c>
      <c r="AM614" s="22">
        <v>0</v>
      </c>
      <c r="AN614" s="22">
        <v>0</v>
      </c>
      <c r="AO614" s="22">
        <v>0</v>
      </c>
      <c r="AP614" s="22">
        <v>0</v>
      </c>
      <c r="AQ614" s="22">
        <v>0</v>
      </c>
      <c r="AR614" s="22">
        <v>0</v>
      </c>
      <c r="AS614" s="22">
        <v>0</v>
      </c>
      <c r="AT614" s="22">
        <v>0</v>
      </c>
      <c r="AU614" s="22">
        <v>0</v>
      </c>
      <c r="AV614" s="22">
        <v>0</v>
      </c>
      <c r="AW614" s="22">
        <v>2</v>
      </c>
      <c r="AX614" s="20">
        <v>0.2</v>
      </c>
      <c r="AY614" s="20">
        <v>0.1</v>
      </c>
      <c r="AZ614" s="20">
        <v>0</v>
      </c>
      <c r="BA614" s="20">
        <v>0</v>
      </c>
      <c r="BB614" s="22">
        <v>0</v>
      </c>
      <c r="BC614" s="20">
        <v>0</v>
      </c>
      <c r="BD614" s="20">
        <v>0</v>
      </c>
      <c r="BE614" s="20">
        <v>0</v>
      </c>
      <c r="BF614" s="20">
        <v>0</v>
      </c>
      <c r="BG614" s="22">
        <v>527</v>
      </c>
      <c r="BH614" s="22">
        <v>187</v>
      </c>
      <c r="BI614" s="22">
        <v>501</v>
      </c>
      <c r="BJ614" s="22">
        <v>184</v>
      </c>
      <c r="BK614" s="22">
        <v>506</v>
      </c>
      <c r="BL614" s="22">
        <v>181</v>
      </c>
      <c r="BM614" s="22">
        <v>563</v>
      </c>
      <c r="BN614" s="22">
        <v>194</v>
      </c>
      <c r="BO614" s="20"/>
      <c r="BP614" s="20"/>
      <c r="BQ614" s="20"/>
      <c r="BR614" s="20"/>
      <c r="BS614" s="20"/>
      <c r="BT614" s="20"/>
      <c r="BU614" s="22">
        <v>0</v>
      </c>
      <c r="BV614" s="22">
        <v>0</v>
      </c>
      <c r="BW614" s="22">
        <v>0</v>
      </c>
      <c r="BX614" s="22">
        <v>0</v>
      </c>
      <c r="BY614" s="22">
        <v>0</v>
      </c>
      <c r="BZ614" s="22">
        <v>0</v>
      </c>
      <c r="CA614" s="22">
        <v>827</v>
      </c>
      <c r="CB614" s="22">
        <v>264</v>
      </c>
      <c r="CC614" s="22">
        <v>423</v>
      </c>
      <c r="CD614" s="22">
        <v>143</v>
      </c>
      <c r="CE614" s="22">
        <v>442</v>
      </c>
      <c r="CF614" s="22">
        <v>153</v>
      </c>
      <c r="CG614" s="22">
        <v>269</v>
      </c>
      <c r="CH614" s="22">
        <v>110</v>
      </c>
      <c r="CI614" s="22">
        <v>0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2">
        <v>100</v>
      </c>
      <c r="B615" s="22">
        <v>100</v>
      </c>
      <c r="C615" s="22">
        <v>547719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3</v>
      </c>
      <c r="J615" s="20">
        <v>0</v>
      </c>
      <c r="K615" s="20">
        <v>2.2000000000000002</v>
      </c>
      <c r="L615" s="22">
        <v>4</v>
      </c>
      <c r="M615" s="20" t="s">
        <v>504</v>
      </c>
      <c r="N615" s="20">
        <v>2.2000000000000002</v>
      </c>
      <c r="O615" s="22">
        <v>635</v>
      </c>
      <c r="P615" s="23" t="b">
        <v>0</v>
      </c>
      <c r="Q615" s="20"/>
      <c r="R615" s="20" t="s">
        <v>3246</v>
      </c>
      <c r="S615" s="22">
        <v>45</v>
      </c>
      <c r="T615" s="20" t="s">
        <v>2541</v>
      </c>
      <c r="U615" s="20">
        <v>2.6</v>
      </c>
      <c r="V615" s="20" t="s">
        <v>2542</v>
      </c>
      <c r="W615" s="20">
        <v>0.1</v>
      </c>
      <c r="X615" s="23" t="b">
        <v>0</v>
      </c>
      <c r="Y615" s="20"/>
      <c r="Z615" s="20" t="s">
        <v>857</v>
      </c>
      <c r="AA615" s="22">
        <v>15</v>
      </c>
      <c r="AB615" s="22">
        <v>4</v>
      </c>
      <c r="AC615" s="22">
        <v>44</v>
      </c>
      <c r="AD615" s="22">
        <v>46669</v>
      </c>
      <c r="AE615" s="22">
        <v>142</v>
      </c>
      <c r="AF615" s="22">
        <v>34994</v>
      </c>
      <c r="AG615" s="22">
        <v>546</v>
      </c>
      <c r="AH615" s="20">
        <v>0.5</v>
      </c>
      <c r="AI615" s="20">
        <v>9.8000000000000007</v>
      </c>
      <c r="AJ615" s="20" t="s">
        <v>2542</v>
      </c>
      <c r="AK615" s="22">
        <v>1203</v>
      </c>
      <c r="AL615" s="22">
        <v>1</v>
      </c>
      <c r="AM615" s="22">
        <v>3</v>
      </c>
      <c r="AN615" s="22">
        <v>1</v>
      </c>
      <c r="AO615" s="22">
        <v>29</v>
      </c>
      <c r="AP615" s="22">
        <v>0</v>
      </c>
      <c r="AQ615" s="22">
        <v>0</v>
      </c>
      <c r="AR615" s="22">
        <v>0</v>
      </c>
      <c r="AS615" s="22">
        <v>1</v>
      </c>
      <c r="AT615" s="22">
        <v>0</v>
      </c>
      <c r="AU615" s="22">
        <v>0</v>
      </c>
      <c r="AV615" s="22">
        <v>1</v>
      </c>
      <c r="AW615" s="22">
        <v>232</v>
      </c>
      <c r="AX615" s="20">
        <v>237.4</v>
      </c>
      <c r="AY615" s="20">
        <v>192.8</v>
      </c>
      <c r="AZ615" s="20">
        <v>136</v>
      </c>
      <c r="BA615" s="20">
        <v>56.7</v>
      </c>
      <c r="BB615" s="22">
        <v>14</v>
      </c>
      <c r="BC615" s="20">
        <v>1.22</v>
      </c>
      <c r="BD615" s="20">
        <v>1.08</v>
      </c>
      <c r="BE615" s="20">
        <v>2.2999999999999998</v>
      </c>
      <c r="BF615" s="20">
        <v>30.2</v>
      </c>
      <c r="BG615" s="22">
        <v>236</v>
      </c>
      <c r="BH615" s="22">
        <v>94</v>
      </c>
      <c r="BI615" s="22">
        <v>159</v>
      </c>
      <c r="BJ615" s="22">
        <v>104</v>
      </c>
      <c r="BK615" s="22">
        <v>192</v>
      </c>
      <c r="BL615" s="22">
        <v>107</v>
      </c>
      <c r="BM615" s="22">
        <v>210</v>
      </c>
      <c r="BN615" s="22">
        <v>106</v>
      </c>
      <c r="BO615" s="20"/>
      <c r="BP615" s="20"/>
      <c r="BQ615" s="20"/>
      <c r="BR615" s="20"/>
      <c r="BS615" s="20"/>
      <c r="BT615" s="20"/>
      <c r="BU615" s="22">
        <v>0.09</v>
      </c>
      <c r="BV615" s="22">
        <v>0</v>
      </c>
      <c r="BW615" s="22">
        <v>0.08</v>
      </c>
      <c r="BX615" s="22">
        <v>0.17</v>
      </c>
      <c r="BY615" s="22">
        <v>2.2599999999999998</v>
      </c>
      <c r="BZ615" s="22">
        <v>2.17</v>
      </c>
      <c r="CA615" s="22">
        <v>492</v>
      </c>
      <c r="CB615" s="22">
        <v>295</v>
      </c>
      <c r="CC615" s="22">
        <v>144</v>
      </c>
      <c r="CD615" s="22">
        <v>65</v>
      </c>
      <c r="CE615" s="22">
        <v>204</v>
      </c>
      <c r="CF615" s="22">
        <v>86</v>
      </c>
      <c r="CG615" s="22">
        <v>369</v>
      </c>
      <c r="CH615" s="22">
        <v>114</v>
      </c>
      <c r="CI615" s="22">
        <v>1.05</v>
      </c>
      <c r="CJ615" s="22">
        <v>7.0000000000000007E-2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0"/>
      <c r="B616" s="20"/>
      <c r="C616" s="22">
        <v>248859</v>
      </c>
      <c r="D616" s="22">
        <v>0</v>
      </c>
      <c r="E616" s="22">
        <v>0</v>
      </c>
      <c r="F616" s="22">
        <v>0</v>
      </c>
      <c r="G616" s="22">
        <v>0</v>
      </c>
      <c r="H616" s="22">
        <v>0</v>
      </c>
      <c r="I616" s="22">
        <v>3</v>
      </c>
      <c r="J616" s="20">
        <v>0</v>
      </c>
      <c r="K616" s="20">
        <v>0</v>
      </c>
      <c r="L616" s="22">
        <v>0</v>
      </c>
      <c r="M616" s="20" t="s">
        <v>1274</v>
      </c>
      <c r="N616" s="20">
        <v>0</v>
      </c>
      <c r="O616" s="22">
        <v>738</v>
      </c>
      <c r="P616" s="23" t="b">
        <v>0</v>
      </c>
      <c r="Q616" s="20"/>
      <c r="R616" s="20"/>
      <c r="S616" s="22">
        <v>45</v>
      </c>
      <c r="T616" s="20" t="s">
        <v>3340</v>
      </c>
      <c r="U616" s="20">
        <v>1</v>
      </c>
      <c r="V616" s="20" t="s">
        <v>631</v>
      </c>
      <c r="W616" s="20">
        <v>0</v>
      </c>
      <c r="X616" s="23" t="b">
        <v>0</v>
      </c>
      <c r="Y616" s="20"/>
      <c r="Z616" s="20" t="s">
        <v>857</v>
      </c>
      <c r="AA616" s="22">
        <v>15</v>
      </c>
      <c r="AB616" s="22">
        <v>4</v>
      </c>
      <c r="AC616" s="22">
        <v>1</v>
      </c>
      <c r="AD616" s="22">
        <v>1160</v>
      </c>
      <c r="AE616" s="22">
        <v>5</v>
      </c>
      <c r="AF616" s="22">
        <v>828</v>
      </c>
      <c r="AG616" s="22">
        <v>10</v>
      </c>
      <c r="AH616" s="20">
        <v>0</v>
      </c>
      <c r="AI616" s="20">
        <v>0.2</v>
      </c>
      <c r="AJ616" s="20" t="s">
        <v>631</v>
      </c>
      <c r="AK616" s="22">
        <v>1</v>
      </c>
      <c r="AL616" s="22">
        <v>0</v>
      </c>
      <c r="AM616" s="22">
        <v>0</v>
      </c>
      <c r="AN616" s="22">
        <v>0</v>
      </c>
      <c r="AO616" s="22">
        <v>0</v>
      </c>
      <c r="AP616" s="22">
        <v>0</v>
      </c>
      <c r="AQ616" s="22">
        <v>0</v>
      </c>
      <c r="AR616" s="22">
        <v>0</v>
      </c>
      <c r="AS616" s="22">
        <v>0</v>
      </c>
      <c r="AT616" s="22">
        <v>0</v>
      </c>
      <c r="AU616" s="22">
        <v>0</v>
      </c>
      <c r="AV616" s="22">
        <v>0</v>
      </c>
      <c r="AW616" s="22">
        <v>3</v>
      </c>
      <c r="AX616" s="20">
        <v>0</v>
      </c>
      <c r="AY616" s="20">
        <v>0</v>
      </c>
      <c r="AZ616" s="20">
        <v>0</v>
      </c>
      <c r="BA616" s="20">
        <v>0</v>
      </c>
      <c r="BB616" s="22">
        <v>0</v>
      </c>
      <c r="BC616" s="20">
        <v>0</v>
      </c>
      <c r="BD616" s="20">
        <v>0</v>
      </c>
      <c r="BE616" s="20">
        <v>0</v>
      </c>
      <c r="BF616" s="20">
        <v>0</v>
      </c>
      <c r="BG616" s="22">
        <v>718</v>
      </c>
      <c r="BH616" s="22">
        <v>279</v>
      </c>
      <c r="BI616" s="22">
        <v>712</v>
      </c>
      <c r="BJ616" s="22">
        <v>279</v>
      </c>
      <c r="BK616" s="22">
        <v>695</v>
      </c>
      <c r="BL616" s="22">
        <v>271</v>
      </c>
      <c r="BM616" s="22">
        <v>721</v>
      </c>
      <c r="BN616" s="22">
        <v>280</v>
      </c>
      <c r="BO616" s="20"/>
      <c r="BP616" s="20"/>
      <c r="BQ616" s="20"/>
      <c r="BR616" s="20"/>
      <c r="BS616" s="20"/>
      <c r="BT616" s="20"/>
      <c r="BU616" s="22">
        <v>0</v>
      </c>
      <c r="BV616" s="22">
        <v>0</v>
      </c>
      <c r="BW616" s="22">
        <v>0</v>
      </c>
      <c r="BX616" s="22">
        <v>0</v>
      </c>
      <c r="BY616" s="22">
        <v>0</v>
      </c>
      <c r="BZ616" s="22">
        <v>0</v>
      </c>
      <c r="CA616" s="22">
        <v>406</v>
      </c>
      <c r="CB616" s="22">
        <v>236</v>
      </c>
      <c r="CC616" s="22">
        <v>637</v>
      </c>
      <c r="CD616" s="22">
        <v>230</v>
      </c>
      <c r="CE616" s="22">
        <v>467</v>
      </c>
      <c r="CF616" s="22">
        <v>211</v>
      </c>
      <c r="CG616" s="22">
        <v>722</v>
      </c>
      <c r="CH616" s="22">
        <v>286</v>
      </c>
      <c r="CI616" s="22">
        <v>0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0"/>
      <c r="B617" s="20"/>
      <c r="C617" s="22">
        <v>547716</v>
      </c>
      <c r="D617" s="22">
        <v>0</v>
      </c>
      <c r="E617" s="22">
        <v>0</v>
      </c>
      <c r="F617" s="22">
        <v>0</v>
      </c>
      <c r="G617" s="22">
        <v>0</v>
      </c>
      <c r="H617" s="22">
        <v>0</v>
      </c>
      <c r="I617" s="22">
        <v>4</v>
      </c>
      <c r="J617" s="20">
        <v>0</v>
      </c>
      <c r="K617" s="20">
        <v>0</v>
      </c>
      <c r="L617" s="22">
        <v>0</v>
      </c>
      <c r="M617" s="20" t="s">
        <v>998</v>
      </c>
      <c r="N617" s="20">
        <v>0</v>
      </c>
      <c r="O617" s="22">
        <v>739</v>
      </c>
      <c r="P617" s="23" t="b">
        <v>0</v>
      </c>
      <c r="Q617" s="20"/>
      <c r="R617" s="20"/>
      <c r="S617" s="22">
        <v>45</v>
      </c>
      <c r="T617" s="20" t="s">
        <v>3341</v>
      </c>
      <c r="U617" s="20">
        <v>1</v>
      </c>
      <c r="V617" s="20" t="s">
        <v>3342</v>
      </c>
      <c r="W617" s="20">
        <v>0</v>
      </c>
      <c r="X617" s="23" t="b">
        <v>0</v>
      </c>
      <c r="Y617" s="20"/>
      <c r="Z617" s="20" t="s">
        <v>857</v>
      </c>
      <c r="AA617" s="22">
        <v>15</v>
      </c>
      <c r="AB617" s="22">
        <v>4</v>
      </c>
      <c r="AC617" s="22">
        <v>1</v>
      </c>
      <c r="AD617" s="22">
        <v>5097</v>
      </c>
      <c r="AE617" s="22">
        <v>59</v>
      </c>
      <c r="AF617" s="22">
        <v>3892</v>
      </c>
      <c r="AG617" s="22">
        <v>62</v>
      </c>
      <c r="AH617" s="20">
        <v>0</v>
      </c>
      <c r="AI617" s="20">
        <v>0.2</v>
      </c>
      <c r="AJ617" s="20" t="s">
        <v>3342</v>
      </c>
      <c r="AK617" s="22">
        <v>24</v>
      </c>
      <c r="AL617" s="22">
        <v>0</v>
      </c>
      <c r="AM617" s="22">
        <v>0</v>
      </c>
      <c r="AN617" s="22">
        <v>0</v>
      </c>
      <c r="AO617" s="22">
        <v>1</v>
      </c>
      <c r="AP617" s="22">
        <v>0</v>
      </c>
      <c r="AQ617" s="22">
        <v>0</v>
      </c>
      <c r="AR617" s="22">
        <v>0</v>
      </c>
      <c r="AS617" s="22">
        <v>0</v>
      </c>
      <c r="AT617" s="22">
        <v>0</v>
      </c>
      <c r="AU617" s="22">
        <v>0</v>
      </c>
      <c r="AV617" s="22">
        <v>0</v>
      </c>
      <c r="AW617" s="22">
        <v>2</v>
      </c>
      <c r="AX617" s="20">
        <v>2</v>
      </c>
      <c r="AY617" s="20">
        <v>0</v>
      </c>
      <c r="AZ617" s="20">
        <v>0</v>
      </c>
      <c r="BA617" s="20">
        <v>0.2</v>
      </c>
      <c r="BB617" s="22">
        <v>0</v>
      </c>
      <c r="BC617" s="20">
        <v>0</v>
      </c>
      <c r="BD617" s="20">
        <v>0</v>
      </c>
      <c r="BE617" s="20">
        <v>0</v>
      </c>
      <c r="BF617" s="20">
        <v>1.76</v>
      </c>
      <c r="BG617" s="22">
        <v>517</v>
      </c>
      <c r="BH617" s="22">
        <v>61</v>
      </c>
      <c r="BI617" s="22">
        <v>771</v>
      </c>
      <c r="BJ617" s="22">
        <v>93</v>
      </c>
      <c r="BK617" s="22">
        <v>760</v>
      </c>
      <c r="BL617" s="22">
        <v>92</v>
      </c>
      <c r="BM617" s="22">
        <v>527</v>
      </c>
      <c r="BN617" s="22">
        <v>66</v>
      </c>
      <c r="BO617" s="20"/>
      <c r="BP617" s="20"/>
      <c r="BQ617" s="20"/>
      <c r="BR617" s="20"/>
      <c r="BS617" s="20"/>
      <c r="BT617" s="20"/>
      <c r="BU617" s="22">
        <v>0</v>
      </c>
      <c r="BV617" s="22">
        <v>0</v>
      </c>
      <c r="BW617" s="22">
        <v>0</v>
      </c>
      <c r="BX617" s="22">
        <v>0</v>
      </c>
      <c r="BY617" s="22">
        <v>6.6</v>
      </c>
      <c r="BZ617" s="22">
        <v>3.75</v>
      </c>
      <c r="CA617" s="22">
        <v>491</v>
      </c>
      <c r="CB617" s="22">
        <v>91</v>
      </c>
      <c r="CC617" s="22">
        <v>706</v>
      </c>
      <c r="CD617" s="22">
        <v>75</v>
      </c>
      <c r="CE617" s="22">
        <v>483</v>
      </c>
      <c r="CF617" s="22">
        <v>62</v>
      </c>
      <c r="CG617" s="22">
        <v>587</v>
      </c>
      <c r="CH617" s="22">
        <v>80</v>
      </c>
      <c r="CI617" s="22">
        <v>0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0</v>
      </c>
      <c r="B618" s="22">
        <v>0</v>
      </c>
      <c r="C618" s="22">
        <v>490150</v>
      </c>
      <c r="D618" s="22">
        <v>0</v>
      </c>
      <c r="E618" s="22">
        <v>0</v>
      </c>
      <c r="F618" s="22">
        <v>-1</v>
      </c>
      <c r="G618" s="22">
        <v>1</v>
      </c>
      <c r="H618" s="22">
        <v>0</v>
      </c>
      <c r="I618" s="22">
        <v>4</v>
      </c>
      <c r="J618" s="20">
        <v>0</v>
      </c>
      <c r="K618" s="20">
        <v>0</v>
      </c>
      <c r="L618" s="22">
        <v>0</v>
      </c>
      <c r="M618" s="20" t="s">
        <v>1026</v>
      </c>
      <c r="N618" s="20">
        <v>0</v>
      </c>
      <c r="O618" s="22">
        <v>745</v>
      </c>
      <c r="P618" s="23" t="b">
        <v>0</v>
      </c>
      <c r="Q618" s="20" t="s">
        <v>3920</v>
      </c>
      <c r="R618" s="20" t="s">
        <v>3921</v>
      </c>
      <c r="S618" s="22">
        <v>44</v>
      </c>
      <c r="T618" s="20" t="s">
        <v>3381</v>
      </c>
      <c r="U618" s="20">
        <v>1</v>
      </c>
      <c r="V618" s="20" t="s">
        <v>3382</v>
      </c>
      <c r="W618" s="20">
        <v>0</v>
      </c>
      <c r="X618" s="23" t="b">
        <v>0</v>
      </c>
      <c r="Y618" s="20"/>
      <c r="Z618" s="20" t="s">
        <v>871</v>
      </c>
      <c r="AA618" s="22">
        <v>15</v>
      </c>
      <c r="AB618" s="22">
        <v>4</v>
      </c>
      <c r="AC618" s="22">
        <v>1</v>
      </c>
      <c r="AD618" s="22">
        <v>2421</v>
      </c>
      <c r="AE618" s="22">
        <v>0</v>
      </c>
      <c r="AF618" s="22">
        <v>2226</v>
      </c>
      <c r="AG618" s="22">
        <v>19</v>
      </c>
      <c r="AH618" s="20">
        <v>0</v>
      </c>
      <c r="AI618" s="20">
        <v>0.2</v>
      </c>
      <c r="AJ618" s="20" t="s">
        <v>3382</v>
      </c>
      <c r="AK618" s="22">
        <v>1</v>
      </c>
      <c r="AL618" s="22">
        <v>0</v>
      </c>
      <c r="AM618" s="22">
        <v>0</v>
      </c>
      <c r="AN618" s="22">
        <v>0</v>
      </c>
      <c r="AO618" s="22">
        <v>0</v>
      </c>
      <c r="AP618" s="22">
        <v>0</v>
      </c>
      <c r="AQ618" s="22">
        <v>0</v>
      </c>
      <c r="AR618" s="22">
        <v>0</v>
      </c>
      <c r="AS618" s="22">
        <v>0</v>
      </c>
      <c r="AT618" s="22">
        <v>0</v>
      </c>
      <c r="AU618" s="22">
        <v>0</v>
      </c>
      <c r="AV618" s="22">
        <v>0</v>
      </c>
      <c r="AW618" s="22">
        <v>3</v>
      </c>
      <c r="AX618" s="20">
        <v>0.2</v>
      </c>
      <c r="AY618" s="20">
        <v>0</v>
      </c>
      <c r="AZ618" s="20">
        <v>0</v>
      </c>
      <c r="BA618" s="20">
        <v>0</v>
      </c>
      <c r="BB618" s="22">
        <v>0</v>
      </c>
      <c r="BC618" s="20">
        <v>0</v>
      </c>
      <c r="BD618" s="20">
        <v>0</v>
      </c>
      <c r="BE618" s="20">
        <v>0</v>
      </c>
      <c r="BF618" s="20">
        <v>0</v>
      </c>
      <c r="BG618" s="22">
        <v>530</v>
      </c>
      <c r="BH618" s="22">
        <v>65</v>
      </c>
      <c r="BI618" s="22">
        <v>687</v>
      </c>
      <c r="BJ618" s="22">
        <v>71</v>
      </c>
      <c r="BK618" s="22">
        <v>662</v>
      </c>
      <c r="BL618" s="22">
        <v>69</v>
      </c>
      <c r="BM618" s="22">
        <v>699</v>
      </c>
      <c r="BN618" s="22">
        <v>73</v>
      </c>
      <c r="BO618" s="20"/>
      <c r="BP618" s="20"/>
      <c r="BQ618" s="20"/>
      <c r="BR618" s="20"/>
      <c r="BS618" s="20"/>
      <c r="BT618" s="20"/>
      <c r="BU618" s="22">
        <v>0</v>
      </c>
      <c r="BV618" s="22">
        <v>0</v>
      </c>
      <c r="BW618" s="22">
        <v>0</v>
      </c>
      <c r="BX618" s="22">
        <v>0</v>
      </c>
      <c r="BY618" s="22">
        <v>0</v>
      </c>
      <c r="BZ618" s="22">
        <v>0</v>
      </c>
      <c r="CA618" s="22">
        <v>580</v>
      </c>
      <c r="CB618" s="22">
        <v>104</v>
      </c>
      <c r="CC618" s="22">
        <v>604</v>
      </c>
      <c r="CD618" s="22">
        <v>52</v>
      </c>
      <c r="CE618" s="22">
        <v>460</v>
      </c>
      <c r="CF618" s="22">
        <v>57</v>
      </c>
      <c r="CG618" s="22">
        <v>683</v>
      </c>
      <c r="CH618" s="22">
        <v>95</v>
      </c>
      <c r="CI618" s="22">
        <v>0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0"/>
      <c r="B619" s="20"/>
      <c r="C619" s="22">
        <v>461484</v>
      </c>
      <c r="D619" s="22">
        <v>0</v>
      </c>
      <c r="E619" s="22">
        <v>0</v>
      </c>
      <c r="F619" s="22">
        <v>0</v>
      </c>
      <c r="G619" s="22">
        <v>0</v>
      </c>
      <c r="H619" s="22">
        <v>0</v>
      </c>
      <c r="I619" s="22">
        <v>3</v>
      </c>
      <c r="J619" s="20">
        <v>0</v>
      </c>
      <c r="K619" s="20">
        <v>0.2</v>
      </c>
      <c r="L619" s="22">
        <v>0</v>
      </c>
      <c r="M619" s="20" t="s">
        <v>1015</v>
      </c>
      <c r="N619" s="20">
        <v>0.2</v>
      </c>
      <c r="O619" s="22">
        <v>794</v>
      </c>
      <c r="P619" s="23" t="b">
        <v>0</v>
      </c>
      <c r="Q619" s="20"/>
      <c r="R619" s="20"/>
      <c r="S619" s="22">
        <v>45</v>
      </c>
      <c r="T619" s="20" t="s">
        <v>3818</v>
      </c>
      <c r="U619" s="20">
        <v>0.5</v>
      </c>
      <c r="V619" s="20" t="s">
        <v>413</v>
      </c>
      <c r="W619" s="20">
        <v>0</v>
      </c>
      <c r="X619" s="23" t="b">
        <v>0</v>
      </c>
      <c r="Y619" s="20"/>
      <c r="Z619" s="20" t="s">
        <v>857</v>
      </c>
      <c r="AA619" s="22">
        <v>15</v>
      </c>
      <c r="AB619" s="22">
        <v>4</v>
      </c>
      <c r="AC619" s="22">
        <v>1</v>
      </c>
      <c r="AD619" s="22">
        <v>438</v>
      </c>
      <c r="AE619" s="22">
        <v>22</v>
      </c>
      <c r="AF619" s="22">
        <v>220</v>
      </c>
      <c r="AG619" s="22">
        <v>16</v>
      </c>
      <c r="AH619" s="20">
        <v>0</v>
      </c>
      <c r="AI619" s="20">
        <v>0.2</v>
      </c>
      <c r="AJ619" s="20" t="s">
        <v>413</v>
      </c>
      <c r="AK619" s="22">
        <v>10</v>
      </c>
      <c r="AL619" s="22">
        <v>0</v>
      </c>
      <c r="AM619" s="22">
        <v>0</v>
      </c>
      <c r="AN619" s="22">
        <v>0</v>
      </c>
      <c r="AO619" s="22">
        <v>0</v>
      </c>
      <c r="AP619" s="22">
        <v>0</v>
      </c>
      <c r="AQ619" s="22">
        <v>0</v>
      </c>
      <c r="AR619" s="22">
        <v>0</v>
      </c>
      <c r="AS619" s="22">
        <v>1</v>
      </c>
      <c r="AT619" s="22">
        <v>0</v>
      </c>
      <c r="AU619" s="22">
        <v>0</v>
      </c>
      <c r="AV619" s="22">
        <v>0</v>
      </c>
      <c r="AW619" s="22">
        <v>3</v>
      </c>
      <c r="AX619" s="20">
        <v>0.4</v>
      </c>
      <c r="AY619" s="20">
        <v>1.1000000000000001</v>
      </c>
      <c r="AZ619" s="20">
        <v>0</v>
      </c>
      <c r="BA619" s="20">
        <v>0.1</v>
      </c>
      <c r="BB619" s="22">
        <v>0</v>
      </c>
      <c r="BC619" s="20">
        <v>0</v>
      </c>
      <c r="BD619" s="20">
        <v>0</v>
      </c>
      <c r="BE619" s="20">
        <v>0</v>
      </c>
      <c r="BF619" s="20">
        <v>0.13</v>
      </c>
      <c r="BG619" s="22">
        <v>524</v>
      </c>
      <c r="BH619" s="22">
        <v>239</v>
      </c>
      <c r="BI619" s="22">
        <v>477</v>
      </c>
      <c r="BJ619" s="22">
        <v>234</v>
      </c>
      <c r="BK619" s="22">
        <v>710</v>
      </c>
      <c r="BL619" s="22">
        <v>278</v>
      </c>
      <c r="BM619" s="22">
        <v>533</v>
      </c>
      <c r="BN619" s="22">
        <v>243</v>
      </c>
      <c r="BO619" s="20"/>
      <c r="BP619" s="20"/>
      <c r="BQ619" s="20"/>
      <c r="BR619" s="20"/>
      <c r="BS619" s="20"/>
      <c r="BT619" s="20"/>
      <c r="BU619" s="22">
        <v>0</v>
      </c>
      <c r="BV619" s="22">
        <v>0</v>
      </c>
      <c r="BW619" s="22">
        <v>0</v>
      </c>
      <c r="BX619" s="22">
        <v>0</v>
      </c>
      <c r="BY619" s="22">
        <v>1.17</v>
      </c>
      <c r="BZ619" s="22">
        <v>0</v>
      </c>
      <c r="CA619" s="22">
        <v>427</v>
      </c>
      <c r="CB619" s="22">
        <v>246</v>
      </c>
      <c r="CC619" s="22">
        <v>363</v>
      </c>
      <c r="CD619" s="22">
        <v>168</v>
      </c>
      <c r="CE619" s="22">
        <v>540</v>
      </c>
      <c r="CF619" s="22">
        <v>251</v>
      </c>
      <c r="CG619" s="22">
        <v>766</v>
      </c>
      <c r="CH619" s="22">
        <v>311</v>
      </c>
      <c r="CI619" s="22">
        <v>0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0"/>
      <c r="B620" s="20"/>
      <c r="C620" s="22">
        <v>592436</v>
      </c>
      <c r="D620" s="22">
        <v>0</v>
      </c>
      <c r="E620" s="22">
        <v>0</v>
      </c>
      <c r="F620" s="22">
        <v>0</v>
      </c>
      <c r="G620" s="22">
        <v>0</v>
      </c>
      <c r="H620" s="22">
        <v>0</v>
      </c>
      <c r="I620" s="22">
        <v>3</v>
      </c>
      <c r="J620" s="20">
        <v>0</v>
      </c>
      <c r="K620" s="20">
        <v>0</v>
      </c>
      <c r="L620" s="22">
        <v>0</v>
      </c>
      <c r="M620" s="20" t="s">
        <v>3819</v>
      </c>
      <c r="N620" s="20">
        <v>0</v>
      </c>
      <c r="O620" s="22">
        <v>795</v>
      </c>
      <c r="P620" s="23" t="b">
        <v>0</v>
      </c>
      <c r="Q620" s="20"/>
      <c r="R620" s="20"/>
      <c r="S620" s="22">
        <v>45</v>
      </c>
      <c r="T620" s="20" t="s">
        <v>3820</v>
      </c>
      <c r="U620" s="20">
        <v>0</v>
      </c>
      <c r="V620" s="20" t="s">
        <v>3821</v>
      </c>
      <c r="W620" s="20">
        <v>0</v>
      </c>
      <c r="X620" s="23" t="b">
        <v>0</v>
      </c>
      <c r="Y620" s="20"/>
      <c r="Z620" s="20" t="s">
        <v>857</v>
      </c>
      <c r="AA620" s="22">
        <v>15</v>
      </c>
      <c r="AB620" s="22">
        <v>4</v>
      </c>
      <c r="AC620" s="22">
        <v>0</v>
      </c>
      <c r="AD620" s="22">
        <v>124</v>
      </c>
      <c r="AE620" s="22">
        <v>9</v>
      </c>
      <c r="AF620" s="22">
        <v>66</v>
      </c>
      <c r="AG620" s="22">
        <v>6</v>
      </c>
      <c r="AH620" s="20">
        <v>0</v>
      </c>
      <c r="AI620" s="20">
        <v>0</v>
      </c>
      <c r="AJ620" s="20" t="s">
        <v>3821</v>
      </c>
      <c r="AK620" s="22">
        <v>0</v>
      </c>
      <c r="AL620" s="22">
        <v>0</v>
      </c>
      <c r="AM620" s="22">
        <v>0</v>
      </c>
      <c r="AN620" s="22">
        <v>0</v>
      </c>
      <c r="AO620" s="22">
        <v>0</v>
      </c>
      <c r="AP620" s="22">
        <v>0</v>
      </c>
      <c r="AQ620" s="22">
        <v>0</v>
      </c>
      <c r="AR620" s="22">
        <v>0</v>
      </c>
      <c r="AS620" s="22">
        <v>0</v>
      </c>
      <c r="AT620" s="22">
        <v>0</v>
      </c>
      <c r="AU620" s="22">
        <v>0</v>
      </c>
      <c r="AV620" s="22">
        <v>0</v>
      </c>
      <c r="AW620" s="22">
        <v>0</v>
      </c>
      <c r="AX620" s="20">
        <v>0</v>
      </c>
      <c r="AY620" s="20">
        <v>0</v>
      </c>
      <c r="AZ620" s="20">
        <v>0</v>
      </c>
      <c r="BA620" s="20">
        <v>0</v>
      </c>
      <c r="BB620" s="22">
        <v>0</v>
      </c>
      <c r="BC620" s="20">
        <v>0</v>
      </c>
      <c r="BD620" s="20">
        <v>0</v>
      </c>
      <c r="BE620" s="20">
        <v>0</v>
      </c>
      <c r="BF620" s="20">
        <v>0</v>
      </c>
      <c r="BG620" s="22">
        <v>787</v>
      </c>
      <c r="BH620" s="22">
        <v>328</v>
      </c>
      <c r="BI620" s="22">
        <v>784</v>
      </c>
      <c r="BJ620" s="22">
        <v>328</v>
      </c>
      <c r="BK620" s="22">
        <v>774</v>
      </c>
      <c r="BL620" s="22">
        <v>324</v>
      </c>
      <c r="BM620" s="22">
        <v>790</v>
      </c>
      <c r="BN620" s="22">
        <v>329</v>
      </c>
      <c r="BO620" s="20"/>
      <c r="BP620" s="20"/>
      <c r="BQ620" s="20"/>
      <c r="BR620" s="20"/>
      <c r="BS620" s="20"/>
      <c r="BT620" s="20"/>
      <c r="BU620" s="22">
        <v>0</v>
      </c>
      <c r="BV620" s="22">
        <v>0</v>
      </c>
      <c r="BW620" s="22">
        <v>0</v>
      </c>
      <c r="BX620" s="22">
        <v>0</v>
      </c>
      <c r="BY620" s="22">
        <v>0</v>
      </c>
      <c r="BZ620" s="22">
        <v>0</v>
      </c>
      <c r="CA620" s="22">
        <v>507</v>
      </c>
      <c r="CB620" s="22">
        <v>303</v>
      </c>
      <c r="CC620" s="22">
        <v>719</v>
      </c>
      <c r="CD620" s="22">
        <v>288</v>
      </c>
      <c r="CE620" s="22">
        <v>788</v>
      </c>
      <c r="CF620" s="22">
        <v>329</v>
      </c>
      <c r="CG620" s="22">
        <v>820</v>
      </c>
      <c r="CH620" s="22">
        <v>352</v>
      </c>
      <c r="CI620" s="22">
        <v>0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2">
        <v>0</v>
      </c>
      <c r="B621" s="22">
        <v>0</v>
      </c>
      <c r="C621" s="22">
        <v>437626</v>
      </c>
      <c r="D621" s="22">
        <v>0</v>
      </c>
      <c r="E621" s="22">
        <v>0</v>
      </c>
      <c r="F621" s="22">
        <v>0</v>
      </c>
      <c r="G621" s="22">
        <v>0</v>
      </c>
      <c r="H621" s="22">
        <v>0</v>
      </c>
      <c r="I621" s="22">
        <v>2</v>
      </c>
      <c r="J621" s="20">
        <v>0</v>
      </c>
      <c r="K621" s="20">
        <v>0</v>
      </c>
      <c r="L621" s="22">
        <v>0</v>
      </c>
      <c r="M621" s="20" t="s">
        <v>886</v>
      </c>
      <c r="N621" s="20">
        <v>1.5</v>
      </c>
      <c r="O621" s="22">
        <v>23</v>
      </c>
      <c r="P621" s="23" t="b">
        <v>0</v>
      </c>
      <c r="Q621" s="20" t="s">
        <v>4122</v>
      </c>
      <c r="R621" s="20" t="s">
        <v>4123</v>
      </c>
      <c r="S621" s="22">
        <v>40</v>
      </c>
      <c r="T621" s="20" t="s">
        <v>887</v>
      </c>
      <c r="U621" s="20">
        <v>1.4</v>
      </c>
      <c r="V621" s="20" t="s">
        <v>888</v>
      </c>
      <c r="W621" s="20">
        <v>0.3</v>
      </c>
      <c r="X621" s="23" t="b">
        <v>0</v>
      </c>
      <c r="Y621" s="20"/>
      <c r="Z621" s="20" t="s">
        <v>898</v>
      </c>
      <c r="AA621" s="22">
        <v>16</v>
      </c>
      <c r="AB621" s="22">
        <v>17</v>
      </c>
      <c r="AC621" s="22">
        <v>10</v>
      </c>
      <c r="AD621" s="22">
        <v>36103</v>
      </c>
      <c r="AE621" s="22">
        <v>22</v>
      </c>
      <c r="AF621" s="22">
        <v>42650</v>
      </c>
      <c r="AG621" s="22">
        <v>511</v>
      </c>
      <c r="AH621" s="20">
        <v>0.4</v>
      </c>
      <c r="AI621" s="20">
        <v>2.5</v>
      </c>
      <c r="AJ621" s="20" t="s">
        <v>734</v>
      </c>
      <c r="AK621" s="22">
        <v>453</v>
      </c>
      <c r="AL621" s="22">
        <v>0</v>
      </c>
      <c r="AM621" s="22">
        <v>0</v>
      </c>
      <c r="AN621" s="22">
        <v>1</v>
      </c>
      <c r="AO621" s="22">
        <v>9</v>
      </c>
      <c r="AP621" s="22">
        <v>0</v>
      </c>
      <c r="AQ621" s="22">
        <v>0</v>
      </c>
      <c r="AR621" s="22">
        <v>0</v>
      </c>
      <c r="AS621" s="22">
        <v>2</v>
      </c>
      <c r="AT621" s="22">
        <v>0</v>
      </c>
      <c r="AU621" s="22">
        <v>0</v>
      </c>
      <c r="AV621" s="22">
        <v>0</v>
      </c>
      <c r="AW621" s="22">
        <v>65</v>
      </c>
      <c r="AX621" s="20">
        <v>57.6</v>
      </c>
      <c r="AY621" s="20">
        <v>48.8</v>
      </c>
      <c r="AZ621" s="20">
        <v>28</v>
      </c>
      <c r="BA621" s="20">
        <v>13.4</v>
      </c>
      <c r="BB621" s="22">
        <v>5</v>
      </c>
      <c r="BC621" s="20">
        <v>0.16</v>
      </c>
      <c r="BD621" s="20">
        <v>0.38</v>
      </c>
      <c r="BE621" s="20">
        <v>0.54</v>
      </c>
      <c r="BF621" s="20">
        <v>4.97</v>
      </c>
      <c r="BG621" s="22">
        <v>409</v>
      </c>
      <c r="BH621" s="22">
        <v>155</v>
      </c>
      <c r="BI621" s="22">
        <v>343</v>
      </c>
      <c r="BJ621" s="22">
        <v>118</v>
      </c>
      <c r="BK621" s="22">
        <v>375</v>
      </c>
      <c r="BL621" s="22">
        <v>128</v>
      </c>
      <c r="BM621" s="22">
        <v>411</v>
      </c>
      <c r="BN621" s="22">
        <v>146</v>
      </c>
      <c r="BO621" s="20"/>
      <c r="BP621" s="20"/>
      <c r="BQ621" s="20"/>
      <c r="BR621" s="20"/>
      <c r="BS621" s="20"/>
      <c r="BT621" s="20"/>
      <c r="BU621" s="22">
        <v>0.03</v>
      </c>
      <c r="BV621" s="22">
        <v>0</v>
      </c>
      <c r="BW621" s="22">
        <v>0.08</v>
      </c>
      <c r="BX621" s="22">
        <v>0.11</v>
      </c>
      <c r="BY621" s="22">
        <v>0.99</v>
      </c>
      <c r="BZ621" s="22">
        <v>1.79</v>
      </c>
      <c r="CA621" s="22">
        <v>716</v>
      </c>
      <c r="CB621" s="22">
        <v>194</v>
      </c>
      <c r="CC621" s="22">
        <v>200</v>
      </c>
      <c r="CD621" s="22">
        <v>62</v>
      </c>
      <c r="CE621" s="22">
        <v>393</v>
      </c>
      <c r="CF621" s="22">
        <v>136</v>
      </c>
      <c r="CG621" s="22">
        <v>311</v>
      </c>
      <c r="CH621" s="22">
        <v>125</v>
      </c>
      <c r="CI621" s="22">
        <v>0.99</v>
      </c>
      <c r="CJ621" s="22">
        <v>0.2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0"/>
      <c r="B622" s="20"/>
      <c r="C622" s="22">
        <v>224068</v>
      </c>
      <c r="D622" s="22">
        <v>0</v>
      </c>
      <c r="E622" s="22">
        <v>0</v>
      </c>
      <c r="F622" s="22">
        <v>-1</v>
      </c>
      <c r="G622" s="22">
        <v>1</v>
      </c>
      <c r="H622" s="22">
        <v>0</v>
      </c>
      <c r="I622" s="22">
        <v>1</v>
      </c>
      <c r="J622" s="20">
        <v>0.5</v>
      </c>
      <c r="K622" s="20">
        <v>0</v>
      </c>
      <c r="L622" s="22">
        <v>0</v>
      </c>
      <c r="M622" s="20" t="s">
        <v>899</v>
      </c>
      <c r="N622" s="20">
        <v>0</v>
      </c>
      <c r="O622" s="22">
        <v>28</v>
      </c>
      <c r="P622" s="23" t="b">
        <v>0</v>
      </c>
      <c r="Q622" s="20"/>
      <c r="R622" s="20"/>
      <c r="S622" s="22">
        <v>39</v>
      </c>
      <c r="T622" s="20" t="s">
        <v>900</v>
      </c>
      <c r="U622" s="20">
        <v>2.5</v>
      </c>
      <c r="V622" s="20" t="s">
        <v>733</v>
      </c>
      <c r="W622" s="20">
        <v>10.3</v>
      </c>
      <c r="X622" s="23" t="b">
        <v>0</v>
      </c>
      <c r="Y622" s="20"/>
      <c r="Z622" s="20" t="s">
        <v>857</v>
      </c>
      <c r="AA622" s="22">
        <v>16</v>
      </c>
      <c r="AB622" s="22">
        <v>17</v>
      </c>
      <c r="AC622" s="22">
        <v>42</v>
      </c>
      <c r="AD622" s="22">
        <v>1231624</v>
      </c>
      <c r="AE622" s="22">
        <v>2410</v>
      </c>
      <c r="AF622" s="22">
        <v>1468718</v>
      </c>
      <c r="AG622" s="22">
        <v>6877</v>
      </c>
      <c r="AH622" s="20">
        <v>0</v>
      </c>
      <c r="AI622" s="20">
        <v>10.8</v>
      </c>
      <c r="AJ622" s="20" t="s">
        <v>733</v>
      </c>
      <c r="AK622" s="22">
        <v>1530</v>
      </c>
      <c r="AL622" s="22">
        <v>0</v>
      </c>
      <c r="AM622" s="22">
        <v>0</v>
      </c>
      <c r="AN622" s="22">
        <v>2</v>
      </c>
      <c r="AO622" s="22">
        <v>28</v>
      </c>
      <c r="AP622" s="22">
        <v>0</v>
      </c>
      <c r="AQ622" s="22">
        <v>0</v>
      </c>
      <c r="AR622" s="22">
        <v>0</v>
      </c>
      <c r="AS622" s="22">
        <v>1</v>
      </c>
      <c r="AT622" s="22">
        <v>0</v>
      </c>
      <c r="AU622" s="22">
        <v>55</v>
      </c>
      <c r="AV622" s="22">
        <v>0</v>
      </c>
      <c r="AW622" s="22">
        <v>281</v>
      </c>
      <c r="AX622" s="20">
        <v>379.6</v>
      </c>
      <c r="AY622" s="20">
        <v>0</v>
      </c>
      <c r="AZ622" s="20">
        <v>0</v>
      </c>
      <c r="BA622" s="20">
        <v>37.9</v>
      </c>
      <c r="BB622" s="22">
        <v>17</v>
      </c>
      <c r="BC622" s="20">
        <v>0</v>
      </c>
      <c r="BD622" s="20">
        <v>0</v>
      </c>
      <c r="BE622" s="20">
        <v>0</v>
      </c>
      <c r="BF622" s="20">
        <v>25.43</v>
      </c>
      <c r="BG622" s="22">
        <v>129</v>
      </c>
      <c r="BH622" s="22">
        <v>17</v>
      </c>
      <c r="BI622" s="22">
        <v>534</v>
      </c>
      <c r="BJ622" s="22">
        <v>34</v>
      </c>
      <c r="BK622" s="22">
        <v>493</v>
      </c>
      <c r="BL622" s="22">
        <v>23</v>
      </c>
      <c r="BM622" s="22">
        <v>287</v>
      </c>
      <c r="BN622" s="22">
        <v>17</v>
      </c>
      <c r="BO622" s="20"/>
      <c r="BP622" s="20"/>
      <c r="BQ622" s="20"/>
      <c r="BR622" s="20"/>
      <c r="BS622" s="20"/>
      <c r="BT622" s="20"/>
      <c r="BU622" s="22">
        <v>0</v>
      </c>
      <c r="BV622" s="22">
        <v>3.24</v>
      </c>
      <c r="BW622" s="22">
        <v>0</v>
      </c>
      <c r="BX622" s="22">
        <v>0</v>
      </c>
      <c r="BY622" s="22">
        <v>1.5</v>
      </c>
      <c r="BZ622" s="22">
        <v>1.65</v>
      </c>
      <c r="CA622" s="22">
        <v>808</v>
      </c>
      <c r="CB622" s="22">
        <v>84</v>
      </c>
      <c r="CC622" s="22">
        <v>408</v>
      </c>
      <c r="CD622" s="22">
        <v>44</v>
      </c>
      <c r="CE622" s="22">
        <v>214</v>
      </c>
      <c r="CF622" s="22">
        <v>25</v>
      </c>
      <c r="CG622" s="22">
        <v>40</v>
      </c>
      <c r="CH622" s="22">
        <v>7</v>
      </c>
      <c r="CI622" s="22">
        <v>1</v>
      </c>
      <c r="CJ622" s="22">
        <v>0.12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100</v>
      </c>
      <c r="B623" s="22">
        <v>100</v>
      </c>
      <c r="C623" s="22">
        <v>209046</v>
      </c>
      <c r="D623" s="22">
        <v>0</v>
      </c>
      <c r="E623" s="22">
        <v>0</v>
      </c>
      <c r="F623" s="22">
        <v>-3</v>
      </c>
      <c r="G623" s="22">
        <v>3</v>
      </c>
      <c r="H623" s="22">
        <v>1</v>
      </c>
      <c r="I623" s="22">
        <v>3</v>
      </c>
      <c r="J623" s="20">
        <v>4.5</v>
      </c>
      <c r="K623" s="20">
        <v>4</v>
      </c>
      <c r="L623" s="22">
        <v>1</v>
      </c>
      <c r="M623" s="20" t="s">
        <v>1164</v>
      </c>
      <c r="N623" s="20">
        <v>4</v>
      </c>
      <c r="O623" s="22">
        <v>205</v>
      </c>
      <c r="P623" s="23" t="b">
        <v>0</v>
      </c>
      <c r="Q623" s="20"/>
      <c r="R623" s="20" t="s">
        <v>3922</v>
      </c>
      <c r="S623" s="22">
        <v>47</v>
      </c>
      <c r="T623" s="20" t="s">
        <v>1165</v>
      </c>
      <c r="U623" s="20">
        <v>3.5</v>
      </c>
      <c r="V623" s="20" t="s">
        <v>736</v>
      </c>
      <c r="W623" s="20">
        <v>0.8</v>
      </c>
      <c r="X623" s="23" t="b">
        <v>0</v>
      </c>
      <c r="Y623" s="20"/>
      <c r="Z623" s="20" t="s">
        <v>857</v>
      </c>
      <c r="AA623" s="22">
        <v>16</v>
      </c>
      <c r="AB623" s="22">
        <v>17</v>
      </c>
      <c r="AC623" s="22">
        <v>67</v>
      </c>
      <c r="AD623" s="22">
        <v>125495</v>
      </c>
      <c r="AE623" s="22">
        <v>6493</v>
      </c>
      <c r="AF623" s="22">
        <v>66768</v>
      </c>
      <c r="AG623" s="22">
        <v>2182</v>
      </c>
      <c r="AH623" s="20">
        <v>0.9</v>
      </c>
      <c r="AI623" s="20">
        <v>14.3</v>
      </c>
      <c r="AJ623" s="20" t="s">
        <v>736</v>
      </c>
      <c r="AK623" s="22">
        <v>1062</v>
      </c>
      <c r="AL623" s="22">
        <v>4</v>
      </c>
      <c r="AM623" s="22">
        <v>2</v>
      </c>
      <c r="AN623" s="22">
        <v>2</v>
      </c>
      <c r="AO623" s="22">
        <v>24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11</v>
      </c>
      <c r="AW623" s="22">
        <v>219</v>
      </c>
      <c r="AX623" s="20">
        <v>280</v>
      </c>
      <c r="AY623" s="20">
        <v>289.5</v>
      </c>
      <c r="AZ623" s="20">
        <v>182</v>
      </c>
      <c r="BA623" s="20">
        <v>75.3</v>
      </c>
      <c r="BB623" s="22">
        <v>11</v>
      </c>
      <c r="BC623" s="20">
        <v>1.23</v>
      </c>
      <c r="BD623" s="20">
        <v>1.17</v>
      </c>
      <c r="BE623" s="20">
        <v>2.4</v>
      </c>
      <c r="BF623" s="20">
        <v>17.32</v>
      </c>
      <c r="BG623" s="22">
        <v>212</v>
      </c>
      <c r="BH623" s="22">
        <v>85</v>
      </c>
      <c r="BI623" s="22">
        <v>98</v>
      </c>
      <c r="BJ623" s="22">
        <v>70</v>
      </c>
      <c r="BK623" s="22">
        <v>148</v>
      </c>
      <c r="BL623" s="22">
        <v>94</v>
      </c>
      <c r="BM623" s="22">
        <v>155</v>
      </c>
      <c r="BN623" s="22">
        <v>82</v>
      </c>
      <c r="BO623" s="20"/>
      <c r="BP623" s="20"/>
      <c r="BQ623" s="20"/>
      <c r="BR623" s="20"/>
      <c r="BS623" s="20"/>
      <c r="BT623" s="20"/>
      <c r="BU623" s="22">
        <v>0.1</v>
      </c>
      <c r="BV623" s="22">
        <v>0</v>
      </c>
      <c r="BW623" s="22">
        <v>0.1</v>
      </c>
      <c r="BX623" s="22">
        <v>0.2</v>
      </c>
      <c r="BY623" s="22">
        <v>1.47</v>
      </c>
      <c r="BZ623" s="22">
        <v>2.0299999999999998</v>
      </c>
      <c r="CA623" s="22">
        <v>318</v>
      </c>
      <c r="CB623" s="22">
        <v>208</v>
      </c>
      <c r="CC623" s="22">
        <v>56</v>
      </c>
      <c r="CD623" s="22">
        <v>30</v>
      </c>
      <c r="CE623" s="22">
        <v>94</v>
      </c>
      <c r="CF623" s="22">
        <v>49</v>
      </c>
      <c r="CG623" s="22">
        <v>216</v>
      </c>
      <c r="CH623" s="22">
        <v>67</v>
      </c>
      <c r="CI623" s="22">
        <v>0.93</v>
      </c>
      <c r="CJ623" s="22">
        <v>0.17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100</v>
      </c>
      <c r="B624" s="22">
        <v>100</v>
      </c>
      <c r="C624" s="22">
        <v>449434</v>
      </c>
      <c r="D624" s="22">
        <v>0</v>
      </c>
      <c r="E624" s="22">
        <v>0</v>
      </c>
      <c r="F624" s="22">
        <v>1</v>
      </c>
      <c r="G624" s="22">
        <v>-1</v>
      </c>
      <c r="H624" s="22">
        <v>1</v>
      </c>
      <c r="I624" s="22">
        <v>3</v>
      </c>
      <c r="J624" s="20">
        <v>3.3</v>
      </c>
      <c r="K624" s="20">
        <v>2.8</v>
      </c>
      <c r="L624" s="22">
        <v>1</v>
      </c>
      <c r="M624" s="20" t="s">
        <v>443</v>
      </c>
      <c r="N624" s="20">
        <v>2.8</v>
      </c>
      <c r="O624" s="22">
        <v>378</v>
      </c>
      <c r="P624" s="23" t="b">
        <v>0</v>
      </c>
      <c r="Q624" s="20"/>
      <c r="R624" s="20" t="s">
        <v>3609</v>
      </c>
      <c r="S624" s="22">
        <v>51</v>
      </c>
      <c r="T624" s="20" t="s">
        <v>1446</v>
      </c>
      <c r="U624" s="20">
        <v>3.6</v>
      </c>
      <c r="V624" s="20" t="s">
        <v>581</v>
      </c>
      <c r="W624" s="20">
        <v>2.6</v>
      </c>
      <c r="X624" s="23" t="b">
        <v>0</v>
      </c>
      <c r="Y624" s="20"/>
      <c r="Z624" s="20" t="s">
        <v>857</v>
      </c>
      <c r="AA624" s="22">
        <v>16</v>
      </c>
      <c r="AB624" s="22">
        <v>17</v>
      </c>
      <c r="AC624" s="22">
        <v>97</v>
      </c>
      <c r="AD624" s="22">
        <v>487723</v>
      </c>
      <c r="AE624" s="22">
        <v>25153</v>
      </c>
      <c r="AF624" s="22">
        <v>379026</v>
      </c>
      <c r="AG624" s="22">
        <v>3930</v>
      </c>
      <c r="AH624" s="20">
        <v>0.5</v>
      </c>
      <c r="AI624" s="20">
        <v>19</v>
      </c>
      <c r="AJ624" s="20" t="s">
        <v>581</v>
      </c>
      <c r="AK624" s="22">
        <v>1836</v>
      </c>
      <c r="AL624" s="22">
        <v>5</v>
      </c>
      <c r="AM624" s="22">
        <v>7</v>
      </c>
      <c r="AN624" s="22">
        <v>2</v>
      </c>
      <c r="AO624" s="22">
        <v>35</v>
      </c>
      <c r="AP624" s="22">
        <v>0</v>
      </c>
      <c r="AQ624" s="22">
        <v>0</v>
      </c>
      <c r="AR624" s="22">
        <v>0</v>
      </c>
      <c r="AS624" s="22">
        <v>1</v>
      </c>
      <c r="AT624" s="22">
        <v>0</v>
      </c>
      <c r="AU624" s="22">
        <v>0</v>
      </c>
      <c r="AV624" s="22">
        <v>4</v>
      </c>
      <c r="AW624" s="22">
        <v>307</v>
      </c>
      <c r="AX624" s="20">
        <v>463.6</v>
      </c>
      <c r="AY624" s="20">
        <v>324.39999999999998</v>
      </c>
      <c r="AZ624" s="20">
        <v>536</v>
      </c>
      <c r="BA624" s="20">
        <v>132.19999999999999</v>
      </c>
      <c r="BB624" s="22">
        <v>19</v>
      </c>
      <c r="BC624" s="20">
        <v>5.59</v>
      </c>
      <c r="BD624" s="20">
        <v>3.03</v>
      </c>
      <c r="BE624" s="20">
        <v>8.6199999999999992</v>
      </c>
      <c r="BF624" s="20">
        <v>30.61</v>
      </c>
      <c r="BG624" s="22">
        <v>81</v>
      </c>
      <c r="BH624" s="22">
        <v>29</v>
      </c>
      <c r="BI624" s="22">
        <v>82</v>
      </c>
      <c r="BJ624" s="22">
        <v>61</v>
      </c>
      <c r="BK624" s="22">
        <v>36</v>
      </c>
      <c r="BL624" s="22">
        <v>20</v>
      </c>
      <c r="BM624" s="22">
        <v>52</v>
      </c>
      <c r="BN624" s="22">
        <v>39</v>
      </c>
      <c r="BO624" s="20"/>
      <c r="BP624" s="20"/>
      <c r="BQ624" s="20"/>
      <c r="BR624" s="20"/>
      <c r="BS624" s="20"/>
      <c r="BT624" s="20"/>
      <c r="BU624" s="22">
        <v>0.27</v>
      </c>
      <c r="BV624" s="22">
        <v>0</v>
      </c>
      <c r="BW624" s="22">
        <v>0.15</v>
      </c>
      <c r="BX624" s="22">
        <v>0.42</v>
      </c>
      <c r="BY624" s="22">
        <v>1.5</v>
      </c>
      <c r="BZ624" s="22">
        <v>1.72</v>
      </c>
      <c r="CA624" s="22">
        <v>169</v>
      </c>
      <c r="CB624" s="22">
        <v>103</v>
      </c>
      <c r="CC624" s="22">
        <v>118</v>
      </c>
      <c r="CD624" s="22">
        <v>55</v>
      </c>
      <c r="CE624" s="22">
        <v>81</v>
      </c>
      <c r="CF624" s="22">
        <v>43</v>
      </c>
      <c r="CG624" s="22">
        <v>126</v>
      </c>
      <c r="CH624" s="22">
        <v>39</v>
      </c>
      <c r="CI624" s="22">
        <v>0.93</v>
      </c>
      <c r="CJ624" s="22">
        <v>0.1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0</v>
      </c>
      <c r="B625" s="22">
        <v>0</v>
      </c>
      <c r="C625" s="22">
        <v>461682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3</v>
      </c>
      <c r="J625" s="20">
        <v>0</v>
      </c>
      <c r="K625" s="20">
        <v>0</v>
      </c>
      <c r="L625" s="22">
        <v>0</v>
      </c>
      <c r="M625" s="20" t="s">
        <v>1444</v>
      </c>
      <c r="N625" s="20">
        <v>0</v>
      </c>
      <c r="O625" s="22">
        <v>434</v>
      </c>
      <c r="P625" s="23" t="b">
        <v>0</v>
      </c>
      <c r="Q625" s="20" t="s">
        <v>3923</v>
      </c>
      <c r="R625" s="20" t="s">
        <v>2543</v>
      </c>
      <c r="S625" s="22">
        <v>45</v>
      </c>
      <c r="T625" s="20" t="s">
        <v>2227</v>
      </c>
      <c r="U625" s="20">
        <v>1</v>
      </c>
      <c r="V625" s="20" t="s">
        <v>2228</v>
      </c>
      <c r="W625" s="20">
        <v>0</v>
      </c>
      <c r="X625" s="23" t="b">
        <v>0</v>
      </c>
      <c r="Y625" s="20"/>
      <c r="Z625" s="20" t="s">
        <v>871</v>
      </c>
      <c r="AA625" s="22">
        <v>16</v>
      </c>
      <c r="AB625" s="22">
        <v>17</v>
      </c>
      <c r="AC625" s="22">
        <v>1</v>
      </c>
      <c r="AD625" s="22">
        <v>0</v>
      </c>
      <c r="AE625" s="22">
        <v>0</v>
      </c>
      <c r="AF625" s="22">
        <v>1142</v>
      </c>
      <c r="AG625" s="22">
        <v>1</v>
      </c>
      <c r="AH625" s="20">
        <v>0</v>
      </c>
      <c r="AI625" s="20">
        <v>0.2</v>
      </c>
      <c r="AJ625" s="20" t="s">
        <v>2229</v>
      </c>
      <c r="AK625" s="22">
        <v>4</v>
      </c>
      <c r="AL625" s="22">
        <v>0</v>
      </c>
      <c r="AM625" s="22">
        <v>0</v>
      </c>
      <c r="AN625" s="22">
        <v>0</v>
      </c>
      <c r="AO625" s="22">
        <v>0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0</v>
      </c>
      <c r="AX625" s="20">
        <v>0</v>
      </c>
      <c r="AY625" s="20">
        <v>1.6</v>
      </c>
      <c r="AZ625" s="20">
        <v>0</v>
      </c>
      <c r="BA625" s="20">
        <v>0</v>
      </c>
      <c r="BB625" s="22">
        <v>0</v>
      </c>
      <c r="BC625" s="20">
        <v>0</v>
      </c>
      <c r="BD625" s="20">
        <v>0</v>
      </c>
      <c r="BE625" s="20">
        <v>0</v>
      </c>
      <c r="BF625" s="20">
        <v>0</v>
      </c>
      <c r="BG625" s="22">
        <v>730</v>
      </c>
      <c r="BH625" s="22">
        <v>286</v>
      </c>
      <c r="BI625" s="22">
        <v>470</v>
      </c>
      <c r="BJ625" s="22">
        <v>230</v>
      </c>
      <c r="BK625" s="22">
        <v>711</v>
      </c>
      <c r="BL625" s="22">
        <v>279</v>
      </c>
      <c r="BM625" s="22">
        <v>733</v>
      </c>
      <c r="BN625" s="22">
        <v>287</v>
      </c>
      <c r="BO625" s="20"/>
      <c r="BP625" s="20"/>
      <c r="BQ625" s="20"/>
      <c r="BR625" s="20"/>
      <c r="BS625" s="20"/>
      <c r="BT625" s="20"/>
      <c r="BU625" s="22">
        <v>0</v>
      </c>
      <c r="BV625" s="22">
        <v>0</v>
      </c>
      <c r="BW625" s="22">
        <v>0</v>
      </c>
      <c r="BX625" s="22">
        <v>0</v>
      </c>
      <c r="BY625" s="22">
        <v>0</v>
      </c>
      <c r="BZ625" s="22">
        <v>0</v>
      </c>
      <c r="CA625" s="22">
        <v>428</v>
      </c>
      <c r="CB625" s="22">
        <v>247</v>
      </c>
      <c r="CC625" s="22">
        <v>652</v>
      </c>
      <c r="CD625" s="22">
        <v>239</v>
      </c>
      <c r="CE625" s="22">
        <v>471</v>
      </c>
      <c r="CF625" s="22">
        <v>213</v>
      </c>
      <c r="CG625" s="22">
        <v>763</v>
      </c>
      <c r="CH625" s="22">
        <v>308</v>
      </c>
      <c r="CI625" s="22">
        <v>0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0"/>
      <c r="B626" s="20"/>
      <c r="C626" s="22">
        <v>48615</v>
      </c>
      <c r="D626" s="22">
        <v>0</v>
      </c>
      <c r="E626" s="22">
        <v>0</v>
      </c>
      <c r="F626" s="22">
        <v>-2</v>
      </c>
      <c r="G626" s="22">
        <v>2</v>
      </c>
      <c r="H626" s="22">
        <v>0</v>
      </c>
      <c r="I626" s="22">
        <v>3</v>
      </c>
      <c r="J626" s="20">
        <v>0.5</v>
      </c>
      <c r="K626" s="20">
        <v>0</v>
      </c>
      <c r="L626" s="22">
        <v>0</v>
      </c>
      <c r="M626" s="20" t="s">
        <v>1297</v>
      </c>
      <c r="N626" s="20">
        <v>0</v>
      </c>
      <c r="O626" s="22">
        <v>435</v>
      </c>
      <c r="P626" s="23" t="b">
        <v>0</v>
      </c>
      <c r="Q626" s="20"/>
      <c r="R626" s="20"/>
      <c r="S626" s="22">
        <v>43</v>
      </c>
      <c r="T626" s="20" t="s">
        <v>1530</v>
      </c>
      <c r="U626" s="20">
        <v>0</v>
      </c>
      <c r="V626" s="20" t="s">
        <v>716</v>
      </c>
      <c r="W626" s="20">
        <v>0.1</v>
      </c>
      <c r="X626" s="23" t="b">
        <v>0</v>
      </c>
      <c r="Y626" s="20"/>
      <c r="Z626" s="20" t="s">
        <v>857</v>
      </c>
      <c r="AA626" s="22">
        <v>16</v>
      </c>
      <c r="AB626" s="22">
        <v>17</v>
      </c>
      <c r="AC626" s="22">
        <v>0</v>
      </c>
      <c r="AD626" s="22">
        <v>31617</v>
      </c>
      <c r="AE626" s="22">
        <v>113</v>
      </c>
      <c r="AF626" s="22">
        <v>29677</v>
      </c>
      <c r="AG626" s="22">
        <v>160</v>
      </c>
      <c r="AH626" s="20">
        <v>0</v>
      </c>
      <c r="AI626" s="20">
        <v>0</v>
      </c>
      <c r="AJ626" s="20" t="s">
        <v>716</v>
      </c>
      <c r="AK626" s="22">
        <v>0</v>
      </c>
      <c r="AL626" s="22">
        <v>0</v>
      </c>
      <c r="AM626" s="22">
        <v>0</v>
      </c>
      <c r="AN626" s="22">
        <v>0</v>
      </c>
      <c r="AO626" s="22">
        <v>0</v>
      </c>
      <c r="AP626" s="22">
        <v>0</v>
      </c>
      <c r="AQ626" s="22">
        <v>0</v>
      </c>
      <c r="AR626" s="22">
        <v>0</v>
      </c>
      <c r="AS626" s="22">
        <v>0</v>
      </c>
      <c r="AT626" s="22">
        <v>0</v>
      </c>
      <c r="AU626" s="22">
        <v>0</v>
      </c>
      <c r="AV626" s="22">
        <v>0</v>
      </c>
      <c r="AW626" s="22">
        <v>0</v>
      </c>
      <c r="AX626" s="20">
        <v>0</v>
      </c>
      <c r="AY626" s="20">
        <v>0</v>
      </c>
      <c r="AZ626" s="20">
        <v>0</v>
      </c>
      <c r="BA626" s="20">
        <v>0</v>
      </c>
      <c r="BB626" s="22">
        <v>0</v>
      </c>
      <c r="BC626" s="20">
        <v>0</v>
      </c>
      <c r="BD626" s="20">
        <v>0</v>
      </c>
      <c r="BE626" s="20">
        <v>0</v>
      </c>
      <c r="BF626" s="20">
        <v>0</v>
      </c>
      <c r="BG626" s="22">
        <v>656</v>
      </c>
      <c r="BH626" s="22">
        <v>245</v>
      </c>
      <c r="BI626" s="22">
        <v>642</v>
      </c>
      <c r="BJ626" s="22">
        <v>247</v>
      </c>
      <c r="BK626" s="22">
        <v>613</v>
      </c>
      <c r="BL626" s="22">
        <v>234</v>
      </c>
      <c r="BM626" s="22">
        <v>659</v>
      </c>
      <c r="BN626" s="22">
        <v>246</v>
      </c>
      <c r="BO626" s="20"/>
      <c r="BP626" s="20"/>
      <c r="BQ626" s="20"/>
      <c r="BR626" s="20"/>
      <c r="BS626" s="20"/>
      <c r="BT626" s="20"/>
      <c r="BU626" s="22">
        <v>0</v>
      </c>
      <c r="BV626" s="22">
        <v>0</v>
      </c>
      <c r="BW626" s="22">
        <v>0</v>
      </c>
      <c r="BX626" s="22">
        <v>0</v>
      </c>
      <c r="BY626" s="22">
        <v>0</v>
      </c>
      <c r="BZ626" s="22">
        <v>0</v>
      </c>
      <c r="CA626" s="22">
        <v>598</v>
      </c>
      <c r="CB626" s="22">
        <v>344</v>
      </c>
      <c r="CC626" s="22">
        <v>537</v>
      </c>
      <c r="CD626" s="22">
        <v>189</v>
      </c>
      <c r="CE626" s="22">
        <v>667</v>
      </c>
      <c r="CF626" s="22">
        <v>253</v>
      </c>
      <c r="CG626" s="22">
        <v>389</v>
      </c>
      <c r="CH626" s="22">
        <v>121</v>
      </c>
      <c r="CI626" s="22">
        <v>0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0</v>
      </c>
      <c r="B627" s="22">
        <v>0</v>
      </c>
      <c r="C627" s="22">
        <v>80226</v>
      </c>
      <c r="D627" s="22">
        <v>0</v>
      </c>
      <c r="E627" s="22">
        <v>0</v>
      </c>
      <c r="F627" s="22">
        <v>0</v>
      </c>
      <c r="G627" s="22">
        <v>0</v>
      </c>
      <c r="H627" s="22">
        <v>1</v>
      </c>
      <c r="I627" s="22">
        <v>2</v>
      </c>
      <c r="J627" s="20">
        <v>0</v>
      </c>
      <c r="K627" s="20">
        <v>0</v>
      </c>
      <c r="L627" s="22">
        <v>0</v>
      </c>
      <c r="M627" s="20" t="s">
        <v>1577</v>
      </c>
      <c r="N627" s="20">
        <v>0</v>
      </c>
      <c r="O627" s="22">
        <v>436</v>
      </c>
      <c r="P627" s="23" t="b">
        <v>0</v>
      </c>
      <c r="Q627" s="20" t="s">
        <v>3924</v>
      </c>
      <c r="R627" s="20" t="s">
        <v>3610</v>
      </c>
      <c r="S627" s="22">
        <v>45</v>
      </c>
      <c r="T627" s="20" t="s">
        <v>1578</v>
      </c>
      <c r="U627" s="20">
        <v>2.2000000000000002</v>
      </c>
      <c r="V627" s="20" t="s">
        <v>1579</v>
      </c>
      <c r="W627" s="20">
        <v>0.6</v>
      </c>
      <c r="X627" s="23" t="b">
        <v>0</v>
      </c>
      <c r="Y627" s="20"/>
      <c r="Z627" s="20" t="s">
        <v>871</v>
      </c>
      <c r="AA627" s="22">
        <v>16</v>
      </c>
      <c r="AB627" s="22">
        <v>17</v>
      </c>
      <c r="AC627" s="22">
        <v>27</v>
      </c>
      <c r="AD627" s="22">
        <v>257816</v>
      </c>
      <c r="AE627" s="22">
        <v>0</v>
      </c>
      <c r="AF627" s="22">
        <v>273628</v>
      </c>
      <c r="AG627" s="22">
        <v>348</v>
      </c>
      <c r="AH627" s="20">
        <v>0</v>
      </c>
      <c r="AI627" s="20">
        <v>6</v>
      </c>
      <c r="AJ627" s="20" t="s">
        <v>1579</v>
      </c>
      <c r="AK627" s="22">
        <v>831</v>
      </c>
      <c r="AL627" s="22">
        <v>0</v>
      </c>
      <c r="AM627" s="22">
        <v>2</v>
      </c>
      <c r="AN627" s="22">
        <v>1</v>
      </c>
      <c r="AO627" s="22">
        <v>15</v>
      </c>
      <c r="AP627" s="22">
        <v>0</v>
      </c>
      <c r="AQ627" s="22">
        <v>0</v>
      </c>
      <c r="AR627" s="22">
        <v>0</v>
      </c>
      <c r="AS627" s="22">
        <v>2</v>
      </c>
      <c r="AT627" s="22">
        <v>0</v>
      </c>
      <c r="AU627" s="22">
        <v>0</v>
      </c>
      <c r="AV627" s="22">
        <v>3</v>
      </c>
      <c r="AW627" s="22">
        <v>137</v>
      </c>
      <c r="AX627" s="20">
        <v>187.6</v>
      </c>
      <c r="AY627" s="20">
        <v>84.8</v>
      </c>
      <c r="AZ627" s="20">
        <v>45</v>
      </c>
      <c r="BA627" s="20">
        <v>31.8</v>
      </c>
      <c r="BB627" s="22">
        <v>10</v>
      </c>
      <c r="BC627" s="20">
        <v>0.16</v>
      </c>
      <c r="BD627" s="20">
        <v>0.45</v>
      </c>
      <c r="BE627" s="20">
        <v>0.61</v>
      </c>
      <c r="BF627" s="20">
        <v>13.94</v>
      </c>
      <c r="BG627" s="22">
        <v>281</v>
      </c>
      <c r="BH627" s="22">
        <v>105</v>
      </c>
      <c r="BI627" s="22">
        <v>286</v>
      </c>
      <c r="BJ627" s="22">
        <v>88</v>
      </c>
      <c r="BK627" s="22">
        <v>325</v>
      </c>
      <c r="BL627" s="22">
        <v>104</v>
      </c>
      <c r="BM627" s="22">
        <v>315</v>
      </c>
      <c r="BN627" s="22">
        <v>112</v>
      </c>
      <c r="BO627" s="20"/>
      <c r="BP627" s="20"/>
      <c r="BQ627" s="20"/>
      <c r="BR627" s="20"/>
      <c r="BS627" s="20"/>
      <c r="BT627" s="20"/>
      <c r="BU627" s="22">
        <v>0.02</v>
      </c>
      <c r="BV627" s="22">
        <v>0</v>
      </c>
      <c r="BW627" s="22">
        <v>0.05</v>
      </c>
      <c r="BX627" s="22">
        <v>7.0000000000000007E-2</v>
      </c>
      <c r="BY627" s="22">
        <v>1.51</v>
      </c>
      <c r="BZ627" s="22">
        <v>1.62</v>
      </c>
      <c r="CA627" s="22">
        <v>355</v>
      </c>
      <c r="CB627" s="22">
        <v>53</v>
      </c>
      <c r="CC627" s="22">
        <v>612</v>
      </c>
      <c r="CD627" s="22">
        <v>251</v>
      </c>
      <c r="CE627" s="22">
        <v>270</v>
      </c>
      <c r="CF627" s="22">
        <v>88</v>
      </c>
      <c r="CG627" s="22">
        <v>231</v>
      </c>
      <c r="CH627" s="22">
        <v>95</v>
      </c>
      <c r="CI627" s="22">
        <v>1.08</v>
      </c>
      <c r="CJ627" s="22">
        <v>0.11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100</v>
      </c>
      <c r="B628" s="22">
        <v>100</v>
      </c>
      <c r="C628" s="22">
        <v>210156</v>
      </c>
      <c r="D628" s="22">
        <v>0</v>
      </c>
      <c r="E628" s="22">
        <v>0</v>
      </c>
      <c r="F628" s="22">
        <v>-2</v>
      </c>
      <c r="G628" s="22">
        <v>2</v>
      </c>
      <c r="H628" s="22">
        <v>0</v>
      </c>
      <c r="I628" s="22">
        <v>4</v>
      </c>
      <c r="J628" s="20">
        <v>3.7</v>
      </c>
      <c r="K628" s="20">
        <v>3.2</v>
      </c>
      <c r="L628" s="22">
        <v>1</v>
      </c>
      <c r="M628" s="20" t="s">
        <v>1551</v>
      </c>
      <c r="N628" s="20">
        <v>3.2</v>
      </c>
      <c r="O628" s="22">
        <v>437</v>
      </c>
      <c r="P628" s="23" t="b">
        <v>0</v>
      </c>
      <c r="Q628" s="20"/>
      <c r="R628" s="20" t="s">
        <v>3343</v>
      </c>
      <c r="S628" s="22">
        <v>63</v>
      </c>
      <c r="T628" s="20" t="s">
        <v>1552</v>
      </c>
      <c r="U628" s="20">
        <v>3.8</v>
      </c>
      <c r="V628" s="20" t="s">
        <v>426</v>
      </c>
      <c r="W628" s="20">
        <v>2.2000000000000002</v>
      </c>
      <c r="X628" s="23" t="b">
        <v>0</v>
      </c>
      <c r="Y628" s="20"/>
      <c r="Z628" s="20" t="s">
        <v>857</v>
      </c>
      <c r="AA628" s="22">
        <v>16</v>
      </c>
      <c r="AB628" s="22">
        <v>17</v>
      </c>
      <c r="AC628" s="22">
        <v>64</v>
      </c>
      <c r="AD628" s="22">
        <v>922336</v>
      </c>
      <c r="AE628" s="22">
        <v>16624</v>
      </c>
      <c r="AF628" s="22">
        <v>895460</v>
      </c>
      <c r="AG628" s="22">
        <v>3090</v>
      </c>
      <c r="AH628" s="20">
        <v>0.5</v>
      </c>
      <c r="AI628" s="20">
        <v>10.199999999999999</v>
      </c>
      <c r="AJ628" s="20" t="s">
        <v>426</v>
      </c>
      <c r="AK628" s="22">
        <v>1020</v>
      </c>
      <c r="AL628" s="22">
        <v>6</v>
      </c>
      <c r="AM628" s="22">
        <v>3</v>
      </c>
      <c r="AN628" s="22">
        <v>3</v>
      </c>
      <c r="AO628" s="22">
        <v>21</v>
      </c>
      <c r="AP628" s="22">
        <v>0</v>
      </c>
      <c r="AQ628" s="22">
        <v>0</v>
      </c>
      <c r="AR628" s="22">
        <v>0</v>
      </c>
      <c r="AS628" s="22">
        <v>2</v>
      </c>
      <c r="AT628" s="22">
        <v>0</v>
      </c>
      <c r="AU628" s="22">
        <v>0</v>
      </c>
      <c r="AV628" s="22">
        <v>5</v>
      </c>
      <c r="AW628" s="22">
        <v>239</v>
      </c>
      <c r="AX628" s="20">
        <v>303.2</v>
      </c>
      <c r="AY628" s="20">
        <v>131.69999999999999</v>
      </c>
      <c r="AZ628" s="20">
        <v>308</v>
      </c>
      <c r="BA628" s="20">
        <v>74</v>
      </c>
      <c r="BB628" s="22">
        <v>12</v>
      </c>
      <c r="BC628" s="20">
        <v>4.8499999999999996</v>
      </c>
      <c r="BD628" s="20">
        <v>0.9</v>
      </c>
      <c r="BE628" s="20">
        <v>5.75</v>
      </c>
      <c r="BF628" s="20">
        <v>15.34</v>
      </c>
      <c r="BG628" s="22">
        <v>196</v>
      </c>
      <c r="BH628" s="22">
        <v>22</v>
      </c>
      <c r="BI628" s="22">
        <v>216</v>
      </c>
      <c r="BJ628" s="22">
        <v>32</v>
      </c>
      <c r="BK628" s="22">
        <v>84</v>
      </c>
      <c r="BL628" s="22">
        <v>31</v>
      </c>
      <c r="BM628" s="22">
        <v>162</v>
      </c>
      <c r="BN628" s="22">
        <v>30</v>
      </c>
      <c r="BO628" s="20"/>
      <c r="BP628" s="20"/>
      <c r="BQ628" s="20"/>
      <c r="BR628" s="20"/>
      <c r="BS628" s="20"/>
      <c r="BT628" s="20"/>
      <c r="BU628" s="22">
        <v>0.43</v>
      </c>
      <c r="BV628" s="22">
        <v>0</v>
      </c>
      <c r="BW628" s="22">
        <v>0.08</v>
      </c>
      <c r="BX628" s="22">
        <v>0.51</v>
      </c>
      <c r="BY628" s="22">
        <v>1.35</v>
      </c>
      <c r="BZ628" s="22">
        <v>1.85</v>
      </c>
      <c r="CA628" s="22">
        <v>54</v>
      </c>
      <c r="CB628" s="22">
        <v>20</v>
      </c>
      <c r="CC628" s="22">
        <v>92</v>
      </c>
      <c r="CD628" s="22">
        <v>16</v>
      </c>
      <c r="CE628" s="22">
        <v>66</v>
      </c>
      <c r="CF628" s="22">
        <v>13</v>
      </c>
      <c r="CG628" s="22">
        <v>134</v>
      </c>
      <c r="CH628" s="22">
        <v>22</v>
      </c>
      <c r="CI628" s="22">
        <v>1.06</v>
      </c>
      <c r="CJ628" s="22">
        <v>0.26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0</v>
      </c>
      <c r="B629" s="22">
        <v>0</v>
      </c>
      <c r="C629" s="22">
        <v>437753</v>
      </c>
      <c r="D629" s="22">
        <v>0</v>
      </c>
      <c r="E629" s="22">
        <v>0</v>
      </c>
      <c r="F629" s="22">
        <v>-1</v>
      </c>
      <c r="G629" s="22">
        <v>1</v>
      </c>
      <c r="H629" s="22">
        <v>0</v>
      </c>
      <c r="I629" s="22">
        <v>2</v>
      </c>
      <c r="J629" s="20">
        <v>0</v>
      </c>
      <c r="K629" s="20">
        <v>0</v>
      </c>
      <c r="L629" s="22">
        <v>0</v>
      </c>
      <c r="M629" s="20" t="s">
        <v>1555</v>
      </c>
      <c r="N629" s="20">
        <v>0</v>
      </c>
      <c r="O629" s="22">
        <v>438</v>
      </c>
      <c r="P629" s="23" t="b">
        <v>0</v>
      </c>
      <c r="Q629" s="20" t="s">
        <v>3092</v>
      </c>
      <c r="R629" s="20" t="s">
        <v>3093</v>
      </c>
      <c r="S629" s="22">
        <v>39</v>
      </c>
      <c r="T629" s="20" t="s">
        <v>1556</v>
      </c>
      <c r="U629" s="20">
        <v>0</v>
      </c>
      <c r="V629" s="20" t="s">
        <v>712</v>
      </c>
      <c r="W629" s="20">
        <v>0.1</v>
      </c>
      <c r="X629" s="23" t="b">
        <v>0</v>
      </c>
      <c r="Y629" s="20"/>
      <c r="Z629" s="20" t="s">
        <v>871</v>
      </c>
      <c r="AA629" s="22">
        <v>16</v>
      </c>
      <c r="AB629" s="22">
        <v>17</v>
      </c>
      <c r="AC629" s="22">
        <v>0</v>
      </c>
      <c r="AD629" s="22">
        <v>1479</v>
      </c>
      <c r="AE629" s="22">
        <v>0</v>
      </c>
      <c r="AF629" s="22">
        <v>9606</v>
      </c>
      <c r="AG629" s="22">
        <v>10</v>
      </c>
      <c r="AH629" s="20">
        <v>0</v>
      </c>
      <c r="AI629" s="20">
        <v>0</v>
      </c>
      <c r="AJ629" s="20" t="s">
        <v>712</v>
      </c>
      <c r="AK629" s="22">
        <v>0</v>
      </c>
      <c r="AL629" s="22">
        <v>0</v>
      </c>
      <c r="AM629" s="22">
        <v>0</v>
      </c>
      <c r="AN629" s="22">
        <v>0</v>
      </c>
      <c r="AO629" s="22">
        <v>0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0</v>
      </c>
      <c r="AX629" s="20">
        <v>0</v>
      </c>
      <c r="AY629" s="20">
        <v>0</v>
      </c>
      <c r="AZ629" s="20">
        <v>0</v>
      </c>
      <c r="BA629" s="20">
        <v>0</v>
      </c>
      <c r="BB629" s="22">
        <v>0</v>
      </c>
      <c r="BC629" s="20">
        <v>0</v>
      </c>
      <c r="BD629" s="20">
        <v>0</v>
      </c>
      <c r="BE629" s="20">
        <v>0</v>
      </c>
      <c r="BF629" s="20">
        <v>0</v>
      </c>
      <c r="BG629" s="22">
        <v>551</v>
      </c>
      <c r="BH629" s="22">
        <v>192</v>
      </c>
      <c r="BI629" s="22">
        <v>537</v>
      </c>
      <c r="BJ629" s="22">
        <v>191</v>
      </c>
      <c r="BK629" s="22">
        <v>496</v>
      </c>
      <c r="BL629" s="22">
        <v>177</v>
      </c>
      <c r="BM629" s="22">
        <v>554</v>
      </c>
      <c r="BN629" s="22">
        <v>191</v>
      </c>
      <c r="BO629" s="20"/>
      <c r="BP629" s="20"/>
      <c r="BQ629" s="20"/>
      <c r="BR629" s="20"/>
      <c r="BS629" s="20"/>
      <c r="BT629" s="20"/>
      <c r="BU629" s="22">
        <v>0</v>
      </c>
      <c r="BV629" s="22">
        <v>0</v>
      </c>
      <c r="BW629" s="22">
        <v>0</v>
      </c>
      <c r="BX629" s="22">
        <v>0</v>
      </c>
      <c r="BY629" s="22">
        <v>0</v>
      </c>
      <c r="BZ629" s="22">
        <v>0</v>
      </c>
      <c r="CA629" s="22">
        <v>815</v>
      </c>
      <c r="CB629" s="22">
        <v>258</v>
      </c>
      <c r="CC629" s="22">
        <v>412</v>
      </c>
      <c r="CD629" s="22">
        <v>138</v>
      </c>
      <c r="CE629" s="22">
        <v>562</v>
      </c>
      <c r="CF629" s="22">
        <v>188</v>
      </c>
      <c r="CG629" s="22">
        <v>492</v>
      </c>
      <c r="CH629" s="22">
        <v>189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2">
        <v>100</v>
      </c>
      <c r="B630" s="22">
        <v>75</v>
      </c>
      <c r="C630" s="22">
        <v>90585</v>
      </c>
      <c r="D630" s="22">
        <v>0</v>
      </c>
      <c r="E630" s="22">
        <v>0</v>
      </c>
      <c r="F630" s="22">
        <v>0</v>
      </c>
      <c r="G630" s="22">
        <v>0</v>
      </c>
      <c r="H630" s="22">
        <v>1</v>
      </c>
      <c r="I630" s="22">
        <v>2</v>
      </c>
      <c r="J630" s="20">
        <v>0.5</v>
      </c>
      <c r="K630" s="20">
        <v>0</v>
      </c>
      <c r="L630" s="22">
        <v>0</v>
      </c>
      <c r="M630" s="20" t="s">
        <v>1557</v>
      </c>
      <c r="N630" s="20">
        <v>0</v>
      </c>
      <c r="O630" s="22">
        <v>439</v>
      </c>
      <c r="P630" s="23" t="b">
        <v>0</v>
      </c>
      <c r="Q630" s="20"/>
      <c r="R630" s="20" t="s">
        <v>4124</v>
      </c>
      <c r="S630" s="22">
        <v>45</v>
      </c>
      <c r="T630" s="20" t="s">
        <v>1558</v>
      </c>
      <c r="U630" s="20">
        <v>2.5</v>
      </c>
      <c r="V630" s="20" t="s">
        <v>635</v>
      </c>
      <c r="W630" s="20">
        <v>0.4</v>
      </c>
      <c r="X630" s="23" t="b">
        <v>0</v>
      </c>
      <c r="Y630" s="20"/>
      <c r="Z630" s="20" t="s">
        <v>857</v>
      </c>
      <c r="AA630" s="22">
        <v>16</v>
      </c>
      <c r="AB630" s="22">
        <v>17</v>
      </c>
      <c r="AC630" s="22">
        <v>37</v>
      </c>
      <c r="AD630" s="22">
        <v>126892</v>
      </c>
      <c r="AE630" s="22">
        <v>2435</v>
      </c>
      <c r="AF630" s="22">
        <v>124297</v>
      </c>
      <c r="AG630" s="22">
        <v>312</v>
      </c>
      <c r="AH630" s="20">
        <v>0</v>
      </c>
      <c r="AI630" s="20">
        <v>8.1999999999999993</v>
      </c>
      <c r="AJ630" s="20" t="s">
        <v>635</v>
      </c>
      <c r="AK630" s="22">
        <v>994</v>
      </c>
      <c r="AL630" s="22">
        <v>1</v>
      </c>
      <c r="AM630" s="22">
        <v>0</v>
      </c>
      <c r="AN630" s="22">
        <v>3</v>
      </c>
      <c r="AO630" s="22">
        <v>18</v>
      </c>
      <c r="AP630" s="22">
        <v>0</v>
      </c>
      <c r="AQ630" s="22">
        <v>0</v>
      </c>
      <c r="AR630" s="22">
        <v>0</v>
      </c>
      <c r="AS630" s="22">
        <v>1</v>
      </c>
      <c r="AT630" s="22">
        <v>1</v>
      </c>
      <c r="AU630" s="22">
        <v>0</v>
      </c>
      <c r="AV630" s="22">
        <v>3</v>
      </c>
      <c r="AW630" s="22">
        <v>192</v>
      </c>
      <c r="AX630" s="20">
        <v>317.8</v>
      </c>
      <c r="AY630" s="20">
        <v>59.1</v>
      </c>
      <c r="AZ630" s="20">
        <v>161</v>
      </c>
      <c r="BA630" s="20">
        <v>53.9</v>
      </c>
      <c r="BB630" s="22">
        <v>13</v>
      </c>
      <c r="BC630" s="20">
        <v>1.33</v>
      </c>
      <c r="BD630" s="20">
        <v>0.66</v>
      </c>
      <c r="BE630" s="20">
        <v>1.99</v>
      </c>
      <c r="BF630" s="20">
        <v>19.64</v>
      </c>
      <c r="BG630" s="22">
        <v>183</v>
      </c>
      <c r="BH630" s="22">
        <v>66</v>
      </c>
      <c r="BI630" s="22">
        <v>329</v>
      </c>
      <c r="BJ630" s="22">
        <v>112</v>
      </c>
      <c r="BK630" s="22">
        <v>169</v>
      </c>
      <c r="BL630" s="22">
        <v>27</v>
      </c>
      <c r="BM630" s="22">
        <v>221</v>
      </c>
      <c r="BN630" s="22">
        <v>64</v>
      </c>
      <c r="BO630" s="20"/>
      <c r="BP630" s="20"/>
      <c r="BQ630" s="20"/>
      <c r="BR630" s="20"/>
      <c r="BS630" s="20"/>
      <c r="BT630" s="20"/>
      <c r="BU630" s="22">
        <v>0.12</v>
      </c>
      <c r="BV630" s="22">
        <v>0</v>
      </c>
      <c r="BW630" s="22">
        <v>0.06</v>
      </c>
      <c r="BX630" s="22">
        <v>0.18</v>
      </c>
      <c r="BY630" s="22">
        <v>1.78</v>
      </c>
      <c r="BZ630" s="22">
        <v>1.63</v>
      </c>
      <c r="CA630" s="22">
        <v>359</v>
      </c>
      <c r="CB630" s="22">
        <v>55</v>
      </c>
      <c r="CC630" s="22">
        <v>613</v>
      </c>
      <c r="CD630" s="22">
        <v>252</v>
      </c>
      <c r="CE630" s="22">
        <v>218</v>
      </c>
      <c r="CF630" s="22">
        <v>64</v>
      </c>
      <c r="CG630" s="22">
        <v>254</v>
      </c>
      <c r="CH630" s="22">
        <v>101</v>
      </c>
      <c r="CI630" s="22">
        <v>1.18</v>
      </c>
      <c r="CJ630" s="22">
        <v>0.27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0</v>
      </c>
      <c r="B631" s="22">
        <v>0</v>
      </c>
      <c r="C631" s="22">
        <v>245830</v>
      </c>
      <c r="D631" s="22">
        <v>0</v>
      </c>
      <c r="E631" s="22">
        <v>0</v>
      </c>
      <c r="F631" s="22">
        <v>0</v>
      </c>
      <c r="G631" s="22">
        <v>0</v>
      </c>
      <c r="H631" s="22">
        <v>0</v>
      </c>
      <c r="I631" s="22">
        <v>3</v>
      </c>
      <c r="J631" s="20">
        <v>0</v>
      </c>
      <c r="K631" s="20">
        <v>0</v>
      </c>
      <c r="L631" s="22">
        <v>0</v>
      </c>
      <c r="M631" s="20" t="s">
        <v>1038</v>
      </c>
      <c r="N631" s="20">
        <v>0</v>
      </c>
      <c r="O631" s="22">
        <v>440</v>
      </c>
      <c r="P631" s="23" t="b">
        <v>0</v>
      </c>
      <c r="Q631" s="20" t="s">
        <v>2424</v>
      </c>
      <c r="R631" s="20" t="s">
        <v>2425</v>
      </c>
      <c r="S631" s="22">
        <v>45</v>
      </c>
      <c r="T631" s="20" t="s">
        <v>2230</v>
      </c>
      <c r="U631" s="20">
        <v>0</v>
      </c>
      <c r="V631" s="20" t="s">
        <v>2231</v>
      </c>
      <c r="W631" s="20">
        <v>0</v>
      </c>
      <c r="X631" s="23" t="b">
        <v>0</v>
      </c>
      <c r="Y631" s="20"/>
      <c r="Z631" s="20" t="s">
        <v>871</v>
      </c>
      <c r="AA631" s="22">
        <v>16</v>
      </c>
      <c r="AB631" s="22">
        <v>17</v>
      </c>
      <c r="AC631" s="22">
        <v>0</v>
      </c>
      <c r="AD631" s="22">
        <v>0</v>
      </c>
      <c r="AE631" s="22">
        <v>0</v>
      </c>
      <c r="AF631" s="22">
        <v>353</v>
      </c>
      <c r="AG631" s="22">
        <v>0</v>
      </c>
      <c r="AH631" s="20">
        <v>0</v>
      </c>
      <c r="AI631" s="20">
        <v>0</v>
      </c>
      <c r="AJ631" s="20" t="s">
        <v>2231</v>
      </c>
      <c r="AK631" s="22">
        <v>0</v>
      </c>
      <c r="AL631" s="22">
        <v>0</v>
      </c>
      <c r="AM631" s="22">
        <v>0</v>
      </c>
      <c r="AN631" s="22">
        <v>0</v>
      </c>
      <c r="AO631" s="22">
        <v>0</v>
      </c>
      <c r="AP631" s="22">
        <v>0</v>
      </c>
      <c r="AQ631" s="22">
        <v>0</v>
      </c>
      <c r="AR631" s="22">
        <v>0</v>
      </c>
      <c r="AS631" s="22">
        <v>0</v>
      </c>
      <c r="AT631" s="22">
        <v>0</v>
      </c>
      <c r="AU631" s="22">
        <v>0</v>
      </c>
      <c r="AV631" s="22">
        <v>0</v>
      </c>
      <c r="AW631" s="22">
        <v>0</v>
      </c>
      <c r="AX631" s="20">
        <v>0</v>
      </c>
      <c r="AY631" s="20">
        <v>0</v>
      </c>
      <c r="AZ631" s="20">
        <v>0</v>
      </c>
      <c r="BA631" s="20">
        <v>0</v>
      </c>
      <c r="BB631" s="22">
        <v>0</v>
      </c>
      <c r="BC631" s="20">
        <v>0</v>
      </c>
      <c r="BD631" s="20">
        <v>0</v>
      </c>
      <c r="BE631" s="20">
        <v>0</v>
      </c>
      <c r="BF631" s="20">
        <v>0</v>
      </c>
      <c r="BG631" s="22">
        <v>716</v>
      </c>
      <c r="BH631" s="22">
        <v>277</v>
      </c>
      <c r="BI631" s="22">
        <v>710</v>
      </c>
      <c r="BJ631" s="22">
        <v>277</v>
      </c>
      <c r="BK631" s="22">
        <v>693</v>
      </c>
      <c r="BL631" s="22">
        <v>269</v>
      </c>
      <c r="BM631" s="22">
        <v>719</v>
      </c>
      <c r="BN631" s="22">
        <v>278</v>
      </c>
      <c r="BO631" s="20"/>
      <c r="BP631" s="20"/>
      <c r="BQ631" s="20"/>
      <c r="BR631" s="20"/>
      <c r="BS631" s="20"/>
      <c r="BT631" s="20"/>
      <c r="BU631" s="22">
        <v>0</v>
      </c>
      <c r="BV631" s="22">
        <v>0</v>
      </c>
      <c r="BW631" s="22">
        <v>0</v>
      </c>
      <c r="BX631" s="22">
        <v>0</v>
      </c>
      <c r="BY631" s="22">
        <v>0</v>
      </c>
      <c r="BZ631" s="22">
        <v>0</v>
      </c>
      <c r="CA631" s="22">
        <v>403</v>
      </c>
      <c r="CB631" s="22">
        <v>234</v>
      </c>
      <c r="CC631" s="22">
        <v>635</v>
      </c>
      <c r="CD631" s="22">
        <v>228</v>
      </c>
      <c r="CE631" s="22">
        <v>723</v>
      </c>
      <c r="CF631" s="22">
        <v>282</v>
      </c>
      <c r="CG631" s="22">
        <v>798</v>
      </c>
      <c r="CH631" s="22">
        <v>335</v>
      </c>
      <c r="CI631" s="22">
        <v>0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0</v>
      </c>
      <c r="B632" s="22">
        <v>0</v>
      </c>
      <c r="C632" s="22">
        <v>56917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2</v>
      </c>
      <c r="J632" s="20">
        <v>0</v>
      </c>
      <c r="K632" s="20">
        <v>0</v>
      </c>
      <c r="L632" s="22">
        <v>0</v>
      </c>
      <c r="M632" s="20" t="s">
        <v>1531</v>
      </c>
      <c r="N632" s="20">
        <v>0</v>
      </c>
      <c r="O632" s="22">
        <v>441</v>
      </c>
      <c r="P632" s="23" t="b">
        <v>0</v>
      </c>
      <c r="Q632" s="20" t="s">
        <v>2544</v>
      </c>
      <c r="R632" s="20" t="s">
        <v>2545</v>
      </c>
      <c r="S632" s="22">
        <v>45</v>
      </c>
      <c r="T632" s="20" t="s">
        <v>1532</v>
      </c>
      <c r="U632" s="20">
        <v>0</v>
      </c>
      <c r="V632" s="20" t="s">
        <v>599</v>
      </c>
      <c r="W632" s="20">
        <v>0</v>
      </c>
      <c r="X632" s="23" t="b">
        <v>0</v>
      </c>
      <c r="Y632" s="20"/>
      <c r="Z632" s="20" t="s">
        <v>871</v>
      </c>
      <c r="AA632" s="22">
        <v>16</v>
      </c>
      <c r="AB632" s="22">
        <v>17</v>
      </c>
      <c r="AC632" s="22">
        <v>0</v>
      </c>
      <c r="AD632" s="22">
        <v>0</v>
      </c>
      <c r="AE632" s="22">
        <v>0</v>
      </c>
      <c r="AF632" s="22">
        <v>2349</v>
      </c>
      <c r="AG632" s="22">
        <v>1</v>
      </c>
      <c r="AH632" s="20">
        <v>0</v>
      </c>
      <c r="AI632" s="20">
        <v>0</v>
      </c>
      <c r="AJ632" s="20" t="s">
        <v>599</v>
      </c>
      <c r="AK632" s="22">
        <v>0</v>
      </c>
      <c r="AL632" s="22">
        <v>0</v>
      </c>
      <c r="AM632" s="22">
        <v>0</v>
      </c>
      <c r="AN632" s="22">
        <v>0</v>
      </c>
      <c r="AO632" s="22">
        <v>0</v>
      </c>
      <c r="AP632" s="22">
        <v>0</v>
      </c>
      <c r="AQ632" s="22">
        <v>0</v>
      </c>
      <c r="AR632" s="22">
        <v>0</v>
      </c>
      <c r="AS632" s="22">
        <v>0</v>
      </c>
      <c r="AT632" s="22">
        <v>0</v>
      </c>
      <c r="AU632" s="22">
        <v>0</v>
      </c>
      <c r="AV632" s="22">
        <v>0</v>
      </c>
      <c r="AW632" s="22">
        <v>0</v>
      </c>
      <c r="AX632" s="20">
        <v>0</v>
      </c>
      <c r="AY632" s="20">
        <v>0</v>
      </c>
      <c r="AZ632" s="20">
        <v>0</v>
      </c>
      <c r="BA632" s="20">
        <v>0</v>
      </c>
      <c r="BB632" s="22">
        <v>0</v>
      </c>
      <c r="BC632" s="20">
        <v>0</v>
      </c>
      <c r="BD632" s="20">
        <v>0</v>
      </c>
      <c r="BE632" s="20">
        <v>0</v>
      </c>
      <c r="BF632" s="20">
        <v>0</v>
      </c>
      <c r="BG632" s="22">
        <v>702</v>
      </c>
      <c r="BH632" s="22">
        <v>268</v>
      </c>
      <c r="BI632" s="22">
        <v>692</v>
      </c>
      <c r="BJ632" s="22">
        <v>268</v>
      </c>
      <c r="BK632" s="22">
        <v>671</v>
      </c>
      <c r="BL632" s="22">
        <v>265</v>
      </c>
      <c r="BM632" s="22">
        <v>705</v>
      </c>
      <c r="BN632" s="22">
        <v>268</v>
      </c>
      <c r="BO632" s="20"/>
      <c r="BP632" s="20"/>
      <c r="BQ632" s="20"/>
      <c r="BR632" s="20"/>
      <c r="BS632" s="20"/>
      <c r="BT632" s="20"/>
      <c r="BU632" s="22">
        <v>0</v>
      </c>
      <c r="BV632" s="22">
        <v>0</v>
      </c>
      <c r="BW632" s="22">
        <v>0</v>
      </c>
      <c r="BX632" s="22">
        <v>0</v>
      </c>
      <c r="BY632" s="22">
        <v>0</v>
      </c>
      <c r="BZ632" s="22">
        <v>0</v>
      </c>
      <c r="CA632" s="22">
        <v>353</v>
      </c>
      <c r="CB632" s="22">
        <v>51</v>
      </c>
      <c r="CC632" s="22">
        <v>611</v>
      </c>
      <c r="CD632" s="22">
        <v>250</v>
      </c>
      <c r="CE632" s="22">
        <v>709</v>
      </c>
      <c r="CF632" s="22">
        <v>266</v>
      </c>
      <c r="CG632" s="22">
        <v>695</v>
      </c>
      <c r="CH632" s="22">
        <v>246</v>
      </c>
      <c r="CI632" s="22">
        <v>0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100</v>
      </c>
      <c r="B633" s="22">
        <v>100</v>
      </c>
      <c r="C633" s="22">
        <v>513046</v>
      </c>
      <c r="D633" s="22">
        <v>0</v>
      </c>
      <c r="E633" s="22">
        <v>0</v>
      </c>
      <c r="F633" s="22">
        <v>-2</v>
      </c>
      <c r="G633" s="22">
        <v>2</v>
      </c>
      <c r="H633" s="22">
        <v>0</v>
      </c>
      <c r="I633" s="22">
        <v>3</v>
      </c>
      <c r="J633" s="20">
        <v>2.2999999999999998</v>
      </c>
      <c r="K633" s="20">
        <v>1.8</v>
      </c>
      <c r="L633" s="22">
        <v>2</v>
      </c>
      <c r="M633" s="20" t="s">
        <v>156</v>
      </c>
      <c r="N633" s="20">
        <v>1.8</v>
      </c>
      <c r="O633" s="22">
        <v>442</v>
      </c>
      <c r="P633" s="23" t="b">
        <v>0</v>
      </c>
      <c r="Q633" s="20"/>
      <c r="R633" s="20" t="s">
        <v>3445</v>
      </c>
      <c r="S633" s="22">
        <v>53</v>
      </c>
      <c r="T633" s="20" t="s">
        <v>1583</v>
      </c>
      <c r="U633" s="20">
        <v>1.8</v>
      </c>
      <c r="V633" s="20" t="s">
        <v>1584</v>
      </c>
      <c r="W633" s="20">
        <v>0.1</v>
      </c>
      <c r="X633" s="23" t="b">
        <v>0</v>
      </c>
      <c r="Y633" s="20"/>
      <c r="Z633" s="20" t="s">
        <v>857</v>
      </c>
      <c r="AA633" s="22">
        <v>16</v>
      </c>
      <c r="AB633" s="22">
        <v>17</v>
      </c>
      <c r="AC633" s="22">
        <v>37</v>
      </c>
      <c r="AD633" s="22">
        <v>6416</v>
      </c>
      <c r="AE633" s="22">
        <v>386</v>
      </c>
      <c r="AF633" s="22">
        <v>14141</v>
      </c>
      <c r="AG633" s="22">
        <v>86</v>
      </c>
      <c r="AH633" s="20">
        <v>0.3</v>
      </c>
      <c r="AI633" s="20">
        <v>7</v>
      </c>
      <c r="AJ633" s="20" t="s">
        <v>156</v>
      </c>
      <c r="AK633" s="22">
        <v>1118</v>
      </c>
      <c r="AL633" s="22">
        <v>1</v>
      </c>
      <c r="AM633" s="22">
        <v>0</v>
      </c>
      <c r="AN633" s="22">
        <v>1</v>
      </c>
      <c r="AO633" s="22">
        <v>27</v>
      </c>
      <c r="AP633" s="22">
        <v>0</v>
      </c>
      <c r="AQ633" s="22">
        <v>0</v>
      </c>
      <c r="AR633" s="22">
        <v>0</v>
      </c>
      <c r="AS633" s="22">
        <v>3</v>
      </c>
      <c r="AT633" s="22">
        <v>0</v>
      </c>
      <c r="AU633" s="22">
        <v>0</v>
      </c>
      <c r="AV633" s="22">
        <v>2</v>
      </c>
      <c r="AW633" s="22">
        <v>173</v>
      </c>
      <c r="AX633" s="20">
        <v>186.4</v>
      </c>
      <c r="AY633" s="20">
        <v>93.8</v>
      </c>
      <c r="AZ633" s="20">
        <v>65</v>
      </c>
      <c r="BA633" s="20">
        <v>34.4</v>
      </c>
      <c r="BB633" s="22">
        <v>12</v>
      </c>
      <c r="BC633" s="20">
        <v>0.57999999999999996</v>
      </c>
      <c r="BD633" s="20">
        <v>0.66</v>
      </c>
      <c r="BE633" s="20">
        <v>1.24</v>
      </c>
      <c r="BF633" s="20">
        <v>18.440000000000001</v>
      </c>
      <c r="BG633" s="22">
        <v>282</v>
      </c>
      <c r="BH633" s="22">
        <v>119</v>
      </c>
      <c r="BI633" s="22">
        <v>268</v>
      </c>
      <c r="BJ633" s="22">
        <v>152</v>
      </c>
      <c r="BK633" s="22">
        <v>285</v>
      </c>
      <c r="BL633" s="22">
        <v>145</v>
      </c>
      <c r="BM633" s="22">
        <v>302</v>
      </c>
      <c r="BN633" s="22">
        <v>140</v>
      </c>
      <c r="BO633" s="22">
        <v>3</v>
      </c>
      <c r="BP633" s="20"/>
      <c r="BQ633" s="20"/>
      <c r="BR633" s="20"/>
      <c r="BS633" s="20"/>
      <c r="BT633" s="20"/>
      <c r="BU633" s="22">
        <v>0.05</v>
      </c>
      <c r="BV633" s="22">
        <v>0</v>
      </c>
      <c r="BW633" s="22">
        <v>0.05</v>
      </c>
      <c r="BX633" s="22">
        <v>0.1</v>
      </c>
      <c r="BY633" s="22">
        <v>1.48</v>
      </c>
      <c r="BZ633" s="22">
        <v>2.17</v>
      </c>
      <c r="CA633" s="22">
        <v>150</v>
      </c>
      <c r="CB633" s="22">
        <v>93</v>
      </c>
      <c r="CC633" s="22">
        <v>188</v>
      </c>
      <c r="CD633" s="22">
        <v>90</v>
      </c>
      <c r="CE633" s="22">
        <v>345</v>
      </c>
      <c r="CF633" s="22">
        <v>149</v>
      </c>
      <c r="CG633" s="22">
        <v>458</v>
      </c>
      <c r="CH633" s="22">
        <v>151</v>
      </c>
      <c r="CI633" s="22">
        <v>0.97</v>
      </c>
      <c r="CJ633" s="22">
        <v>0.08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0</v>
      </c>
      <c r="B634" s="22">
        <v>0</v>
      </c>
      <c r="C634" s="22">
        <v>230251</v>
      </c>
      <c r="D634" s="22">
        <v>0</v>
      </c>
      <c r="E634" s="22">
        <v>0</v>
      </c>
      <c r="F634" s="22">
        <v>-2</v>
      </c>
      <c r="G634" s="22">
        <v>2</v>
      </c>
      <c r="H634" s="22">
        <v>0</v>
      </c>
      <c r="I634" s="22">
        <v>4</v>
      </c>
      <c r="J634" s="20">
        <v>0</v>
      </c>
      <c r="K634" s="20">
        <v>0</v>
      </c>
      <c r="L634" s="22">
        <v>0</v>
      </c>
      <c r="M634" s="20" t="s">
        <v>1575</v>
      </c>
      <c r="N634" s="20">
        <v>0</v>
      </c>
      <c r="O634" s="22">
        <v>443</v>
      </c>
      <c r="P634" s="23" t="b">
        <v>0</v>
      </c>
      <c r="Q634" s="20" t="s">
        <v>3094</v>
      </c>
      <c r="R634" s="20" t="s">
        <v>3095</v>
      </c>
      <c r="S634" s="22">
        <v>48</v>
      </c>
      <c r="T634" s="20" t="s">
        <v>1576</v>
      </c>
      <c r="U634" s="20">
        <v>0</v>
      </c>
      <c r="V634" s="20" t="s">
        <v>586</v>
      </c>
      <c r="W634" s="20">
        <v>0.1</v>
      </c>
      <c r="X634" s="23" t="b">
        <v>0</v>
      </c>
      <c r="Y634" s="20"/>
      <c r="Z634" s="20" t="s">
        <v>871</v>
      </c>
      <c r="AA634" s="22">
        <v>16</v>
      </c>
      <c r="AB634" s="22">
        <v>17</v>
      </c>
      <c r="AC634" s="22">
        <v>0</v>
      </c>
      <c r="AD634" s="22">
        <v>6239</v>
      </c>
      <c r="AE634" s="22">
        <v>0</v>
      </c>
      <c r="AF634" s="22">
        <v>52131</v>
      </c>
      <c r="AG634" s="22">
        <v>20</v>
      </c>
      <c r="AH634" s="20">
        <v>0</v>
      </c>
      <c r="AI634" s="20">
        <v>0</v>
      </c>
      <c r="AJ634" s="20" t="s">
        <v>586</v>
      </c>
      <c r="AK634" s="22">
        <v>0</v>
      </c>
      <c r="AL634" s="22">
        <v>0</v>
      </c>
      <c r="AM634" s="22">
        <v>0</v>
      </c>
      <c r="AN634" s="22">
        <v>0</v>
      </c>
      <c r="AO634" s="22">
        <v>0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0</v>
      </c>
      <c r="AX634" s="20">
        <v>0</v>
      </c>
      <c r="AY634" s="20">
        <v>0</v>
      </c>
      <c r="AZ634" s="20">
        <v>0</v>
      </c>
      <c r="BA634" s="20">
        <v>0</v>
      </c>
      <c r="BB634" s="22">
        <v>0</v>
      </c>
      <c r="BC634" s="20">
        <v>0</v>
      </c>
      <c r="BD634" s="20">
        <v>0</v>
      </c>
      <c r="BE634" s="20">
        <v>0</v>
      </c>
      <c r="BF634" s="20">
        <v>0</v>
      </c>
      <c r="BG634" s="22">
        <v>797</v>
      </c>
      <c r="BH634" s="22">
        <v>98</v>
      </c>
      <c r="BI634" s="22">
        <v>793</v>
      </c>
      <c r="BJ634" s="22">
        <v>99</v>
      </c>
      <c r="BK634" s="22">
        <v>788</v>
      </c>
      <c r="BL634" s="22">
        <v>99</v>
      </c>
      <c r="BM634" s="22">
        <v>798</v>
      </c>
      <c r="BN634" s="22">
        <v>99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</v>
      </c>
      <c r="BX634" s="22">
        <v>0</v>
      </c>
      <c r="BY634" s="22">
        <v>0</v>
      </c>
      <c r="BZ634" s="22">
        <v>0</v>
      </c>
      <c r="CA634" s="22">
        <v>293</v>
      </c>
      <c r="CB634" s="22">
        <v>60</v>
      </c>
      <c r="CC634" s="22">
        <v>747</v>
      </c>
      <c r="CD634" s="22">
        <v>85</v>
      </c>
      <c r="CE634" s="22">
        <v>797</v>
      </c>
      <c r="CF634" s="22">
        <v>99</v>
      </c>
      <c r="CG634" s="22">
        <v>390</v>
      </c>
      <c r="CH634" s="22">
        <v>60</v>
      </c>
      <c r="CI634" s="22">
        <v>0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0</v>
      </c>
      <c r="B635" s="22">
        <v>0</v>
      </c>
      <c r="C635" s="22">
        <v>173399</v>
      </c>
      <c r="D635" s="22">
        <v>0</v>
      </c>
      <c r="E635" s="22">
        <v>0</v>
      </c>
      <c r="F635" s="22">
        <v>0</v>
      </c>
      <c r="G635" s="22">
        <v>0</v>
      </c>
      <c r="H635" s="22">
        <v>0</v>
      </c>
      <c r="I635" s="22">
        <v>2</v>
      </c>
      <c r="J635" s="20">
        <v>0</v>
      </c>
      <c r="K635" s="20">
        <v>0</v>
      </c>
      <c r="L635" s="22">
        <v>0</v>
      </c>
      <c r="M635" s="20" t="s">
        <v>860</v>
      </c>
      <c r="N635" s="20">
        <v>0</v>
      </c>
      <c r="O635" s="22">
        <v>444</v>
      </c>
      <c r="P635" s="23" t="b">
        <v>0</v>
      </c>
      <c r="Q635" s="20" t="s">
        <v>2849</v>
      </c>
      <c r="R635" s="20" t="s">
        <v>2850</v>
      </c>
      <c r="S635" s="22">
        <v>40</v>
      </c>
      <c r="T635" s="20" t="s">
        <v>1535</v>
      </c>
      <c r="U635" s="20">
        <v>0</v>
      </c>
      <c r="V635" s="20" t="s">
        <v>714</v>
      </c>
      <c r="W635" s="20">
        <v>0</v>
      </c>
      <c r="X635" s="23" t="b">
        <v>0</v>
      </c>
      <c r="Y635" s="20"/>
      <c r="Z635" s="20" t="s">
        <v>871</v>
      </c>
      <c r="AA635" s="22">
        <v>16</v>
      </c>
      <c r="AB635" s="22">
        <v>17</v>
      </c>
      <c r="AC635" s="22">
        <v>0</v>
      </c>
      <c r="AD635" s="22">
        <v>796</v>
      </c>
      <c r="AE635" s="22">
        <v>0</v>
      </c>
      <c r="AF635" s="22">
        <v>10809</v>
      </c>
      <c r="AG635" s="22">
        <v>13</v>
      </c>
      <c r="AH635" s="20">
        <v>0</v>
      </c>
      <c r="AI635" s="20">
        <v>0</v>
      </c>
      <c r="AJ635" s="20" t="s">
        <v>714</v>
      </c>
      <c r="AK635" s="22">
        <v>0</v>
      </c>
      <c r="AL635" s="22">
        <v>0</v>
      </c>
      <c r="AM635" s="22">
        <v>0</v>
      </c>
      <c r="AN635" s="22">
        <v>0</v>
      </c>
      <c r="AO635" s="22">
        <v>0</v>
      </c>
      <c r="AP635" s="22">
        <v>0</v>
      </c>
      <c r="AQ635" s="22">
        <v>0</v>
      </c>
      <c r="AR635" s="22">
        <v>0</v>
      </c>
      <c r="AS635" s="22">
        <v>0</v>
      </c>
      <c r="AT635" s="22">
        <v>0</v>
      </c>
      <c r="AU635" s="22">
        <v>0</v>
      </c>
      <c r="AV635" s="22">
        <v>0</v>
      </c>
      <c r="AW635" s="22">
        <v>0</v>
      </c>
      <c r="AX635" s="20">
        <v>0</v>
      </c>
      <c r="AY635" s="20">
        <v>0</v>
      </c>
      <c r="AZ635" s="20">
        <v>0</v>
      </c>
      <c r="BA635" s="20">
        <v>0</v>
      </c>
      <c r="BB635" s="22">
        <v>0</v>
      </c>
      <c r="BC635" s="20">
        <v>0</v>
      </c>
      <c r="BD635" s="20">
        <v>0</v>
      </c>
      <c r="BE635" s="20">
        <v>0</v>
      </c>
      <c r="BF635" s="20">
        <v>0</v>
      </c>
      <c r="BG635" s="22">
        <v>573</v>
      </c>
      <c r="BH635" s="22">
        <v>201</v>
      </c>
      <c r="BI635" s="22">
        <v>559</v>
      </c>
      <c r="BJ635" s="22">
        <v>200</v>
      </c>
      <c r="BK635" s="22">
        <v>521</v>
      </c>
      <c r="BL635" s="22">
        <v>189</v>
      </c>
      <c r="BM635" s="22">
        <v>577</v>
      </c>
      <c r="BN635" s="22">
        <v>201</v>
      </c>
      <c r="BO635" s="20"/>
      <c r="BP635" s="20"/>
      <c r="BQ635" s="20"/>
      <c r="BR635" s="20"/>
      <c r="BS635" s="20"/>
      <c r="BT635" s="20"/>
      <c r="BU635" s="22">
        <v>0</v>
      </c>
      <c r="BV635" s="22">
        <v>0</v>
      </c>
      <c r="BW635" s="22">
        <v>0</v>
      </c>
      <c r="BX635" s="22">
        <v>0</v>
      </c>
      <c r="BY635" s="22">
        <v>0</v>
      </c>
      <c r="BZ635" s="22">
        <v>0</v>
      </c>
      <c r="CA635" s="22">
        <v>690</v>
      </c>
      <c r="CB635" s="22">
        <v>175</v>
      </c>
      <c r="CC635" s="22">
        <v>437</v>
      </c>
      <c r="CD635" s="22">
        <v>150</v>
      </c>
      <c r="CE635" s="22">
        <v>584</v>
      </c>
      <c r="CF635" s="22">
        <v>197</v>
      </c>
      <c r="CG635" s="22">
        <v>518</v>
      </c>
      <c r="CH635" s="22">
        <v>198</v>
      </c>
      <c r="CI635" s="22">
        <v>0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100</v>
      </c>
      <c r="B636" s="22">
        <v>100</v>
      </c>
      <c r="C636" s="22">
        <v>116404</v>
      </c>
      <c r="D636" s="22">
        <v>0</v>
      </c>
      <c r="E636" s="22">
        <v>0</v>
      </c>
      <c r="F636" s="22">
        <v>-1</v>
      </c>
      <c r="G636" s="22">
        <v>1</v>
      </c>
      <c r="H636" s="22">
        <v>0</v>
      </c>
      <c r="I636" s="22">
        <v>2</v>
      </c>
      <c r="J636" s="20">
        <v>1.5</v>
      </c>
      <c r="K636" s="20">
        <v>1</v>
      </c>
      <c r="L636" s="22">
        <v>0</v>
      </c>
      <c r="M636" s="20" t="s">
        <v>1757</v>
      </c>
      <c r="N636" s="20">
        <v>1</v>
      </c>
      <c r="O636" s="22">
        <v>445</v>
      </c>
      <c r="P636" s="23" t="b">
        <v>0</v>
      </c>
      <c r="Q636" s="20"/>
      <c r="R636" s="20" t="s">
        <v>3531</v>
      </c>
      <c r="S636" s="22">
        <v>44</v>
      </c>
      <c r="T636" s="20" t="s">
        <v>1758</v>
      </c>
      <c r="U636" s="20">
        <v>1.2</v>
      </c>
      <c r="V636" s="20" t="s">
        <v>1759</v>
      </c>
      <c r="W636" s="20">
        <v>0</v>
      </c>
      <c r="X636" s="23" t="b">
        <v>0</v>
      </c>
      <c r="Y636" s="20"/>
      <c r="Z636" s="20" t="s">
        <v>857</v>
      </c>
      <c r="AA636" s="22">
        <v>16</v>
      </c>
      <c r="AB636" s="22">
        <v>17</v>
      </c>
      <c r="AC636" s="22">
        <v>5</v>
      </c>
      <c r="AD636" s="22">
        <v>2782</v>
      </c>
      <c r="AE636" s="22">
        <v>256</v>
      </c>
      <c r="AF636" s="22">
        <v>4185</v>
      </c>
      <c r="AG636" s="22">
        <v>52</v>
      </c>
      <c r="AH636" s="20">
        <v>0.2</v>
      </c>
      <c r="AI636" s="20">
        <v>1.1000000000000001</v>
      </c>
      <c r="AJ636" s="20" t="s">
        <v>1760</v>
      </c>
      <c r="AK636" s="22">
        <v>267</v>
      </c>
      <c r="AL636" s="22">
        <v>0</v>
      </c>
      <c r="AM636" s="22">
        <v>0</v>
      </c>
      <c r="AN636" s="22">
        <v>1</v>
      </c>
      <c r="AO636" s="22">
        <v>8</v>
      </c>
      <c r="AP636" s="22">
        <v>0</v>
      </c>
      <c r="AQ636" s="22">
        <v>0</v>
      </c>
      <c r="AR636" s="22">
        <v>0</v>
      </c>
      <c r="AS636" s="22">
        <v>3</v>
      </c>
      <c r="AT636" s="22">
        <v>0</v>
      </c>
      <c r="AU636" s="22">
        <v>0</v>
      </c>
      <c r="AV636" s="22">
        <v>0</v>
      </c>
      <c r="AW636" s="22">
        <v>41</v>
      </c>
      <c r="AX636" s="20">
        <v>38.799999999999997</v>
      </c>
      <c r="AY636" s="20">
        <v>21.9</v>
      </c>
      <c r="AZ636" s="20">
        <v>14</v>
      </c>
      <c r="BA636" s="20">
        <v>7.5</v>
      </c>
      <c r="BB636" s="22">
        <v>3</v>
      </c>
      <c r="BC636" s="20">
        <v>0.11</v>
      </c>
      <c r="BD636" s="20">
        <v>0.02</v>
      </c>
      <c r="BE636" s="20">
        <v>0.13</v>
      </c>
      <c r="BF636" s="20">
        <v>4.9400000000000004</v>
      </c>
      <c r="BG636" s="22">
        <v>436</v>
      </c>
      <c r="BH636" s="22">
        <v>161</v>
      </c>
      <c r="BI636" s="22">
        <v>405</v>
      </c>
      <c r="BJ636" s="22">
        <v>147</v>
      </c>
      <c r="BK636" s="22">
        <v>418</v>
      </c>
      <c r="BL636" s="22">
        <v>152</v>
      </c>
      <c r="BM636" s="22">
        <v>445</v>
      </c>
      <c r="BN636" s="22">
        <v>160</v>
      </c>
      <c r="BO636" s="20"/>
      <c r="BP636" s="20"/>
      <c r="BQ636" s="20"/>
      <c r="BR636" s="20"/>
      <c r="BS636" s="20"/>
      <c r="BT636" s="20"/>
      <c r="BU636" s="22">
        <v>0.04</v>
      </c>
      <c r="BV636" s="22">
        <v>0</v>
      </c>
      <c r="BW636" s="22">
        <v>0.01</v>
      </c>
      <c r="BX636" s="22">
        <v>0.05</v>
      </c>
      <c r="BY636" s="22">
        <v>1.67</v>
      </c>
      <c r="BZ636" s="22">
        <v>2.7</v>
      </c>
      <c r="CA636" s="22">
        <v>524</v>
      </c>
      <c r="CB636" s="22">
        <v>92</v>
      </c>
      <c r="CC636" s="22">
        <v>239</v>
      </c>
      <c r="CD636" s="22">
        <v>76</v>
      </c>
      <c r="CE636" s="22">
        <v>417</v>
      </c>
      <c r="CF636" s="22">
        <v>142</v>
      </c>
      <c r="CG636" s="22">
        <v>561</v>
      </c>
      <c r="CH636" s="22">
        <v>212</v>
      </c>
      <c r="CI636" s="22">
        <v>1.01</v>
      </c>
      <c r="CJ636" s="22">
        <v>0.34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0</v>
      </c>
      <c r="B637" s="22">
        <v>0</v>
      </c>
      <c r="C637" s="22">
        <v>89076</v>
      </c>
      <c r="D637" s="22">
        <v>0</v>
      </c>
      <c r="E637" s="22">
        <v>0</v>
      </c>
      <c r="F637" s="22">
        <v>-1</v>
      </c>
      <c r="G637" s="22">
        <v>1</v>
      </c>
      <c r="H637" s="22">
        <v>0</v>
      </c>
      <c r="I637" s="22">
        <v>3</v>
      </c>
      <c r="J637" s="20">
        <v>0</v>
      </c>
      <c r="K637" s="20">
        <v>0</v>
      </c>
      <c r="L637" s="22">
        <v>0</v>
      </c>
      <c r="M637" s="20" t="s">
        <v>1571</v>
      </c>
      <c r="N637" s="20">
        <v>0</v>
      </c>
      <c r="O637" s="22">
        <v>446</v>
      </c>
      <c r="P637" s="23" t="b">
        <v>0</v>
      </c>
      <c r="Q637" s="20" t="s">
        <v>2978</v>
      </c>
      <c r="R637" s="20" t="s">
        <v>2979</v>
      </c>
      <c r="S637" s="22">
        <v>49</v>
      </c>
      <c r="T637" s="20" t="s">
        <v>1572</v>
      </c>
      <c r="U637" s="20">
        <v>0</v>
      </c>
      <c r="V637" s="20" t="s">
        <v>602</v>
      </c>
      <c r="W637" s="20">
        <v>0</v>
      </c>
      <c r="X637" s="23" t="b">
        <v>0</v>
      </c>
      <c r="Y637" s="20"/>
      <c r="Z637" s="20" t="s">
        <v>871</v>
      </c>
      <c r="AA637" s="22">
        <v>16</v>
      </c>
      <c r="AB637" s="22">
        <v>17</v>
      </c>
      <c r="AC637" s="22">
        <v>0</v>
      </c>
      <c r="AD637" s="22">
        <v>105</v>
      </c>
      <c r="AE637" s="22">
        <v>0</v>
      </c>
      <c r="AF637" s="22">
        <v>2006</v>
      </c>
      <c r="AG637" s="22">
        <v>2</v>
      </c>
      <c r="AH637" s="20">
        <v>0</v>
      </c>
      <c r="AI637" s="20">
        <v>0</v>
      </c>
      <c r="AJ637" s="20" t="s">
        <v>602</v>
      </c>
      <c r="AK637" s="22">
        <v>0</v>
      </c>
      <c r="AL637" s="22">
        <v>0</v>
      </c>
      <c r="AM637" s="22">
        <v>0</v>
      </c>
      <c r="AN637" s="22">
        <v>0</v>
      </c>
      <c r="AO637" s="22">
        <v>0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0</v>
      </c>
      <c r="AX637" s="20">
        <v>0</v>
      </c>
      <c r="AY637" s="20">
        <v>0</v>
      </c>
      <c r="AZ637" s="20">
        <v>0</v>
      </c>
      <c r="BA637" s="20">
        <v>0</v>
      </c>
      <c r="BB637" s="22">
        <v>0</v>
      </c>
      <c r="BC637" s="20">
        <v>0</v>
      </c>
      <c r="BD637" s="20">
        <v>0</v>
      </c>
      <c r="BE637" s="20">
        <v>0</v>
      </c>
      <c r="BF637" s="20">
        <v>0</v>
      </c>
      <c r="BG637" s="22">
        <v>800</v>
      </c>
      <c r="BH637" s="22">
        <v>337</v>
      </c>
      <c r="BI637" s="22">
        <v>796</v>
      </c>
      <c r="BJ637" s="22">
        <v>336</v>
      </c>
      <c r="BK637" s="22">
        <v>791</v>
      </c>
      <c r="BL637" s="22">
        <v>333</v>
      </c>
      <c r="BM637" s="22">
        <v>801</v>
      </c>
      <c r="BN637" s="22">
        <v>337</v>
      </c>
      <c r="BO637" s="20"/>
      <c r="BP637" s="20"/>
      <c r="BQ637" s="20"/>
      <c r="BR637" s="20"/>
      <c r="BS637" s="20"/>
      <c r="BT637" s="20"/>
      <c r="BU637" s="22">
        <v>0</v>
      </c>
      <c r="BV637" s="22">
        <v>0</v>
      </c>
      <c r="BW637" s="22">
        <v>0</v>
      </c>
      <c r="BX637" s="22">
        <v>0</v>
      </c>
      <c r="BY637" s="22">
        <v>0</v>
      </c>
      <c r="BZ637" s="22">
        <v>0</v>
      </c>
      <c r="CA637" s="22">
        <v>222</v>
      </c>
      <c r="CB637" s="22">
        <v>143</v>
      </c>
      <c r="CC637" s="22">
        <v>753</v>
      </c>
      <c r="CD637" s="22">
        <v>311</v>
      </c>
      <c r="CE637" s="22">
        <v>800</v>
      </c>
      <c r="CF637" s="22">
        <v>337</v>
      </c>
      <c r="CG637" s="22">
        <v>684</v>
      </c>
      <c r="CH637" s="22">
        <v>268</v>
      </c>
      <c r="CI637" s="22">
        <v>0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100</v>
      </c>
      <c r="B638" s="22">
        <v>100</v>
      </c>
      <c r="C638" s="22">
        <v>222531</v>
      </c>
      <c r="D638" s="22">
        <v>0</v>
      </c>
      <c r="E638" s="22">
        <v>0</v>
      </c>
      <c r="F638" s="22">
        <v>-3</v>
      </c>
      <c r="G638" s="22">
        <v>3</v>
      </c>
      <c r="H638" s="22">
        <v>1</v>
      </c>
      <c r="I638" s="22">
        <v>3</v>
      </c>
      <c r="J638" s="20">
        <v>3.5</v>
      </c>
      <c r="K638" s="20">
        <v>3</v>
      </c>
      <c r="L638" s="22">
        <v>2</v>
      </c>
      <c r="M638" s="20" t="s">
        <v>932</v>
      </c>
      <c r="N638" s="20">
        <v>3</v>
      </c>
      <c r="O638" s="22">
        <v>447</v>
      </c>
      <c r="P638" s="23" t="b">
        <v>0</v>
      </c>
      <c r="Q638" s="20"/>
      <c r="R638" s="20" t="s">
        <v>3995</v>
      </c>
      <c r="S638" s="22">
        <v>57</v>
      </c>
      <c r="T638" s="20" t="s">
        <v>1559</v>
      </c>
      <c r="U638" s="20">
        <v>3.2</v>
      </c>
      <c r="V638" s="20" t="s">
        <v>435</v>
      </c>
      <c r="W638" s="20">
        <v>2.7</v>
      </c>
      <c r="X638" s="23" t="b">
        <v>0</v>
      </c>
      <c r="Y638" s="20"/>
      <c r="Z638" s="20" t="s">
        <v>857</v>
      </c>
      <c r="AA638" s="22">
        <v>16</v>
      </c>
      <c r="AB638" s="22">
        <v>17</v>
      </c>
      <c r="AC638" s="22">
        <v>86</v>
      </c>
      <c r="AD638" s="22">
        <v>293546</v>
      </c>
      <c r="AE638" s="22">
        <v>28178</v>
      </c>
      <c r="AF638" s="22">
        <v>389320</v>
      </c>
      <c r="AG638" s="22">
        <v>1854</v>
      </c>
      <c r="AH638" s="20">
        <v>0.5</v>
      </c>
      <c r="AI638" s="20">
        <v>15.1</v>
      </c>
      <c r="AJ638" s="20" t="s">
        <v>435</v>
      </c>
      <c r="AK638" s="22">
        <v>2302</v>
      </c>
      <c r="AL638" s="22">
        <v>3</v>
      </c>
      <c r="AM638" s="22">
        <v>6</v>
      </c>
      <c r="AN638" s="22">
        <v>4</v>
      </c>
      <c r="AO638" s="22">
        <v>43</v>
      </c>
      <c r="AP638" s="22">
        <v>0</v>
      </c>
      <c r="AQ638" s="22">
        <v>0</v>
      </c>
      <c r="AR638" s="22">
        <v>0</v>
      </c>
      <c r="AS638" s="22">
        <v>7</v>
      </c>
      <c r="AT638" s="22">
        <v>0</v>
      </c>
      <c r="AU638" s="22">
        <v>0</v>
      </c>
      <c r="AV638" s="22">
        <v>4</v>
      </c>
      <c r="AW638" s="22">
        <v>352</v>
      </c>
      <c r="AX638" s="20">
        <v>428.2</v>
      </c>
      <c r="AY638" s="20">
        <v>742.1</v>
      </c>
      <c r="AZ638" s="20">
        <v>352</v>
      </c>
      <c r="BA638" s="20">
        <v>152.30000000000001</v>
      </c>
      <c r="BB638" s="22">
        <v>25</v>
      </c>
      <c r="BC638" s="20">
        <v>4.7</v>
      </c>
      <c r="BD638" s="20">
        <v>3.94</v>
      </c>
      <c r="BE638" s="20">
        <v>8.64</v>
      </c>
      <c r="BF638" s="20">
        <v>37.340000000000003</v>
      </c>
      <c r="BG638" s="22">
        <v>105</v>
      </c>
      <c r="BH638" s="22">
        <v>43</v>
      </c>
      <c r="BI638" s="22">
        <v>15</v>
      </c>
      <c r="BJ638" s="22">
        <v>11</v>
      </c>
      <c r="BK638" s="22">
        <v>75</v>
      </c>
      <c r="BL638" s="22">
        <v>45</v>
      </c>
      <c r="BM638" s="22">
        <v>30</v>
      </c>
      <c r="BN638" s="22">
        <v>22</v>
      </c>
      <c r="BO638" s="22">
        <v>2</v>
      </c>
      <c r="BP638" s="20"/>
      <c r="BQ638" s="22">
        <v>1</v>
      </c>
      <c r="BR638" s="20"/>
      <c r="BS638" s="22">
        <v>1</v>
      </c>
      <c r="BT638" s="20"/>
      <c r="BU638" s="22">
        <v>0.18</v>
      </c>
      <c r="BV638" s="22">
        <v>0</v>
      </c>
      <c r="BW638" s="22">
        <v>0.15</v>
      </c>
      <c r="BX638" s="22">
        <v>0.33</v>
      </c>
      <c r="BY638" s="22">
        <v>1.46</v>
      </c>
      <c r="BZ638" s="22">
        <v>1.68</v>
      </c>
      <c r="CA638" s="22">
        <v>85</v>
      </c>
      <c r="CB638" s="22">
        <v>52</v>
      </c>
      <c r="CC638" s="22">
        <v>102</v>
      </c>
      <c r="CD638" s="22">
        <v>45</v>
      </c>
      <c r="CE638" s="22">
        <v>128</v>
      </c>
      <c r="CF638" s="22">
        <v>65</v>
      </c>
      <c r="CG638" s="22">
        <v>121</v>
      </c>
      <c r="CH638" s="22">
        <v>37</v>
      </c>
      <c r="CI638" s="22">
        <v>0.98</v>
      </c>
      <c r="CJ638" s="22">
        <v>0.16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100</v>
      </c>
      <c r="B639" s="22">
        <v>100</v>
      </c>
      <c r="C639" s="22">
        <v>20066</v>
      </c>
      <c r="D639" s="22">
        <v>0</v>
      </c>
      <c r="E639" s="22">
        <v>0</v>
      </c>
      <c r="F639" s="22">
        <v>-1</v>
      </c>
      <c r="G639" s="22">
        <v>1</v>
      </c>
      <c r="H639" s="22">
        <v>0</v>
      </c>
      <c r="I639" s="22">
        <v>1</v>
      </c>
      <c r="J639" s="20">
        <v>0.5</v>
      </c>
      <c r="K639" s="20">
        <v>0</v>
      </c>
      <c r="L639" s="22">
        <v>0</v>
      </c>
      <c r="M639" s="20" t="s">
        <v>1564</v>
      </c>
      <c r="N639" s="20">
        <v>0</v>
      </c>
      <c r="O639" s="22">
        <v>448</v>
      </c>
      <c r="P639" s="23" t="b">
        <v>0</v>
      </c>
      <c r="Q639" s="20"/>
      <c r="R639" s="20" t="s">
        <v>2426</v>
      </c>
      <c r="S639" s="22">
        <v>39</v>
      </c>
      <c r="T639" s="20" t="s">
        <v>1565</v>
      </c>
      <c r="U639" s="20">
        <v>0</v>
      </c>
      <c r="V639" s="20" t="s">
        <v>590</v>
      </c>
      <c r="W639" s="20">
        <v>0.2</v>
      </c>
      <c r="X639" s="23" t="b">
        <v>0</v>
      </c>
      <c r="Y639" s="20"/>
      <c r="Z639" s="20" t="s">
        <v>857</v>
      </c>
      <c r="AA639" s="22">
        <v>16</v>
      </c>
      <c r="AB639" s="22">
        <v>17</v>
      </c>
      <c r="AC639" s="22">
        <v>0</v>
      </c>
      <c r="AD639" s="22">
        <v>6344</v>
      </c>
      <c r="AE639" s="22">
        <v>134</v>
      </c>
      <c r="AF639" s="22">
        <v>18408</v>
      </c>
      <c r="AG639" s="22">
        <v>97</v>
      </c>
      <c r="AH639" s="20">
        <v>0</v>
      </c>
      <c r="AI639" s="20">
        <v>0</v>
      </c>
      <c r="AJ639" s="20" t="s">
        <v>590</v>
      </c>
      <c r="AK639" s="22">
        <v>0</v>
      </c>
      <c r="AL639" s="22">
        <v>0</v>
      </c>
      <c r="AM639" s="22">
        <v>0</v>
      </c>
      <c r="AN639" s="22">
        <v>0</v>
      </c>
      <c r="AO639" s="22">
        <v>0</v>
      </c>
      <c r="AP639" s="22">
        <v>0</v>
      </c>
      <c r="AQ639" s="22">
        <v>0</v>
      </c>
      <c r="AR639" s="22">
        <v>0</v>
      </c>
      <c r="AS639" s="22">
        <v>0</v>
      </c>
      <c r="AT639" s="22">
        <v>0</v>
      </c>
      <c r="AU639" s="22">
        <v>0</v>
      </c>
      <c r="AV639" s="22">
        <v>0</v>
      </c>
      <c r="AW639" s="22">
        <v>0</v>
      </c>
      <c r="AX639" s="20">
        <v>0</v>
      </c>
      <c r="AY639" s="20">
        <v>0</v>
      </c>
      <c r="AZ639" s="20">
        <v>0</v>
      </c>
      <c r="BA639" s="20">
        <v>0</v>
      </c>
      <c r="BB639" s="22">
        <v>0</v>
      </c>
      <c r="BC639" s="20">
        <v>0</v>
      </c>
      <c r="BD639" s="20">
        <v>0</v>
      </c>
      <c r="BE639" s="20">
        <v>0</v>
      </c>
      <c r="BF639" s="20">
        <v>0</v>
      </c>
      <c r="BG639" s="22">
        <v>535</v>
      </c>
      <c r="BH639" s="22">
        <v>41</v>
      </c>
      <c r="BI639" s="22">
        <v>515</v>
      </c>
      <c r="BJ639" s="22">
        <v>18</v>
      </c>
      <c r="BK639" s="22">
        <v>473</v>
      </c>
      <c r="BL639" s="22">
        <v>7</v>
      </c>
      <c r="BM639" s="22">
        <v>538</v>
      </c>
      <c r="BN639" s="22">
        <v>41</v>
      </c>
      <c r="BO639" s="20"/>
      <c r="BP639" s="20"/>
      <c r="BQ639" s="20"/>
      <c r="BR639" s="20"/>
      <c r="BS639" s="20"/>
      <c r="BT639" s="20"/>
      <c r="BU639" s="22">
        <v>0</v>
      </c>
      <c r="BV639" s="22">
        <v>0</v>
      </c>
      <c r="BW639" s="22">
        <v>0</v>
      </c>
      <c r="BX639" s="22">
        <v>0</v>
      </c>
      <c r="BY639" s="22">
        <v>0</v>
      </c>
      <c r="BZ639" s="22">
        <v>0</v>
      </c>
      <c r="CA639" s="22">
        <v>783</v>
      </c>
      <c r="CB639" s="22">
        <v>68</v>
      </c>
      <c r="CC639" s="22">
        <v>388</v>
      </c>
      <c r="CD639" s="22">
        <v>30</v>
      </c>
      <c r="CE639" s="22">
        <v>546</v>
      </c>
      <c r="CF639" s="22">
        <v>41</v>
      </c>
      <c r="CG639" s="22">
        <v>341</v>
      </c>
      <c r="CH639" s="22">
        <v>49</v>
      </c>
      <c r="CI639" s="22">
        <v>0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2">
        <v>0</v>
      </c>
      <c r="B640" s="22">
        <v>0</v>
      </c>
      <c r="C640" s="22">
        <v>168547</v>
      </c>
      <c r="D640" s="22">
        <v>0</v>
      </c>
      <c r="E640" s="22">
        <v>0</v>
      </c>
      <c r="F640" s="22">
        <v>-2</v>
      </c>
      <c r="G640" s="22">
        <v>2</v>
      </c>
      <c r="H640" s="22">
        <v>0</v>
      </c>
      <c r="I640" s="22">
        <v>1</v>
      </c>
      <c r="J640" s="20">
        <v>0</v>
      </c>
      <c r="K640" s="20">
        <v>0</v>
      </c>
      <c r="L640" s="22">
        <v>0</v>
      </c>
      <c r="M640" s="20" t="s">
        <v>917</v>
      </c>
      <c r="N640" s="20">
        <v>0</v>
      </c>
      <c r="O640" s="22">
        <v>449</v>
      </c>
      <c r="P640" s="23" t="b">
        <v>0</v>
      </c>
      <c r="Q640" s="20" t="s">
        <v>3925</v>
      </c>
      <c r="R640" s="20" t="s">
        <v>3926</v>
      </c>
      <c r="S640" s="22">
        <v>43</v>
      </c>
      <c r="T640" s="20" t="s">
        <v>2232</v>
      </c>
      <c r="U640" s="20">
        <v>0</v>
      </c>
      <c r="V640" s="20" t="s">
        <v>2233</v>
      </c>
      <c r="W640" s="20">
        <v>0.1</v>
      </c>
      <c r="X640" s="23" t="b">
        <v>0</v>
      </c>
      <c r="Y640" s="20"/>
      <c r="Z640" s="20" t="s">
        <v>871</v>
      </c>
      <c r="AA640" s="22">
        <v>16</v>
      </c>
      <c r="AB640" s="22">
        <v>17</v>
      </c>
      <c r="AC640" s="22">
        <v>0</v>
      </c>
      <c r="AD640" s="22">
        <v>2611</v>
      </c>
      <c r="AE640" s="22">
        <v>0</v>
      </c>
      <c r="AF640" s="22">
        <v>9839</v>
      </c>
      <c r="AG640" s="22">
        <v>37</v>
      </c>
      <c r="AH640" s="20">
        <v>0</v>
      </c>
      <c r="AI640" s="20">
        <v>0</v>
      </c>
      <c r="AJ640" s="20" t="s">
        <v>2233</v>
      </c>
      <c r="AK640" s="22">
        <v>0</v>
      </c>
      <c r="AL640" s="22">
        <v>0</v>
      </c>
      <c r="AM640" s="22">
        <v>0</v>
      </c>
      <c r="AN640" s="22">
        <v>0</v>
      </c>
      <c r="AO640" s="22">
        <v>0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0</v>
      </c>
      <c r="AX640" s="20">
        <v>0</v>
      </c>
      <c r="AY640" s="20">
        <v>0</v>
      </c>
      <c r="AZ640" s="20">
        <v>0</v>
      </c>
      <c r="BA640" s="20">
        <v>0</v>
      </c>
      <c r="BB640" s="22">
        <v>0</v>
      </c>
      <c r="BC640" s="20">
        <v>0</v>
      </c>
      <c r="BD640" s="20">
        <v>0</v>
      </c>
      <c r="BE640" s="20">
        <v>0</v>
      </c>
      <c r="BF640" s="20">
        <v>0</v>
      </c>
      <c r="BG640" s="22">
        <v>661</v>
      </c>
      <c r="BH640" s="22">
        <v>90</v>
      </c>
      <c r="BI640" s="22">
        <v>649</v>
      </c>
      <c r="BJ640" s="22">
        <v>75</v>
      </c>
      <c r="BK640" s="22">
        <v>620</v>
      </c>
      <c r="BL640" s="22">
        <v>66</v>
      </c>
      <c r="BM640" s="22">
        <v>664</v>
      </c>
      <c r="BN640" s="22">
        <v>90</v>
      </c>
      <c r="BO640" s="20"/>
      <c r="BP640" s="20"/>
      <c r="BQ640" s="20"/>
      <c r="BR640" s="20"/>
      <c r="BS640" s="20"/>
      <c r="BT640" s="20"/>
      <c r="BU640" s="22">
        <v>0</v>
      </c>
      <c r="BV640" s="22">
        <v>0</v>
      </c>
      <c r="BW640" s="22">
        <v>0</v>
      </c>
      <c r="BX640" s="22">
        <v>0</v>
      </c>
      <c r="BY640" s="22">
        <v>0</v>
      </c>
      <c r="BZ640" s="22">
        <v>0</v>
      </c>
      <c r="CA640" s="22">
        <v>617</v>
      </c>
      <c r="CB640" s="22">
        <v>31</v>
      </c>
      <c r="CC640" s="22">
        <v>547</v>
      </c>
      <c r="CD640" s="22">
        <v>84</v>
      </c>
      <c r="CE640" s="22">
        <v>672</v>
      </c>
      <c r="CF640" s="22">
        <v>90</v>
      </c>
      <c r="CG640" s="22">
        <v>449</v>
      </c>
      <c r="CH640" s="22">
        <v>64</v>
      </c>
      <c r="CI640" s="22">
        <v>0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100</v>
      </c>
      <c r="B641" s="22">
        <v>100</v>
      </c>
      <c r="C641" s="22">
        <v>55037</v>
      </c>
      <c r="D641" s="22">
        <v>0</v>
      </c>
      <c r="E641" s="22">
        <v>0</v>
      </c>
      <c r="F641" s="22">
        <v>-2</v>
      </c>
      <c r="G641" s="22">
        <v>2</v>
      </c>
      <c r="H641" s="22">
        <v>0</v>
      </c>
      <c r="I641" s="22">
        <v>3</v>
      </c>
      <c r="J641" s="20">
        <v>0.7</v>
      </c>
      <c r="K641" s="20">
        <v>0.2</v>
      </c>
      <c r="L641" s="22">
        <v>1</v>
      </c>
      <c r="M641" s="20" t="s">
        <v>1573</v>
      </c>
      <c r="N641" s="20">
        <v>0.2</v>
      </c>
      <c r="O641" s="22">
        <v>451</v>
      </c>
      <c r="P641" s="23" t="b">
        <v>0</v>
      </c>
      <c r="Q641" s="20"/>
      <c r="R641" s="20" t="s">
        <v>3611</v>
      </c>
      <c r="S641" s="22">
        <v>48</v>
      </c>
      <c r="T641" s="20" t="s">
        <v>1574</v>
      </c>
      <c r="U641" s="20">
        <v>1</v>
      </c>
      <c r="V641" s="20" t="s">
        <v>617</v>
      </c>
      <c r="W641" s="20">
        <v>0</v>
      </c>
      <c r="X641" s="23" t="b">
        <v>0</v>
      </c>
      <c r="Y641" s="20"/>
      <c r="Z641" s="20" t="s">
        <v>857</v>
      </c>
      <c r="AA641" s="22">
        <v>16</v>
      </c>
      <c r="AB641" s="22">
        <v>17</v>
      </c>
      <c r="AC641" s="22">
        <v>11</v>
      </c>
      <c r="AD641" s="22">
        <v>1027</v>
      </c>
      <c r="AE641" s="22">
        <v>22</v>
      </c>
      <c r="AF641" s="22">
        <v>2582</v>
      </c>
      <c r="AG641" s="22">
        <v>9</v>
      </c>
      <c r="AH641" s="20">
        <v>0</v>
      </c>
      <c r="AI641" s="20">
        <v>2.2999999999999998</v>
      </c>
      <c r="AJ641" s="20" t="s">
        <v>617</v>
      </c>
      <c r="AK641" s="22">
        <v>204</v>
      </c>
      <c r="AL641" s="22">
        <v>0</v>
      </c>
      <c r="AM641" s="22">
        <v>0</v>
      </c>
      <c r="AN641" s="22">
        <v>0</v>
      </c>
      <c r="AO641" s="22">
        <v>6</v>
      </c>
      <c r="AP641" s="22">
        <v>0</v>
      </c>
      <c r="AQ641" s="22">
        <v>0</v>
      </c>
      <c r="AR641" s="22">
        <v>0</v>
      </c>
      <c r="AS641" s="22">
        <v>2</v>
      </c>
      <c r="AT641" s="22">
        <v>0</v>
      </c>
      <c r="AU641" s="22">
        <v>0</v>
      </c>
      <c r="AV641" s="22">
        <v>0</v>
      </c>
      <c r="AW641" s="22">
        <v>29</v>
      </c>
      <c r="AX641" s="20">
        <v>36</v>
      </c>
      <c r="AY641" s="20">
        <v>14.3</v>
      </c>
      <c r="AZ641" s="20">
        <v>25</v>
      </c>
      <c r="BA641" s="20">
        <v>7.1</v>
      </c>
      <c r="BB641" s="22">
        <v>2</v>
      </c>
      <c r="BC641" s="20">
        <v>0.25</v>
      </c>
      <c r="BD641" s="20">
        <v>0.04</v>
      </c>
      <c r="BE641" s="20">
        <v>0.28999999999999998</v>
      </c>
      <c r="BF641" s="20">
        <v>5.82</v>
      </c>
      <c r="BG641" s="22">
        <v>440</v>
      </c>
      <c r="BH641" s="22">
        <v>194</v>
      </c>
      <c r="BI641" s="22">
        <v>424</v>
      </c>
      <c r="BJ641" s="22">
        <v>213</v>
      </c>
      <c r="BK641" s="22">
        <v>388</v>
      </c>
      <c r="BL641" s="22">
        <v>194</v>
      </c>
      <c r="BM641" s="22">
        <v>448</v>
      </c>
      <c r="BN641" s="22">
        <v>203</v>
      </c>
      <c r="BO641" s="20"/>
      <c r="BP641" s="20"/>
      <c r="BQ641" s="20"/>
      <c r="BR641" s="20"/>
      <c r="BS641" s="20"/>
      <c r="BT641" s="20"/>
      <c r="BU641" s="22">
        <v>0.11</v>
      </c>
      <c r="BV641" s="22">
        <v>0</v>
      </c>
      <c r="BW641" s="22">
        <v>0.02</v>
      </c>
      <c r="BX641" s="22">
        <v>0.13</v>
      </c>
      <c r="BY641" s="22">
        <v>2.57</v>
      </c>
      <c r="BZ641" s="22">
        <v>2.65</v>
      </c>
      <c r="CA641" s="22">
        <v>271</v>
      </c>
      <c r="CB641" s="22">
        <v>174</v>
      </c>
      <c r="CC641" s="22">
        <v>369</v>
      </c>
      <c r="CD641" s="22">
        <v>174</v>
      </c>
      <c r="CE641" s="22">
        <v>493</v>
      </c>
      <c r="CF641" s="22">
        <v>229</v>
      </c>
      <c r="CG641" s="22">
        <v>623</v>
      </c>
      <c r="CH641" s="22">
        <v>233</v>
      </c>
      <c r="CI641" s="22">
        <v>0.88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0</v>
      </c>
      <c r="B642" s="22">
        <v>0</v>
      </c>
      <c r="C642" s="22">
        <v>221403</v>
      </c>
      <c r="D642" s="22">
        <v>0</v>
      </c>
      <c r="E642" s="22">
        <v>0</v>
      </c>
      <c r="F642" s="22">
        <v>0</v>
      </c>
      <c r="G642" s="22">
        <v>0</v>
      </c>
      <c r="H642" s="22">
        <v>0</v>
      </c>
      <c r="I642" s="22">
        <v>2</v>
      </c>
      <c r="J642" s="20">
        <v>0</v>
      </c>
      <c r="K642" s="20">
        <v>0</v>
      </c>
      <c r="L642" s="22">
        <v>0</v>
      </c>
      <c r="M642" s="20" t="s">
        <v>1541</v>
      </c>
      <c r="N642" s="20">
        <v>0</v>
      </c>
      <c r="O642" s="22">
        <v>452</v>
      </c>
      <c r="P642" s="23" t="b">
        <v>0</v>
      </c>
      <c r="Q642" s="20" t="s">
        <v>2427</v>
      </c>
      <c r="R642" s="20" t="s">
        <v>2428</v>
      </c>
      <c r="S642" s="22">
        <v>45</v>
      </c>
      <c r="T642" s="20" t="s">
        <v>1542</v>
      </c>
      <c r="U642" s="20">
        <v>0</v>
      </c>
      <c r="V642" s="20" t="s">
        <v>719</v>
      </c>
      <c r="W642" s="20">
        <v>0</v>
      </c>
      <c r="X642" s="23" t="b">
        <v>0</v>
      </c>
      <c r="Y642" s="20"/>
      <c r="Z642" s="20" t="s">
        <v>871</v>
      </c>
      <c r="AA642" s="22">
        <v>16</v>
      </c>
      <c r="AB642" s="22">
        <v>17</v>
      </c>
      <c r="AC642" s="22">
        <v>0</v>
      </c>
      <c r="AD642" s="22">
        <v>0</v>
      </c>
      <c r="AE642" s="22">
        <v>0</v>
      </c>
      <c r="AF642" s="22">
        <v>506</v>
      </c>
      <c r="AG642" s="22">
        <v>0</v>
      </c>
      <c r="AH642" s="20">
        <v>0</v>
      </c>
      <c r="AI642" s="20">
        <v>0</v>
      </c>
      <c r="AJ642" s="20" t="s">
        <v>719</v>
      </c>
      <c r="AK642" s="22">
        <v>0</v>
      </c>
      <c r="AL642" s="22">
        <v>0</v>
      </c>
      <c r="AM642" s="22">
        <v>0</v>
      </c>
      <c r="AN642" s="22">
        <v>0</v>
      </c>
      <c r="AO642" s="22">
        <v>0</v>
      </c>
      <c r="AP642" s="22">
        <v>0</v>
      </c>
      <c r="AQ642" s="22">
        <v>0</v>
      </c>
      <c r="AR642" s="22">
        <v>0</v>
      </c>
      <c r="AS642" s="22">
        <v>0</v>
      </c>
      <c r="AT642" s="22">
        <v>0</v>
      </c>
      <c r="AU642" s="22">
        <v>0</v>
      </c>
      <c r="AV642" s="22">
        <v>0</v>
      </c>
      <c r="AW642" s="22">
        <v>0</v>
      </c>
      <c r="AX642" s="20">
        <v>0</v>
      </c>
      <c r="AY642" s="20">
        <v>0</v>
      </c>
      <c r="AZ642" s="20">
        <v>0</v>
      </c>
      <c r="BA642" s="20">
        <v>0</v>
      </c>
      <c r="BB642" s="22">
        <v>0</v>
      </c>
      <c r="BC642" s="20">
        <v>0</v>
      </c>
      <c r="BD642" s="20">
        <v>0</v>
      </c>
      <c r="BE642" s="20">
        <v>0</v>
      </c>
      <c r="BF642" s="20">
        <v>0</v>
      </c>
      <c r="BG642" s="22">
        <v>711</v>
      </c>
      <c r="BH642" s="22">
        <v>270</v>
      </c>
      <c r="BI642" s="22">
        <v>704</v>
      </c>
      <c r="BJ642" s="22">
        <v>270</v>
      </c>
      <c r="BK642" s="22">
        <v>686</v>
      </c>
      <c r="BL642" s="22">
        <v>267</v>
      </c>
      <c r="BM642" s="22">
        <v>714</v>
      </c>
      <c r="BN642" s="22">
        <v>270</v>
      </c>
      <c r="BO642" s="20"/>
      <c r="BP642" s="20"/>
      <c r="BQ642" s="20"/>
      <c r="BR642" s="20"/>
      <c r="BS642" s="20"/>
      <c r="BT642" s="20"/>
      <c r="BU642" s="22">
        <v>0</v>
      </c>
      <c r="BV642" s="22">
        <v>0</v>
      </c>
      <c r="BW642" s="22">
        <v>0</v>
      </c>
      <c r="BX642" s="22">
        <v>0</v>
      </c>
      <c r="BY642" s="22">
        <v>0</v>
      </c>
      <c r="BZ642" s="22">
        <v>0</v>
      </c>
      <c r="CA642" s="22">
        <v>387</v>
      </c>
      <c r="CB642" s="22">
        <v>69</v>
      </c>
      <c r="CC642" s="22">
        <v>626</v>
      </c>
      <c r="CD642" s="22">
        <v>255</v>
      </c>
      <c r="CE642" s="22">
        <v>718</v>
      </c>
      <c r="CF642" s="22">
        <v>268</v>
      </c>
      <c r="CG642" s="22">
        <v>771</v>
      </c>
      <c r="CH642" s="22">
        <v>259</v>
      </c>
      <c r="CI642" s="22">
        <v>0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0</v>
      </c>
      <c r="B643" s="22">
        <v>0</v>
      </c>
      <c r="C643" s="22">
        <v>179519</v>
      </c>
      <c r="D643" s="22">
        <v>0</v>
      </c>
      <c r="E643" s="22">
        <v>0</v>
      </c>
      <c r="F643" s="22">
        <v>0</v>
      </c>
      <c r="G643" s="22">
        <v>0</v>
      </c>
      <c r="H643" s="22">
        <v>0</v>
      </c>
      <c r="I643" s="22">
        <v>3</v>
      </c>
      <c r="J643" s="20">
        <v>0</v>
      </c>
      <c r="K643" s="20">
        <v>0</v>
      </c>
      <c r="L643" s="22">
        <v>0</v>
      </c>
      <c r="M643" s="20" t="s">
        <v>1568</v>
      </c>
      <c r="N643" s="20">
        <v>0</v>
      </c>
      <c r="O643" s="22">
        <v>453</v>
      </c>
      <c r="P643" s="23" t="b">
        <v>0</v>
      </c>
      <c r="Q643" s="20" t="s">
        <v>3927</v>
      </c>
      <c r="R643" s="20" t="s">
        <v>3928</v>
      </c>
      <c r="S643" s="22">
        <v>50</v>
      </c>
      <c r="T643" s="20" t="s">
        <v>1569</v>
      </c>
      <c r="U643" s="20">
        <v>2</v>
      </c>
      <c r="V643" s="20" t="s">
        <v>610</v>
      </c>
      <c r="W643" s="20">
        <v>0</v>
      </c>
      <c r="X643" s="23" t="b">
        <v>0</v>
      </c>
      <c r="Y643" s="20"/>
      <c r="Z643" s="20" t="s">
        <v>871</v>
      </c>
      <c r="AA643" s="22">
        <v>16</v>
      </c>
      <c r="AB643" s="22">
        <v>17</v>
      </c>
      <c r="AC643" s="22">
        <v>40</v>
      </c>
      <c r="AD643" s="22">
        <v>4224</v>
      </c>
      <c r="AE643" s="22">
        <v>0</v>
      </c>
      <c r="AF643" s="22">
        <v>5732</v>
      </c>
      <c r="AG643" s="22">
        <v>14</v>
      </c>
      <c r="AH643" s="20">
        <v>0</v>
      </c>
      <c r="AI643" s="20">
        <v>8</v>
      </c>
      <c r="AJ643" s="20" t="s">
        <v>610</v>
      </c>
      <c r="AK643" s="22">
        <v>1562</v>
      </c>
      <c r="AL643" s="22">
        <v>1</v>
      </c>
      <c r="AM643" s="22">
        <v>0</v>
      </c>
      <c r="AN643" s="22">
        <v>3</v>
      </c>
      <c r="AO643" s="22">
        <v>31</v>
      </c>
      <c r="AP643" s="22">
        <v>0</v>
      </c>
      <c r="AQ643" s="22">
        <v>0</v>
      </c>
      <c r="AR643" s="22">
        <v>0</v>
      </c>
      <c r="AS643" s="22">
        <v>6</v>
      </c>
      <c r="AT643" s="22">
        <v>0</v>
      </c>
      <c r="AU643" s="22">
        <v>0</v>
      </c>
      <c r="AV643" s="22">
        <v>0</v>
      </c>
      <c r="AW643" s="22">
        <v>186</v>
      </c>
      <c r="AX643" s="20">
        <v>208</v>
      </c>
      <c r="AY643" s="20">
        <v>108.7</v>
      </c>
      <c r="AZ643" s="20">
        <v>44</v>
      </c>
      <c r="BA643" s="20">
        <v>36</v>
      </c>
      <c r="BB643" s="22">
        <v>19</v>
      </c>
      <c r="BC643" s="20">
        <v>0.77</v>
      </c>
      <c r="BD643" s="20">
        <v>0.28000000000000003</v>
      </c>
      <c r="BE643" s="20">
        <v>1.05</v>
      </c>
      <c r="BF643" s="20">
        <v>24.5</v>
      </c>
      <c r="BG643" s="22">
        <v>259</v>
      </c>
      <c r="BH643" s="22">
        <v>106</v>
      </c>
      <c r="BI643" s="22">
        <v>247</v>
      </c>
      <c r="BJ643" s="22">
        <v>146</v>
      </c>
      <c r="BK643" s="22">
        <v>330</v>
      </c>
      <c r="BL643" s="22">
        <v>170</v>
      </c>
      <c r="BM643" s="22">
        <v>293</v>
      </c>
      <c r="BN643" s="22">
        <v>138</v>
      </c>
      <c r="BO643" s="20"/>
      <c r="BP643" s="20"/>
      <c r="BQ643" s="20"/>
      <c r="BR643" s="20"/>
      <c r="BS643" s="20"/>
      <c r="BT643" s="20"/>
      <c r="BU643" s="22">
        <v>0.04</v>
      </c>
      <c r="BV643" s="22">
        <v>0</v>
      </c>
      <c r="BW643" s="22">
        <v>0.02</v>
      </c>
      <c r="BX643" s="22">
        <v>0.06</v>
      </c>
      <c r="BY643" s="22">
        <v>1.41</v>
      </c>
      <c r="BZ643" s="22">
        <v>1.79</v>
      </c>
      <c r="CA643" s="22">
        <v>193</v>
      </c>
      <c r="CB643" s="22">
        <v>119</v>
      </c>
      <c r="CC643" s="22">
        <v>784</v>
      </c>
      <c r="CD643" s="22">
        <v>333</v>
      </c>
      <c r="CE643" s="22">
        <v>307</v>
      </c>
      <c r="CF643" s="22">
        <v>130</v>
      </c>
      <c r="CG643" s="22">
        <v>609</v>
      </c>
      <c r="CH643" s="22">
        <v>223</v>
      </c>
      <c r="CI643" s="22">
        <v>1.0900000000000001</v>
      </c>
      <c r="CJ643" s="22">
        <v>0.17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0</v>
      </c>
      <c r="B644" s="22">
        <v>0</v>
      </c>
      <c r="C644" s="22">
        <v>242885</v>
      </c>
      <c r="D644" s="22">
        <v>0</v>
      </c>
      <c r="E644" s="22">
        <v>0</v>
      </c>
      <c r="F644" s="22">
        <v>0</v>
      </c>
      <c r="G644" s="22">
        <v>0</v>
      </c>
      <c r="H644" s="22">
        <v>0</v>
      </c>
      <c r="I644" s="22">
        <v>2</v>
      </c>
      <c r="J644" s="20">
        <v>0</v>
      </c>
      <c r="K644" s="20">
        <v>0</v>
      </c>
      <c r="L644" s="22">
        <v>0</v>
      </c>
      <c r="M644" s="20" t="s">
        <v>1543</v>
      </c>
      <c r="N644" s="20">
        <v>0</v>
      </c>
      <c r="O644" s="22">
        <v>454</v>
      </c>
      <c r="P644" s="23" t="b">
        <v>0</v>
      </c>
      <c r="Q644" s="20" t="s">
        <v>2980</v>
      </c>
      <c r="R644" s="20" t="s">
        <v>2981</v>
      </c>
      <c r="S644" s="22">
        <v>40</v>
      </c>
      <c r="T644" s="20" t="s">
        <v>1544</v>
      </c>
      <c r="U644" s="20">
        <v>0</v>
      </c>
      <c r="V644" s="20" t="s">
        <v>718</v>
      </c>
      <c r="W644" s="20">
        <v>0</v>
      </c>
      <c r="X644" s="23" t="b">
        <v>0</v>
      </c>
      <c r="Y644" s="20"/>
      <c r="Z644" s="20" t="s">
        <v>871</v>
      </c>
      <c r="AA644" s="22">
        <v>16</v>
      </c>
      <c r="AB644" s="22">
        <v>17</v>
      </c>
      <c r="AC644" s="22">
        <v>0</v>
      </c>
      <c r="AD644" s="22">
        <v>589</v>
      </c>
      <c r="AE644" s="22">
        <v>0</v>
      </c>
      <c r="AF644" s="22">
        <v>7932</v>
      </c>
      <c r="AG644" s="22">
        <v>9</v>
      </c>
      <c r="AH644" s="20">
        <v>0</v>
      </c>
      <c r="AI644" s="20">
        <v>0</v>
      </c>
      <c r="AJ644" s="20" t="s">
        <v>718</v>
      </c>
      <c r="AK644" s="22">
        <v>0</v>
      </c>
      <c r="AL644" s="22">
        <v>0</v>
      </c>
      <c r="AM644" s="22">
        <v>0</v>
      </c>
      <c r="AN644" s="22">
        <v>0</v>
      </c>
      <c r="AO644" s="22">
        <v>0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0</v>
      </c>
      <c r="AV644" s="22">
        <v>0</v>
      </c>
      <c r="AW644" s="22">
        <v>0</v>
      </c>
      <c r="AX644" s="20">
        <v>0</v>
      </c>
      <c r="AY644" s="20">
        <v>0</v>
      </c>
      <c r="AZ644" s="20">
        <v>0</v>
      </c>
      <c r="BA644" s="20">
        <v>0</v>
      </c>
      <c r="BB644" s="22">
        <v>0</v>
      </c>
      <c r="BC644" s="20">
        <v>0</v>
      </c>
      <c r="BD644" s="20">
        <v>0</v>
      </c>
      <c r="BE644" s="20">
        <v>0</v>
      </c>
      <c r="BF644" s="20">
        <v>0</v>
      </c>
      <c r="BG644" s="22">
        <v>590</v>
      </c>
      <c r="BH644" s="22">
        <v>213</v>
      </c>
      <c r="BI644" s="22">
        <v>576</v>
      </c>
      <c r="BJ644" s="22">
        <v>212</v>
      </c>
      <c r="BK644" s="22">
        <v>538</v>
      </c>
      <c r="BL644" s="22">
        <v>201</v>
      </c>
      <c r="BM644" s="22">
        <v>594</v>
      </c>
      <c r="BN644" s="22">
        <v>213</v>
      </c>
      <c r="BO644" s="20"/>
      <c r="BP644" s="20"/>
      <c r="BQ644" s="20"/>
      <c r="BR644" s="20"/>
      <c r="BS644" s="20"/>
      <c r="BT644" s="20"/>
      <c r="BU644" s="22">
        <v>0</v>
      </c>
      <c r="BV644" s="22">
        <v>0</v>
      </c>
      <c r="BW644" s="22">
        <v>0</v>
      </c>
      <c r="BX644" s="22">
        <v>0</v>
      </c>
      <c r="BY644" s="22">
        <v>0</v>
      </c>
      <c r="BZ644" s="22">
        <v>0</v>
      </c>
      <c r="CA644" s="22">
        <v>709</v>
      </c>
      <c r="CB644" s="22">
        <v>189</v>
      </c>
      <c r="CC644" s="22">
        <v>454</v>
      </c>
      <c r="CD644" s="22">
        <v>162</v>
      </c>
      <c r="CE644" s="22">
        <v>601</v>
      </c>
      <c r="CF644" s="22">
        <v>209</v>
      </c>
      <c r="CG644" s="22">
        <v>531</v>
      </c>
      <c r="CH644" s="22">
        <v>202</v>
      </c>
      <c r="CI644" s="22">
        <v>0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0</v>
      </c>
      <c r="B645" s="22">
        <v>0</v>
      </c>
      <c r="C645" s="22">
        <v>168281</v>
      </c>
      <c r="D645" s="22">
        <v>0</v>
      </c>
      <c r="E645" s="22">
        <v>0</v>
      </c>
      <c r="F645" s="22">
        <v>-1</v>
      </c>
      <c r="G645" s="22">
        <v>1</v>
      </c>
      <c r="H645" s="22">
        <v>0</v>
      </c>
      <c r="I645" s="22">
        <v>2</v>
      </c>
      <c r="J645" s="20">
        <v>0</v>
      </c>
      <c r="K645" s="20">
        <v>0</v>
      </c>
      <c r="L645" s="22">
        <v>0</v>
      </c>
      <c r="M645" s="20" t="s">
        <v>1412</v>
      </c>
      <c r="N645" s="20">
        <v>0</v>
      </c>
      <c r="O645" s="22">
        <v>455</v>
      </c>
      <c r="P645" s="23" t="b">
        <v>0</v>
      </c>
      <c r="Q645" s="20" t="s">
        <v>3822</v>
      </c>
      <c r="R645" s="20" t="s">
        <v>3823</v>
      </c>
      <c r="S645" s="22">
        <v>44</v>
      </c>
      <c r="T645" s="20" t="s">
        <v>1534</v>
      </c>
      <c r="U645" s="20">
        <v>2.4</v>
      </c>
      <c r="V645" s="20" t="s">
        <v>587</v>
      </c>
      <c r="W645" s="20">
        <v>0.1</v>
      </c>
      <c r="X645" s="23" t="b">
        <v>0</v>
      </c>
      <c r="Y645" s="20"/>
      <c r="Z645" s="20" t="s">
        <v>871</v>
      </c>
      <c r="AA645" s="22">
        <v>16</v>
      </c>
      <c r="AB645" s="22">
        <v>17</v>
      </c>
      <c r="AC645" s="22">
        <v>12</v>
      </c>
      <c r="AD645" s="22">
        <v>5765</v>
      </c>
      <c r="AE645" s="22">
        <v>0</v>
      </c>
      <c r="AF645" s="22">
        <v>11367</v>
      </c>
      <c r="AG645" s="22">
        <v>29</v>
      </c>
      <c r="AH645" s="20">
        <v>0</v>
      </c>
      <c r="AI645" s="20">
        <v>2.7</v>
      </c>
      <c r="AJ645" s="20" t="s">
        <v>587</v>
      </c>
      <c r="AK645" s="22">
        <v>416</v>
      </c>
      <c r="AL645" s="22">
        <v>0</v>
      </c>
      <c r="AM645" s="22">
        <v>0</v>
      </c>
      <c r="AN645" s="22">
        <v>1</v>
      </c>
      <c r="AO645" s="22">
        <v>6</v>
      </c>
      <c r="AP645" s="22">
        <v>0</v>
      </c>
      <c r="AQ645" s="22">
        <v>0</v>
      </c>
      <c r="AR645" s="22">
        <v>0</v>
      </c>
      <c r="AS645" s="22">
        <v>0</v>
      </c>
      <c r="AT645" s="22">
        <v>0</v>
      </c>
      <c r="AU645" s="22">
        <v>0</v>
      </c>
      <c r="AV645" s="22">
        <v>1</v>
      </c>
      <c r="AW645" s="22">
        <v>64</v>
      </c>
      <c r="AX645" s="20">
        <v>89</v>
      </c>
      <c r="AY645" s="20">
        <v>32.4</v>
      </c>
      <c r="AZ645" s="20">
        <v>17</v>
      </c>
      <c r="BA645" s="20">
        <v>13.8</v>
      </c>
      <c r="BB645" s="22">
        <v>5</v>
      </c>
      <c r="BC645" s="20">
        <v>0.21</v>
      </c>
      <c r="BD645" s="20">
        <v>0.17</v>
      </c>
      <c r="BE645" s="20">
        <v>0.38</v>
      </c>
      <c r="BF645" s="20">
        <v>5.64</v>
      </c>
      <c r="BG645" s="22">
        <v>363</v>
      </c>
      <c r="BH645" s="22">
        <v>144</v>
      </c>
      <c r="BI645" s="22">
        <v>379</v>
      </c>
      <c r="BJ645" s="22">
        <v>137</v>
      </c>
      <c r="BK645" s="22">
        <v>404</v>
      </c>
      <c r="BL645" s="22">
        <v>145</v>
      </c>
      <c r="BM645" s="22">
        <v>407</v>
      </c>
      <c r="BN645" s="22">
        <v>145</v>
      </c>
      <c r="BO645" s="20"/>
      <c r="BP645" s="20"/>
      <c r="BQ645" s="20"/>
      <c r="BR645" s="20"/>
      <c r="BS645" s="20"/>
      <c r="BT645" s="20"/>
      <c r="BU645" s="22">
        <v>0.05</v>
      </c>
      <c r="BV645" s="22">
        <v>0</v>
      </c>
      <c r="BW645" s="22">
        <v>0.04</v>
      </c>
      <c r="BX645" s="22">
        <v>0.09</v>
      </c>
      <c r="BY645" s="22">
        <v>1.22</v>
      </c>
      <c r="BZ645" s="22">
        <v>1.3</v>
      </c>
      <c r="CA645" s="22">
        <v>532</v>
      </c>
      <c r="CB645" s="22">
        <v>95</v>
      </c>
      <c r="CC645" s="22">
        <v>575</v>
      </c>
      <c r="CD645" s="22">
        <v>238</v>
      </c>
      <c r="CE645" s="22">
        <v>233</v>
      </c>
      <c r="CF645" s="22">
        <v>70</v>
      </c>
      <c r="CG645" s="22">
        <v>468</v>
      </c>
      <c r="CH645" s="22">
        <v>182</v>
      </c>
      <c r="CI645" s="22">
        <v>1.08</v>
      </c>
      <c r="CJ645" s="22">
        <v>0.22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2">
        <v>0</v>
      </c>
      <c r="B646" s="22">
        <v>0</v>
      </c>
      <c r="C646" s="22">
        <v>244930</v>
      </c>
      <c r="D646" s="22">
        <v>0</v>
      </c>
      <c r="E646" s="22">
        <v>0</v>
      </c>
      <c r="F646" s="22">
        <v>-1</v>
      </c>
      <c r="G646" s="22">
        <v>1</v>
      </c>
      <c r="H646" s="22">
        <v>0</v>
      </c>
      <c r="I646" s="22">
        <v>3</v>
      </c>
      <c r="J646" s="20">
        <v>0</v>
      </c>
      <c r="K646" s="20">
        <v>0</v>
      </c>
      <c r="L646" s="22">
        <v>0</v>
      </c>
      <c r="M646" s="20" t="s">
        <v>1254</v>
      </c>
      <c r="N646" s="20">
        <v>0</v>
      </c>
      <c r="O646" s="22">
        <v>456</v>
      </c>
      <c r="P646" s="23" t="b">
        <v>0</v>
      </c>
      <c r="Q646" s="20" t="s">
        <v>3096</v>
      </c>
      <c r="R646" s="20" t="s">
        <v>3097</v>
      </c>
      <c r="S646" s="22">
        <v>44</v>
      </c>
      <c r="T646" s="20" t="s">
        <v>1547</v>
      </c>
      <c r="U646" s="20">
        <v>0</v>
      </c>
      <c r="V646" s="20" t="s">
        <v>711</v>
      </c>
      <c r="W646" s="20">
        <v>0</v>
      </c>
      <c r="X646" s="23" t="b">
        <v>0</v>
      </c>
      <c r="Y646" s="20"/>
      <c r="Z646" s="20" t="s">
        <v>871</v>
      </c>
      <c r="AA646" s="22">
        <v>16</v>
      </c>
      <c r="AB646" s="22">
        <v>17</v>
      </c>
      <c r="AC646" s="22">
        <v>0</v>
      </c>
      <c r="AD646" s="22">
        <v>874</v>
      </c>
      <c r="AE646" s="22">
        <v>0</v>
      </c>
      <c r="AF646" s="22">
        <v>3386</v>
      </c>
      <c r="AG646" s="22">
        <v>0</v>
      </c>
      <c r="AH646" s="20">
        <v>0</v>
      </c>
      <c r="AI646" s="20">
        <v>0</v>
      </c>
      <c r="AJ646" s="20" t="s">
        <v>711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0</v>
      </c>
      <c r="AX646" s="20">
        <v>0</v>
      </c>
      <c r="AY646" s="20">
        <v>0</v>
      </c>
      <c r="AZ646" s="20">
        <v>0</v>
      </c>
      <c r="BA646" s="20">
        <v>0</v>
      </c>
      <c r="BB646" s="22">
        <v>0</v>
      </c>
      <c r="BC646" s="20">
        <v>0</v>
      </c>
      <c r="BD646" s="20">
        <v>0</v>
      </c>
      <c r="BE646" s="20">
        <v>0</v>
      </c>
      <c r="BF646" s="20">
        <v>0</v>
      </c>
      <c r="BG646" s="22">
        <v>686</v>
      </c>
      <c r="BH646" s="22">
        <v>260</v>
      </c>
      <c r="BI646" s="22">
        <v>677</v>
      </c>
      <c r="BJ646" s="22">
        <v>262</v>
      </c>
      <c r="BK646" s="22">
        <v>650</v>
      </c>
      <c r="BL646" s="22">
        <v>250</v>
      </c>
      <c r="BM646" s="22">
        <v>689</v>
      </c>
      <c r="BN646" s="22">
        <v>261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</v>
      </c>
      <c r="BX646" s="22">
        <v>0</v>
      </c>
      <c r="BY646" s="22">
        <v>0</v>
      </c>
      <c r="BZ646" s="22">
        <v>0</v>
      </c>
      <c r="CA646" s="22">
        <v>561</v>
      </c>
      <c r="CB646" s="22">
        <v>321</v>
      </c>
      <c r="CC646" s="22">
        <v>593</v>
      </c>
      <c r="CD646" s="22">
        <v>209</v>
      </c>
      <c r="CE646" s="22">
        <v>698</v>
      </c>
      <c r="CF646" s="22">
        <v>268</v>
      </c>
      <c r="CG646" s="22">
        <v>650</v>
      </c>
      <c r="CH646" s="22">
        <v>251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100</v>
      </c>
      <c r="B647" s="22">
        <v>100</v>
      </c>
      <c r="C647" s="22">
        <v>199170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2</v>
      </c>
      <c r="J647" s="20">
        <v>2</v>
      </c>
      <c r="K647" s="20">
        <v>1.5</v>
      </c>
      <c r="L647" s="22">
        <v>0</v>
      </c>
      <c r="M647" s="20" t="s">
        <v>1560</v>
      </c>
      <c r="N647" s="20">
        <v>1.5</v>
      </c>
      <c r="O647" s="22">
        <v>457</v>
      </c>
      <c r="P647" s="23" t="b">
        <v>0</v>
      </c>
      <c r="Q647" s="20"/>
      <c r="R647" s="20" t="s">
        <v>3612</v>
      </c>
      <c r="S647" s="22">
        <v>45</v>
      </c>
      <c r="T647" s="20" t="s">
        <v>1561</v>
      </c>
      <c r="U647" s="20">
        <v>1.6</v>
      </c>
      <c r="V647" s="20" t="s">
        <v>713</v>
      </c>
      <c r="W647" s="20">
        <v>0.1</v>
      </c>
      <c r="X647" s="23" t="b">
        <v>0</v>
      </c>
      <c r="Y647" s="20"/>
      <c r="Z647" s="20" t="s">
        <v>857</v>
      </c>
      <c r="AA647" s="22">
        <v>16</v>
      </c>
      <c r="AB647" s="22">
        <v>17</v>
      </c>
      <c r="AC647" s="22">
        <v>25</v>
      </c>
      <c r="AD647" s="22">
        <v>7668</v>
      </c>
      <c r="AE647" s="22">
        <v>1486</v>
      </c>
      <c r="AF647" s="22">
        <v>7166</v>
      </c>
      <c r="AG647" s="22">
        <v>197</v>
      </c>
      <c r="AH647" s="20">
        <v>0.3</v>
      </c>
      <c r="AI647" s="20">
        <v>5.6</v>
      </c>
      <c r="AJ647" s="20" t="s">
        <v>713</v>
      </c>
      <c r="AK647" s="22">
        <v>1157</v>
      </c>
      <c r="AL647" s="22">
        <v>1</v>
      </c>
      <c r="AM647" s="22">
        <v>0</v>
      </c>
      <c r="AN647" s="22">
        <v>1</v>
      </c>
      <c r="AO647" s="22">
        <v>29</v>
      </c>
      <c r="AP647" s="22">
        <v>0</v>
      </c>
      <c r="AQ647" s="22">
        <v>0</v>
      </c>
      <c r="AR647" s="22">
        <v>0</v>
      </c>
      <c r="AS647" s="22">
        <v>2</v>
      </c>
      <c r="AT647" s="22">
        <v>1</v>
      </c>
      <c r="AU647" s="22">
        <v>0</v>
      </c>
      <c r="AV647" s="22">
        <v>1</v>
      </c>
      <c r="AW647" s="22">
        <v>199</v>
      </c>
      <c r="AX647" s="20">
        <v>256.39999999999998</v>
      </c>
      <c r="AY647" s="20">
        <v>48.6</v>
      </c>
      <c r="AZ647" s="20">
        <v>55</v>
      </c>
      <c r="BA647" s="20">
        <v>35.9</v>
      </c>
      <c r="BB647" s="22">
        <v>12</v>
      </c>
      <c r="BC647" s="20">
        <v>1.3</v>
      </c>
      <c r="BD647" s="20">
        <v>0.23</v>
      </c>
      <c r="BE647" s="20">
        <v>1.53</v>
      </c>
      <c r="BF647" s="20">
        <v>24.28</v>
      </c>
      <c r="BG647" s="22">
        <v>222</v>
      </c>
      <c r="BH647" s="22">
        <v>83</v>
      </c>
      <c r="BI647" s="22">
        <v>346</v>
      </c>
      <c r="BJ647" s="22">
        <v>119</v>
      </c>
      <c r="BK647" s="22">
        <v>311</v>
      </c>
      <c r="BL647" s="22">
        <v>98</v>
      </c>
      <c r="BM647" s="22">
        <v>295</v>
      </c>
      <c r="BN647" s="22">
        <v>100</v>
      </c>
      <c r="BO647" s="20"/>
      <c r="BP647" s="20"/>
      <c r="BQ647" s="20"/>
      <c r="BR647" s="20"/>
      <c r="BS647" s="20"/>
      <c r="BT647" s="20"/>
      <c r="BU647" s="22">
        <v>0.1</v>
      </c>
      <c r="BV647" s="22">
        <v>0</v>
      </c>
      <c r="BW647" s="22">
        <v>0.02</v>
      </c>
      <c r="BX647" s="22">
        <v>0.12</v>
      </c>
      <c r="BY647" s="22">
        <v>1.89</v>
      </c>
      <c r="BZ647" s="22">
        <v>2.2599999999999998</v>
      </c>
      <c r="CA647" s="22">
        <v>376</v>
      </c>
      <c r="CB647" s="22">
        <v>63</v>
      </c>
      <c r="CC647" s="22">
        <v>206</v>
      </c>
      <c r="CD647" s="22">
        <v>66</v>
      </c>
      <c r="CE647" s="22">
        <v>368</v>
      </c>
      <c r="CF647" s="22">
        <v>129</v>
      </c>
      <c r="CG647" s="22">
        <v>386</v>
      </c>
      <c r="CH647" s="22">
        <v>153</v>
      </c>
      <c r="CI647" s="22">
        <v>0.93</v>
      </c>
      <c r="CJ647" s="22">
        <v>0.08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0</v>
      </c>
      <c r="B648" s="22">
        <v>0</v>
      </c>
      <c r="C648" s="22">
        <v>243345</v>
      </c>
      <c r="D648" s="22">
        <v>0</v>
      </c>
      <c r="E648" s="22">
        <v>0</v>
      </c>
      <c r="F648" s="22">
        <v>-1</v>
      </c>
      <c r="G648" s="22">
        <v>1</v>
      </c>
      <c r="H648" s="22">
        <v>0</v>
      </c>
      <c r="I648" s="22">
        <v>3</v>
      </c>
      <c r="J648" s="20">
        <v>0</v>
      </c>
      <c r="K648" s="20">
        <v>0</v>
      </c>
      <c r="L648" s="22">
        <v>0</v>
      </c>
      <c r="M648" s="20" t="s">
        <v>504</v>
      </c>
      <c r="N648" s="20">
        <v>0</v>
      </c>
      <c r="O648" s="22">
        <v>458</v>
      </c>
      <c r="P648" s="23" t="b">
        <v>0</v>
      </c>
      <c r="Q648" s="20" t="s">
        <v>2982</v>
      </c>
      <c r="R648" s="20" t="s">
        <v>2983</v>
      </c>
      <c r="S648" s="22">
        <v>49</v>
      </c>
      <c r="T648" s="20" t="s">
        <v>1567</v>
      </c>
      <c r="U648" s="20">
        <v>0</v>
      </c>
      <c r="V648" s="20" t="s">
        <v>618</v>
      </c>
      <c r="W648" s="20">
        <v>0</v>
      </c>
      <c r="X648" s="23" t="b">
        <v>0</v>
      </c>
      <c r="Y648" s="20"/>
      <c r="Z648" s="20" t="s">
        <v>871</v>
      </c>
      <c r="AA648" s="22">
        <v>16</v>
      </c>
      <c r="AB648" s="22">
        <v>17</v>
      </c>
      <c r="AC648" s="22">
        <v>0</v>
      </c>
      <c r="AD648" s="22">
        <v>68</v>
      </c>
      <c r="AE648" s="22">
        <v>0</v>
      </c>
      <c r="AF648" s="22">
        <v>1213</v>
      </c>
      <c r="AG648" s="22">
        <v>0</v>
      </c>
      <c r="AH648" s="20">
        <v>0</v>
      </c>
      <c r="AI648" s="20">
        <v>0</v>
      </c>
      <c r="AJ648" s="20" t="s">
        <v>618</v>
      </c>
      <c r="AK648" s="22">
        <v>0</v>
      </c>
      <c r="AL648" s="22">
        <v>0</v>
      </c>
      <c r="AM648" s="22">
        <v>0</v>
      </c>
      <c r="AN648" s="22">
        <v>0</v>
      </c>
      <c r="AO648" s="22">
        <v>0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22">
        <v>0</v>
      </c>
      <c r="AW648" s="22">
        <v>0</v>
      </c>
      <c r="AX648" s="20">
        <v>0</v>
      </c>
      <c r="AY648" s="20">
        <v>0</v>
      </c>
      <c r="AZ648" s="20">
        <v>0</v>
      </c>
      <c r="BA648" s="20">
        <v>0</v>
      </c>
      <c r="BB648" s="22">
        <v>0</v>
      </c>
      <c r="BC648" s="20">
        <v>0</v>
      </c>
      <c r="BD648" s="20">
        <v>0</v>
      </c>
      <c r="BE648" s="20">
        <v>0</v>
      </c>
      <c r="BF648" s="20">
        <v>0</v>
      </c>
      <c r="BG648" s="22">
        <v>809</v>
      </c>
      <c r="BH648" s="22">
        <v>344</v>
      </c>
      <c r="BI648" s="22">
        <v>804</v>
      </c>
      <c r="BJ648" s="22">
        <v>343</v>
      </c>
      <c r="BK648" s="22">
        <v>800</v>
      </c>
      <c r="BL648" s="22">
        <v>341</v>
      </c>
      <c r="BM648" s="22">
        <v>809</v>
      </c>
      <c r="BN648" s="22">
        <v>344</v>
      </c>
      <c r="BO648" s="20"/>
      <c r="BP648" s="20"/>
      <c r="BQ648" s="20"/>
      <c r="BR648" s="20"/>
      <c r="BS648" s="20"/>
      <c r="BT648" s="20"/>
      <c r="BU648" s="22">
        <v>0</v>
      </c>
      <c r="BV648" s="22">
        <v>0</v>
      </c>
      <c r="BW648" s="22">
        <v>0</v>
      </c>
      <c r="BX648" s="22">
        <v>0</v>
      </c>
      <c r="BY648" s="22">
        <v>0</v>
      </c>
      <c r="BZ648" s="22">
        <v>0</v>
      </c>
      <c r="CA648" s="22">
        <v>254</v>
      </c>
      <c r="CB648" s="22">
        <v>161</v>
      </c>
      <c r="CC648" s="22">
        <v>767</v>
      </c>
      <c r="CD648" s="22">
        <v>320</v>
      </c>
      <c r="CE648" s="22">
        <v>808</v>
      </c>
      <c r="CF648" s="22">
        <v>344</v>
      </c>
      <c r="CG648" s="22">
        <v>718</v>
      </c>
      <c r="CH648" s="22">
        <v>285</v>
      </c>
      <c r="CI648" s="22">
        <v>0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0</v>
      </c>
      <c r="B649" s="22">
        <v>0</v>
      </c>
      <c r="C649" s="22">
        <v>437476</v>
      </c>
      <c r="D649" s="22">
        <v>0</v>
      </c>
      <c r="E649" s="22">
        <v>0</v>
      </c>
      <c r="F649" s="22">
        <v>0</v>
      </c>
      <c r="G649" s="22">
        <v>0</v>
      </c>
      <c r="H649" s="22">
        <v>0</v>
      </c>
      <c r="I649" s="22">
        <v>3</v>
      </c>
      <c r="J649" s="20">
        <v>0</v>
      </c>
      <c r="K649" s="20">
        <v>0</v>
      </c>
      <c r="L649" s="22">
        <v>0</v>
      </c>
      <c r="M649" s="20" t="s">
        <v>1548</v>
      </c>
      <c r="N649" s="20">
        <v>0</v>
      </c>
      <c r="O649" s="22">
        <v>459</v>
      </c>
      <c r="P649" s="23" t="b">
        <v>0</v>
      </c>
      <c r="Q649" s="20" t="s">
        <v>2429</v>
      </c>
      <c r="R649" s="20" t="s">
        <v>2430</v>
      </c>
      <c r="S649" s="22">
        <v>45</v>
      </c>
      <c r="T649" s="20" t="s">
        <v>1549</v>
      </c>
      <c r="U649" s="20">
        <v>0</v>
      </c>
      <c r="V649" s="20" t="s">
        <v>1550</v>
      </c>
      <c r="W649" s="20">
        <v>0</v>
      </c>
      <c r="X649" s="23" t="b">
        <v>0</v>
      </c>
      <c r="Y649" s="20"/>
      <c r="Z649" s="20" t="s">
        <v>871</v>
      </c>
      <c r="AA649" s="22">
        <v>16</v>
      </c>
      <c r="AB649" s="22">
        <v>17</v>
      </c>
      <c r="AC649" s="22">
        <v>0</v>
      </c>
      <c r="AD649" s="22">
        <v>0</v>
      </c>
      <c r="AE649" s="22">
        <v>0</v>
      </c>
      <c r="AF649" s="22">
        <v>391</v>
      </c>
      <c r="AG649" s="22">
        <v>0</v>
      </c>
      <c r="AH649" s="20">
        <v>0</v>
      </c>
      <c r="AI649" s="20">
        <v>0</v>
      </c>
      <c r="AJ649" s="20" t="s">
        <v>720</v>
      </c>
      <c r="AK649" s="22">
        <v>0</v>
      </c>
      <c r="AL649" s="22">
        <v>0</v>
      </c>
      <c r="AM649" s="22">
        <v>0</v>
      </c>
      <c r="AN649" s="22">
        <v>0</v>
      </c>
      <c r="AO649" s="22">
        <v>0</v>
      </c>
      <c r="AP649" s="22">
        <v>0</v>
      </c>
      <c r="AQ649" s="22">
        <v>0</v>
      </c>
      <c r="AR649" s="22">
        <v>0</v>
      </c>
      <c r="AS649" s="22">
        <v>0</v>
      </c>
      <c r="AT649" s="22">
        <v>0</v>
      </c>
      <c r="AU649" s="22">
        <v>0</v>
      </c>
      <c r="AV649" s="22">
        <v>0</v>
      </c>
      <c r="AW649" s="22">
        <v>0</v>
      </c>
      <c r="AX649" s="20">
        <v>0</v>
      </c>
      <c r="AY649" s="20">
        <v>0</v>
      </c>
      <c r="AZ649" s="20">
        <v>0</v>
      </c>
      <c r="BA649" s="20">
        <v>0</v>
      </c>
      <c r="BB649" s="22">
        <v>0</v>
      </c>
      <c r="BC649" s="20">
        <v>0</v>
      </c>
      <c r="BD649" s="20">
        <v>0</v>
      </c>
      <c r="BE649" s="20">
        <v>0</v>
      </c>
      <c r="BF649" s="20">
        <v>0</v>
      </c>
      <c r="BG649" s="22">
        <v>722</v>
      </c>
      <c r="BH649" s="22">
        <v>281</v>
      </c>
      <c r="BI649" s="22">
        <v>716</v>
      </c>
      <c r="BJ649" s="22">
        <v>281</v>
      </c>
      <c r="BK649" s="22">
        <v>701</v>
      </c>
      <c r="BL649" s="22">
        <v>273</v>
      </c>
      <c r="BM649" s="22">
        <v>725</v>
      </c>
      <c r="BN649" s="22">
        <v>282</v>
      </c>
      <c r="BO649" s="20"/>
      <c r="BP649" s="20"/>
      <c r="BQ649" s="20"/>
      <c r="BR649" s="20"/>
      <c r="BS649" s="20"/>
      <c r="BT649" s="20"/>
      <c r="BU649" s="22">
        <v>0</v>
      </c>
      <c r="BV649" s="22">
        <v>0</v>
      </c>
      <c r="BW649" s="22">
        <v>0</v>
      </c>
      <c r="BX649" s="22">
        <v>0</v>
      </c>
      <c r="BY649" s="22">
        <v>0</v>
      </c>
      <c r="BZ649" s="22">
        <v>0</v>
      </c>
      <c r="CA649" s="22">
        <v>413</v>
      </c>
      <c r="CB649" s="22">
        <v>238</v>
      </c>
      <c r="CC649" s="22">
        <v>642</v>
      </c>
      <c r="CD649" s="22">
        <v>232</v>
      </c>
      <c r="CE649" s="22">
        <v>728</v>
      </c>
      <c r="CF649" s="22">
        <v>285</v>
      </c>
      <c r="CG649" s="22">
        <v>804</v>
      </c>
      <c r="CH649" s="22">
        <v>340</v>
      </c>
      <c r="CI649" s="22">
        <v>0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2">
        <v>0</v>
      </c>
      <c r="B650" s="22">
        <v>0</v>
      </c>
      <c r="C650" s="22">
        <v>209035</v>
      </c>
      <c r="D650" s="22">
        <v>0</v>
      </c>
      <c r="E650" s="22">
        <v>0</v>
      </c>
      <c r="F650" s="22">
        <v>0</v>
      </c>
      <c r="G650" s="22">
        <v>0</v>
      </c>
      <c r="H650" s="22">
        <v>0</v>
      </c>
      <c r="I650" s="22">
        <v>2</v>
      </c>
      <c r="J650" s="20">
        <v>0</v>
      </c>
      <c r="K650" s="20">
        <v>0</v>
      </c>
      <c r="L650" s="22">
        <v>0</v>
      </c>
      <c r="M650" s="20" t="s">
        <v>1538</v>
      </c>
      <c r="N650" s="20">
        <v>0</v>
      </c>
      <c r="O650" s="22">
        <v>460</v>
      </c>
      <c r="P650" s="23" t="b">
        <v>0</v>
      </c>
      <c r="Q650" s="20" t="s">
        <v>2984</v>
      </c>
      <c r="R650" s="20" t="s">
        <v>2985</v>
      </c>
      <c r="S650" s="22">
        <v>40</v>
      </c>
      <c r="T650" s="20" t="s">
        <v>1539</v>
      </c>
      <c r="U650" s="20">
        <v>0</v>
      </c>
      <c r="V650" s="20" t="s">
        <v>715</v>
      </c>
      <c r="W650" s="20">
        <v>0.1</v>
      </c>
      <c r="X650" s="23" t="b">
        <v>0</v>
      </c>
      <c r="Y650" s="20"/>
      <c r="Z650" s="20" t="s">
        <v>871</v>
      </c>
      <c r="AA650" s="22">
        <v>16</v>
      </c>
      <c r="AB650" s="22">
        <v>17</v>
      </c>
      <c r="AC650" s="22">
        <v>0</v>
      </c>
      <c r="AD650" s="22">
        <v>884</v>
      </c>
      <c r="AE650" s="22">
        <v>0</v>
      </c>
      <c r="AF650" s="22">
        <v>10029</v>
      </c>
      <c r="AG650" s="22">
        <v>15</v>
      </c>
      <c r="AH650" s="20">
        <v>0</v>
      </c>
      <c r="AI650" s="20">
        <v>0</v>
      </c>
      <c r="AJ650" s="20" t="s">
        <v>715</v>
      </c>
      <c r="AK650" s="22">
        <v>0</v>
      </c>
      <c r="AL650" s="22">
        <v>0</v>
      </c>
      <c r="AM650" s="22">
        <v>0</v>
      </c>
      <c r="AN650" s="22">
        <v>0</v>
      </c>
      <c r="AO650" s="22">
        <v>0</v>
      </c>
      <c r="AP650" s="22">
        <v>0</v>
      </c>
      <c r="AQ650" s="22">
        <v>0</v>
      </c>
      <c r="AR650" s="22">
        <v>0</v>
      </c>
      <c r="AS650" s="22">
        <v>0</v>
      </c>
      <c r="AT650" s="22">
        <v>0</v>
      </c>
      <c r="AU650" s="22">
        <v>0</v>
      </c>
      <c r="AV650" s="22">
        <v>0</v>
      </c>
      <c r="AW650" s="22">
        <v>0</v>
      </c>
      <c r="AX650" s="20">
        <v>0</v>
      </c>
      <c r="AY650" s="20">
        <v>0</v>
      </c>
      <c r="AZ650" s="20">
        <v>0</v>
      </c>
      <c r="BA650" s="20">
        <v>0</v>
      </c>
      <c r="BB650" s="22">
        <v>0</v>
      </c>
      <c r="BC650" s="20">
        <v>0</v>
      </c>
      <c r="BD650" s="20">
        <v>0</v>
      </c>
      <c r="BE650" s="20">
        <v>0</v>
      </c>
      <c r="BF650" s="20">
        <v>0</v>
      </c>
      <c r="BG650" s="22">
        <v>580</v>
      </c>
      <c r="BH650" s="22">
        <v>207</v>
      </c>
      <c r="BI650" s="22">
        <v>566</v>
      </c>
      <c r="BJ650" s="22">
        <v>206</v>
      </c>
      <c r="BK650" s="22">
        <v>528</v>
      </c>
      <c r="BL650" s="22">
        <v>195</v>
      </c>
      <c r="BM650" s="22">
        <v>584</v>
      </c>
      <c r="BN650" s="22">
        <v>207</v>
      </c>
      <c r="BO650" s="20"/>
      <c r="BP650" s="20"/>
      <c r="BQ650" s="20"/>
      <c r="BR650" s="20"/>
      <c r="BS650" s="20"/>
      <c r="BT650" s="20"/>
      <c r="BU650" s="22">
        <v>0</v>
      </c>
      <c r="BV650" s="22">
        <v>0</v>
      </c>
      <c r="BW650" s="22">
        <v>0</v>
      </c>
      <c r="BX650" s="22">
        <v>0</v>
      </c>
      <c r="BY650" s="22">
        <v>0</v>
      </c>
      <c r="BZ650" s="22">
        <v>0</v>
      </c>
      <c r="CA650" s="22">
        <v>698</v>
      </c>
      <c r="CB650" s="22">
        <v>182</v>
      </c>
      <c r="CC650" s="22">
        <v>444</v>
      </c>
      <c r="CD650" s="22">
        <v>156</v>
      </c>
      <c r="CE650" s="22">
        <v>591</v>
      </c>
      <c r="CF650" s="22">
        <v>203</v>
      </c>
      <c r="CG650" s="22">
        <v>499</v>
      </c>
      <c r="CH650" s="22">
        <v>192</v>
      </c>
      <c r="CI650" s="22">
        <v>0</v>
      </c>
      <c r="CJ650" s="22">
        <v>0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0</v>
      </c>
      <c r="B651" s="22">
        <v>0</v>
      </c>
      <c r="C651" s="22">
        <v>204822</v>
      </c>
      <c r="D651" s="22">
        <v>0</v>
      </c>
      <c r="E651" s="22">
        <v>0</v>
      </c>
      <c r="F651" s="22">
        <v>-1</v>
      </c>
      <c r="G651" s="22">
        <v>1</v>
      </c>
      <c r="H651" s="22">
        <v>0</v>
      </c>
      <c r="I651" s="22">
        <v>2</v>
      </c>
      <c r="J651" s="20">
        <v>0</v>
      </c>
      <c r="K651" s="20">
        <v>0</v>
      </c>
      <c r="L651" s="22">
        <v>0</v>
      </c>
      <c r="M651" s="20" t="s">
        <v>1562</v>
      </c>
      <c r="N651" s="20">
        <v>0</v>
      </c>
      <c r="O651" s="22">
        <v>461</v>
      </c>
      <c r="P651" s="23" t="b">
        <v>0</v>
      </c>
      <c r="Q651" s="20" t="s">
        <v>2851</v>
      </c>
      <c r="R651" s="20" t="s">
        <v>2756</v>
      </c>
      <c r="S651" s="22">
        <v>44</v>
      </c>
      <c r="T651" s="20" t="s">
        <v>1563</v>
      </c>
      <c r="U651" s="20">
        <v>0</v>
      </c>
      <c r="V651" s="20" t="s">
        <v>502</v>
      </c>
      <c r="W651" s="20">
        <v>0</v>
      </c>
      <c r="X651" s="23" t="b">
        <v>0</v>
      </c>
      <c r="Y651" s="20"/>
      <c r="Z651" s="20" t="s">
        <v>871</v>
      </c>
      <c r="AA651" s="22">
        <v>16</v>
      </c>
      <c r="AB651" s="22">
        <v>17</v>
      </c>
      <c r="AC651" s="22">
        <v>0</v>
      </c>
      <c r="AD651" s="22">
        <v>88</v>
      </c>
      <c r="AE651" s="22">
        <v>0</v>
      </c>
      <c r="AF651" s="22">
        <v>3924</v>
      </c>
      <c r="AG651" s="22">
        <v>4</v>
      </c>
      <c r="AH651" s="20">
        <v>0</v>
      </c>
      <c r="AI651" s="20">
        <v>0</v>
      </c>
      <c r="AJ651" s="20" t="s">
        <v>2234</v>
      </c>
      <c r="AK651" s="22">
        <v>0</v>
      </c>
      <c r="AL651" s="22">
        <v>0</v>
      </c>
      <c r="AM651" s="22">
        <v>0</v>
      </c>
      <c r="AN651" s="22">
        <v>0</v>
      </c>
      <c r="AO651" s="22">
        <v>0</v>
      </c>
      <c r="AP651" s="22">
        <v>0</v>
      </c>
      <c r="AQ651" s="22">
        <v>0</v>
      </c>
      <c r="AR651" s="22">
        <v>0</v>
      </c>
      <c r="AS651" s="22">
        <v>0</v>
      </c>
      <c r="AT651" s="22">
        <v>0</v>
      </c>
      <c r="AU651" s="22">
        <v>0</v>
      </c>
      <c r="AV651" s="22">
        <v>0</v>
      </c>
      <c r="AW651" s="22">
        <v>0</v>
      </c>
      <c r="AX651" s="20">
        <v>0</v>
      </c>
      <c r="AY651" s="20">
        <v>0</v>
      </c>
      <c r="AZ651" s="20">
        <v>0</v>
      </c>
      <c r="BA651" s="20">
        <v>0</v>
      </c>
      <c r="BB651" s="22">
        <v>0</v>
      </c>
      <c r="BC651" s="20">
        <v>0</v>
      </c>
      <c r="BD651" s="20">
        <v>0</v>
      </c>
      <c r="BE651" s="20">
        <v>0</v>
      </c>
      <c r="BF651" s="20">
        <v>0</v>
      </c>
      <c r="BG651" s="22">
        <v>679</v>
      </c>
      <c r="BH651" s="22">
        <v>265</v>
      </c>
      <c r="BI651" s="22">
        <v>670</v>
      </c>
      <c r="BJ651" s="22">
        <v>265</v>
      </c>
      <c r="BK651" s="22">
        <v>643</v>
      </c>
      <c r="BL651" s="22">
        <v>262</v>
      </c>
      <c r="BM651" s="22">
        <v>682</v>
      </c>
      <c r="BN651" s="22">
        <v>265</v>
      </c>
      <c r="BO651" s="20"/>
      <c r="BP651" s="20"/>
      <c r="BQ651" s="20"/>
      <c r="BR651" s="20"/>
      <c r="BS651" s="20"/>
      <c r="BT651" s="20"/>
      <c r="BU651" s="22">
        <v>0</v>
      </c>
      <c r="BV651" s="22">
        <v>0</v>
      </c>
      <c r="BW651" s="22">
        <v>0</v>
      </c>
      <c r="BX651" s="22">
        <v>0</v>
      </c>
      <c r="BY651" s="22">
        <v>0</v>
      </c>
      <c r="BZ651" s="22">
        <v>0</v>
      </c>
      <c r="CA651" s="22">
        <v>542</v>
      </c>
      <c r="CB651" s="22">
        <v>102</v>
      </c>
      <c r="CC651" s="22">
        <v>582</v>
      </c>
      <c r="CD651" s="22">
        <v>242</v>
      </c>
      <c r="CE651" s="22">
        <v>691</v>
      </c>
      <c r="CF651" s="22">
        <v>263</v>
      </c>
      <c r="CG651" s="22">
        <v>640</v>
      </c>
      <c r="CH651" s="22">
        <v>230</v>
      </c>
      <c r="CI651" s="22">
        <v>0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2">
        <v>0</v>
      </c>
      <c r="B652" s="22">
        <v>0</v>
      </c>
      <c r="C652" s="22">
        <v>185253</v>
      </c>
      <c r="D652" s="22">
        <v>0</v>
      </c>
      <c r="E652" s="22">
        <v>0</v>
      </c>
      <c r="F652" s="22">
        <v>0</v>
      </c>
      <c r="G652" s="22">
        <v>0</v>
      </c>
      <c r="H652" s="22">
        <v>0</v>
      </c>
      <c r="I652" s="22">
        <v>3</v>
      </c>
      <c r="J652" s="20">
        <v>0</v>
      </c>
      <c r="K652" s="20">
        <v>0</v>
      </c>
      <c r="L652" s="22">
        <v>0</v>
      </c>
      <c r="M652" s="20" t="s">
        <v>1580</v>
      </c>
      <c r="N652" s="20">
        <v>0</v>
      </c>
      <c r="O652" s="22">
        <v>462</v>
      </c>
      <c r="P652" s="23" t="b">
        <v>0</v>
      </c>
      <c r="Q652" s="20" t="s">
        <v>2757</v>
      </c>
      <c r="R652" s="20" t="s">
        <v>2758</v>
      </c>
      <c r="S652" s="22">
        <v>45</v>
      </c>
      <c r="T652" s="20" t="s">
        <v>1581</v>
      </c>
      <c r="U652" s="20">
        <v>0</v>
      </c>
      <c r="V652" s="20" t="s">
        <v>1582</v>
      </c>
      <c r="W652" s="20">
        <v>0</v>
      </c>
      <c r="X652" s="23" t="b">
        <v>0</v>
      </c>
      <c r="Y652" s="20"/>
      <c r="Z652" s="20" t="s">
        <v>871</v>
      </c>
      <c r="AA652" s="22">
        <v>16</v>
      </c>
      <c r="AB652" s="22">
        <v>17</v>
      </c>
      <c r="AC652" s="22">
        <v>0</v>
      </c>
      <c r="AD652" s="22">
        <v>296</v>
      </c>
      <c r="AE652" s="22">
        <v>0</v>
      </c>
      <c r="AF652" s="22">
        <v>5424</v>
      </c>
      <c r="AG652" s="22">
        <v>2</v>
      </c>
      <c r="AH652" s="20">
        <v>0</v>
      </c>
      <c r="AI652" s="20">
        <v>0</v>
      </c>
      <c r="AJ652" s="20" t="s">
        <v>2235</v>
      </c>
      <c r="AK652" s="22">
        <v>0</v>
      </c>
      <c r="AL652" s="22">
        <v>0</v>
      </c>
      <c r="AM652" s="22">
        <v>0</v>
      </c>
      <c r="AN652" s="22">
        <v>0</v>
      </c>
      <c r="AO652" s="22">
        <v>0</v>
      </c>
      <c r="AP652" s="22">
        <v>0</v>
      </c>
      <c r="AQ652" s="22">
        <v>0</v>
      </c>
      <c r="AR652" s="22">
        <v>0</v>
      </c>
      <c r="AS652" s="22">
        <v>0</v>
      </c>
      <c r="AT652" s="22">
        <v>0</v>
      </c>
      <c r="AU652" s="22">
        <v>0</v>
      </c>
      <c r="AV652" s="22">
        <v>0</v>
      </c>
      <c r="AW652" s="22">
        <v>0</v>
      </c>
      <c r="AX652" s="20">
        <v>0</v>
      </c>
      <c r="AY652" s="20">
        <v>0</v>
      </c>
      <c r="AZ652" s="20">
        <v>0</v>
      </c>
      <c r="BA652" s="20">
        <v>0</v>
      </c>
      <c r="BB652" s="22">
        <v>0</v>
      </c>
      <c r="BC652" s="20">
        <v>0</v>
      </c>
      <c r="BD652" s="20">
        <v>0</v>
      </c>
      <c r="BE652" s="20">
        <v>0</v>
      </c>
      <c r="BF652" s="20">
        <v>0</v>
      </c>
      <c r="BG652" s="22">
        <v>708</v>
      </c>
      <c r="BH652" s="22">
        <v>274</v>
      </c>
      <c r="BI652" s="22">
        <v>701</v>
      </c>
      <c r="BJ652" s="22">
        <v>274</v>
      </c>
      <c r="BK652" s="22">
        <v>682</v>
      </c>
      <c r="BL652" s="22">
        <v>266</v>
      </c>
      <c r="BM652" s="22">
        <v>711</v>
      </c>
      <c r="BN652" s="22">
        <v>275</v>
      </c>
      <c r="BO652" s="20"/>
      <c r="BP652" s="20"/>
      <c r="BQ652" s="20"/>
      <c r="BR652" s="20"/>
      <c r="BS652" s="20"/>
      <c r="BT652" s="20"/>
      <c r="BU652" s="22">
        <v>0</v>
      </c>
      <c r="BV652" s="22">
        <v>0</v>
      </c>
      <c r="BW652" s="22">
        <v>0</v>
      </c>
      <c r="BX652" s="22">
        <v>0</v>
      </c>
      <c r="BY652" s="22">
        <v>0</v>
      </c>
      <c r="BZ652" s="22">
        <v>0</v>
      </c>
      <c r="CA652" s="22">
        <v>375</v>
      </c>
      <c r="CB652" s="22">
        <v>229</v>
      </c>
      <c r="CC652" s="22">
        <v>621</v>
      </c>
      <c r="CD652" s="22">
        <v>224</v>
      </c>
      <c r="CE652" s="22">
        <v>715</v>
      </c>
      <c r="CF652" s="22">
        <v>279</v>
      </c>
      <c r="CG652" s="22">
        <v>660</v>
      </c>
      <c r="CH652" s="22">
        <v>256</v>
      </c>
      <c r="CI652" s="22">
        <v>0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0</v>
      </c>
      <c r="B653" s="22">
        <v>0</v>
      </c>
      <c r="C653" s="22">
        <v>50232</v>
      </c>
      <c r="D653" s="22">
        <v>0</v>
      </c>
      <c r="E653" s="22">
        <v>0</v>
      </c>
      <c r="F653" s="22">
        <v>-2</v>
      </c>
      <c r="G653" s="22">
        <v>2</v>
      </c>
      <c r="H653" s="22">
        <v>0</v>
      </c>
      <c r="I653" s="22">
        <v>3</v>
      </c>
      <c r="J653" s="20">
        <v>0</v>
      </c>
      <c r="K653" s="20">
        <v>0</v>
      </c>
      <c r="L653" s="22">
        <v>0</v>
      </c>
      <c r="M653" s="20" t="s">
        <v>1473</v>
      </c>
      <c r="N653" s="20">
        <v>0</v>
      </c>
      <c r="O653" s="22">
        <v>463</v>
      </c>
      <c r="P653" s="23" t="b">
        <v>0</v>
      </c>
      <c r="Q653" s="20" t="s">
        <v>3098</v>
      </c>
      <c r="R653" s="20" t="s">
        <v>3099</v>
      </c>
      <c r="S653" s="22">
        <v>48</v>
      </c>
      <c r="T653" s="20" t="s">
        <v>1474</v>
      </c>
      <c r="U653" s="20">
        <v>0</v>
      </c>
      <c r="V653" s="20" t="s">
        <v>742</v>
      </c>
      <c r="W653" s="20">
        <v>0</v>
      </c>
      <c r="X653" s="23" t="b">
        <v>0</v>
      </c>
      <c r="Y653" s="20"/>
      <c r="Z653" s="20" t="s">
        <v>871</v>
      </c>
      <c r="AA653" s="22">
        <v>16</v>
      </c>
      <c r="AB653" s="22">
        <v>17</v>
      </c>
      <c r="AC653" s="22">
        <v>0</v>
      </c>
      <c r="AD653" s="22">
        <v>290</v>
      </c>
      <c r="AE653" s="22">
        <v>0</v>
      </c>
      <c r="AF653" s="22">
        <v>2881</v>
      </c>
      <c r="AG653" s="22">
        <v>2</v>
      </c>
      <c r="AH653" s="20">
        <v>0</v>
      </c>
      <c r="AI653" s="20">
        <v>0</v>
      </c>
      <c r="AJ653" s="20" t="s">
        <v>2546</v>
      </c>
      <c r="AK653" s="22">
        <v>0</v>
      </c>
      <c r="AL653" s="22">
        <v>0</v>
      </c>
      <c r="AM653" s="22">
        <v>0</v>
      </c>
      <c r="AN653" s="22">
        <v>0</v>
      </c>
      <c r="AO653" s="22">
        <v>0</v>
      </c>
      <c r="AP653" s="22">
        <v>0</v>
      </c>
      <c r="AQ653" s="22">
        <v>0</v>
      </c>
      <c r="AR653" s="22">
        <v>0</v>
      </c>
      <c r="AS653" s="22">
        <v>0</v>
      </c>
      <c r="AT653" s="22">
        <v>0</v>
      </c>
      <c r="AU653" s="22">
        <v>0</v>
      </c>
      <c r="AV653" s="22">
        <v>0</v>
      </c>
      <c r="AW653" s="22">
        <v>0</v>
      </c>
      <c r="AX653" s="20">
        <v>0</v>
      </c>
      <c r="AY653" s="20">
        <v>0</v>
      </c>
      <c r="AZ653" s="20">
        <v>0</v>
      </c>
      <c r="BA653" s="20">
        <v>0</v>
      </c>
      <c r="BB653" s="22">
        <v>0</v>
      </c>
      <c r="BC653" s="20">
        <v>0</v>
      </c>
      <c r="BD653" s="20">
        <v>0</v>
      </c>
      <c r="BE653" s="20">
        <v>0</v>
      </c>
      <c r="BF653" s="20">
        <v>0</v>
      </c>
      <c r="BG653" s="22">
        <v>795</v>
      </c>
      <c r="BH653" s="22">
        <v>334</v>
      </c>
      <c r="BI653" s="22">
        <v>791</v>
      </c>
      <c r="BJ653" s="22">
        <v>333</v>
      </c>
      <c r="BK653" s="22">
        <v>784</v>
      </c>
      <c r="BL653" s="22">
        <v>330</v>
      </c>
      <c r="BM653" s="22">
        <v>796</v>
      </c>
      <c r="BN653" s="22">
        <v>334</v>
      </c>
      <c r="BO653" s="20"/>
      <c r="BP653" s="20"/>
      <c r="BQ653" s="20"/>
      <c r="BR653" s="20"/>
      <c r="BS653" s="20"/>
      <c r="BT653" s="20"/>
      <c r="BU653" s="22">
        <v>0</v>
      </c>
      <c r="BV653" s="22">
        <v>0</v>
      </c>
      <c r="BW653" s="22">
        <v>0</v>
      </c>
      <c r="BX653" s="22">
        <v>0</v>
      </c>
      <c r="BY653" s="22">
        <v>0</v>
      </c>
      <c r="BZ653" s="22">
        <v>0</v>
      </c>
      <c r="CA653" s="22">
        <v>269</v>
      </c>
      <c r="CB653" s="22">
        <v>173</v>
      </c>
      <c r="CC653" s="22">
        <v>741</v>
      </c>
      <c r="CD653" s="22">
        <v>303</v>
      </c>
      <c r="CE653" s="22">
        <v>795</v>
      </c>
      <c r="CF653" s="22">
        <v>334</v>
      </c>
      <c r="CG653" s="22">
        <v>663</v>
      </c>
      <c r="CH653" s="22">
        <v>257</v>
      </c>
      <c r="CI653" s="22">
        <v>0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0</v>
      </c>
      <c r="B654" s="22">
        <v>0</v>
      </c>
      <c r="C654" s="22">
        <v>217331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4</v>
      </c>
      <c r="J654" s="20">
        <v>0</v>
      </c>
      <c r="K654" s="20">
        <v>0</v>
      </c>
      <c r="L654" s="22">
        <v>0</v>
      </c>
      <c r="M654" s="20" t="s">
        <v>1230</v>
      </c>
      <c r="N654" s="20">
        <v>0</v>
      </c>
      <c r="O654" s="22">
        <v>464</v>
      </c>
      <c r="P654" s="23" t="b">
        <v>0</v>
      </c>
      <c r="Q654" s="20" t="s">
        <v>2236</v>
      </c>
      <c r="R654" s="20" t="s">
        <v>2237</v>
      </c>
      <c r="S654" s="22">
        <v>45</v>
      </c>
      <c r="T654" s="20" t="s">
        <v>1540</v>
      </c>
      <c r="U654" s="20">
        <v>0</v>
      </c>
      <c r="V654" s="20" t="s">
        <v>440</v>
      </c>
      <c r="W654" s="20">
        <v>0.1</v>
      </c>
      <c r="X654" s="23" t="b">
        <v>0</v>
      </c>
      <c r="Y654" s="20"/>
      <c r="Z654" s="20" t="s">
        <v>871</v>
      </c>
      <c r="AA654" s="22">
        <v>16</v>
      </c>
      <c r="AB654" s="22">
        <v>17</v>
      </c>
      <c r="AC654" s="22">
        <v>0</v>
      </c>
      <c r="AD654" s="22">
        <v>0</v>
      </c>
      <c r="AE654" s="22">
        <v>0</v>
      </c>
      <c r="AF654" s="22">
        <v>27778</v>
      </c>
      <c r="AG654" s="22">
        <v>24</v>
      </c>
      <c r="AH654" s="20">
        <v>0</v>
      </c>
      <c r="AI654" s="20">
        <v>0</v>
      </c>
      <c r="AJ654" s="20" t="s">
        <v>440</v>
      </c>
      <c r="AK654" s="22">
        <v>0</v>
      </c>
      <c r="AL654" s="22">
        <v>0</v>
      </c>
      <c r="AM654" s="22">
        <v>0</v>
      </c>
      <c r="AN654" s="22">
        <v>0</v>
      </c>
      <c r="AO654" s="22">
        <v>0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0</v>
      </c>
      <c r="AW654" s="22">
        <v>0</v>
      </c>
      <c r="AX654" s="20">
        <v>0</v>
      </c>
      <c r="AY654" s="20">
        <v>0</v>
      </c>
      <c r="AZ654" s="20">
        <v>0</v>
      </c>
      <c r="BA654" s="20">
        <v>0</v>
      </c>
      <c r="BB654" s="22">
        <v>0</v>
      </c>
      <c r="BC654" s="20">
        <v>0</v>
      </c>
      <c r="BD654" s="20">
        <v>0</v>
      </c>
      <c r="BE654" s="20">
        <v>0</v>
      </c>
      <c r="BF654" s="20">
        <v>0</v>
      </c>
      <c r="BG654" s="22">
        <v>709</v>
      </c>
      <c r="BH654" s="22">
        <v>73</v>
      </c>
      <c r="BI654" s="22">
        <v>702</v>
      </c>
      <c r="BJ654" s="22">
        <v>73</v>
      </c>
      <c r="BK654" s="22">
        <v>684</v>
      </c>
      <c r="BL654" s="22">
        <v>72</v>
      </c>
      <c r="BM654" s="22">
        <v>712</v>
      </c>
      <c r="BN654" s="22">
        <v>75</v>
      </c>
      <c r="BO654" s="20"/>
      <c r="BP654" s="20"/>
      <c r="BQ654" s="20"/>
      <c r="BR654" s="20"/>
      <c r="BS654" s="20"/>
      <c r="BT654" s="20"/>
      <c r="BU654" s="22">
        <v>0</v>
      </c>
      <c r="BV654" s="22">
        <v>0</v>
      </c>
      <c r="BW654" s="22">
        <v>0</v>
      </c>
      <c r="BX654" s="22">
        <v>0</v>
      </c>
      <c r="BY654" s="22">
        <v>0</v>
      </c>
      <c r="BZ654" s="22">
        <v>0</v>
      </c>
      <c r="CA654" s="22">
        <v>384</v>
      </c>
      <c r="CB654" s="22">
        <v>66</v>
      </c>
      <c r="CC654" s="22">
        <v>624</v>
      </c>
      <c r="CD654" s="22">
        <v>54</v>
      </c>
      <c r="CE654" s="22">
        <v>716</v>
      </c>
      <c r="CF654" s="22">
        <v>77</v>
      </c>
      <c r="CG654" s="22">
        <v>395</v>
      </c>
      <c r="CH654" s="22">
        <v>61</v>
      </c>
      <c r="CI654" s="22">
        <v>0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2">
        <v>100</v>
      </c>
      <c r="B655" s="22">
        <v>100</v>
      </c>
      <c r="C655" s="22">
        <v>114241</v>
      </c>
      <c r="D655" s="22">
        <v>0</v>
      </c>
      <c r="E655" s="22">
        <v>0</v>
      </c>
      <c r="F655" s="22">
        <v>-1</v>
      </c>
      <c r="G655" s="22">
        <v>1</v>
      </c>
      <c r="H655" s="22">
        <v>1</v>
      </c>
      <c r="I655" s="22">
        <v>2</v>
      </c>
      <c r="J655" s="20">
        <v>1.7</v>
      </c>
      <c r="K655" s="20">
        <v>1.2</v>
      </c>
      <c r="L655" s="22">
        <v>2</v>
      </c>
      <c r="M655" s="20" t="s">
        <v>1297</v>
      </c>
      <c r="N655" s="20">
        <v>1.2</v>
      </c>
      <c r="O655" s="22">
        <v>465</v>
      </c>
      <c r="P655" s="23" t="b">
        <v>0</v>
      </c>
      <c r="Q655" s="20"/>
      <c r="R655" s="20" t="s">
        <v>3299</v>
      </c>
      <c r="S655" s="22">
        <v>44</v>
      </c>
      <c r="T655" s="20" t="s">
        <v>1566</v>
      </c>
      <c r="U655" s="20">
        <v>2.7</v>
      </c>
      <c r="V655" s="20" t="s">
        <v>552</v>
      </c>
      <c r="W655" s="20">
        <v>0.6</v>
      </c>
      <c r="X655" s="23" t="b">
        <v>0</v>
      </c>
      <c r="Y655" s="20"/>
      <c r="Z655" s="20" t="s">
        <v>857</v>
      </c>
      <c r="AA655" s="22">
        <v>16</v>
      </c>
      <c r="AB655" s="22">
        <v>17</v>
      </c>
      <c r="AC655" s="22">
        <v>46</v>
      </c>
      <c r="AD655" s="22">
        <v>42749</v>
      </c>
      <c r="AE655" s="22">
        <v>7054</v>
      </c>
      <c r="AF655" s="22">
        <v>32079</v>
      </c>
      <c r="AG655" s="22">
        <v>435</v>
      </c>
      <c r="AH655" s="20">
        <v>0.3</v>
      </c>
      <c r="AI655" s="20">
        <v>10.5</v>
      </c>
      <c r="AJ655" s="20" t="s">
        <v>552</v>
      </c>
      <c r="AK655" s="22">
        <v>1234</v>
      </c>
      <c r="AL655" s="22">
        <v>1</v>
      </c>
      <c r="AM655" s="22">
        <v>3</v>
      </c>
      <c r="AN655" s="22">
        <v>2</v>
      </c>
      <c r="AO655" s="22">
        <v>25</v>
      </c>
      <c r="AP655" s="22">
        <v>0</v>
      </c>
      <c r="AQ655" s="22">
        <v>0</v>
      </c>
      <c r="AR655" s="22">
        <v>0</v>
      </c>
      <c r="AS655" s="22">
        <v>2</v>
      </c>
      <c r="AT655" s="22">
        <v>0</v>
      </c>
      <c r="AU655" s="22">
        <v>0</v>
      </c>
      <c r="AV655" s="22">
        <v>3</v>
      </c>
      <c r="AW655" s="22">
        <v>229</v>
      </c>
      <c r="AX655" s="20">
        <v>315.8</v>
      </c>
      <c r="AY655" s="20">
        <v>265.2</v>
      </c>
      <c r="AZ655" s="20">
        <v>171</v>
      </c>
      <c r="BA655" s="20">
        <v>75.099999999999994</v>
      </c>
      <c r="BB655" s="22">
        <v>13</v>
      </c>
      <c r="BC655" s="20">
        <v>1.1000000000000001</v>
      </c>
      <c r="BD655" s="20">
        <v>1.1399999999999999</v>
      </c>
      <c r="BE655" s="20">
        <v>2.2400000000000002</v>
      </c>
      <c r="BF655" s="20">
        <v>21.24</v>
      </c>
      <c r="BG655" s="22">
        <v>185</v>
      </c>
      <c r="BH655" s="22">
        <v>68</v>
      </c>
      <c r="BI655" s="22">
        <v>111</v>
      </c>
      <c r="BJ655" s="22">
        <v>22</v>
      </c>
      <c r="BK655" s="22">
        <v>157</v>
      </c>
      <c r="BL655" s="22">
        <v>20</v>
      </c>
      <c r="BM655" s="22">
        <v>156</v>
      </c>
      <c r="BN655" s="22">
        <v>40</v>
      </c>
      <c r="BO655" s="20"/>
      <c r="BP655" s="20"/>
      <c r="BQ655" s="20"/>
      <c r="BR655" s="20"/>
      <c r="BS655" s="20"/>
      <c r="BT655" s="20"/>
      <c r="BU655" s="22">
        <v>0.08</v>
      </c>
      <c r="BV655" s="22">
        <v>0</v>
      </c>
      <c r="BW655" s="22">
        <v>0.08</v>
      </c>
      <c r="BX655" s="22">
        <v>0.16</v>
      </c>
      <c r="BY655" s="22">
        <v>1.55</v>
      </c>
      <c r="BZ655" s="22">
        <v>1.82</v>
      </c>
      <c r="CA655" s="22">
        <v>523</v>
      </c>
      <c r="CB655" s="22">
        <v>91</v>
      </c>
      <c r="CC655" s="22">
        <v>223</v>
      </c>
      <c r="CD655" s="22">
        <v>70</v>
      </c>
      <c r="CE655" s="22">
        <v>173</v>
      </c>
      <c r="CF655" s="22">
        <v>45</v>
      </c>
      <c r="CG655" s="22">
        <v>234</v>
      </c>
      <c r="CH655" s="22">
        <v>96</v>
      </c>
      <c r="CI655" s="22">
        <v>0.95</v>
      </c>
      <c r="CJ655" s="22">
        <v>0.15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2">
        <v>0</v>
      </c>
      <c r="B656" s="22">
        <v>0</v>
      </c>
      <c r="C656" s="22">
        <v>201440</v>
      </c>
      <c r="D656" s="22">
        <v>0</v>
      </c>
      <c r="E656" s="22">
        <v>0</v>
      </c>
      <c r="F656" s="22">
        <v>-1</v>
      </c>
      <c r="G656" s="22">
        <v>1</v>
      </c>
      <c r="H656" s="22">
        <v>0</v>
      </c>
      <c r="I656" s="22">
        <v>4</v>
      </c>
      <c r="J656" s="20">
        <v>0</v>
      </c>
      <c r="K656" s="20">
        <v>0</v>
      </c>
      <c r="L656" s="22">
        <v>0</v>
      </c>
      <c r="M656" s="20" t="s">
        <v>596</v>
      </c>
      <c r="N656" s="20">
        <v>0</v>
      </c>
      <c r="O656" s="22">
        <v>466</v>
      </c>
      <c r="P656" s="23" t="b">
        <v>0</v>
      </c>
      <c r="Q656" s="20" t="s">
        <v>2986</v>
      </c>
      <c r="R656" s="20" t="s">
        <v>2987</v>
      </c>
      <c r="S656" s="22">
        <v>44</v>
      </c>
      <c r="T656" s="20" t="s">
        <v>2238</v>
      </c>
      <c r="U656" s="20">
        <v>0</v>
      </c>
      <c r="V656" s="20" t="s">
        <v>2239</v>
      </c>
      <c r="W656" s="20">
        <v>0.3</v>
      </c>
      <c r="X656" s="23" t="b">
        <v>0</v>
      </c>
      <c r="Y656" s="20"/>
      <c r="Z656" s="20" t="s">
        <v>871</v>
      </c>
      <c r="AA656" s="22">
        <v>16</v>
      </c>
      <c r="AB656" s="22">
        <v>17</v>
      </c>
      <c r="AC656" s="22">
        <v>0</v>
      </c>
      <c r="AD656" s="22">
        <v>22938</v>
      </c>
      <c r="AE656" s="22">
        <v>0</v>
      </c>
      <c r="AF656" s="22">
        <v>129885</v>
      </c>
      <c r="AG656" s="22">
        <v>75</v>
      </c>
      <c r="AH656" s="20">
        <v>0</v>
      </c>
      <c r="AI656" s="20">
        <v>0</v>
      </c>
      <c r="AJ656" s="20" t="s">
        <v>2239</v>
      </c>
      <c r="AK656" s="22">
        <v>0</v>
      </c>
      <c r="AL656" s="22">
        <v>0</v>
      </c>
      <c r="AM656" s="22">
        <v>0</v>
      </c>
      <c r="AN656" s="22">
        <v>0</v>
      </c>
      <c r="AO656" s="22">
        <v>0</v>
      </c>
      <c r="AP656" s="22">
        <v>0</v>
      </c>
      <c r="AQ656" s="22">
        <v>0</v>
      </c>
      <c r="AR656" s="22">
        <v>0</v>
      </c>
      <c r="AS656" s="22">
        <v>0</v>
      </c>
      <c r="AT656" s="22">
        <v>0</v>
      </c>
      <c r="AU656" s="22">
        <v>0</v>
      </c>
      <c r="AV656" s="22">
        <v>0</v>
      </c>
      <c r="AW656" s="22">
        <v>0</v>
      </c>
      <c r="AX656" s="20">
        <v>0</v>
      </c>
      <c r="AY656" s="20">
        <v>0</v>
      </c>
      <c r="AZ656" s="20">
        <v>0</v>
      </c>
      <c r="BA656" s="20">
        <v>0</v>
      </c>
      <c r="BB656" s="22">
        <v>0</v>
      </c>
      <c r="BC656" s="20">
        <v>0</v>
      </c>
      <c r="BD656" s="20">
        <v>0</v>
      </c>
      <c r="BE656" s="20">
        <v>0</v>
      </c>
      <c r="BF656" s="20">
        <v>0</v>
      </c>
      <c r="BG656" s="22">
        <v>677</v>
      </c>
      <c r="BH656" s="22">
        <v>66</v>
      </c>
      <c r="BI656" s="22">
        <v>668</v>
      </c>
      <c r="BJ656" s="22">
        <v>67</v>
      </c>
      <c r="BK656" s="22">
        <v>641</v>
      </c>
      <c r="BL656" s="22">
        <v>64</v>
      </c>
      <c r="BM656" s="22">
        <v>680</v>
      </c>
      <c r="BN656" s="22">
        <v>68</v>
      </c>
      <c r="BO656" s="20"/>
      <c r="BP656" s="20"/>
      <c r="BQ656" s="20"/>
      <c r="BR656" s="20"/>
      <c r="BS656" s="20"/>
      <c r="BT656" s="20"/>
      <c r="BU656" s="22">
        <v>0</v>
      </c>
      <c r="BV656" s="22">
        <v>0</v>
      </c>
      <c r="BW656" s="22">
        <v>0</v>
      </c>
      <c r="BX656" s="22">
        <v>0</v>
      </c>
      <c r="BY656" s="22">
        <v>0</v>
      </c>
      <c r="BZ656" s="22">
        <v>0</v>
      </c>
      <c r="CA656" s="22">
        <v>540</v>
      </c>
      <c r="CB656" s="22">
        <v>99</v>
      </c>
      <c r="CC656" s="22">
        <v>580</v>
      </c>
      <c r="CD656" s="22">
        <v>47</v>
      </c>
      <c r="CE656" s="22">
        <v>689</v>
      </c>
      <c r="CF656" s="22">
        <v>72</v>
      </c>
      <c r="CG656" s="22">
        <v>316</v>
      </c>
      <c r="CH656" s="22">
        <v>49</v>
      </c>
      <c r="CI656" s="22">
        <v>0</v>
      </c>
      <c r="CJ656" s="22">
        <v>0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0"/>
      <c r="B657" s="20"/>
      <c r="C657" s="22">
        <v>215136</v>
      </c>
      <c r="D657" s="22">
        <v>0</v>
      </c>
      <c r="E657" s="22">
        <v>0</v>
      </c>
      <c r="F657" s="22">
        <v>-2</v>
      </c>
      <c r="G657" s="22">
        <v>2</v>
      </c>
      <c r="H657" s="22">
        <v>0</v>
      </c>
      <c r="I657" s="22">
        <v>2</v>
      </c>
      <c r="J657" s="20">
        <v>2.5</v>
      </c>
      <c r="K657" s="20">
        <v>2</v>
      </c>
      <c r="L657" s="22">
        <v>1</v>
      </c>
      <c r="M657" s="20" t="s">
        <v>1527</v>
      </c>
      <c r="N657" s="20">
        <v>2</v>
      </c>
      <c r="O657" s="22">
        <v>467</v>
      </c>
      <c r="P657" s="23" t="b">
        <v>0</v>
      </c>
      <c r="Q657" s="20"/>
      <c r="R657" s="20"/>
      <c r="S657" s="22">
        <v>43</v>
      </c>
      <c r="T657" s="20" t="s">
        <v>1528</v>
      </c>
      <c r="U657" s="20">
        <v>1.6</v>
      </c>
      <c r="V657" s="20" t="s">
        <v>1371</v>
      </c>
      <c r="W657" s="20">
        <v>0.6</v>
      </c>
      <c r="X657" s="23" t="b">
        <v>0</v>
      </c>
      <c r="Y657" s="20"/>
      <c r="Z657" s="20" t="s">
        <v>857</v>
      </c>
      <c r="AA657" s="22">
        <v>16</v>
      </c>
      <c r="AB657" s="22">
        <v>17</v>
      </c>
      <c r="AC657" s="22">
        <v>30</v>
      </c>
      <c r="AD657" s="22">
        <v>22255</v>
      </c>
      <c r="AE657" s="22">
        <v>5413</v>
      </c>
      <c r="AF657" s="22">
        <v>25219</v>
      </c>
      <c r="AG657" s="22">
        <v>365</v>
      </c>
      <c r="AH657" s="20">
        <v>0.5</v>
      </c>
      <c r="AI657" s="20">
        <v>7</v>
      </c>
      <c r="AJ657" s="20" t="s">
        <v>1371</v>
      </c>
      <c r="AK657" s="22">
        <v>1060</v>
      </c>
      <c r="AL657" s="22">
        <v>0</v>
      </c>
      <c r="AM657" s="22">
        <v>1</v>
      </c>
      <c r="AN657" s="22">
        <v>1</v>
      </c>
      <c r="AO657" s="22">
        <v>22</v>
      </c>
      <c r="AP657" s="22">
        <v>0</v>
      </c>
      <c r="AQ657" s="22">
        <v>0</v>
      </c>
      <c r="AR657" s="22">
        <v>0</v>
      </c>
      <c r="AS657" s="22">
        <v>3</v>
      </c>
      <c r="AT657" s="22">
        <v>0</v>
      </c>
      <c r="AU657" s="22">
        <v>0</v>
      </c>
      <c r="AV657" s="22">
        <v>2</v>
      </c>
      <c r="AW657" s="22">
        <v>155</v>
      </c>
      <c r="AX657" s="20">
        <v>291</v>
      </c>
      <c r="AY657" s="20">
        <v>137.4</v>
      </c>
      <c r="AZ657" s="20">
        <v>63</v>
      </c>
      <c r="BA657" s="20">
        <v>49.1</v>
      </c>
      <c r="BB657" s="22">
        <v>11</v>
      </c>
      <c r="BC657" s="20">
        <v>0.32</v>
      </c>
      <c r="BD657" s="20">
        <v>1.25</v>
      </c>
      <c r="BE657" s="20">
        <v>1.57</v>
      </c>
      <c r="BF657" s="20">
        <v>16.579999999999998</v>
      </c>
      <c r="BG657" s="22">
        <v>204</v>
      </c>
      <c r="BH657" s="22">
        <v>76</v>
      </c>
      <c r="BI657" s="22">
        <v>207</v>
      </c>
      <c r="BJ657" s="22">
        <v>47</v>
      </c>
      <c r="BK657" s="22">
        <v>290</v>
      </c>
      <c r="BL657" s="22">
        <v>90</v>
      </c>
      <c r="BM657" s="22">
        <v>235</v>
      </c>
      <c r="BN657" s="22">
        <v>74</v>
      </c>
      <c r="BO657" s="22">
        <v>4</v>
      </c>
      <c r="BP657" s="20"/>
      <c r="BQ657" s="22">
        <v>3</v>
      </c>
      <c r="BR657" s="20"/>
      <c r="BS657" s="20"/>
      <c r="BT657" s="20"/>
      <c r="BU657" s="22">
        <v>0.03</v>
      </c>
      <c r="BV657" s="22">
        <v>0</v>
      </c>
      <c r="BW657" s="22">
        <v>0.11</v>
      </c>
      <c r="BX657" s="22">
        <v>0.14000000000000001</v>
      </c>
      <c r="BY657" s="22">
        <v>1.41</v>
      </c>
      <c r="BZ657" s="22">
        <v>1.87</v>
      </c>
      <c r="CA657" s="22">
        <v>627</v>
      </c>
      <c r="CB657" s="22">
        <v>141</v>
      </c>
      <c r="CC657" s="22">
        <v>161</v>
      </c>
      <c r="CD657" s="22">
        <v>51</v>
      </c>
      <c r="CE657" s="22">
        <v>364</v>
      </c>
      <c r="CF657" s="22">
        <v>125</v>
      </c>
      <c r="CG657" s="22">
        <v>230</v>
      </c>
      <c r="CH657" s="22">
        <v>94</v>
      </c>
      <c r="CI657" s="22">
        <v>0.93</v>
      </c>
      <c r="CJ657" s="22">
        <v>0.08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2">
        <v>100</v>
      </c>
      <c r="B658" s="22">
        <v>75</v>
      </c>
      <c r="C658" s="22">
        <v>60689</v>
      </c>
      <c r="D658" s="22">
        <v>0</v>
      </c>
      <c r="E658" s="22">
        <v>0</v>
      </c>
      <c r="F658" s="22">
        <v>-2</v>
      </c>
      <c r="G658" s="22">
        <v>2</v>
      </c>
      <c r="H658" s="22">
        <v>3</v>
      </c>
      <c r="I658" s="22">
        <v>4</v>
      </c>
      <c r="J658" s="20">
        <v>1</v>
      </c>
      <c r="K658" s="20">
        <v>0.4</v>
      </c>
      <c r="L658" s="22">
        <v>2</v>
      </c>
      <c r="M658" s="20" t="s">
        <v>1003</v>
      </c>
      <c r="N658" s="20">
        <v>0.5</v>
      </c>
      <c r="O658" s="22">
        <v>468</v>
      </c>
      <c r="P658" s="23" t="b">
        <v>0</v>
      </c>
      <c r="Q658" s="20"/>
      <c r="R658" s="20" t="s">
        <v>3929</v>
      </c>
      <c r="S658" s="22">
        <v>48</v>
      </c>
      <c r="T658" s="20" t="s">
        <v>1529</v>
      </c>
      <c r="U658" s="20">
        <v>3.7</v>
      </c>
      <c r="V658" s="20" t="s">
        <v>444</v>
      </c>
      <c r="W658" s="20">
        <v>0.8</v>
      </c>
      <c r="X658" s="23" t="b">
        <v>0</v>
      </c>
      <c r="Y658" s="20"/>
      <c r="Z658" s="20" t="s">
        <v>857</v>
      </c>
      <c r="AA658" s="22">
        <v>16</v>
      </c>
      <c r="AB658" s="22">
        <v>17</v>
      </c>
      <c r="AC658" s="22">
        <v>77</v>
      </c>
      <c r="AD658" s="22">
        <v>353276</v>
      </c>
      <c r="AE658" s="22">
        <v>6450</v>
      </c>
      <c r="AF658" s="22">
        <v>359595</v>
      </c>
      <c r="AG658" s="22">
        <v>942</v>
      </c>
      <c r="AH658" s="20">
        <v>0.1</v>
      </c>
      <c r="AI658" s="20">
        <v>16</v>
      </c>
      <c r="AJ658" s="20" t="s">
        <v>444</v>
      </c>
      <c r="AK658" s="22">
        <v>953</v>
      </c>
      <c r="AL658" s="22">
        <v>8</v>
      </c>
      <c r="AM658" s="22">
        <v>1</v>
      </c>
      <c r="AN658" s="22">
        <v>1</v>
      </c>
      <c r="AO658" s="22">
        <v>18</v>
      </c>
      <c r="AP658" s="22">
        <v>0</v>
      </c>
      <c r="AQ658" s="22">
        <v>0</v>
      </c>
      <c r="AR658" s="22">
        <v>0</v>
      </c>
      <c r="AS658" s="22">
        <v>0</v>
      </c>
      <c r="AT658" s="22">
        <v>0</v>
      </c>
      <c r="AU658" s="22">
        <v>0</v>
      </c>
      <c r="AV658" s="22">
        <v>12</v>
      </c>
      <c r="AW658" s="22">
        <v>298</v>
      </c>
      <c r="AX658" s="20">
        <v>361.6</v>
      </c>
      <c r="AY658" s="20">
        <v>191.5</v>
      </c>
      <c r="AZ658" s="20">
        <v>402</v>
      </c>
      <c r="BA658" s="20">
        <v>95.4</v>
      </c>
      <c r="BB658" s="22">
        <v>10</v>
      </c>
      <c r="BC658" s="20">
        <v>5.62</v>
      </c>
      <c r="BD658" s="20">
        <v>0.3</v>
      </c>
      <c r="BE658" s="20">
        <v>5.92</v>
      </c>
      <c r="BF658" s="20">
        <v>15.42</v>
      </c>
      <c r="BG658" s="22">
        <v>145</v>
      </c>
      <c r="BH658" s="22">
        <v>15</v>
      </c>
      <c r="BI658" s="22">
        <v>160</v>
      </c>
      <c r="BJ658" s="22">
        <v>21</v>
      </c>
      <c r="BK658" s="22">
        <v>61</v>
      </c>
      <c r="BL658" s="22">
        <v>24</v>
      </c>
      <c r="BM658" s="22">
        <v>106</v>
      </c>
      <c r="BN658" s="22">
        <v>22</v>
      </c>
      <c r="BO658" s="20"/>
      <c r="BP658" s="20"/>
      <c r="BQ658" s="20"/>
      <c r="BR658" s="20"/>
      <c r="BS658" s="20"/>
      <c r="BT658" s="20"/>
      <c r="BU658" s="22">
        <v>0.53</v>
      </c>
      <c r="BV658" s="22">
        <v>0</v>
      </c>
      <c r="BW658" s="22">
        <v>0.03</v>
      </c>
      <c r="BX658" s="22">
        <v>0.56000000000000005</v>
      </c>
      <c r="BY658" s="22">
        <v>1.46</v>
      </c>
      <c r="BZ658" s="22">
        <v>1.7</v>
      </c>
      <c r="CA658" s="22">
        <v>273</v>
      </c>
      <c r="CB658" s="22">
        <v>59</v>
      </c>
      <c r="CC658" s="22">
        <v>315</v>
      </c>
      <c r="CD658" s="22">
        <v>38</v>
      </c>
      <c r="CE658" s="22">
        <v>72</v>
      </c>
      <c r="CF658" s="22">
        <v>15</v>
      </c>
      <c r="CG658" s="22">
        <v>215</v>
      </c>
      <c r="CH658" s="22">
        <v>34</v>
      </c>
      <c r="CI658" s="22">
        <v>0.94</v>
      </c>
      <c r="CJ658" s="22">
        <v>0.09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0</v>
      </c>
      <c r="B659" s="22">
        <v>0</v>
      </c>
      <c r="C659" s="22">
        <v>208912</v>
      </c>
      <c r="D659" s="22">
        <v>0</v>
      </c>
      <c r="E659" s="22">
        <v>0</v>
      </c>
      <c r="F659" s="22">
        <v>-2</v>
      </c>
      <c r="G659" s="22">
        <v>2</v>
      </c>
      <c r="H659" s="22">
        <v>0</v>
      </c>
      <c r="I659" s="22">
        <v>2</v>
      </c>
      <c r="J659" s="20">
        <v>0</v>
      </c>
      <c r="K659" s="20">
        <v>0</v>
      </c>
      <c r="L659" s="22">
        <v>0</v>
      </c>
      <c r="M659" s="20" t="s">
        <v>1015</v>
      </c>
      <c r="N659" s="20">
        <v>0</v>
      </c>
      <c r="O659" s="22">
        <v>469</v>
      </c>
      <c r="P659" s="23" t="b">
        <v>0</v>
      </c>
      <c r="Q659" s="20" t="s">
        <v>3930</v>
      </c>
      <c r="R659" s="20" t="s">
        <v>3931</v>
      </c>
      <c r="S659" s="22">
        <v>43</v>
      </c>
      <c r="T659" s="20" t="s">
        <v>1537</v>
      </c>
      <c r="U659" s="20">
        <v>1.9</v>
      </c>
      <c r="V659" s="20" t="s">
        <v>519</v>
      </c>
      <c r="W659" s="20">
        <v>0.1</v>
      </c>
      <c r="X659" s="23" t="b">
        <v>0</v>
      </c>
      <c r="Y659" s="20"/>
      <c r="Z659" s="20" t="s">
        <v>871</v>
      </c>
      <c r="AA659" s="22">
        <v>16</v>
      </c>
      <c r="AB659" s="22">
        <v>17</v>
      </c>
      <c r="AC659" s="22">
        <v>13</v>
      </c>
      <c r="AD659" s="22">
        <v>5322</v>
      </c>
      <c r="AE659" s="22">
        <v>0</v>
      </c>
      <c r="AF659" s="22">
        <v>10336</v>
      </c>
      <c r="AG659" s="22">
        <v>28</v>
      </c>
      <c r="AH659" s="20">
        <v>0</v>
      </c>
      <c r="AI659" s="20">
        <v>3</v>
      </c>
      <c r="AJ659" s="20" t="s">
        <v>519</v>
      </c>
      <c r="AK659" s="22">
        <v>438</v>
      </c>
      <c r="AL659" s="22">
        <v>0</v>
      </c>
      <c r="AM659" s="22">
        <v>0</v>
      </c>
      <c r="AN659" s="22">
        <v>1</v>
      </c>
      <c r="AO659" s="22">
        <v>9</v>
      </c>
      <c r="AP659" s="22">
        <v>0</v>
      </c>
      <c r="AQ659" s="22">
        <v>0</v>
      </c>
      <c r="AR659" s="22">
        <v>0</v>
      </c>
      <c r="AS659" s="22">
        <v>0</v>
      </c>
      <c r="AT659" s="22">
        <v>1</v>
      </c>
      <c r="AU659" s="22">
        <v>0</v>
      </c>
      <c r="AV659" s="22">
        <v>3</v>
      </c>
      <c r="AW659" s="22">
        <v>74</v>
      </c>
      <c r="AX659" s="20">
        <v>90</v>
      </c>
      <c r="AY659" s="20">
        <v>22.1</v>
      </c>
      <c r="AZ659" s="20">
        <v>18</v>
      </c>
      <c r="BA659" s="20">
        <v>13</v>
      </c>
      <c r="BB659" s="22">
        <v>5</v>
      </c>
      <c r="BC659" s="20">
        <v>0.1</v>
      </c>
      <c r="BD659" s="20">
        <v>0.31</v>
      </c>
      <c r="BE659" s="20">
        <v>0.41</v>
      </c>
      <c r="BF659" s="20">
        <v>9.01</v>
      </c>
      <c r="BG659" s="22">
        <v>360</v>
      </c>
      <c r="BH659" s="22">
        <v>142</v>
      </c>
      <c r="BI659" s="22">
        <v>403</v>
      </c>
      <c r="BJ659" s="22">
        <v>146</v>
      </c>
      <c r="BK659" s="22">
        <v>399</v>
      </c>
      <c r="BL659" s="22">
        <v>141</v>
      </c>
      <c r="BM659" s="22">
        <v>415</v>
      </c>
      <c r="BN659" s="22">
        <v>148</v>
      </c>
      <c r="BO659" s="20"/>
      <c r="BP659" s="20"/>
      <c r="BQ659" s="20"/>
      <c r="BR659" s="20"/>
      <c r="BS659" s="20"/>
      <c r="BT659" s="20"/>
      <c r="BU659" s="22">
        <v>0.02</v>
      </c>
      <c r="BV659" s="22">
        <v>0</v>
      </c>
      <c r="BW659" s="22">
        <v>0.06</v>
      </c>
      <c r="BX659" s="22">
        <v>0.08</v>
      </c>
      <c r="BY659" s="22">
        <v>1.85</v>
      </c>
      <c r="BZ659" s="22">
        <v>1.85</v>
      </c>
      <c r="CA659" s="22">
        <v>625</v>
      </c>
      <c r="CB659" s="22">
        <v>140</v>
      </c>
      <c r="CC659" s="22">
        <v>553</v>
      </c>
      <c r="CD659" s="22">
        <v>231</v>
      </c>
      <c r="CE659" s="22">
        <v>317</v>
      </c>
      <c r="CF659" s="22">
        <v>108</v>
      </c>
      <c r="CG659" s="22">
        <v>480</v>
      </c>
      <c r="CH659" s="22">
        <v>187</v>
      </c>
      <c r="CI659" s="22">
        <v>1.03</v>
      </c>
      <c r="CJ659" s="22">
        <v>0.21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2">
        <v>100</v>
      </c>
      <c r="B660" s="22">
        <v>100</v>
      </c>
      <c r="C660" s="22">
        <v>204968</v>
      </c>
      <c r="D660" s="22">
        <v>0</v>
      </c>
      <c r="E660" s="22">
        <v>0</v>
      </c>
      <c r="F660" s="22">
        <v>-2</v>
      </c>
      <c r="G660" s="22">
        <v>2</v>
      </c>
      <c r="H660" s="22">
        <v>0</v>
      </c>
      <c r="I660" s="22">
        <v>3</v>
      </c>
      <c r="J660" s="20">
        <v>2</v>
      </c>
      <c r="K660" s="20">
        <v>1.5</v>
      </c>
      <c r="L660" s="22">
        <v>2</v>
      </c>
      <c r="M660" s="20" t="s">
        <v>982</v>
      </c>
      <c r="N660" s="20">
        <v>1.5</v>
      </c>
      <c r="O660" s="22">
        <v>470</v>
      </c>
      <c r="P660" s="23" t="b">
        <v>0</v>
      </c>
      <c r="Q660" s="20"/>
      <c r="R660" s="20" t="s">
        <v>3188</v>
      </c>
      <c r="S660" s="22">
        <v>48</v>
      </c>
      <c r="T660" s="20" t="s">
        <v>1536</v>
      </c>
      <c r="U660" s="20">
        <v>1.4</v>
      </c>
      <c r="V660" s="20" t="s">
        <v>598</v>
      </c>
      <c r="W660" s="20">
        <v>0</v>
      </c>
      <c r="X660" s="23" t="b">
        <v>0</v>
      </c>
      <c r="Y660" s="20"/>
      <c r="Z660" s="20" t="s">
        <v>857</v>
      </c>
      <c r="AA660" s="22">
        <v>16</v>
      </c>
      <c r="AB660" s="22">
        <v>17</v>
      </c>
      <c r="AC660" s="22">
        <v>36</v>
      </c>
      <c r="AD660" s="22">
        <v>1873</v>
      </c>
      <c r="AE660" s="22">
        <v>44</v>
      </c>
      <c r="AF660" s="22">
        <v>4065</v>
      </c>
      <c r="AG660" s="22">
        <v>15</v>
      </c>
      <c r="AH660" s="20">
        <v>0.3</v>
      </c>
      <c r="AI660" s="20">
        <v>7.5</v>
      </c>
      <c r="AJ660" s="20" t="s">
        <v>598</v>
      </c>
      <c r="AK660" s="22">
        <v>1320</v>
      </c>
      <c r="AL660" s="22">
        <v>0</v>
      </c>
      <c r="AM660" s="22">
        <v>0</v>
      </c>
      <c r="AN660" s="22">
        <v>1</v>
      </c>
      <c r="AO660" s="22">
        <v>28</v>
      </c>
      <c r="AP660" s="22">
        <v>0</v>
      </c>
      <c r="AQ660" s="22">
        <v>0</v>
      </c>
      <c r="AR660" s="22">
        <v>0</v>
      </c>
      <c r="AS660" s="22">
        <v>4</v>
      </c>
      <c r="AT660" s="22">
        <v>0</v>
      </c>
      <c r="AU660" s="22">
        <v>0</v>
      </c>
      <c r="AV660" s="22">
        <v>1</v>
      </c>
      <c r="AW660" s="22">
        <v>131</v>
      </c>
      <c r="AX660" s="20">
        <v>207.8</v>
      </c>
      <c r="AY660" s="20">
        <v>73.099999999999994</v>
      </c>
      <c r="AZ660" s="20">
        <v>165</v>
      </c>
      <c r="BA660" s="20">
        <v>44.5</v>
      </c>
      <c r="BB660" s="22">
        <v>13</v>
      </c>
      <c r="BC660" s="20">
        <v>1.84</v>
      </c>
      <c r="BD660" s="20">
        <v>0.46</v>
      </c>
      <c r="BE660" s="20">
        <v>2.2999999999999998</v>
      </c>
      <c r="BF660" s="20">
        <v>21.86</v>
      </c>
      <c r="BG660" s="22">
        <v>261</v>
      </c>
      <c r="BH660" s="22">
        <v>108</v>
      </c>
      <c r="BI660" s="22">
        <v>308</v>
      </c>
      <c r="BJ660" s="22">
        <v>168</v>
      </c>
      <c r="BK660" s="22">
        <v>165</v>
      </c>
      <c r="BL660" s="22">
        <v>100</v>
      </c>
      <c r="BM660" s="22">
        <v>259</v>
      </c>
      <c r="BN660" s="22">
        <v>124</v>
      </c>
      <c r="BO660" s="20"/>
      <c r="BP660" s="20"/>
      <c r="BQ660" s="20"/>
      <c r="BR660" s="20"/>
      <c r="BS660" s="20"/>
      <c r="BT660" s="20"/>
      <c r="BU660" s="22">
        <v>0.13</v>
      </c>
      <c r="BV660" s="22">
        <v>0</v>
      </c>
      <c r="BW660" s="22">
        <v>0.03</v>
      </c>
      <c r="BX660" s="22">
        <v>0.16</v>
      </c>
      <c r="BY660" s="22">
        <v>1.49</v>
      </c>
      <c r="BZ660" s="22">
        <v>1.91</v>
      </c>
      <c r="CA660" s="22">
        <v>292</v>
      </c>
      <c r="CB660" s="22">
        <v>190</v>
      </c>
      <c r="CC660" s="22">
        <v>210</v>
      </c>
      <c r="CD660" s="22">
        <v>100</v>
      </c>
      <c r="CE660" s="22">
        <v>403</v>
      </c>
      <c r="CF660" s="22">
        <v>182</v>
      </c>
      <c r="CG660" s="22">
        <v>593</v>
      </c>
      <c r="CH660" s="22">
        <v>215</v>
      </c>
      <c r="CI660" s="22">
        <v>0.89</v>
      </c>
      <c r="CJ660" s="22">
        <v>7.0000000000000007E-2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2">
        <v>75</v>
      </c>
      <c r="B661" s="22">
        <v>75</v>
      </c>
      <c r="C661" s="22">
        <v>159506</v>
      </c>
      <c r="D661" s="22">
        <v>0</v>
      </c>
      <c r="E661" s="22">
        <v>0</v>
      </c>
      <c r="F661" s="22">
        <v>0</v>
      </c>
      <c r="G661" s="22">
        <v>0</v>
      </c>
      <c r="H661" s="22">
        <v>1</v>
      </c>
      <c r="I661" s="22">
        <v>2</v>
      </c>
      <c r="J661" s="20">
        <v>0.4</v>
      </c>
      <c r="K661" s="20">
        <v>0</v>
      </c>
      <c r="L661" s="22">
        <v>0</v>
      </c>
      <c r="M661" s="20" t="s">
        <v>2240</v>
      </c>
      <c r="N661" s="20">
        <v>0</v>
      </c>
      <c r="O661" s="22">
        <v>604</v>
      </c>
      <c r="P661" s="23" t="b">
        <v>0</v>
      </c>
      <c r="Q661" s="20" t="s">
        <v>4274</v>
      </c>
      <c r="R661" s="20" t="s">
        <v>4125</v>
      </c>
      <c r="S661" s="22">
        <v>45</v>
      </c>
      <c r="T661" s="20" t="s">
        <v>2241</v>
      </c>
      <c r="U661" s="20">
        <v>2.4</v>
      </c>
      <c r="V661" s="20" t="s">
        <v>2242</v>
      </c>
      <c r="W661" s="20">
        <v>0.2</v>
      </c>
      <c r="X661" s="23" t="b">
        <v>0</v>
      </c>
      <c r="Y661" s="20"/>
      <c r="Z661" s="20" t="s">
        <v>936</v>
      </c>
      <c r="AA661" s="22">
        <v>16</v>
      </c>
      <c r="AB661" s="22">
        <v>17</v>
      </c>
      <c r="AC661" s="22">
        <v>34</v>
      </c>
      <c r="AD661" s="22">
        <v>70514</v>
      </c>
      <c r="AE661" s="22">
        <v>242</v>
      </c>
      <c r="AF661" s="22">
        <v>71452</v>
      </c>
      <c r="AG661" s="22">
        <v>217</v>
      </c>
      <c r="AH661" s="20">
        <v>0</v>
      </c>
      <c r="AI661" s="20">
        <v>7.6</v>
      </c>
      <c r="AJ661" s="20" t="s">
        <v>2242</v>
      </c>
      <c r="AK661" s="22">
        <v>987</v>
      </c>
      <c r="AL661" s="22">
        <v>1</v>
      </c>
      <c r="AM661" s="22">
        <v>1</v>
      </c>
      <c r="AN661" s="22">
        <v>2</v>
      </c>
      <c r="AO661" s="22">
        <v>24</v>
      </c>
      <c r="AP661" s="22">
        <v>0</v>
      </c>
      <c r="AQ661" s="22">
        <v>0</v>
      </c>
      <c r="AR661" s="22">
        <v>0</v>
      </c>
      <c r="AS661" s="22">
        <v>3</v>
      </c>
      <c r="AT661" s="22">
        <v>0</v>
      </c>
      <c r="AU661" s="22">
        <v>0</v>
      </c>
      <c r="AV661" s="22">
        <v>2</v>
      </c>
      <c r="AW661" s="22">
        <v>162</v>
      </c>
      <c r="AX661" s="20">
        <v>186.2</v>
      </c>
      <c r="AY661" s="20">
        <v>75.7</v>
      </c>
      <c r="AZ661" s="20">
        <v>26</v>
      </c>
      <c r="BA661" s="20">
        <v>28.8</v>
      </c>
      <c r="BB661" s="22">
        <v>12</v>
      </c>
      <c r="BC661" s="20">
        <v>0.17</v>
      </c>
      <c r="BD661" s="20">
        <v>0.43</v>
      </c>
      <c r="BE661" s="20">
        <v>0.6</v>
      </c>
      <c r="BF661" s="20">
        <v>18.5</v>
      </c>
      <c r="BG661" s="22">
        <v>283</v>
      </c>
      <c r="BH661" s="22">
        <v>106</v>
      </c>
      <c r="BI661" s="22">
        <v>305</v>
      </c>
      <c r="BJ661" s="22">
        <v>99</v>
      </c>
      <c r="BK661" s="22">
        <v>381</v>
      </c>
      <c r="BL661" s="22">
        <v>132</v>
      </c>
      <c r="BM661" s="22">
        <v>328</v>
      </c>
      <c r="BN661" s="22">
        <v>118</v>
      </c>
      <c r="BO661" s="20"/>
      <c r="BP661" s="20"/>
      <c r="BQ661" s="20"/>
      <c r="BR661" s="20"/>
      <c r="BS661" s="20"/>
      <c r="BT661" s="20"/>
      <c r="BU661" s="22">
        <v>0.02</v>
      </c>
      <c r="BV661" s="22">
        <v>0</v>
      </c>
      <c r="BW661" s="22">
        <v>0.04</v>
      </c>
      <c r="BX661" s="22">
        <v>0.06</v>
      </c>
      <c r="BY661" s="22">
        <v>1.69</v>
      </c>
      <c r="BZ661" s="22">
        <v>2.19</v>
      </c>
      <c r="CA661" s="22">
        <v>367</v>
      </c>
      <c r="CB661" s="22">
        <v>58</v>
      </c>
      <c r="CC661" s="22">
        <v>618</v>
      </c>
      <c r="CD661" s="22">
        <v>254</v>
      </c>
      <c r="CE661" s="22">
        <v>238</v>
      </c>
      <c r="CF661" s="22">
        <v>73</v>
      </c>
      <c r="CG661" s="22">
        <v>336</v>
      </c>
      <c r="CH661" s="22">
        <v>133</v>
      </c>
      <c r="CI661" s="22">
        <v>1.0900000000000001</v>
      </c>
      <c r="CJ661" s="22">
        <v>0.18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2">
        <v>0</v>
      </c>
      <c r="B662" s="22">
        <v>0</v>
      </c>
      <c r="C662" s="22">
        <v>450197</v>
      </c>
      <c r="D662" s="22">
        <v>0</v>
      </c>
      <c r="E662" s="22">
        <v>0</v>
      </c>
      <c r="F662" s="22">
        <v>-1</v>
      </c>
      <c r="G662" s="22">
        <v>1</v>
      </c>
      <c r="H662" s="22">
        <v>0</v>
      </c>
      <c r="I662" s="22">
        <v>1</v>
      </c>
      <c r="J662" s="20">
        <v>0</v>
      </c>
      <c r="K662" s="20">
        <v>0</v>
      </c>
      <c r="L662" s="22">
        <v>0</v>
      </c>
      <c r="M662" s="20" t="s">
        <v>1789</v>
      </c>
      <c r="N662" s="20">
        <v>0</v>
      </c>
      <c r="O662" s="22">
        <v>636</v>
      </c>
      <c r="P662" s="23" t="b">
        <v>0</v>
      </c>
      <c r="Q662" s="20" t="s">
        <v>4055</v>
      </c>
      <c r="R662" s="20" t="s">
        <v>4056</v>
      </c>
      <c r="S662" s="22">
        <v>39</v>
      </c>
      <c r="T662" s="20" t="s">
        <v>2547</v>
      </c>
      <c r="U662" s="20">
        <v>0</v>
      </c>
      <c r="V662" s="20" t="s">
        <v>742</v>
      </c>
      <c r="W662" s="20">
        <v>0</v>
      </c>
      <c r="X662" s="23" t="b">
        <v>0</v>
      </c>
      <c r="Y662" s="20"/>
      <c r="Z662" s="20" t="s">
        <v>871</v>
      </c>
      <c r="AA662" s="22">
        <v>16</v>
      </c>
      <c r="AB662" s="22">
        <v>17</v>
      </c>
      <c r="AC662" s="22">
        <v>0</v>
      </c>
      <c r="AD662" s="22">
        <v>2259</v>
      </c>
      <c r="AE662" s="22">
        <v>0</v>
      </c>
      <c r="AF662" s="22">
        <v>3766</v>
      </c>
      <c r="AG662" s="22">
        <v>25</v>
      </c>
      <c r="AH662" s="20">
        <v>0</v>
      </c>
      <c r="AI662" s="20">
        <v>0</v>
      </c>
      <c r="AJ662" s="20" t="s">
        <v>2548</v>
      </c>
      <c r="AK662" s="22">
        <v>0</v>
      </c>
      <c r="AL662" s="22">
        <v>0</v>
      </c>
      <c r="AM662" s="22">
        <v>0</v>
      </c>
      <c r="AN662" s="22">
        <v>0</v>
      </c>
      <c r="AO662" s="22">
        <v>0</v>
      </c>
      <c r="AP662" s="22">
        <v>0</v>
      </c>
      <c r="AQ662" s="22">
        <v>0</v>
      </c>
      <c r="AR662" s="22">
        <v>0</v>
      </c>
      <c r="AS662" s="22">
        <v>0</v>
      </c>
      <c r="AT662" s="22">
        <v>0</v>
      </c>
      <c r="AU662" s="22">
        <v>0</v>
      </c>
      <c r="AV662" s="22">
        <v>0</v>
      </c>
      <c r="AW662" s="22">
        <v>0</v>
      </c>
      <c r="AX662" s="20">
        <v>0</v>
      </c>
      <c r="AY662" s="20">
        <v>0</v>
      </c>
      <c r="AZ662" s="20">
        <v>0</v>
      </c>
      <c r="BA662" s="20">
        <v>0</v>
      </c>
      <c r="BB662" s="22">
        <v>0</v>
      </c>
      <c r="BC662" s="20">
        <v>0</v>
      </c>
      <c r="BD662" s="20">
        <v>0</v>
      </c>
      <c r="BE662" s="20">
        <v>0</v>
      </c>
      <c r="BF662" s="20">
        <v>0</v>
      </c>
      <c r="BG662" s="22">
        <v>552</v>
      </c>
      <c r="BH662" s="22">
        <v>53</v>
      </c>
      <c r="BI662" s="22">
        <v>538</v>
      </c>
      <c r="BJ662" s="22">
        <v>36</v>
      </c>
      <c r="BK662" s="22">
        <v>497</v>
      </c>
      <c r="BL662" s="22">
        <v>25</v>
      </c>
      <c r="BM662" s="22">
        <v>555</v>
      </c>
      <c r="BN662" s="22">
        <v>53</v>
      </c>
      <c r="BO662" s="20"/>
      <c r="BP662" s="20"/>
      <c r="BQ662" s="20"/>
      <c r="BR662" s="20"/>
      <c r="BS662" s="20"/>
      <c r="BT662" s="20"/>
      <c r="BU662" s="22">
        <v>0</v>
      </c>
      <c r="BV662" s="22">
        <v>0</v>
      </c>
      <c r="BW662" s="22">
        <v>0</v>
      </c>
      <c r="BX662" s="22">
        <v>0</v>
      </c>
      <c r="BY662" s="22">
        <v>0</v>
      </c>
      <c r="BZ662" s="22">
        <v>0</v>
      </c>
      <c r="CA662" s="22">
        <v>817</v>
      </c>
      <c r="CB662" s="22">
        <v>86</v>
      </c>
      <c r="CC662" s="22">
        <v>414</v>
      </c>
      <c r="CD662" s="22">
        <v>46</v>
      </c>
      <c r="CE662" s="22">
        <v>563</v>
      </c>
      <c r="CF662" s="22">
        <v>53</v>
      </c>
      <c r="CG662" s="22">
        <v>545</v>
      </c>
      <c r="CH662" s="22">
        <v>73</v>
      </c>
      <c r="CI662" s="22">
        <v>0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0"/>
      <c r="B663" s="20"/>
      <c r="C663" s="22">
        <v>547659</v>
      </c>
      <c r="D663" s="22">
        <v>0</v>
      </c>
      <c r="E663" s="22">
        <v>0</v>
      </c>
      <c r="F663" s="22">
        <v>-1</v>
      </c>
      <c r="G663" s="22">
        <v>1</v>
      </c>
      <c r="H663" s="22">
        <v>0</v>
      </c>
      <c r="I663" s="22">
        <v>2</v>
      </c>
      <c r="J663" s="20">
        <v>0.5</v>
      </c>
      <c r="K663" s="20">
        <v>0</v>
      </c>
      <c r="L663" s="22">
        <v>0</v>
      </c>
      <c r="M663" s="20" t="s">
        <v>1038</v>
      </c>
      <c r="N663" s="20">
        <v>0</v>
      </c>
      <c r="O663" s="22">
        <v>637</v>
      </c>
      <c r="P663" s="23" t="b">
        <v>0</v>
      </c>
      <c r="Q663" s="20"/>
      <c r="R663" s="20"/>
      <c r="S663" s="22">
        <v>39</v>
      </c>
      <c r="T663" s="20" t="s">
        <v>2549</v>
      </c>
      <c r="U663" s="20">
        <v>0</v>
      </c>
      <c r="V663" s="20" t="s">
        <v>2550</v>
      </c>
      <c r="W663" s="20">
        <v>0.2</v>
      </c>
      <c r="X663" s="23" t="b">
        <v>0</v>
      </c>
      <c r="Y663" s="20"/>
      <c r="Z663" s="20" t="s">
        <v>857</v>
      </c>
      <c r="AA663" s="22">
        <v>16</v>
      </c>
      <c r="AB663" s="22">
        <v>17</v>
      </c>
      <c r="AC663" s="22">
        <v>0</v>
      </c>
      <c r="AD663" s="22">
        <v>13606</v>
      </c>
      <c r="AE663" s="22">
        <v>286</v>
      </c>
      <c r="AF663" s="22">
        <v>11284</v>
      </c>
      <c r="AG663" s="22">
        <v>199</v>
      </c>
      <c r="AH663" s="20">
        <v>0</v>
      </c>
      <c r="AI663" s="20">
        <v>0</v>
      </c>
      <c r="AJ663" s="20" t="s">
        <v>2550</v>
      </c>
      <c r="AK663" s="22">
        <v>0</v>
      </c>
      <c r="AL663" s="22">
        <v>0</v>
      </c>
      <c r="AM663" s="22">
        <v>0</v>
      </c>
      <c r="AN663" s="22">
        <v>0</v>
      </c>
      <c r="AO663" s="22">
        <v>0</v>
      </c>
      <c r="AP663" s="22">
        <v>0</v>
      </c>
      <c r="AQ663" s="22">
        <v>0</v>
      </c>
      <c r="AR663" s="22">
        <v>0</v>
      </c>
      <c r="AS663" s="22">
        <v>0</v>
      </c>
      <c r="AT663" s="22">
        <v>0</v>
      </c>
      <c r="AU663" s="22">
        <v>0</v>
      </c>
      <c r="AV663" s="22">
        <v>0</v>
      </c>
      <c r="AW663" s="22">
        <v>0</v>
      </c>
      <c r="AX663" s="20">
        <v>0</v>
      </c>
      <c r="AY663" s="20">
        <v>0</v>
      </c>
      <c r="AZ663" s="20">
        <v>0</v>
      </c>
      <c r="BA663" s="20">
        <v>0</v>
      </c>
      <c r="BB663" s="22">
        <v>0</v>
      </c>
      <c r="BC663" s="20">
        <v>0</v>
      </c>
      <c r="BD663" s="20">
        <v>0</v>
      </c>
      <c r="BE663" s="20">
        <v>0</v>
      </c>
      <c r="BF663" s="20">
        <v>0</v>
      </c>
      <c r="BG663" s="22">
        <v>560</v>
      </c>
      <c r="BH663" s="22">
        <v>195</v>
      </c>
      <c r="BI663" s="22">
        <v>546</v>
      </c>
      <c r="BJ663" s="22">
        <v>194</v>
      </c>
      <c r="BK663" s="22">
        <v>507</v>
      </c>
      <c r="BL663" s="22">
        <v>182</v>
      </c>
      <c r="BM663" s="22">
        <v>564</v>
      </c>
      <c r="BN663" s="22">
        <v>195</v>
      </c>
      <c r="BO663" s="20"/>
      <c r="BP663" s="20"/>
      <c r="BQ663" s="20"/>
      <c r="BR663" s="20"/>
      <c r="BS663" s="20"/>
      <c r="BT663" s="20"/>
      <c r="BU663" s="22">
        <v>0</v>
      </c>
      <c r="BV663" s="22">
        <v>0</v>
      </c>
      <c r="BW663" s="22">
        <v>0</v>
      </c>
      <c r="BX663" s="22">
        <v>0</v>
      </c>
      <c r="BY663" s="22">
        <v>0</v>
      </c>
      <c r="BZ663" s="22">
        <v>0</v>
      </c>
      <c r="CA663" s="22">
        <v>828</v>
      </c>
      <c r="CB663" s="22">
        <v>265</v>
      </c>
      <c r="CC663" s="22">
        <v>424</v>
      </c>
      <c r="CD663" s="22">
        <v>144</v>
      </c>
      <c r="CE663" s="22">
        <v>571</v>
      </c>
      <c r="CF663" s="22">
        <v>191</v>
      </c>
      <c r="CG663" s="22">
        <v>360</v>
      </c>
      <c r="CH663" s="22">
        <v>142</v>
      </c>
      <c r="CI663" s="22">
        <v>0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2">
        <v>100</v>
      </c>
      <c r="B664" s="22">
        <v>100</v>
      </c>
      <c r="C664" s="22">
        <v>218430</v>
      </c>
      <c r="D664" s="22">
        <v>0</v>
      </c>
      <c r="E664" s="22">
        <v>0</v>
      </c>
      <c r="F664" s="22">
        <v>-1</v>
      </c>
      <c r="G664" s="22">
        <v>1</v>
      </c>
      <c r="H664" s="22">
        <v>1</v>
      </c>
      <c r="I664" s="22">
        <v>2</v>
      </c>
      <c r="J664" s="20">
        <v>0.5</v>
      </c>
      <c r="K664" s="20">
        <v>0</v>
      </c>
      <c r="L664" s="22">
        <v>0</v>
      </c>
      <c r="M664" s="20" t="s">
        <v>2852</v>
      </c>
      <c r="N664" s="20">
        <v>0</v>
      </c>
      <c r="O664" s="22">
        <v>679</v>
      </c>
      <c r="P664" s="23" t="b">
        <v>0</v>
      </c>
      <c r="Q664" s="20"/>
      <c r="R664" s="20" t="s">
        <v>3996</v>
      </c>
      <c r="S664" s="22">
        <v>44</v>
      </c>
      <c r="T664" s="20" t="s">
        <v>2853</v>
      </c>
      <c r="U664" s="20">
        <v>2.2000000000000002</v>
      </c>
      <c r="V664" s="20" t="s">
        <v>2854</v>
      </c>
      <c r="W664" s="20">
        <v>0.1</v>
      </c>
      <c r="X664" s="23" t="b">
        <v>0</v>
      </c>
      <c r="Y664" s="20"/>
      <c r="Z664" s="20" t="s">
        <v>857</v>
      </c>
      <c r="AA664" s="22">
        <v>16</v>
      </c>
      <c r="AB664" s="22">
        <v>17</v>
      </c>
      <c r="AC664" s="22">
        <v>20</v>
      </c>
      <c r="AD664" s="22">
        <v>14565</v>
      </c>
      <c r="AE664" s="22">
        <v>317</v>
      </c>
      <c r="AF664" s="22">
        <v>12273</v>
      </c>
      <c r="AG664" s="22">
        <v>89</v>
      </c>
      <c r="AH664" s="20">
        <v>0</v>
      </c>
      <c r="AI664" s="20">
        <v>4.5</v>
      </c>
      <c r="AJ664" s="20" t="s">
        <v>2855</v>
      </c>
      <c r="AK664" s="22">
        <v>495</v>
      </c>
      <c r="AL664" s="22">
        <v>0</v>
      </c>
      <c r="AM664" s="22">
        <v>2</v>
      </c>
      <c r="AN664" s="22">
        <v>1</v>
      </c>
      <c r="AO664" s="22">
        <v>7</v>
      </c>
      <c r="AP664" s="22">
        <v>0</v>
      </c>
      <c r="AQ664" s="22">
        <v>0</v>
      </c>
      <c r="AR664" s="22">
        <v>0</v>
      </c>
      <c r="AS664" s="22">
        <v>4</v>
      </c>
      <c r="AT664" s="22">
        <v>0</v>
      </c>
      <c r="AU664" s="22">
        <v>0</v>
      </c>
      <c r="AV664" s="22">
        <v>3</v>
      </c>
      <c r="AW664" s="22">
        <v>110</v>
      </c>
      <c r="AX664" s="20">
        <v>130.80000000000001</v>
      </c>
      <c r="AY664" s="20">
        <v>67.7</v>
      </c>
      <c r="AZ664" s="20">
        <v>17</v>
      </c>
      <c r="BA664" s="20">
        <v>21.7</v>
      </c>
      <c r="BB664" s="22">
        <v>5</v>
      </c>
      <c r="BC664" s="20">
        <v>0.09</v>
      </c>
      <c r="BD664" s="20">
        <v>0.27</v>
      </c>
      <c r="BE664" s="20">
        <v>0.36</v>
      </c>
      <c r="BF664" s="20">
        <v>6.2</v>
      </c>
      <c r="BG664" s="22">
        <v>325</v>
      </c>
      <c r="BH664" s="22">
        <v>124</v>
      </c>
      <c r="BI664" s="22">
        <v>316</v>
      </c>
      <c r="BJ664" s="22">
        <v>105</v>
      </c>
      <c r="BK664" s="22">
        <v>405</v>
      </c>
      <c r="BL664" s="22">
        <v>146</v>
      </c>
      <c r="BM664" s="22">
        <v>366</v>
      </c>
      <c r="BN664" s="22">
        <v>131</v>
      </c>
      <c r="BO664" s="20"/>
      <c r="BP664" s="20"/>
      <c r="BQ664" s="20"/>
      <c r="BR664" s="20"/>
      <c r="BS664" s="20"/>
      <c r="BT664" s="20"/>
      <c r="BU664" s="22">
        <v>0.02</v>
      </c>
      <c r="BV664" s="22">
        <v>0</v>
      </c>
      <c r="BW664" s="22">
        <v>0.05</v>
      </c>
      <c r="BX664" s="22">
        <v>7.0000000000000007E-2</v>
      </c>
      <c r="BY664" s="22">
        <v>1.1299999999999999</v>
      </c>
      <c r="BZ664" s="22">
        <v>1.27</v>
      </c>
      <c r="CA664" s="22">
        <v>546</v>
      </c>
      <c r="CB664" s="22">
        <v>106</v>
      </c>
      <c r="CC664" s="22">
        <v>584</v>
      </c>
      <c r="CD664" s="22">
        <v>244</v>
      </c>
      <c r="CE664" s="22">
        <v>267</v>
      </c>
      <c r="CF664" s="22">
        <v>85</v>
      </c>
      <c r="CG664" s="22">
        <v>470</v>
      </c>
      <c r="CH664" s="22">
        <v>183</v>
      </c>
      <c r="CI664" s="22">
        <v>0.91</v>
      </c>
      <c r="CJ664" s="22">
        <v>0.18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2">
        <v>100</v>
      </c>
      <c r="B665" s="22">
        <v>100</v>
      </c>
      <c r="C665" s="22">
        <v>575476</v>
      </c>
      <c r="D665" s="22">
        <v>0</v>
      </c>
      <c r="E665" s="22">
        <v>0</v>
      </c>
      <c r="F665" s="22">
        <v>0</v>
      </c>
      <c r="G665" s="22">
        <v>0</v>
      </c>
      <c r="H665" s="22">
        <v>0</v>
      </c>
      <c r="I665" s="22">
        <v>2</v>
      </c>
      <c r="J665" s="20">
        <v>2.7</v>
      </c>
      <c r="K665" s="20">
        <v>2.2000000000000002</v>
      </c>
      <c r="L665" s="22">
        <v>2</v>
      </c>
      <c r="M665" s="20" t="s">
        <v>2988</v>
      </c>
      <c r="N665" s="20">
        <v>2.2000000000000002</v>
      </c>
      <c r="O665" s="22">
        <v>696</v>
      </c>
      <c r="P665" s="23" t="b">
        <v>0</v>
      </c>
      <c r="Q665" s="20"/>
      <c r="R665" s="20" t="s">
        <v>3469</v>
      </c>
      <c r="S665" s="22">
        <v>45</v>
      </c>
      <c r="T665" s="20" t="s">
        <v>2989</v>
      </c>
      <c r="U665" s="20">
        <v>2</v>
      </c>
      <c r="V665" s="20" t="s">
        <v>2990</v>
      </c>
      <c r="W665" s="20">
        <v>0.9</v>
      </c>
      <c r="X665" s="23" t="b">
        <v>0</v>
      </c>
      <c r="Y665" s="20"/>
      <c r="Z665" s="20" t="s">
        <v>857</v>
      </c>
      <c r="AA665" s="22">
        <v>16</v>
      </c>
      <c r="AB665" s="22">
        <v>17</v>
      </c>
      <c r="AC665" s="22">
        <v>44</v>
      </c>
      <c r="AD665" s="22">
        <v>33458</v>
      </c>
      <c r="AE665" s="22">
        <v>10396</v>
      </c>
      <c r="AF665" s="22">
        <v>15473</v>
      </c>
      <c r="AG665" s="22">
        <v>703</v>
      </c>
      <c r="AH665" s="20">
        <v>0.5</v>
      </c>
      <c r="AI665" s="20">
        <v>9.8000000000000007</v>
      </c>
      <c r="AJ665" s="20" t="s">
        <v>2988</v>
      </c>
      <c r="AK665" s="22">
        <v>1907</v>
      </c>
      <c r="AL665" s="22">
        <v>0</v>
      </c>
      <c r="AM665" s="22">
        <v>1</v>
      </c>
      <c r="AN665" s="22">
        <v>3</v>
      </c>
      <c r="AO665" s="22">
        <v>39</v>
      </c>
      <c r="AP665" s="22">
        <v>0</v>
      </c>
      <c r="AQ665" s="22">
        <v>0</v>
      </c>
      <c r="AR665" s="22">
        <v>0</v>
      </c>
      <c r="AS665" s="22">
        <v>3</v>
      </c>
      <c r="AT665" s="22">
        <v>0</v>
      </c>
      <c r="AU665" s="22">
        <v>0</v>
      </c>
      <c r="AV665" s="22">
        <v>1</v>
      </c>
      <c r="AW665" s="22">
        <v>333</v>
      </c>
      <c r="AX665" s="20">
        <v>473.8</v>
      </c>
      <c r="AY665" s="20">
        <v>82.4</v>
      </c>
      <c r="AZ665" s="20">
        <v>121</v>
      </c>
      <c r="BA665" s="20">
        <v>67.8</v>
      </c>
      <c r="BB665" s="22">
        <v>22</v>
      </c>
      <c r="BC665" s="20">
        <v>1.19</v>
      </c>
      <c r="BD665" s="20">
        <v>0.55000000000000004</v>
      </c>
      <c r="BE665" s="20">
        <v>1.74</v>
      </c>
      <c r="BF665" s="20">
        <v>30.66</v>
      </c>
      <c r="BG665" s="22">
        <v>74</v>
      </c>
      <c r="BH665" s="22">
        <v>28</v>
      </c>
      <c r="BI665" s="22">
        <v>289</v>
      </c>
      <c r="BJ665" s="22">
        <v>90</v>
      </c>
      <c r="BK665" s="22">
        <v>205</v>
      </c>
      <c r="BL665" s="22">
        <v>49</v>
      </c>
      <c r="BM665" s="22">
        <v>181</v>
      </c>
      <c r="BN665" s="22">
        <v>48</v>
      </c>
      <c r="BO665" s="20"/>
      <c r="BP665" s="20"/>
      <c r="BQ665" s="20"/>
      <c r="BR665" s="20"/>
      <c r="BS665" s="20"/>
      <c r="BT665" s="20"/>
      <c r="BU665" s="22">
        <v>0.06</v>
      </c>
      <c r="BV665" s="22">
        <v>0</v>
      </c>
      <c r="BW665" s="22">
        <v>0.03</v>
      </c>
      <c r="BX665" s="22">
        <v>0.09</v>
      </c>
      <c r="BY665" s="22">
        <v>1.45</v>
      </c>
      <c r="BZ665" s="22">
        <v>1.84</v>
      </c>
      <c r="CA665" s="22">
        <v>500</v>
      </c>
      <c r="CB665" s="22">
        <v>84</v>
      </c>
      <c r="CC665" s="22">
        <v>145</v>
      </c>
      <c r="CD665" s="22">
        <v>45</v>
      </c>
      <c r="CE665" s="22">
        <v>303</v>
      </c>
      <c r="CF665" s="22">
        <v>102</v>
      </c>
      <c r="CG665" s="22">
        <v>204</v>
      </c>
      <c r="CH665" s="22">
        <v>83</v>
      </c>
      <c r="CI665" s="22">
        <v>1.04</v>
      </c>
      <c r="CJ665" s="22">
        <v>0.14000000000000001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0"/>
      <c r="B666" s="20"/>
      <c r="C666" s="22">
        <v>111452</v>
      </c>
      <c r="D666" s="22">
        <v>0</v>
      </c>
      <c r="E666" s="22">
        <v>0</v>
      </c>
      <c r="F666" s="22">
        <v>0</v>
      </c>
      <c r="G666" s="22">
        <v>0</v>
      </c>
      <c r="H666" s="22">
        <v>0</v>
      </c>
      <c r="I666" s="22">
        <v>1</v>
      </c>
      <c r="J666" s="20">
        <v>0.5</v>
      </c>
      <c r="K666" s="20">
        <v>0</v>
      </c>
      <c r="L666" s="22">
        <v>0</v>
      </c>
      <c r="M666" s="20" t="s">
        <v>3100</v>
      </c>
      <c r="N666" s="20">
        <v>0</v>
      </c>
      <c r="O666" s="22">
        <v>710</v>
      </c>
      <c r="P666" s="23" t="b">
        <v>0</v>
      </c>
      <c r="Q666" s="20"/>
      <c r="R666" s="20"/>
      <c r="S666" s="22">
        <v>45</v>
      </c>
      <c r="T666" s="20" t="s">
        <v>3101</v>
      </c>
      <c r="U666" s="20">
        <v>2.4</v>
      </c>
      <c r="V666" s="20" t="s">
        <v>3102</v>
      </c>
      <c r="W666" s="20">
        <v>0.1</v>
      </c>
      <c r="X666" s="23" t="b">
        <v>0</v>
      </c>
      <c r="Y666" s="20"/>
      <c r="Z666" s="20" t="s">
        <v>857</v>
      </c>
      <c r="AA666" s="22">
        <v>16</v>
      </c>
      <c r="AB666" s="22">
        <v>17</v>
      </c>
      <c r="AC666" s="22">
        <v>12</v>
      </c>
      <c r="AD666" s="22">
        <v>17770</v>
      </c>
      <c r="AE666" s="22">
        <v>361</v>
      </c>
      <c r="AF666" s="22">
        <v>16055</v>
      </c>
      <c r="AG666" s="22">
        <v>101</v>
      </c>
      <c r="AH666" s="20">
        <v>0</v>
      </c>
      <c r="AI666" s="20">
        <v>2.7</v>
      </c>
      <c r="AJ666" s="20" t="s">
        <v>3100</v>
      </c>
      <c r="AK666" s="22">
        <v>450</v>
      </c>
      <c r="AL666" s="22">
        <v>0</v>
      </c>
      <c r="AM666" s="22">
        <v>0</v>
      </c>
      <c r="AN666" s="22">
        <v>1</v>
      </c>
      <c r="AO666" s="22">
        <v>12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10</v>
      </c>
      <c r="AV666" s="22">
        <v>0</v>
      </c>
      <c r="AW666" s="22">
        <v>79</v>
      </c>
      <c r="AX666" s="20">
        <v>101.8</v>
      </c>
      <c r="AY666" s="20">
        <v>10</v>
      </c>
      <c r="AZ666" s="20">
        <v>0</v>
      </c>
      <c r="BA666" s="20">
        <v>11.2</v>
      </c>
      <c r="BB666" s="22">
        <v>5</v>
      </c>
      <c r="BC666" s="20">
        <v>0</v>
      </c>
      <c r="BD666" s="20">
        <v>0.01</v>
      </c>
      <c r="BE666" s="20">
        <v>0.01</v>
      </c>
      <c r="BF666" s="20">
        <v>7.48</v>
      </c>
      <c r="BG666" s="22">
        <v>348</v>
      </c>
      <c r="BH666" s="22">
        <v>26</v>
      </c>
      <c r="BI666" s="22">
        <v>440</v>
      </c>
      <c r="BJ666" s="22">
        <v>6</v>
      </c>
      <c r="BK666" s="22">
        <v>674</v>
      </c>
      <c r="BL666" s="22">
        <v>77</v>
      </c>
      <c r="BM666" s="22">
        <v>424</v>
      </c>
      <c r="BN666" s="22">
        <v>26</v>
      </c>
      <c r="BO666" s="20"/>
      <c r="BP666" s="20"/>
      <c r="BQ666" s="20"/>
      <c r="BR666" s="20"/>
      <c r="BS666" s="20"/>
      <c r="BT666" s="20"/>
      <c r="BU666" s="22">
        <v>0</v>
      </c>
      <c r="BV666" s="22">
        <v>2</v>
      </c>
      <c r="BW666" s="22">
        <v>0</v>
      </c>
      <c r="BX666" s="22">
        <v>0</v>
      </c>
      <c r="BY666" s="22">
        <v>1.5</v>
      </c>
      <c r="BZ666" s="22">
        <v>2.4</v>
      </c>
      <c r="CA666" s="22">
        <v>361</v>
      </c>
      <c r="CB666" s="22">
        <v>17</v>
      </c>
      <c r="CC666" s="22">
        <v>614</v>
      </c>
      <c r="CD666" s="22">
        <v>90</v>
      </c>
      <c r="CE666" s="22">
        <v>237</v>
      </c>
      <c r="CF666" s="22">
        <v>28</v>
      </c>
      <c r="CG666" s="22">
        <v>437</v>
      </c>
      <c r="CH666" s="22">
        <v>62</v>
      </c>
      <c r="CI666" s="22">
        <v>1</v>
      </c>
      <c r="CJ666" s="22">
        <v>0.2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0"/>
      <c r="B667" s="20"/>
      <c r="C667" s="22">
        <v>466404</v>
      </c>
      <c r="D667" s="22">
        <v>0</v>
      </c>
      <c r="E667" s="22">
        <v>0</v>
      </c>
      <c r="F667" s="22">
        <v>0</v>
      </c>
      <c r="G667" s="22">
        <v>0</v>
      </c>
      <c r="H667" s="22">
        <v>0</v>
      </c>
      <c r="I667" s="22">
        <v>2</v>
      </c>
      <c r="J667" s="20">
        <v>1.3</v>
      </c>
      <c r="K667" s="20">
        <v>0.8</v>
      </c>
      <c r="L667" s="22">
        <v>-1</v>
      </c>
      <c r="M667" s="20" t="s">
        <v>1135</v>
      </c>
      <c r="N667" s="20">
        <v>0.8</v>
      </c>
      <c r="O667" s="22">
        <v>711</v>
      </c>
      <c r="P667" s="23" t="b">
        <v>0</v>
      </c>
      <c r="Q667" s="20"/>
      <c r="R667" s="20"/>
      <c r="S667" s="22">
        <v>45</v>
      </c>
      <c r="T667" s="20" t="s">
        <v>3103</v>
      </c>
      <c r="U667" s="20">
        <v>0.9</v>
      </c>
      <c r="V667" s="20" t="s">
        <v>3104</v>
      </c>
      <c r="W667" s="20">
        <v>0</v>
      </c>
      <c r="X667" s="23" t="b">
        <v>0</v>
      </c>
      <c r="Y667" s="20"/>
      <c r="Z667" s="20" t="s">
        <v>857</v>
      </c>
      <c r="AA667" s="22">
        <v>16</v>
      </c>
      <c r="AB667" s="22">
        <v>17</v>
      </c>
      <c r="AC667" s="22">
        <v>6</v>
      </c>
      <c r="AD667" s="22">
        <v>1645</v>
      </c>
      <c r="AE667" s="22">
        <v>361</v>
      </c>
      <c r="AF667" s="22">
        <v>1376</v>
      </c>
      <c r="AG667" s="22">
        <v>58</v>
      </c>
      <c r="AH667" s="20">
        <v>0.2</v>
      </c>
      <c r="AI667" s="20">
        <v>1.3</v>
      </c>
      <c r="AJ667" s="20" t="s">
        <v>3104</v>
      </c>
      <c r="AK667" s="22">
        <v>496</v>
      </c>
      <c r="AL667" s="22">
        <v>0</v>
      </c>
      <c r="AM667" s="22">
        <v>0</v>
      </c>
      <c r="AN667" s="22">
        <v>0</v>
      </c>
      <c r="AO667" s="22">
        <v>9</v>
      </c>
      <c r="AP667" s="22">
        <v>1</v>
      </c>
      <c r="AQ667" s="22">
        <v>0</v>
      </c>
      <c r="AR667" s="22">
        <v>0</v>
      </c>
      <c r="AS667" s="22">
        <v>2</v>
      </c>
      <c r="AT667" s="22">
        <v>0</v>
      </c>
      <c r="AU667" s="22">
        <v>0</v>
      </c>
      <c r="AV667" s="22">
        <v>0</v>
      </c>
      <c r="AW667" s="22">
        <v>55</v>
      </c>
      <c r="AX667" s="20">
        <v>109.4</v>
      </c>
      <c r="AY667" s="20">
        <v>12.6</v>
      </c>
      <c r="AZ667" s="20">
        <v>2</v>
      </c>
      <c r="BA667" s="20">
        <v>12.3</v>
      </c>
      <c r="BB667" s="22">
        <v>5</v>
      </c>
      <c r="BC667" s="20">
        <v>0</v>
      </c>
      <c r="BD667" s="20">
        <v>0.01</v>
      </c>
      <c r="BE667" s="20">
        <v>0.01</v>
      </c>
      <c r="BF667" s="20">
        <v>7.68</v>
      </c>
      <c r="BG667" s="22">
        <v>343</v>
      </c>
      <c r="BH667" s="22">
        <v>134</v>
      </c>
      <c r="BI667" s="22">
        <v>429</v>
      </c>
      <c r="BJ667" s="22">
        <v>156</v>
      </c>
      <c r="BK667" s="22">
        <v>458</v>
      </c>
      <c r="BL667" s="22">
        <v>168</v>
      </c>
      <c r="BM667" s="22">
        <v>419</v>
      </c>
      <c r="BN667" s="22">
        <v>150</v>
      </c>
      <c r="BO667" s="20"/>
      <c r="BP667" s="20"/>
      <c r="BQ667" s="20"/>
      <c r="BR667" s="20"/>
      <c r="BS667" s="20"/>
      <c r="BT667" s="20"/>
      <c r="BU667" s="22">
        <v>0</v>
      </c>
      <c r="BV667" s="22">
        <v>0</v>
      </c>
      <c r="BW667" s="22">
        <v>0</v>
      </c>
      <c r="BX667" s="22">
        <v>0</v>
      </c>
      <c r="BY667" s="22">
        <v>1.39</v>
      </c>
      <c r="BZ667" s="22">
        <v>1.63</v>
      </c>
      <c r="CA667" s="22">
        <v>431</v>
      </c>
      <c r="CB667" s="22">
        <v>82</v>
      </c>
      <c r="CC667" s="22">
        <v>269</v>
      </c>
      <c r="CD667" s="22">
        <v>90</v>
      </c>
      <c r="CE667" s="22">
        <v>510</v>
      </c>
      <c r="CF667" s="22">
        <v>168</v>
      </c>
      <c r="CG667" s="22">
        <v>526</v>
      </c>
      <c r="CH667" s="22">
        <v>201</v>
      </c>
      <c r="CI667" s="22">
        <v>0.91</v>
      </c>
      <c r="CJ667" s="22">
        <v>0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2">
        <v>100</v>
      </c>
      <c r="B668" s="22">
        <v>75</v>
      </c>
      <c r="C668" s="22">
        <v>250199</v>
      </c>
      <c r="D668" s="22">
        <v>0</v>
      </c>
      <c r="E668" s="22">
        <v>0</v>
      </c>
      <c r="F668" s="22">
        <v>0</v>
      </c>
      <c r="G668" s="22">
        <v>0</v>
      </c>
      <c r="H668" s="22">
        <v>1</v>
      </c>
      <c r="I668" s="22">
        <v>3</v>
      </c>
      <c r="J668" s="20">
        <v>3.3</v>
      </c>
      <c r="K668" s="20">
        <v>2.1</v>
      </c>
      <c r="L668" s="22">
        <v>1</v>
      </c>
      <c r="M668" s="20" t="s">
        <v>3105</v>
      </c>
      <c r="N668" s="20">
        <v>2.8</v>
      </c>
      <c r="O668" s="22">
        <v>712</v>
      </c>
      <c r="P668" s="23" t="b">
        <v>0</v>
      </c>
      <c r="Q668" s="20"/>
      <c r="R668" s="20" t="s">
        <v>4179</v>
      </c>
      <c r="S668" s="22">
        <v>50</v>
      </c>
      <c r="T668" s="20" t="s">
        <v>3106</v>
      </c>
      <c r="U668" s="20">
        <v>3.2</v>
      </c>
      <c r="V668" s="20" t="s">
        <v>3107</v>
      </c>
      <c r="W668" s="20">
        <v>0</v>
      </c>
      <c r="X668" s="23" t="b">
        <v>0</v>
      </c>
      <c r="Y668" s="20"/>
      <c r="Z668" s="20" t="s">
        <v>857</v>
      </c>
      <c r="AA668" s="22">
        <v>16</v>
      </c>
      <c r="AB668" s="22">
        <v>17</v>
      </c>
      <c r="AC668" s="22">
        <v>60</v>
      </c>
      <c r="AD668" s="22">
        <v>9903</v>
      </c>
      <c r="AE668" s="22">
        <v>259</v>
      </c>
      <c r="AF668" s="22">
        <v>8248</v>
      </c>
      <c r="AG668" s="22">
        <v>71</v>
      </c>
      <c r="AH668" s="20">
        <v>0.6</v>
      </c>
      <c r="AI668" s="20">
        <v>12</v>
      </c>
      <c r="AJ668" s="20" t="s">
        <v>3108</v>
      </c>
      <c r="AK668" s="22">
        <v>1344</v>
      </c>
      <c r="AL668" s="22">
        <v>2</v>
      </c>
      <c r="AM668" s="22">
        <v>2</v>
      </c>
      <c r="AN668" s="22">
        <v>6</v>
      </c>
      <c r="AO668" s="22">
        <v>24</v>
      </c>
      <c r="AP668" s="22">
        <v>0</v>
      </c>
      <c r="AQ668" s="22">
        <v>0</v>
      </c>
      <c r="AR668" s="22">
        <v>0</v>
      </c>
      <c r="AS668" s="22">
        <v>3</v>
      </c>
      <c r="AT668" s="22">
        <v>0</v>
      </c>
      <c r="AU668" s="22">
        <v>0</v>
      </c>
      <c r="AV668" s="22">
        <v>6</v>
      </c>
      <c r="AW668" s="22">
        <v>238</v>
      </c>
      <c r="AX668" s="20">
        <v>310.39999999999998</v>
      </c>
      <c r="AY668" s="20">
        <v>156.6</v>
      </c>
      <c r="AZ668" s="20">
        <v>167</v>
      </c>
      <c r="BA668" s="20">
        <v>63.7</v>
      </c>
      <c r="BB668" s="22">
        <v>18</v>
      </c>
      <c r="BC668" s="20">
        <v>1.2</v>
      </c>
      <c r="BD668" s="20">
        <v>1.0900000000000001</v>
      </c>
      <c r="BE668" s="20">
        <v>2.29</v>
      </c>
      <c r="BF668" s="20">
        <v>20.190000000000001</v>
      </c>
      <c r="BG668" s="22">
        <v>192</v>
      </c>
      <c r="BH668" s="22">
        <v>80</v>
      </c>
      <c r="BI668" s="22">
        <v>189</v>
      </c>
      <c r="BJ668" s="22">
        <v>122</v>
      </c>
      <c r="BK668" s="22">
        <v>161</v>
      </c>
      <c r="BL668" s="22">
        <v>99</v>
      </c>
      <c r="BM668" s="22">
        <v>195</v>
      </c>
      <c r="BN668" s="22">
        <v>98</v>
      </c>
      <c r="BO668" s="20"/>
      <c r="BP668" s="20"/>
      <c r="BQ668" s="20"/>
      <c r="BR668" s="20"/>
      <c r="BS668" s="20"/>
      <c r="BT668" s="20"/>
      <c r="BU668" s="22">
        <v>0.08</v>
      </c>
      <c r="BV668" s="22">
        <v>0</v>
      </c>
      <c r="BW668" s="22">
        <v>7.0000000000000007E-2</v>
      </c>
      <c r="BX668" s="22">
        <v>0.15</v>
      </c>
      <c r="BY668" s="22">
        <v>1.35</v>
      </c>
      <c r="BZ668" s="22">
        <v>1.61</v>
      </c>
      <c r="CA668" s="22">
        <v>203</v>
      </c>
      <c r="CB668" s="22">
        <v>126</v>
      </c>
      <c r="CC668" s="22">
        <v>116</v>
      </c>
      <c r="CD668" s="22">
        <v>53</v>
      </c>
      <c r="CE668" s="22">
        <v>120</v>
      </c>
      <c r="CF668" s="22">
        <v>62</v>
      </c>
      <c r="CG668" s="22">
        <v>571</v>
      </c>
      <c r="CH668" s="22">
        <v>203</v>
      </c>
      <c r="CI668" s="22">
        <v>1.21</v>
      </c>
      <c r="CJ668" s="22">
        <v>0.4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100</v>
      </c>
      <c r="B669" s="22">
        <v>100</v>
      </c>
      <c r="C669" s="22">
        <v>210462</v>
      </c>
      <c r="D669" s="22">
        <v>0</v>
      </c>
      <c r="E669" s="22">
        <v>0</v>
      </c>
      <c r="F669" s="22">
        <v>-1</v>
      </c>
      <c r="G669" s="22">
        <v>1</v>
      </c>
      <c r="H669" s="22">
        <v>0</v>
      </c>
      <c r="I669" s="22">
        <v>3</v>
      </c>
      <c r="J669" s="20">
        <v>0.5</v>
      </c>
      <c r="K669" s="20">
        <v>0</v>
      </c>
      <c r="L669" s="22">
        <v>0</v>
      </c>
      <c r="M669" s="20" t="s">
        <v>3109</v>
      </c>
      <c r="N669" s="20">
        <v>0</v>
      </c>
      <c r="O669" s="22">
        <v>713</v>
      </c>
      <c r="P669" s="23" t="b">
        <v>0</v>
      </c>
      <c r="Q669" s="20"/>
      <c r="R669" s="20" t="s">
        <v>4126</v>
      </c>
      <c r="S669" s="22">
        <v>49</v>
      </c>
      <c r="T669" s="20" t="s">
        <v>3110</v>
      </c>
      <c r="U669" s="20">
        <v>1.6</v>
      </c>
      <c r="V669" s="20" t="s">
        <v>3111</v>
      </c>
      <c r="W669" s="20">
        <v>0</v>
      </c>
      <c r="X669" s="23" t="b">
        <v>0</v>
      </c>
      <c r="Y669" s="20"/>
      <c r="Z669" s="20" t="s">
        <v>857</v>
      </c>
      <c r="AA669" s="22">
        <v>16</v>
      </c>
      <c r="AB669" s="22">
        <v>17</v>
      </c>
      <c r="AC669" s="22">
        <v>19</v>
      </c>
      <c r="AD669" s="22">
        <v>2130</v>
      </c>
      <c r="AE669" s="22">
        <v>49</v>
      </c>
      <c r="AF669" s="22">
        <v>1993</v>
      </c>
      <c r="AG669" s="22">
        <v>14</v>
      </c>
      <c r="AH669" s="20">
        <v>0</v>
      </c>
      <c r="AI669" s="20">
        <v>3.9</v>
      </c>
      <c r="AJ669" s="20" t="s">
        <v>3111</v>
      </c>
      <c r="AK669" s="22">
        <v>849</v>
      </c>
      <c r="AL669" s="22">
        <v>0</v>
      </c>
      <c r="AM669" s="22">
        <v>0</v>
      </c>
      <c r="AN669" s="22">
        <v>4</v>
      </c>
      <c r="AO669" s="22">
        <v>13</v>
      </c>
      <c r="AP669" s="22">
        <v>0</v>
      </c>
      <c r="AQ669" s="22">
        <v>0</v>
      </c>
      <c r="AR669" s="22">
        <v>0</v>
      </c>
      <c r="AS669" s="22">
        <v>6</v>
      </c>
      <c r="AT669" s="22">
        <v>0</v>
      </c>
      <c r="AU669" s="22">
        <v>0</v>
      </c>
      <c r="AV669" s="22">
        <v>0</v>
      </c>
      <c r="AW669" s="22">
        <v>65</v>
      </c>
      <c r="AX669" s="20">
        <v>134</v>
      </c>
      <c r="AY669" s="20">
        <v>97</v>
      </c>
      <c r="AZ669" s="20">
        <v>36</v>
      </c>
      <c r="BA669" s="20">
        <v>26.7</v>
      </c>
      <c r="BB669" s="22">
        <v>11</v>
      </c>
      <c r="BC669" s="20">
        <v>0.61</v>
      </c>
      <c r="BD669" s="20">
        <v>0.36</v>
      </c>
      <c r="BE669" s="20">
        <v>0.97</v>
      </c>
      <c r="BF669" s="20">
        <v>12.71</v>
      </c>
      <c r="BG669" s="22">
        <v>318</v>
      </c>
      <c r="BH669" s="22">
        <v>134</v>
      </c>
      <c r="BI669" s="22">
        <v>265</v>
      </c>
      <c r="BJ669" s="22">
        <v>151</v>
      </c>
      <c r="BK669" s="22">
        <v>348</v>
      </c>
      <c r="BL669" s="22">
        <v>178</v>
      </c>
      <c r="BM669" s="22">
        <v>338</v>
      </c>
      <c r="BN669" s="22">
        <v>151</v>
      </c>
      <c r="BO669" s="20"/>
      <c r="BP669" s="20"/>
      <c r="BQ669" s="20"/>
      <c r="BR669" s="20"/>
      <c r="BS669" s="20"/>
      <c r="BT669" s="20"/>
      <c r="BU669" s="22">
        <v>0.06</v>
      </c>
      <c r="BV669" s="22">
        <v>0</v>
      </c>
      <c r="BW669" s="22">
        <v>0.04</v>
      </c>
      <c r="BX669" s="22">
        <v>0.1</v>
      </c>
      <c r="BY669" s="22">
        <v>1.35</v>
      </c>
      <c r="BZ669" s="22">
        <v>1.38</v>
      </c>
      <c r="CA669" s="22">
        <v>242</v>
      </c>
      <c r="CB669" s="22">
        <v>156</v>
      </c>
      <c r="CC669" s="22">
        <v>762</v>
      </c>
      <c r="CD669" s="22">
        <v>318</v>
      </c>
      <c r="CE669" s="22">
        <v>373</v>
      </c>
      <c r="CF669" s="22">
        <v>164</v>
      </c>
      <c r="CG669" s="22">
        <v>694</v>
      </c>
      <c r="CH669" s="22">
        <v>273</v>
      </c>
      <c r="CI669" s="22">
        <v>1.17</v>
      </c>
      <c r="CJ669" s="22">
        <v>0.42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100</v>
      </c>
      <c r="B670" s="22">
        <v>100</v>
      </c>
      <c r="C670" s="22">
        <v>152760</v>
      </c>
      <c r="D670" s="22">
        <v>0</v>
      </c>
      <c r="E670" s="22">
        <v>0</v>
      </c>
      <c r="F670" s="22">
        <v>0</v>
      </c>
      <c r="G670" s="22">
        <v>0</v>
      </c>
      <c r="H670" s="22">
        <v>0</v>
      </c>
      <c r="I670" s="22">
        <v>4</v>
      </c>
      <c r="J670" s="20">
        <v>2.7</v>
      </c>
      <c r="K670" s="20">
        <v>2.2000000000000002</v>
      </c>
      <c r="L670" s="22">
        <v>2</v>
      </c>
      <c r="M670" s="20" t="s">
        <v>3112</v>
      </c>
      <c r="N670" s="20">
        <v>2.2000000000000002</v>
      </c>
      <c r="O670" s="22">
        <v>714</v>
      </c>
      <c r="P670" s="23" t="b">
        <v>0</v>
      </c>
      <c r="Q670" s="20"/>
      <c r="R670" s="20" t="s">
        <v>3613</v>
      </c>
      <c r="S670" s="22">
        <v>50</v>
      </c>
      <c r="T670" s="20" t="s">
        <v>3113</v>
      </c>
      <c r="U670" s="20">
        <v>1.3</v>
      </c>
      <c r="V670" s="20" t="s">
        <v>3114</v>
      </c>
      <c r="W670" s="20">
        <v>0.2</v>
      </c>
      <c r="X670" s="23" t="b">
        <v>0</v>
      </c>
      <c r="Y670" s="20"/>
      <c r="Z670" s="20" t="s">
        <v>857</v>
      </c>
      <c r="AA670" s="22">
        <v>16</v>
      </c>
      <c r="AB670" s="22">
        <v>17</v>
      </c>
      <c r="AC670" s="22">
        <v>18</v>
      </c>
      <c r="AD670" s="22">
        <v>39625</v>
      </c>
      <c r="AE670" s="22">
        <v>1419</v>
      </c>
      <c r="AF670" s="22">
        <v>32263</v>
      </c>
      <c r="AG670" s="22">
        <v>379</v>
      </c>
      <c r="AH670" s="20">
        <v>0.4</v>
      </c>
      <c r="AI670" s="20">
        <v>3.6</v>
      </c>
      <c r="AJ670" s="20" t="s">
        <v>3114</v>
      </c>
      <c r="AK670" s="22">
        <v>390</v>
      </c>
      <c r="AL670" s="22">
        <v>0</v>
      </c>
      <c r="AM670" s="22">
        <v>1</v>
      </c>
      <c r="AN670" s="22">
        <v>1</v>
      </c>
      <c r="AO670" s="22">
        <v>5</v>
      </c>
      <c r="AP670" s="22">
        <v>0</v>
      </c>
      <c r="AQ670" s="22">
        <v>0</v>
      </c>
      <c r="AR670" s="22">
        <v>0</v>
      </c>
      <c r="AS670" s="22">
        <v>1</v>
      </c>
      <c r="AT670" s="22">
        <v>0</v>
      </c>
      <c r="AU670" s="22">
        <v>0</v>
      </c>
      <c r="AV670" s="22">
        <v>0</v>
      </c>
      <c r="AW670" s="22">
        <v>49</v>
      </c>
      <c r="AX670" s="20">
        <v>39</v>
      </c>
      <c r="AY670" s="20">
        <v>78.400000000000006</v>
      </c>
      <c r="AZ670" s="20">
        <v>59</v>
      </c>
      <c r="BA670" s="20">
        <v>17.100000000000001</v>
      </c>
      <c r="BB670" s="22">
        <v>4</v>
      </c>
      <c r="BC670" s="20">
        <v>0.64</v>
      </c>
      <c r="BD670" s="20">
        <v>0.59</v>
      </c>
      <c r="BE670" s="20">
        <v>1.23</v>
      </c>
      <c r="BF670" s="20">
        <v>7.4</v>
      </c>
      <c r="BG670" s="22">
        <v>435</v>
      </c>
      <c r="BH670" s="22">
        <v>50</v>
      </c>
      <c r="BI670" s="22">
        <v>298</v>
      </c>
      <c r="BJ670" s="22">
        <v>40</v>
      </c>
      <c r="BK670" s="22">
        <v>300</v>
      </c>
      <c r="BL670" s="22">
        <v>54</v>
      </c>
      <c r="BM670" s="22">
        <v>387</v>
      </c>
      <c r="BN670" s="22">
        <v>51</v>
      </c>
      <c r="BO670" s="20"/>
      <c r="BP670" s="20"/>
      <c r="BQ670" s="20"/>
      <c r="BR670" s="20"/>
      <c r="BS670" s="20"/>
      <c r="BT670" s="20"/>
      <c r="BU670" s="22">
        <v>0.15</v>
      </c>
      <c r="BV670" s="22">
        <v>0</v>
      </c>
      <c r="BW670" s="22">
        <v>0.14000000000000001</v>
      </c>
      <c r="BX670" s="22">
        <v>0.28999999999999998</v>
      </c>
      <c r="BY670" s="22">
        <v>1.71</v>
      </c>
      <c r="BZ670" s="22">
        <v>1.1499999999999999</v>
      </c>
      <c r="CA670" s="22">
        <v>181</v>
      </c>
      <c r="CB670" s="22">
        <v>44</v>
      </c>
      <c r="CC670" s="22">
        <v>153</v>
      </c>
      <c r="CD670" s="22">
        <v>22</v>
      </c>
      <c r="CE670" s="22">
        <v>412</v>
      </c>
      <c r="CF670" s="22">
        <v>53</v>
      </c>
      <c r="CG670" s="22">
        <v>365</v>
      </c>
      <c r="CH670" s="22">
        <v>56</v>
      </c>
      <c r="CI670" s="22">
        <v>0.92</v>
      </c>
      <c r="CJ670" s="22">
        <v>0.23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0"/>
      <c r="B671" s="20"/>
      <c r="C671" s="22">
        <v>524070</v>
      </c>
      <c r="D671" s="22">
        <v>0</v>
      </c>
      <c r="E671" s="22">
        <v>0</v>
      </c>
      <c r="F671" s="22">
        <v>0</v>
      </c>
      <c r="G671" s="22">
        <v>0</v>
      </c>
      <c r="H671" s="22">
        <v>0</v>
      </c>
      <c r="I671" s="22">
        <v>3</v>
      </c>
      <c r="J671" s="20">
        <v>0.5</v>
      </c>
      <c r="K671" s="20">
        <v>0</v>
      </c>
      <c r="L671" s="22">
        <v>0</v>
      </c>
      <c r="M671" s="20" t="s">
        <v>3190</v>
      </c>
      <c r="N671" s="20">
        <v>0</v>
      </c>
      <c r="O671" s="22">
        <v>779</v>
      </c>
      <c r="P671" s="23" t="b">
        <v>0</v>
      </c>
      <c r="Q671" s="20"/>
      <c r="R671" s="20"/>
      <c r="S671" s="22">
        <v>45</v>
      </c>
      <c r="T671" s="20" t="s">
        <v>3684</v>
      </c>
      <c r="U671" s="20">
        <v>0</v>
      </c>
      <c r="V671" s="20" t="s">
        <v>3685</v>
      </c>
      <c r="W671" s="20">
        <v>0</v>
      </c>
      <c r="X671" s="23" t="b">
        <v>0</v>
      </c>
      <c r="Y671" s="20"/>
      <c r="Z671" s="20" t="s">
        <v>857</v>
      </c>
      <c r="AA671" s="22">
        <v>16</v>
      </c>
      <c r="AB671" s="22">
        <v>17</v>
      </c>
      <c r="AC671" s="22">
        <v>0</v>
      </c>
      <c r="AD671" s="22">
        <v>234</v>
      </c>
      <c r="AE671" s="22">
        <v>25</v>
      </c>
      <c r="AF671" s="22">
        <v>134</v>
      </c>
      <c r="AG671" s="22">
        <v>12</v>
      </c>
      <c r="AH671" s="20">
        <v>0</v>
      </c>
      <c r="AI671" s="20">
        <v>0</v>
      </c>
      <c r="AJ671" s="20" t="s">
        <v>3685</v>
      </c>
      <c r="AK671" s="22">
        <v>0</v>
      </c>
      <c r="AL671" s="22">
        <v>0</v>
      </c>
      <c r="AM671" s="22">
        <v>0</v>
      </c>
      <c r="AN671" s="22">
        <v>0</v>
      </c>
      <c r="AO671" s="22">
        <v>0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0</v>
      </c>
      <c r="AW671" s="22">
        <v>0</v>
      </c>
      <c r="AX671" s="20">
        <v>0</v>
      </c>
      <c r="AY671" s="20">
        <v>0</v>
      </c>
      <c r="AZ671" s="20">
        <v>0</v>
      </c>
      <c r="BA671" s="20">
        <v>0</v>
      </c>
      <c r="BB671" s="22">
        <v>0</v>
      </c>
      <c r="BC671" s="20">
        <v>0</v>
      </c>
      <c r="BD671" s="20">
        <v>0</v>
      </c>
      <c r="BE671" s="20">
        <v>0</v>
      </c>
      <c r="BF671" s="20">
        <v>0</v>
      </c>
      <c r="BG671" s="22">
        <v>766</v>
      </c>
      <c r="BH671" s="22">
        <v>316</v>
      </c>
      <c r="BI671" s="22">
        <v>762</v>
      </c>
      <c r="BJ671" s="22">
        <v>316</v>
      </c>
      <c r="BK671" s="22">
        <v>750</v>
      </c>
      <c r="BL671" s="22">
        <v>311</v>
      </c>
      <c r="BM671" s="22">
        <v>769</v>
      </c>
      <c r="BN671" s="22">
        <v>317</v>
      </c>
      <c r="BO671" s="20"/>
      <c r="BP671" s="20"/>
      <c r="BQ671" s="20"/>
      <c r="BR671" s="20"/>
      <c r="BS671" s="20"/>
      <c r="BT671" s="20"/>
      <c r="BU671" s="22">
        <v>0</v>
      </c>
      <c r="BV671" s="22">
        <v>0</v>
      </c>
      <c r="BW671" s="22">
        <v>0</v>
      </c>
      <c r="BX671" s="22">
        <v>0</v>
      </c>
      <c r="BY671" s="22">
        <v>0</v>
      </c>
      <c r="BZ671" s="22">
        <v>0</v>
      </c>
      <c r="CA671" s="22">
        <v>476</v>
      </c>
      <c r="CB671" s="22">
        <v>286</v>
      </c>
      <c r="CC671" s="22">
        <v>695</v>
      </c>
      <c r="CD671" s="22">
        <v>276</v>
      </c>
      <c r="CE671" s="22">
        <v>768</v>
      </c>
      <c r="CF671" s="22">
        <v>318</v>
      </c>
      <c r="CG671" s="22">
        <v>801</v>
      </c>
      <c r="CH671" s="22">
        <v>338</v>
      </c>
      <c r="CI671" s="22">
        <v>0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0"/>
      <c r="B672" s="20"/>
      <c r="C672" s="22">
        <v>536677</v>
      </c>
      <c r="D672" s="22">
        <v>0</v>
      </c>
      <c r="E672" s="22">
        <v>0</v>
      </c>
      <c r="F672" s="22">
        <v>0</v>
      </c>
      <c r="G672" s="22">
        <v>0</v>
      </c>
      <c r="H672" s="22">
        <v>0</v>
      </c>
      <c r="I672" s="22">
        <v>4</v>
      </c>
      <c r="J672" s="20">
        <v>0.5</v>
      </c>
      <c r="K672" s="20">
        <v>0</v>
      </c>
      <c r="L672" s="22">
        <v>0</v>
      </c>
      <c r="M672" s="20" t="s">
        <v>3686</v>
      </c>
      <c r="N672" s="20">
        <v>0</v>
      </c>
      <c r="O672" s="22">
        <v>780</v>
      </c>
      <c r="P672" s="23" t="b">
        <v>0</v>
      </c>
      <c r="Q672" s="20"/>
      <c r="R672" s="20"/>
      <c r="S672" s="22">
        <v>45</v>
      </c>
      <c r="T672" s="20" t="s">
        <v>3687</v>
      </c>
      <c r="U672" s="20">
        <v>0</v>
      </c>
      <c r="V672" s="20" t="s">
        <v>3688</v>
      </c>
      <c r="W672" s="20">
        <v>0</v>
      </c>
      <c r="X672" s="23" t="b">
        <v>0</v>
      </c>
      <c r="Y672" s="20"/>
      <c r="Z672" s="20" t="s">
        <v>857</v>
      </c>
      <c r="AA672" s="22">
        <v>16</v>
      </c>
      <c r="AB672" s="22">
        <v>17</v>
      </c>
      <c r="AC672" s="22">
        <v>0</v>
      </c>
      <c r="AD672" s="22">
        <v>793</v>
      </c>
      <c r="AE672" s="22">
        <v>49</v>
      </c>
      <c r="AF672" s="22">
        <v>467</v>
      </c>
      <c r="AG672" s="22">
        <v>35</v>
      </c>
      <c r="AH672" s="20">
        <v>0</v>
      </c>
      <c r="AI672" s="20">
        <v>0</v>
      </c>
      <c r="AJ672" s="20" t="s">
        <v>3688</v>
      </c>
      <c r="AK672" s="22">
        <v>0</v>
      </c>
      <c r="AL672" s="22">
        <v>0</v>
      </c>
      <c r="AM672" s="22">
        <v>0</v>
      </c>
      <c r="AN672" s="22">
        <v>0</v>
      </c>
      <c r="AO672" s="22">
        <v>0</v>
      </c>
      <c r="AP672" s="22">
        <v>0</v>
      </c>
      <c r="AQ672" s="22">
        <v>0</v>
      </c>
      <c r="AR672" s="22">
        <v>0</v>
      </c>
      <c r="AS672" s="22">
        <v>0</v>
      </c>
      <c r="AT672" s="22">
        <v>0</v>
      </c>
      <c r="AU672" s="22">
        <v>0</v>
      </c>
      <c r="AV672" s="22">
        <v>0</v>
      </c>
      <c r="AW672" s="22">
        <v>0</v>
      </c>
      <c r="AX672" s="20">
        <v>0</v>
      </c>
      <c r="AY672" s="20">
        <v>0</v>
      </c>
      <c r="AZ672" s="20">
        <v>0</v>
      </c>
      <c r="BA672" s="20">
        <v>0</v>
      </c>
      <c r="BB672" s="22">
        <v>0</v>
      </c>
      <c r="BC672" s="20">
        <v>0</v>
      </c>
      <c r="BD672" s="20">
        <v>0</v>
      </c>
      <c r="BE672" s="20">
        <v>0</v>
      </c>
      <c r="BF672" s="20">
        <v>0</v>
      </c>
      <c r="BG672" s="22">
        <v>772</v>
      </c>
      <c r="BH672" s="22">
        <v>90</v>
      </c>
      <c r="BI672" s="22">
        <v>768</v>
      </c>
      <c r="BJ672" s="22">
        <v>91</v>
      </c>
      <c r="BK672" s="22">
        <v>757</v>
      </c>
      <c r="BL672" s="22">
        <v>90</v>
      </c>
      <c r="BM672" s="22">
        <v>775</v>
      </c>
      <c r="BN672" s="22">
        <v>92</v>
      </c>
      <c r="BO672" s="20"/>
      <c r="BP672" s="20"/>
      <c r="BQ672" s="20"/>
      <c r="BR672" s="20"/>
      <c r="BS672" s="20"/>
      <c r="BT672" s="20"/>
      <c r="BU672" s="22">
        <v>0</v>
      </c>
      <c r="BV672" s="22">
        <v>0</v>
      </c>
      <c r="BW672" s="22">
        <v>0</v>
      </c>
      <c r="BX672" s="22">
        <v>0</v>
      </c>
      <c r="BY672" s="22">
        <v>0</v>
      </c>
      <c r="BZ672" s="22">
        <v>0</v>
      </c>
      <c r="CA672" s="22">
        <v>488</v>
      </c>
      <c r="CB672" s="22">
        <v>89</v>
      </c>
      <c r="CC672" s="22">
        <v>703</v>
      </c>
      <c r="CD672" s="22">
        <v>73</v>
      </c>
      <c r="CE672" s="22">
        <v>774</v>
      </c>
      <c r="CF672" s="22">
        <v>92</v>
      </c>
      <c r="CG672" s="22">
        <v>729</v>
      </c>
      <c r="CH672" s="22">
        <v>103</v>
      </c>
      <c r="CI672" s="22">
        <v>0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0"/>
      <c r="B673" s="20"/>
      <c r="C673" s="22">
        <v>536681</v>
      </c>
      <c r="D673" s="22">
        <v>0</v>
      </c>
      <c r="E673" s="22">
        <v>0</v>
      </c>
      <c r="F673" s="22">
        <v>0</v>
      </c>
      <c r="G673" s="22">
        <v>0</v>
      </c>
      <c r="H673" s="22">
        <v>0</v>
      </c>
      <c r="I673" s="22">
        <v>4</v>
      </c>
      <c r="J673" s="20">
        <v>0.5</v>
      </c>
      <c r="K673" s="20">
        <v>0</v>
      </c>
      <c r="L673" s="22">
        <v>0</v>
      </c>
      <c r="M673" s="20" t="s">
        <v>1015</v>
      </c>
      <c r="N673" s="20">
        <v>0</v>
      </c>
      <c r="O673" s="22">
        <v>781</v>
      </c>
      <c r="P673" s="23" t="b">
        <v>0</v>
      </c>
      <c r="Q673" s="20"/>
      <c r="R673" s="20"/>
      <c r="S673" s="22">
        <v>45</v>
      </c>
      <c r="T673" s="20" t="s">
        <v>3689</v>
      </c>
      <c r="U673" s="20">
        <v>0</v>
      </c>
      <c r="V673" s="20" t="s">
        <v>3690</v>
      </c>
      <c r="W673" s="20">
        <v>0</v>
      </c>
      <c r="X673" s="23" t="b">
        <v>0</v>
      </c>
      <c r="Y673" s="20"/>
      <c r="Z673" s="20" t="s">
        <v>857</v>
      </c>
      <c r="AA673" s="22">
        <v>16</v>
      </c>
      <c r="AB673" s="22">
        <v>17</v>
      </c>
      <c r="AC673" s="22">
        <v>0</v>
      </c>
      <c r="AD673" s="22">
        <v>1141</v>
      </c>
      <c r="AE673" s="22">
        <v>77</v>
      </c>
      <c r="AF673" s="22">
        <v>567</v>
      </c>
      <c r="AG673" s="22">
        <v>39</v>
      </c>
      <c r="AH673" s="20">
        <v>0</v>
      </c>
      <c r="AI673" s="20">
        <v>0</v>
      </c>
      <c r="AJ673" s="20" t="s">
        <v>3690</v>
      </c>
      <c r="AK673" s="22">
        <v>0</v>
      </c>
      <c r="AL673" s="22">
        <v>0</v>
      </c>
      <c r="AM673" s="22">
        <v>0</v>
      </c>
      <c r="AN673" s="22">
        <v>0</v>
      </c>
      <c r="AO673" s="22">
        <v>0</v>
      </c>
      <c r="AP673" s="22">
        <v>0</v>
      </c>
      <c r="AQ673" s="22">
        <v>0</v>
      </c>
      <c r="AR673" s="22">
        <v>0</v>
      </c>
      <c r="AS673" s="22">
        <v>0</v>
      </c>
      <c r="AT673" s="22">
        <v>0</v>
      </c>
      <c r="AU673" s="22">
        <v>0</v>
      </c>
      <c r="AV673" s="22">
        <v>0</v>
      </c>
      <c r="AW673" s="22">
        <v>0</v>
      </c>
      <c r="AX673" s="20">
        <v>0</v>
      </c>
      <c r="AY673" s="20">
        <v>0</v>
      </c>
      <c r="AZ673" s="20">
        <v>0</v>
      </c>
      <c r="BA673" s="20">
        <v>0</v>
      </c>
      <c r="BB673" s="22">
        <v>0</v>
      </c>
      <c r="BC673" s="20">
        <v>0</v>
      </c>
      <c r="BD673" s="20">
        <v>0</v>
      </c>
      <c r="BE673" s="20">
        <v>0</v>
      </c>
      <c r="BF673" s="20">
        <v>0</v>
      </c>
      <c r="BG673" s="22">
        <v>773</v>
      </c>
      <c r="BH673" s="22">
        <v>91</v>
      </c>
      <c r="BI673" s="22">
        <v>769</v>
      </c>
      <c r="BJ673" s="22">
        <v>92</v>
      </c>
      <c r="BK673" s="22">
        <v>758</v>
      </c>
      <c r="BL673" s="22">
        <v>91</v>
      </c>
      <c r="BM673" s="22">
        <v>776</v>
      </c>
      <c r="BN673" s="22">
        <v>93</v>
      </c>
      <c r="BO673" s="20"/>
      <c r="BP673" s="20"/>
      <c r="BQ673" s="20"/>
      <c r="BR673" s="20"/>
      <c r="BS673" s="20"/>
      <c r="BT673" s="20"/>
      <c r="BU673" s="22">
        <v>0</v>
      </c>
      <c r="BV673" s="22">
        <v>0</v>
      </c>
      <c r="BW673" s="22">
        <v>0</v>
      </c>
      <c r="BX673" s="22">
        <v>0</v>
      </c>
      <c r="BY673" s="22">
        <v>0</v>
      </c>
      <c r="BZ673" s="22">
        <v>0</v>
      </c>
      <c r="CA673" s="22">
        <v>489</v>
      </c>
      <c r="CB673" s="22">
        <v>90</v>
      </c>
      <c r="CC673" s="22">
        <v>704</v>
      </c>
      <c r="CD673" s="22">
        <v>74</v>
      </c>
      <c r="CE673" s="22">
        <v>775</v>
      </c>
      <c r="CF673" s="22">
        <v>93</v>
      </c>
      <c r="CG673" s="22">
        <v>700</v>
      </c>
      <c r="CH673" s="22">
        <v>97</v>
      </c>
      <c r="CI673" s="22">
        <v>0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2">
        <v>75</v>
      </c>
      <c r="B674" s="22">
        <v>75</v>
      </c>
      <c r="C674" s="22">
        <v>427420</v>
      </c>
      <c r="D674" s="22">
        <v>-1</v>
      </c>
      <c r="E674" s="22">
        <v>1</v>
      </c>
      <c r="F674" s="22">
        <v>-3</v>
      </c>
      <c r="G674" s="22">
        <v>3</v>
      </c>
      <c r="H674" s="22">
        <v>0</v>
      </c>
      <c r="I674" s="22">
        <v>3</v>
      </c>
      <c r="J674" s="20">
        <v>0.5</v>
      </c>
      <c r="K674" s="20">
        <v>0.2</v>
      </c>
      <c r="L674" s="22">
        <v>0</v>
      </c>
      <c r="M674" s="20" t="s">
        <v>3824</v>
      </c>
      <c r="N674" s="20">
        <v>0.2</v>
      </c>
      <c r="O674" s="22">
        <v>801</v>
      </c>
      <c r="P674" s="23" t="b">
        <v>0</v>
      </c>
      <c r="Q674" s="20" t="s">
        <v>4259</v>
      </c>
      <c r="R674" s="20" t="s">
        <v>4301</v>
      </c>
      <c r="S674" s="22">
        <v>47</v>
      </c>
      <c r="T674" s="20" t="s">
        <v>3825</v>
      </c>
      <c r="U674" s="20">
        <v>1</v>
      </c>
      <c r="V674" s="20" t="s">
        <v>3826</v>
      </c>
      <c r="W674" s="20">
        <v>0</v>
      </c>
      <c r="X674" s="23" t="b">
        <v>0</v>
      </c>
      <c r="Y674" s="20"/>
      <c r="Z674" s="20" t="s">
        <v>936</v>
      </c>
      <c r="AA674" s="22">
        <v>16</v>
      </c>
      <c r="AB674" s="22">
        <v>17</v>
      </c>
      <c r="AC674" s="22">
        <v>3</v>
      </c>
      <c r="AD674" s="22">
        <v>1508</v>
      </c>
      <c r="AE674" s="22">
        <v>12</v>
      </c>
      <c r="AF674" s="22">
        <v>936</v>
      </c>
      <c r="AG674" s="22">
        <v>51</v>
      </c>
      <c r="AH674" s="20">
        <v>0</v>
      </c>
      <c r="AI674" s="20">
        <v>0.6</v>
      </c>
      <c r="AJ674" s="20" t="s">
        <v>3826</v>
      </c>
      <c r="AK674" s="22">
        <v>38</v>
      </c>
      <c r="AL674" s="22">
        <v>0</v>
      </c>
      <c r="AM674" s="22">
        <v>0</v>
      </c>
      <c r="AN674" s="22">
        <v>0</v>
      </c>
      <c r="AO674" s="22">
        <v>0</v>
      </c>
      <c r="AP674" s="22">
        <v>0</v>
      </c>
      <c r="AQ674" s="22">
        <v>0</v>
      </c>
      <c r="AR674" s="22">
        <v>0</v>
      </c>
      <c r="AS674" s="22">
        <v>0</v>
      </c>
      <c r="AT674" s="22">
        <v>0</v>
      </c>
      <c r="AU674" s="22">
        <v>0</v>
      </c>
      <c r="AV674" s="22">
        <v>0</v>
      </c>
      <c r="AW674" s="22">
        <v>11</v>
      </c>
      <c r="AX674" s="20">
        <v>6.8</v>
      </c>
      <c r="AY674" s="20">
        <v>21.4</v>
      </c>
      <c r="AZ674" s="20">
        <v>8</v>
      </c>
      <c r="BA674" s="20">
        <v>3.7</v>
      </c>
      <c r="BB674" s="22">
        <v>0</v>
      </c>
      <c r="BC674" s="20">
        <v>0.06</v>
      </c>
      <c r="BD674" s="20">
        <v>0.02</v>
      </c>
      <c r="BE674" s="20">
        <v>0.08</v>
      </c>
      <c r="BF674" s="20">
        <v>0.33</v>
      </c>
      <c r="BG674" s="22">
        <v>492</v>
      </c>
      <c r="BH674" s="22">
        <v>220</v>
      </c>
      <c r="BI674" s="22">
        <v>406</v>
      </c>
      <c r="BJ674" s="22">
        <v>202</v>
      </c>
      <c r="BK674" s="22">
        <v>434</v>
      </c>
      <c r="BL674" s="22">
        <v>217</v>
      </c>
      <c r="BM674" s="22">
        <v>469</v>
      </c>
      <c r="BN674" s="22">
        <v>211</v>
      </c>
      <c r="BO674" s="20"/>
      <c r="BP674" s="20"/>
      <c r="BQ674" s="20"/>
      <c r="BR674" s="20"/>
      <c r="BS674" s="20"/>
      <c r="BT674" s="20"/>
      <c r="BU674" s="22">
        <v>0.14000000000000001</v>
      </c>
      <c r="BV674" s="22">
        <v>0</v>
      </c>
      <c r="BW674" s="22">
        <v>0.05</v>
      </c>
      <c r="BX674" s="22">
        <v>0.19</v>
      </c>
      <c r="BY674" s="22">
        <v>0.78</v>
      </c>
      <c r="BZ674" s="22">
        <v>0</v>
      </c>
      <c r="CA674" s="22">
        <v>324</v>
      </c>
      <c r="CB674" s="22">
        <v>212</v>
      </c>
      <c r="CC674" s="22">
        <v>367</v>
      </c>
      <c r="CD674" s="22">
        <v>172</v>
      </c>
      <c r="CE674" s="22">
        <v>491</v>
      </c>
      <c r="CF674" s="22">
        <v>227</v>
      </c>
      <c r="CG674" s="22">
        <v>727</v>
      </c>
      <c r="CH674" s="22">
        <v>289</v>
      </c>
      <c r="CI674" s="22">
        <v>0</v>
      </c>
      <c r="CJ674" s="22">
        <v>0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0"/>
      <c r="B675" s="20"/>
      <c r="C675" s="22">
        <v>85633</v>
      </c>
      <c r="D675" s="22">
        <v>0</v>
      </c>
      <c r="E675" s="22">
        <v>0</v>
      </c>
      <c r="F675" s="22">
        <v>0</v>
      </c>
      <c r="G675" s="22">
        <v>0</v>
      </c>
      <c r="H675" s="22">
        <v>0</v>
      </c>
      <c r="I675" s="22">
        <v>1</v>
      </c>
      <c r="J675" s="20">
        <v>3.7</v>
      </c>
      <c r="K675" s="20">
        <v>3.2</v>
      </c>
      <c r="L675" s="22">
        <v>3</v>
      </c>
      <c r="M675" s="20" t="s">
        <v>3932</v>
      </c>
      <c r="N675" s="20">
        <v>3.2</v>
      </c>
      <c r="O675" s="22">
        <v>808</v>
      </c>
      <c r="P675" s="23" t="b">
        <v>0</v>
      </c>
      <c r="Q675" s="20"/>
      <c r="R675" s="20"/>
      <c r="S675" s="22">
        <v>45</v>
      </c>
      <c r="T675" s="20" t="s">
        <v>3933</v>
      </c>
      <c r="U675" s="20">
        <v>2.7</v>
      </c>
      <c r="V675" s="20" t="s">
        <v>3934</v>
      </c>
      <c r="W675" s="20">
        <v>0.4</v>
      </c>
      <c r="X675" s="23" t="b">
        <v>0</v>
      </c>
      <c r="Y675" s="20"/>
      <c r="Z675" s="20" t="s">
        <v>857</v>
      </c>
      <c r="AA675" s="22">
        <v>16</v>
      </c>
      <c r="AB675" s="22">
        <v>17</v>
      </c>
      <c r="AC675" s="22">
        <v>16</v>
      </c>
      <c r="AD675" s="22">
        <v>8766</v>
      </c>
      <c r="AE675" s="22">
        <v>2962</v>
      </c>
      <c r="AF675" s="22">
        <v>2393</v>
      </c>
      <c r="AG675" s="22">
        <v>320</v>
      </c>
      <c r="AH675" s="20">
        <v>0.7</v>
      </c>
      <c r="AI675" s="20">
        <v>3.6</v>
      </c>
      <c r="AJ675" s="20" t="s">
        <v>3934</v>
      </c>
      <c r="AK675" s="22">
        <v>540</v>
      </c>
      <c r="AL675" s="22">
        <v>0</v>
      </c>
      <c r="AM675" s="22">
        <v>0</v>
      </c>
      <c r="AN675" s="22">
        <v>1</v>
      </c>
      <c r="AO675" s="22">
        <v>10</v>
      </c>
      <c r="AP675" s="22">
        <v>0</v>
      </c>
      <c r="AQ675" s="22">
        <v>0</v>
      </c>
      <c r="AR675" s="22">
        <v>0</v>
      </c>
      <c r="AS675" s="22">
        <v>0</v>
      </c>
      <c r="AT675" s="22">
        <v>0</v>
      </c>
      <c r="AU675" s="22">
        <v>11</v>
      </c>
      <c r="AV675" s="22">
        <v>1</v>
      </c>
      <c r="AW675" s="22">
        <v>80</v>
      </c>
      <c r="AX675" s="20">
        <v>87.8</v>
      </c>
      <c r="AY675" s="20">
        <v>0</v>
      </c>
      <c r="AZ675" s="20">
        <v>0</v>
      </c>
      <c r="BA675" s="20">
        <v>8.8000000000000007</v>
      </c>
      <c r="BB675" s="22">
        <v>6</v>
      </c>
      <c r="BC675" s="20">
        <v>0</v>
      </c>
      <c r="BD675" s="20">
        <v>0.03</v>
      </c>
      <c r="BE675" s="20">
        <v>0.03</v>
      </c>
      <c r="BF675" s="20">
        <v>8.1</v>
      </c>
      <c r="BG675" s="22">
        <v>366</v>
      </c>
      <c r="BH675" s="22">
        <v>28</v>
      </c>
      <c r="BI675" s="22">
        <v>694</v>
      </c>
      <c r="BJ675" s="22">
        <v>85</v>
      </c>
      <c r="BK675" s="22">
        <v>673</v>
      </c>
      <c r="BL675" s="22">
        <v>76</v>
      </c>
      <c r="BM675" s="22">
        <v>440</v>
      </c>
      <c r="BN675" s="22">
        <v>28</v>
      </c>
      <c r="BO675" s="20"/>
      <c r="BP675" s="20"/>
      <c r="BQ675" s="20"/>
      <c r="BR675" s="20"/>
      <c r="BS675" s="20"/>
      <c r="BT675" s="20"/>
      <c r="BU675" s="22">
        <v>0</v>
      </c>
      <c r="BV675" s="22">
        <v>1.83</v>
      </c>
      <c r="BW675" s="22">
        <v>0</v>
      </c>
      <c r="BX675" s="22">
        <v>0</v>
      </c>
      <c r="BY675" s="22">
        <v>1.35</v>
      </c>
      <c r="BZ675" s="22">
        <v>1.67</v>
      </c>
      <c r="CA675" s="22">
        <v>358</v>
      </c>
      <c r="CB675" s="22">
        <v>16</v>
      </c>
      <c r="CC675" s="22">
        <v>83</v>
      </c>
      <c r="CD675" s="22">
        <v>9</v>
      </c>
      <c r="CE675" s="22">
        <v>176</v>
      </c>
      <c r="CF675" s="22">
        <v>23</v>
      </c>
      <c r="CG675" s="22">
        <v>268</v>
      </c>
      <c r="CH675" s="22">
        <v>34</v>
      </c>
      <c r="CI675" s="22">
        <v>1</v>
      </c>
      <c r="CJ675" s="22">
        <v>0.17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0"/>
      <c r="B676" s="20"/>
      <c r="C676" s="22">
        <v>551232</v>
      </c>
      <c r="D676" s="22">
        <v>0</v>
      </c>
      <c r="E676" s="22">
        <v>0</v>
      </c>
      <c r="F676" s="22">
        <v>0</v>
      </c>
      <c r="G676" s="22">
        <v>0</v>
      </c>
      <c r="H676" s="22">
        <v>0</v>
      </c>
      <c r="I676" s="22">
        <v>4</v>
      </c>
      <c r="J676" s="20">
        <v>0.5</v>
      </c>
      <c r="K676" s="20">
        <v>0</v>
      </c>
      <c r="L676" s="22">
        <v>0</v>
      </c>
      <c r="M676" s="20" t="s">
        <v>306</v>
      </c>
      <c r="N676" s="20">
        <v>0</v>
      </c>
      <c r="O676" s="22">
        <v>809</v>
      </c>
      <c r="P676" s="23" t="b">
        <v>0</v>
      </c>
      <c r="Q676" s="20"/>
      <c r="R676" s="20"/>
      <c r="S676" s="22">
        <v>45</v>
      </c>
      <c r="T676" s="20" t="s">
        <v>3935</v>
      </c>
      <c r="U676" s="20">
        <v>1</v>
      </c>
      <c r="V676" s="20" t="s">
        <v>3936</v>
      </c>
      <c r="W676" s="20">
        <v>0</v>
      </c>
      <c r="X676" s="23" t="b">
        <v>0</v>
      </c>
      <c r="Y676" s="20"/>
      <c r="Z676" s="20" t="s">
        <v>857</v>
      </c>
      <c r="AA676" s="22">
        <v>16</v>
      </c>
      <c r="AB676" s="22">
        <v>17</v>
      </c>
      <c r="AC676" s="22">
        <v>1</v>
      </c>
      <c r="AD676" s="22">
        <v>969</v>
      </c>
      <c r="AE676" s="22">
        <v>61</v>
      </c>
      <c r="AF676" s="22">
        <v>514</v>
      </c>
      <c r="AG676" s="22">
        <v>45</v>
      </c>
      <c r="AH676" s="20">
        <v>0</v>
      </c>
      <c r="AI676" s="20">
        <v>0.2</v>
      </c>
      <c r="AJ676" s="20" t="s">
        <v>3937</v>
      </c>
      <c r="AK676" s="22">
        <v>1</v>
      </c>
      <c r="AL676" s="22">
        <v>0</v>
      </c>
      <c r="AM676" s="22">
        <v>0</v>
      </c>
      <c r="AN676" s="22">
        <v>0</v>
      </c>
      <c r="AO676" s="22">
        <v>0</v>
      </c>
      <c r="AP676" s="22">
        <v>0</v>
      </c>
      <c r="AQ676" s="22">
        <v>0</v>
      </c>
      <c r="AR676" s="22">
        <v>0</v>
      </c>
      <c r="AS676" s="22">
        <v>0</v>
      </c>
      <c r="AT676" s="22">
        <v>0</v>
      </c>
      <c r="AU676" s="22">
        <v>0</v>
      </c>
      <c r="AV676" s="22">
        <v>0</v>
      </c>
      <c r="AW676" s="22">
        <v>3</v>
      </c>
      <c r="AX676" s="20">
        <v>1</v>
      </c>
      <c r="AY676" s="20">
        <v>0.5</v>
      </c>
      <c r="AZ676" s="20">
        <v>0</v>
      </c>
      <c r="BA676" s="20">
        <v>0.2</v>
      </c>
      <c r="BB676" s="22">
        <v>0</v>
      </c>
      <c r="BC676" s="20">
        <v>0</v>
      </c>
      <c r="BD676" s="20">
        <v>0</v>
      </c>
      <c r="BE676" s="20">
        <v>0</v>
      </c>
      <c r="BF676" s="20">
        <v>0</v>
      </c>
      <c r="BG676" s="22">
        <v>521</v>
      </c>
      <c r="BH676" s="22">
        <v>62</v>
      </c>
      <c r="BI676" s="22">
        <v>490</v>
      </c>
      <c r="BJ676" s="22">
        <v>63</v>
      </c>
      <c r="BK676" s="22">
        <v>763</v>
      </c>
      <c r="BL676" s="22">
        <v>93</v>
      </c>
      <c r="BM676" s="22">
        <v>528</v>
      </c>
      <c r="BN676" s="22">
        <v>67</v>
      </c>
      <c r="BO676" s="20"/>
      <c r="BP676" s="20"/>
      <c r="BQ676" s="20"/>
      <c r="BR676" s="20"/>
      <c r="BS676" s="20"/>
      <c r="BT676" s="20"/>
      <c r="BU676" s="22">
        <v>0</v>
      </c>
      <c r="BV676" s="22">
        <v>0</v>
      </c>
      <c r="BW676" s="22">
        <v>0</v>
      </c>
      <c r="BX676" s="22">
        <v>0</v>
      </c>
      <c r="BY676" s="22">
        <v>0</v>
      </c>
      <c r="BZ676" s="22">
        <v>0</v>
      </c>
      <c r="CA676" s="22">
        <v>495</v>
      </c>
      <c r="CB676" s="22">
        <v>92</v>
      </c>
      <c r="CC676" s="22">
        <v>709</v>
      </c>
      <c r="CD676" s="22">
        <v>76</v>
      </c>
      <c r="CE676" s="22">
        <v>484</v>
      </c>
      <c r="CF676" s="22">
        <v>63</v>
      </c>
      <c r="CG676" s="22">
        <v>712</v>
      </c>
      <c r="CH676" s="22">
        <v>99</v>
      </c>
      <c r="CI676" s="22">
        <v>0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0"/>
      <c r="B677" s="20"/>
      <c r="C677" s="22">
        <v>201410</v>
      </c>
      <c r="D677" s="22">
        <v>0</v>
      </c>
      <c r="E677" s="22">
        <v>0</v>
      </c>
      <c r="F677" s="22">
        <v>-1</v>
      </c>
      <c r="G677" s="22">
        <v>1</v>
      </c>
      <c r="H677" s="22">
        <v>0</v>
      </c>
      <c r="I677" s="22">
        <v>2</v>
      </c>
      <c r="J677" s="20">
        <v>0</v>
      </c>
      <c r="K677" s="20">
        <v>0</v>
      </c>
      <c r="L677" s="22">
        <v>1</v>
      </c>
      <c r="M677" s="20" t="s">
        <v>1882</v>
      </c>
      <c r="N677" s="20">
        <v>0.5</v>
      </c>
      <c r="O677" s="22">
        <v>27</v>
      </c>
      <c r="P677" s="23" t="b">
        <v>0</v>
      </c>
      <c r="Q677" s="20"/>
      <c r="R677" s="20"/>
      <c r="S677" s="22">
        <v>39</v>
      </c>
      <c r="T677" s="20" t="s">
        <v>1883</v>
      </c>
      <c r="U677" s="20">
        <v>1</v>
      </c>
      <c r="V677" s="20" t="s">
        <v>1884</v>
      </c>
      <c r="W677" s="20">
        <v>2</v>
      </c>
      <c r="X677" s="23" t="b">
        <v>0</v>
      </c>
      <c r="Y677" s="20"/>
      <c r="Z677" s="20" t="s">
        <v>857</v>
      </c>
      <c r="AA677" s="22">
        <v>17</v>
      </c>
      <c r="AB677" s="22">
        <v>49</v>
      </c>
      <c r="AC677" s="22">
        <v>21</v>
      </c>
      <c r="AD677" s="22">
        <v>318872</v>
      </c>
      <c r="AE677" s="22">
        <v>455</v>
      </c>
      <c r="AF677" s="22">
        <v>222432</v>
      </c>
      <c r="AG677" s="22">
        <v>2101</v>
      </c>
      <c r="AH677" s="20">
        <v>0.1</v>
      </c>
      <c r="AI677" s="20">
        <v>5.4</v>
      </c>
      <c r="AJ677" s="20" t="s">
        <v>1884</v>
      </c>
      <c r="AK677" s="22">
        <v>1770</v>
      </c>
      <c r="AL677" s="22">
        <v>0</v>
      </c>
      <c r="AM677" s="22">
        <v>0</v>
      </c>
      <c r="AN677" s="22">
        <v>1</v>
      </c>
      <c r="AO677" s="22">
        <v>53</v>
      </c>
      <c r="AP677" s="22">
        <v>0</v>
      </c>
      <c r="AQ677" s="22">
        <v>0</v>
      </c>
      <c r="AR677" s="22">
        <v>0</v>
      </c>
      <c r="AS677" s="22">
        <v>4</v>
      </c>
      <c r="AT677" s="22">
        <v>0</v>
      </c>
      <c r="AU677" s="22">
        <v>0</v>
      </c>
      <c r="AV677" s="22">
        <v>0</v>
      </c>
      <c r="AW677" s="22">
        <v>236</v>
      </c>
      <c r="AX677" s="20">
        <v>377.8</v>
      </c>
      <c r="AY677" s="20">
        <v>57.6</v>
      </c>
      <c r="AZ677" s="20">
        <v>62</v>
      </c>
      <c r="BA677" s="20">
        <v>49.9</v>
      </c>
      <c r="BB677" s="22">
        <v>19</v>
      </c>
      <c r="BC677" s="20">
        <v>0.28999999999999998</v>
      </c>
      <c r="BD677" s="20">
        <v>0.28999999999999998</v>
      </c>
      <c r="BE677" s="20">
        <v>0.57999999999999996</v>
      </c>
      <c r="BF677" s="20">
        <v>35.85</v>
      </c>
      <c r="BG677" s="22">
        <v>131</v>
      </c>
      <c r="BH677" s="22">
        <v>48</v>
      </c>
      <c r="BI677" s="22">
        <v>332</v>
      </c>
      <c r="BJ677" s="22">
        <v>115</v>
      </c>
      <c r="BK677" s="22">
        <v>292</v>
      </c>
      <c r="BL677" s="22">
        <v>91</v>
      </c>
      <c r="BM677" s="22">
        <v>232</v>
      </c>
      <c r="BN677" s="22">
        <v>71</v>
      </c>
      <c r="BO677" s="20"/>
      <c r="BP677" s="20"/>
      <c r="BQ677" s="20"/>
      <c r="BR677" s="20"/>
      <c r="BS677" s="20"/>
      <c r="BT677" s="20"/>
      <c r="BU677" s="22">
        <v>0.01</v>
      </c>
      <c r="BV677" s="22">
        <v>0</v>
      </c>
      <c r="BW677" s="22">
        <v>0.01</v>
      </c>
      <c r="BX677" s="22">
        <v>0.02</v>
      </c>
      <c r="BY677" s="22">
        <v>1.82</v>
      </c>
      <c r="BZ677" s="22">
        <v>2.69</v>
      </c>
      <c r="CA677" s="22">
        <v>802</v>
      </c>
      <c r="CB677" s="22">
        <v>250</v>
      </c>
      <c r="CC677" s="22">
        <v>298</v>
      </c>
      <c r="CD677" s="22">
        <v>95</v>
      </c>
      <c r="CE677" s="22">
        <v>441</v>
      </c>
      <c r="CF677" s="22">
        <v>152</v>
      </c>
      <c r="CG677" s="22">
        <v>142</v>
      </c>
      <c r="CH677" s="22">
        <v>59</v>
      </c>
      <c r="CI677" s="22">
        <v>0.97</v>
      </c>
      <c r="CJ677" s="22">
        <v>0.05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0</v>
      </c>
      <c r="B678" s="22">
        <v>0</v>
      </c>
      <c r="C678" s="22">
        <v>433979</v>
      </c>
      <c r="D678" s="22">
        <v>0</v>
      </c>
      <c r="E678" s="22">
        <v>0</v>
      </c>
      <c r="F678" s="22">
        <v>-3</v>
      </c>
      <c r="G678" s="22">
        <v>3</v>
      </c>
      <c r="H678" s="22">
        <v>0</v>
      </c>
      <c r="I678" s="22">
        <v>4</v>
      </c>
      <c r="J678" s="20">
        <v>0</v>
      </c>
      <c r="K678" s="20">
        <v>0</v>
      </c>
      <c r="L678" s="22">
        <v>0</v>
      </c>
      <c r="M678" s="20" t="s">
        <v>966</v>
      </c>
      <c r="N678" s="20">
        <v>0</v>
      </c>
      <c r="O678" s="22">
        <v>33</v>
      </c>
      <c r="P678" s="23" t="b">
        <v>0</v>
      </c>
      <c r="Q678" s="20" t="s">
        <v>4180</v>
      </c>
      <c r="R678" s="20" t="s">
        <v>4057</v>
      </c>
      <c r="S678" s="22">
        <v>42</v>
      </c>
      <c r="T678" s="20" t="s">
        <v>967</v>
      </c>
      <c r="U678" s="20">
        <v>3</v>
      </c>
      <c r="V678" s="20" t="s">
        <v>664</v>
      </c>
      <c r="W678" s="20">
        <v>3.8</v>
      </c>
      <c r="X678" s="23" t="b">
        <v>0</v>
      </c>
      <c r="Y678" s="20"/>
      <c r="Z678" s="20" t="s">
        <v>898</v>
      </c>
      <c r="AA678" s="22">
        <v>17</v>
      </c>
      <c r="AB678" s="22">
        <v>49</v>
      </c>
      <c r="AC678" s="22">
        <v>66</v>
      </c>
      <c r="AD678" s="22">
        <v>1495891</v>
      </c>
      <c r="AE678" s="22">
        <v>974</v>
      </c>
      <c r="AF678" s="22">
        <v>1694168</v>
      </c>
      <c r="AG678" s="22">
        <v>8374</v>
      </c>
      <c r="AH678" s="20">
        <v>0</v>
      </c>
      <c r="AI678" s="20">
        <v>15.7</v>
      </c>
      <c r="AJ678" s="20" t="s">
        <v>664</v>
      </c>
      <c r="AK678" s="22">
        <v>1449</v>
      </c>
      <c r="AL678" s="22">
        <v>4</v>
      </c>
      <c r="AM678" s="22">
        <v>2</v>
      </c>
      <c r="AN678" s="22">
        <v>2</v>
      </c>
      <c r="AO678" s="22">
        <v>36</v>
      </c>
      <c r="AP678" s="22">
        <v>0</v>
      </c>
      <c r="AQ678" s="22">
        <v>0</v>
      </c>
      <c r="AR678" s="22">
        <v>0</v>
      </c>
      <c r="AS678" s="22">
        <v>2</v>
      </c>
      <c r="AT678" s="22">
        <v>0</v>
      </c>
      <c r="AU678" s="22">
        <v>0</v>
      </c>
      <c r="AV678" s="22">
        <v>9</v>
      </c>
      <c r="AW678" s="22">
        <v>206</v>
      </c>
      <c r="AX678" s="20">
        <v>231.2</v>
      </c>
      <c r="AY678" s="20">
        <v>231.1</v>
      </c>
      <c r="AZ678" s="20">
        <v>269</v>
      </c>
      <c r="BA678" s="20">
        <v>73.2</v>
      </c>
      <c r="BB678" s="22">
        <v>16</v>
      </c>
      <c r="BC678" s="20">
        <v>3.72</v>
      </c>
      <c r="BD678" s="20">
        <v>0.77</v>
      </c>
      <c r="BE678" s="20">
        <v>4.49</v>
      </c>
      <c r="BF678" s="20">
        <v>30.51</v>
      </c>
      <c r="BG678" s="22">
        <v>241</v>
      </c>
      <c r="BH678" s="22">
        <v>30</v>
      </c>
      <c r="BI678" s="22">
        <v>128</v>
      </c>
      <c r="BJ678" s="22">
        <v>15</v>
      </c>
      <c r="BK678" s="22">
        <v>101</v>
      </c>
      <c r="BL678" s="22">
        <v>34</v>
      </c>
      <c r="BM678" s="22">
        <v>164</v>
      </c>
      <c r="BN678" s="22">
        <v>31</v>
      </c>
      <c r="BO678" s="20"/>
      <c r="BP678" s="20"/>
      <c r="BQ678" s="20"/>
      <c r="BR678" s="20"/>
      <c r="BS678" s="20"/>
      <c r="BT678" s="20"/>
      <c r="BU678" s="22">
        <v>0.23</v>
      </c>
      <c r="BV678" s="22">
        <v>0</v>
      </c>
      <c r="BW678" s="22">
        <v>0.05</v>
      </c>
      <c r="BX678" s="22">
        <v>0.28000000000000003</v>
      </c>
      <c r="BY678" s="22">
        <v>1.9</v>
      </c>
      <c r="BZ678" s="22">
        <v>2.2400000000000002</v>
      </c>
      <c r="CA678" s="22">
        <v>660</v>
      </c>
      <c r="CB678" s="22">
        <v>108</v>
      </c>
      <c r="CC678" s="22">
        <v>530</v>
      </c>
      <c r="CD678" s="22">
        <v>46</v>
      </c>
      <c r="CE678" s="22">
        <v>141</v>
      </c>
      <c r="CF678" s="22">
        <v>26</v>
      </c>
      <c r="CG678" s="22">
        <v>94</v>
      </c>
      <c r="CH678" s="22">
        <v>15</v>
      </c>
      <c r="CI678" s="22">
        <v>0.99</v>
      </c>
      <c r="CJ678" s="22">
        <v>0.12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100</v>
      </c>
      <c r="B679" s="22">
        <v>0</v>
      </c>
      <c r="C679" s="22">
        <v>194164</v>
      </c>
      <c r="D679" s="22">
        <v>0</v>
      </c>
      <c r="E679" s="22">
        <v>0</v>
      </c>
      <c r="F679" s="22">
        <v>0</v>
      </c>
      <c r="G679" s="22">
        <v>0</v>
      </c>
      <c r="H679" s="22">
        <v>0</v>
      </c>
      <c r="I679" s="22">
        <v>2</v>
      </c>
      <c r="J679" s="20">
        <v>0</v>
      </c>
      <c r="K679" s="20">
        <v>0</v>
      </c>
      <c r="L679" s="22">
        <v>0</v>
      </c>
      <c r="M679" s="20" t="s">
        <v>1160</v>
      </c>
      <c r="N679" s="20">
        <v>-1</v>
      </c>
      <c r="O679" s="22">
        <v>255</v>
      </c>
      <c r="P679" s="23" t="b">
        <v>0</v>
      </c>
      <c r="Q679" s="20"/>
      <c r="R679" s="20" t="s">
        <v>4058</v>
      </c>
      <c r="S679" s="22">
        <v>40</v>
      </c>
      <c r="T679" s="20" t="s">
        <v>1261</v>
      </c>
      <c r="U679" s="20">
        <v>-1</v>
      </c>
      <c r="V679" s="20" t="s">
        <v>542</v>
      </c>
      <c r="W679" s="20">
        <v>0.4</v>
      </c>
      <c r="X679" s="23" t="b">
        <v>0</v>
      </c>
      <c r="Y679" s="20"/>
      <c r="Z679" s="20" t="s">
        <v>857</v>
      </c>
      <c r="AA679" s="22">
        <v>17</v>
      </c>
      <c r="AB679" s="22">
        <v>49</v>
      </c>
      <c r="AC679" s="22">
        <v>-3</v>
      </c>
      <c r="AD679" s="22">
        <v>5798</v>
      </c>
      <c r="AE679" s="22">
        <v>56</v>
      </c>
      <c r="AF679" s="22">
        <v>139513</v>
      </c>
      <c r="AG679" s="22">
        <v>78</v>
      </c>
      <c r="AH679" s="20">
        <v>-0.2</v>
      </c>
      <c r="AI679" s="20">
        <v>-0.8</v>
      </c>
      <c r="AJ679" s="20" t="s">
        <v>542</v>
      </c>
      <c r="AK679" s="22">
        <v>192</v>
      </c>
      <c r="AL679" s="22">
        <v>0</v>
      </c>
      <c r="AM679" s="22">
        <v>0</v>
      </c>
      <c r="AN679" s="22">
        <v>0</v>
      </c>
      <c r="AO679" s="22">
        <v>11</v>
      </c>
      <c r="AP679" s="22">
        <v>0</v>
      </c>
      <c r="AQ679" s="22">
        <v>0</v>
      </c>
      <c r="AR679" s="22">
        <v>0</v>
      </c>
      <c r="AS679" s="22">
        <v>1</v>
      </c>
      <c r="AT679" s="22">
        <v>1</v>
      </c>
      <c r="AU679" s="22">
        <v>0</v>
      </c>
      <c r="AV679" s="22">
        <v>0</v>
      </c>
      <c r="AW679" s="22">
        <v>7</v>
      </c>
      <c r="AX679" s="20">
        <v>34.799999999999997</v>
      </c>
      <c r="AY679" s="20">
        <v>1.8</v>
      </c>
      <c r="AZ679" s="20">
        <v>12</v>
      </c>
      <c r="BA679" s="20">
        <v>4.8</v>
      </c>
      <c r="BB679" s="22">
        <v>3</v>
      </c>
      <c r="BC679" s="20">
        <v>0.34</v>
      </c>
      <c r="BD679" s="20">
        <v>0.01</v>
      </c>
      <c r="BE679" s="20">
        <v>0.35</v>
      </c>
      <c r="BF679" s="20">
        <v>9.74</v>
      </c>
      <c r="BG679" s="22">
        <v>442</v>
      </c>
      <c r="BH679" s="22">
        <v>163</v>
      </c>
      <c r="BI679" s="22">
        <v>469</v>
      </c>
      <c r="BJ679" s="22">
        <v>172</v>
      </c>
      <c r="BK679" s="22">
        <v>422</v>
      </c>
      <c r="BL679" s="22">
        <v>154</v>
      </c>
      <c r="BM679" s="22">
        <v>465</v>
      </c>
      <c r="BN679" s="22">
        <v>166</v>
      </c>
      <c r="BO679" s="20"/>
      <c r="BP679" s="20"/>
      <c r="BQ679" s="20"/>
      <c r="BR679" s="20"/>
      <c r="BS679" s="20"/>
      <c r="BT679" s="20"/>
      <c r="BU679" s="22">
        <v>0.16</v>
      </c>
      <c r="BV679" s="22">
        <v>0</v>
      </c>
      <c r="BW679" s="22">
        <v>0</v>
      </c>
      <c r="BX679" s="22">
        <v>0.16</v>
      </c>
      <c r="BY679" s="22">
        <v>4.57</v>
      </c>
      <c r="BZ679" s="22">
        <v>5.16</v>
      </c>
      <c r="CA679" s="22">
        <v>691</v>
      </c>
      <c r="CB679" s="22">
        <v>176</v>
      </c>
      <c r="CC679" s="22">
        <v>838</v>
      </c>
      <c r="CD679" s="22">
        <v>271</v>
      </c>
      <c r="CE679" s="22">
        <v>838</v>
      </c>
      <c r="CF679" s="22">
        <v>271</v>
      </c>
      <c r="CG679" s="22">
        <v>282</v>
      </c>
      <c r="CH679" s="22">
        <v>114</v>
      </c>
      <c r="CI679" s="22">
        <v>1.41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100</v>
      </c>
      <c r="B680" s="22">
        <v>100</v>
      </c>
      <c r="C680" s="22">
        <v>432714</v>
      </c>
      <c r="D680" s="22">
        <v>0</v>
      </c>
      <c r="E680" s="22">
        <v>0</v>
      </c>
      <c r="F680" s="22">
        <v>-1</v>
      </c>
      <c r="G680" s="22">
        <v>1</v>
      </c>
      <c r="H680" s="22">
        <v>0</v>
      </c>
      <c r="I680" s="22">
        <v>3</v>
      </c>
      <c r="J680" s="20">
        <v>0</v>
      </c>
      <c r="K680" s="20">
        <v>1</v>
      </c>
      <c r="L680" s="22">
        <v>1</v>
      </c>
      <c r="M680" s="20" t="s">
        <v>478</v>
      </c>
      <c r="N680" s="20">
        <v>1.5</v>
      </c>
      <c r="O680" s="22">
        <v>360</v>
      </c>
      <c r="P680" s="23" t="b">
        <v>0</v>
      </c>
      <c r="Q680" s="20"/>
      <c r="R680" s="20" t="s">
        <v>3563</v>
      </c>
      <c r="S680" s="22">
        <v>44</v>
      </c>
      <c r="T680" s="20" t="s">
        <v>1403</v>
      </c>
      <c r="U680" s="20">
        <v>2.7</v>
      </c>
      <c r="V680" s="20" t="s">
        <v>751</v>
      </c>
      <c r="W680" s="20">
        <v>0.7</v>
      </c>
      <c r="X680" s="23" t="b">
        <v>0</v>
      </c>
      <c r="Y680" s="20"/>
      <c r="Z680" s="20" t="s">
        <v>857</v>
      </c>
      <c r="AA680" s="22">
        <v>17</v>
      </c>
      <c r="AB680" s="22">
        <v>49</v>
      </c>
      <c r="AC680" s="22">
        <v>65</v>
      </c>
      <c r="AD680" s="22">
        <v>238751</v>
      </c>
      <c r="AE680" s="22">
        <v>397</v>
      </c>
      <c r="AF680" s="22">
        <v>167423</v>
      </c>
      <c r="AG680" s="22">
        <v>2771</v>
      </c>
      <c r="AH680" s="20">
        <v>0.3</v>
      </c>
      <c r="AI680" s="20">
        <v>14.8</v>
      </c>
      <c r="AJ680" s="20" t="s">
        <v>751</v>
      </c>
      <c r="AK680" s="22">
        <v>1567</v>
      </c>
      <c r="AL680" s="22">
        <v>3</v>
      </c>
      <c r="AM680" s="22">
        <v>3</v>
      </c>
      <c r="AN680" s="22">
        <v>2</v>
      </c>
      <c r="AO680" s="22">
        <v>55</v>
      </c>
      <c r="AP680" s="22">
        <v>0</v>
      </c>
      <c r="AQ680" s="22">
        <v>0</v>
      </c>
      <c r="AR680" s="22">
        <v>0</v>
      </c>
      <c r="AS680" s="22">
        <v>2</v>
      </c>
      <c r="AT680" s="22">
        <v>0</v>
      </c>
      <c r="AU680" s="22">
        <v>0</v>
      </c>
      <c r="AV680" s="22">
        <v>0</v>
      </c>
      <c r="AW680" s="22">
        <v>206</v>
      </c>
      <c r="AX680" s="20">
        <v>273.8</v>
      </c>
      <c r="AY680" s="20">
        <v>289.8</v>
      </c>
      <c r="AZ680" s="20">
        <v>257</v>
      </c>
      <c r="BA680" s="20">
        <v>82</v>
      </c>
      <c r="BB680" s="22">
        <v>18</v>
      </c>
      <c r="BC680" s="20">
        <v>2.36</v>
      </c>
      <c r="BD680" s="20">
        <v>1.35</v>
      </c>
      <c r="BE680" s="20">
        <v>3.71</v>
      </c>
      <c r="BF680" s="20">
        <v>34.590000000000003</v>
      </c>
      <c r="BG680" s="22">
        <v>216</v>
      </c>
      <c r="BH680" s="22">
        <v>87</v>
      </c>
      <c r="BI680" s="22">
        <v>97</v>
      </c>
      <c r="BJ680" s="22">
        <v>69</v>
      </c>
      <c r="BK680" s="22">
        <v>108</v>
      </c>
      <c r="BL680" s="22">
        <v>70</v>
      </c>
      <c r="BM680" s="22">
        <v>130</v>
      </c>
      <c r="BN680" s="22">
        <v>75</v>
      </c>
      <c r="BO680" s="22">
        <v>3</v>
      </c>
      <c r="BP680" s="20"/>
      <c r="BQ680" s="22">
        <v>2</v>
      </c>
      <c r="BR680" s="20"/>
      <c r="BS680" s="22">
        <v>3</v>
      </c>
      <c r="BT680" s="20"/>
      <c r="BU680" s="22">
        <v>0.14000000000000001</v>
      </c>
      <c r="BV680" s="22">
        <v>0</v>
      </c>
      <c r="BW680" s="22">
        <v>0.08</v>
      </c>
      <c r="BX680" s="22">
        <v>0.22</v>
      </c>
      <c r="BY680" s="22">
        <v>1.99</v>
      </c>
      <c r="BZ680" s="22">
        <v>3.16</v>
      </c>
      <c r="CA680" s="22">
        <v>563</v>
      </c>
      <c r="CB680" s="22">
        <v>323</v>
      </c>
      <c r="CC680" s="22">
        <v>205</v>
      </c>
      <c r="CD680" s="22">
        <v>98</v>
      </c>
      <c r="CE680" s="22">
        <v>174</v>
      </c>
      <c r="CF680" s="22">
        <v>78</v>
      </c>
      <c r="CG680" s="22">
        <v>225</v>
      </c>
      <c r="CH680" s="22">
        <v>69</v>
      </c>
      <c r="CI680" s="22">
        <v>1.03</v>
      </c>
      <c r="CJ680" s="22">
        <v>0.11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100</v>
      </c>
      <c r="B681" s="22">
        <v>100</v>
      </c>
      <c r="C681" s="22">
        <v>233821</v>
      </c>
      <c r="D681" s="22">
        <v>0</v>
      </c>
      <c r="E681" s="22">
        <v>0</v>
      </c>
      <c r="F681" s="22">
        <v>-2</v>
      </c>
      <c r="G681" s="22">
        <v>2</v>
      </c>
      <c r="H681" s="22">
        <v>1</v>
      </c>
      <c r="I681" s="22">
        <v>2</v>
      </c>
      <c r="J681" s="20">
        <v>0</v>
      </c>
      <c r="K681" s="20">
        <v>-0.5</v>
      </c>
      <c r="L681" s="22">
        <v>0</v>
      </c>
      <c r="M681" s="20" t="s">
        <v>2243</v>
      </c>
      <c r="N681" s="20">
        <v>0</v>
      </c>
      <c r="O681" s="22">
        <v>471</v>
      </c>
      <c r="P681" s="23" t="b">
        <v>0</v>
      </c>
      <c r="Q681" s="20"/>
      <c r="R681" s="20" t="s">
        <v>3532</v>
      </c>
      <c r="S681" s="22">
        <v>43</v>
      </c>
      <c r="T681" s="20" t="s">
        <v>2244</v>
      </c>
      <c r="U681" s="20">
        <v>1</v>
      </c>
      <c r="V681" s="20" t="s">
        <v>2245</v>
      </c>
      <c r="W681" s="20">
        <v>0.2</v>
      </c>
      <c r="X681" s="23" t="b">
        <v>0</v>
      </c>
      <c r="Y681" s="20"/>
      <c r="Z681" s="20" t="s">
        <v>857</v>
      </c>
      <c r="AA681" s="22">
        <v>17</v>
      </c>
      <c r="AB681" s="22">
        <v>49</v>
      </c>
      <c r="AC681" s="22">
        <v>23</v>
      </c>
      <c r="AD681" s="22">
        <v>15917</v>
      </c>
      <c r="AE681" s="22">
        <v>50</v>
      </c>
      <c r="AF681" s="22">
        <v>43310</v>
      </c>
      <c r="AG681" s="22">
        <v>283</v>
      </c>
      <c r="AH681" s="20">
        <v>0</v>
      </c>
      <c r="AI681" s="20">
        <v>5.3</v>
      </c>
      <c r="AJ681" s="20" t="s">
        <v>2245</v>
      </c>
      <c r="AK681" s="22">
        <v>1839</v>
      </c>
      <c r="AL681" s="22">
        <v>1</v>
      </c>
      <c r="AM681" s="22">
        <v>0</v>
      </c>
      <c r="AN681" s="22">
        <v>1</v>
      </c>
      <c r="AO681" s="22">
        <v>60</v>
      </c>
      <c r="AP681" s="22">
        <v>0</v>
      </c>
      <c r="AQ681" s="22">
        <v>0</v>
      </c>
      <c r="AR681" s="22">
        <v>0</v>
      </c>
      <c r="AS681" s="22">
        <v>8</v>
      </c>
      <c r="AT681" s="22">
        <v>0</v>
      </c>
      <c r="AU681" s="22">
        <v>0</v>
      </c>
      <c r="AV681" s="22">
        <v>4</v>
      </c>
      <c r="AW681" s="22">
        <v>227</v>
      </c>
      <c r="AX681" s="20">
        <v>388.4</v>
      </c>
      <c r="AY681" s="20">
        <v>25.6</v>
      </c>
      <c r="AZ681" s="20">
        <v>154</v>
      </c>
      <c r="BA681" s="20">
        <v>57.1</v>
      </c>
      <c r="BB681" s="22">
        <v>20</v>
      </c>
      <c r="BC681" s="20">
        <v>2.41</v>
      </c>
      <c r="BD681" s="20">
        <v>0.13</v>
      </c>
      <c r="BE681" s="20">
        <v>2.54</v>
      </c>
      <c r="BF681" s="20">
        <v>43.98</v>
      </c>
      <c r="BG681" s="22">
        <v>124</v>
      </c>
      <c r="BH681" s="22">
        <v>46</v>
      </c>
      <c r="BI681" s="22">
        <v>394</v>
      </c>
      <c r="BJ681" s="22">
        <v>143</v>
      </c>
      <c r="BK681" s="22">
        <v>173</v>
      </c>
      <c r="BL681" s="22">
        <v>29</v>
      </c>
      <c r="BM681" s="22">
        <v>209</v>
      </c>
      <c r="BN681" s="22">
        <v>58</v>
      </c>
      <c r="BO681" s="20"/>
      <c r="BP681" s="20"/>
      <c r="BQ681" s="20"/>
      <c r="BR681" s="20"/>
      <c r="BS681" s="20"/>
      <c r="BT681" s="20"/>
      <c r="BU681" s="22">
        <v>0.12</v>
      </c>
      <c r="BV681" s="22">
        <v>0</v>
      </c>
      <c r="BW681" s="22">
        <v>0.01</v>
      </c>
      <c r="BX681" s="22">
        <v>0.13</v>
      </c>
      <c r="BY681" s="22">
        <v>2.15</v>
      </c>
      <c r="BZ681" s="22">
        <v>2.94</v>
      </c>
      <c r="CA681" s="22">
        <v>634</v>
      </c>
      <c r="CB681" s="22">
        <v>145</v>
      </c>
      <c r="CC681" s="22">
        <v>558</v>
      </c>
      <c r="CD681" s="22">
        <v>233</v>
      </c>
      <c r="CE681" s="22">
        <v>454</v>
      </c>
      <c r="CF681" s="22">
        <v>162</v>
      </c>
      <c r="CG681" s="22">
        <v>357</v>
      </c>
      <c r="CH681" s="22">
        <v>139</v>
      </c>
      <c r="CI681" s="22">
        <v>0.98</v>
      </c>
      <c r="CJ681" s="22">
        <v>0.05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0"/>
      <c r="B682" s="20"/>
      <c r="C682" s="22">
        <v>538206</v>
      </c>
      <c r="D682" s="22">
        <v>0</v>
      </c>
      <c r="E682" s="22">
        <v>0</v>
      </c>
      <c r="F682" s="22">
        <v>-1</v>
      </c>
      <c r="G682" s="22">
        <v>1</v>
      </c>
      <c r="H682" s="22">
        <v>0</v>
      </c>
      <c r="I682" s="22">
        <v>1</v>
      </c>
      <c r="J682" s="20">
        <v>0</v>
      </c>
      <c r="K682" s="20">
        <v>-0.5</v>
      </c>
      <c r="L682" s="22">
        <v>0</v>
      </c>
      <c r="M682" s="20" t="s">
        <v>1013</v>
      </c>
      <c r="N682" s="20">
        <v>0</v>
      </c>
      <c r="O682" s="22">
        <v>472</v>
      </c>
      <c r="P682" s="23" t="b">
        <v>0</v>
      </c>
      <c r="Q682" s="20"/>
      <c r="R682" s="20"/>
      <c r="S682" s="22">
        <v>39</v>
      </c>
      <c r="T682" s="20" t="s">
        <v>2246</v>
      </c>
      <c r="U682" s="20">
        <v>0</v>
      </c>
      <c r="V682" s="20" t="s">
        <v>2247</v>
      </c>
      <c r="W682" s="20">
        <v>0.3</v>
      </c>
      <c r="X682" s="23" t="b">
        <v>0</v>
      </c>
      <c r="Y682" s="20"/>
      <c r="Z682" s="20" t="s">
        <v>857</v>
      </c>
      <c r="AA682" s="22">
        <v>17</v>
      </c>
      <c r="AB682" s="22">
        <v>49</v>
      </c>
      <c r="AC682" s="22">
        <v>0</v>
      </c>
      <c r="AD682" s="22">
        <v>27302</v>
      </c>
      <c r="AE682" s="22">
        <v>44</v>
      </c>
      <c r="AF682" s="22">
        <v>31052</v>
      </c>
      <c r="AG682" s="22">
        <v>161</v>
      </c>
      <c r="AH682" s="20">
        <v>0</v>
      </c>
      <c r="AI682" s="20">
        <v>0</v>
      </c>
      <c r="AJ682" s="20" t="s">
        <v>2247</v>
      </c>
      <c r="AK682" s="22">
        <v>0</v>
      </c>
      <c r="AL682" s="22">
        <v>0</v>
      </c>
      <c r="AM682" s="22">
        <v>0</v>
      </c>
      <c r="AN682" s="22">
        <v>0</v>
      </c>
      <c r="AO682" s="22">
        <v>0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0</v>
      </c>
      <c r="AX682" s="20">
        <v>0</v>
      </c>
      <c r="AY682" s="20">
        <v>0</v>
      </c>
      <c r="AZ682" s="20">
        <v>0</v>
      </c>
      <c r="BA682" s="20">
        <v>0</v>
      </c>
      <c r="BB682" s="22">
        <v>0</v>
      </c>
      <c r="BC682" s="20">
        <v>0</v>
      </c>
      <c r="BD682" s="20">
        <v>0</v>
      </c>
      <c r="BE682" s="20">
        <v>0</v>
      </c>
      <c r="BF682" s="20">
        <v>0</v>
      </c>
      <c r="BG682" s="22">
        <v>559</v>
      </c>
      <c r="BH682" s="22">
        <v>58</v>
      </c>
      <c r="BI682" s="22">
        <v>545</v>
      </c>
      <c r="BJ682" s="22">
        <v>41</v>
      </c>
      <c r="BK682" s="22">
        <v>505</v>
      </c>
      <c r="BL682" s="22">
        <v>30</v>
      </c>
      <c r="BM682" s="22">
        <v>562</v>
      </c>
      <c r="BN682" s="22">
        <v>58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</v>
      </c>
      <c r="BX682" s="22">
        <v>0</v>
      </c>
      <c r="BY682" s="22">
        <v>0</v>
      </c>
      <c r="BZ682" s="22">
        <v>0</v>
      </c>
      <c r="CA682" s="22">
        <v>826</v>
      </c>
      <c r="CB682" s="22">
        <v>91</v>
      </c>
      <c r="CC682" s="22">
        <v>422</v>
      </c>
      <c r="CD682" s="22">
        <v>51</v>
      </c>
      <c r="CE682" s="22">
        <v>570</v>
      </c>
      <c r="CF682" s="22">
        <v>58</v>
      </c>
      <c r="CG682" s="22">
        <v>295</v>
      </c>
      <c r="CH682" s="22">
        <v>38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100</v>
      </c>
      <c r="B683" s="22">
        <v>100</v>
      </c>
      <c r="C683" s="22">
        <v>82691</v>
      </c>
      <c r="D683" s="22">
        <v>0</v>
      </c>
      <c r="E683" s="22">
        <v>0</v>
      </c>
      <c r="F683" s="22">
        <v>-2</v>
      </c>
      <c r="G683" s="22">
        <v>2</v>
      </c>
      <c r="H683" s="22">
        <v>0</v>
      </c>
      <c r="I683" s="22">
        <v>2</v>
      </c>
      <c r="J683" s="20">
        <v>0</v>
      </c>
      <c r="K683" s="20">
        <v>0</v>
      </c>
      <c r="L683" s="22">
        <v>1</v>
      </c>
      <c r="M683" s="20" t="s">
        <v>1789</v>
      </c>
      <c r="N683" s="20">
        <v>0.5</v>
      </c>
      <c r="O683" s="22">
        <v>473</v>
      </c>
      <c r="P683" s="23" t="b">
        <v>0</v>
      </c>
      <c r="Q683" s="20"/>
      <c r="R683" s="20" t="s">
        <v>3827</v>
      </c>
      <c r="S683" s="22">
        <v>38</v>
      </c>
      <c r="T683" s="20" t="s">
        <v>2248</v>
      </c>
      <c r="U683" s="20">
        <v>1.6</v>
      </c>
      <c r="V683" s="20" t="s">
        <v>2249</v>
      </c>
      <c r="W683" s="20">
        <v>5.2</v>
      </c>
      <c r="X683" s="23" t="b">
        <v>0</v>
      </c>
      <c r="Y683" s="20"/>
      <c r="Z683" s="20" t="s">
        <v>857</v>
      </c>
      <c r="AA683" s="22">
        <v>17</v>
      </c>
      <c r="AB683" s="22">
        <v>49</v>
      </c>
      <c r="AC683" s="22">
        <v>21</v>
      </c>
      <c r="AD683" s="22">
        <v>665439</v>
      </c>
      <c r="AE683" s="22">
        <v>5637</v>
      </c>
      <c r="AF683" s="22">
        <v>1474586</v>
      </c>
      <c r="AG683" s="22">
        <v>3835</v>
      </c>
      <c r="AH683" s="20">
        <v>0.1</v>
      </c>
      <c r="AI683" s="20">
        <v>5.5</v>
      </c>
      <c r="AJ683" s="20" t="s">
        <v>2249</v>
      </c>
      <c r="AK683" s="22">
        <v>968</v>
      </c>
      <c r="AL683" s="22">
        <v>0</v>
      </c>
      <c r="AM683" s="22">
        <v>2</v>
      </c>
      <c r="AN683" s="22">
        <v>0</v>
      </c>
      <c r="AO683" s="22">
        <v>21</v>
      </c>
      <c r="AP683" s="22">
        <v>0</v>
      </c>
      <c r="AQ683" s="22">
        <v>0</v>
      </c>
      <c r="AR683" s="22">
        <v>0</v>
      </c>
      <c r="AS683" s="22">
        <v>4</v>
      </c>
      <c r="AT683" s="22">
        <v>0</v>
      </c>
      <c r="AU683" s="22">
        <v>0</v>
      </c>
      <c r="AV683" s="22">
        <v>2</v>
      </c>
      <c r="AW683" s="22">
        <v>117</v>
      </c>
      <c r="AX683" s="20">
        <v>173.6</v>
      </c>
      <c r="AY683" s="20">
        <v>102.6</v>
      </c>
      <c r="AZ683" s="20">
        <v>21</v>
      </c>
      <c r="BA683" s="20">
        <v>29.6</v>
      </c>
      <c r="BB683" s="22">
        <v>11</v>
      </c>
      <c r="BC683" s="20">
        <v>0.03</v>
      </c>
      <c r="BD683" s="20">
        <v>0.63</v>
      </c>
      <c r="BE683" s="20">
        <v>0.66</v>
      </c>
      <c r="BF683" s="20">
        <v>22.11</v>
      </c>
      <c r="BG683" s="22">
        <v>295</v>
      </c>
      <c r="BH683" s="22">
        <v>112</v>
      </c>
      <c r="BI683" s="22">
        <v>258</v>
      </c>
      <c r="BJ683" s="22">
        <v>73</v>
      </c>
      <c r="BK683" s="22">
        <v>393</v>
      </c>
      <c r="BL683" s="22">
        <v>137</v>
      </c>
      <c r="BM683" s="22">
        <v>326</v>
      </c>
      <c r="BN683" s="22">
        <v>117</v>
      </c>
      <c r="BO683" s="20"/>
      <c r="BP683" s="20"/>
      <c r="BQ683" s="20"/>
      <c r="BR683" s="20"/>
      <c r="BS683" s="20"/>
      <c r="BT683" s="20"/>
      <c r="BU683" s="22">
        <v>0</v>
      </c>
      <c r="BV683" s="22">
        <v>0</v>
      </c>
      <c r="BW683" s="22">
        <v>0.06</v>
      </c>
      <c r="BX683" s="22">
        <v>0.06</v>
      </c>
      <c r="BY683" s="22">
        <v>2.06</v>
      </c>
      <c r="BZ683" s="22">
        <v>1.95</v>
      </c>
      <c r="CA683" s="22">
        <v>833</v>
      </c>
      <c r="CB683" s="22">
        <v>268</v>
      </c>
      <c r="CC683" s="22">
        <v>297</v>
      </c>
      <c r="CD683" s="22">
        <v>94</v>
      </c>
      <c r="CE683" s="22">
        <v>360</v>
      </c>
      <c r="CF683" s="22">
        <v>122</v>
      </c>
      <c r="CG683" s="22">
        <v>74</v>
      </c>
      <c r="CH683" s="22">
        <v>25</v>
      </c>
      <c r="CI683" s="22">
        <v>1.02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0</v>
      </c>
      <c r="B684" s="22">
        <v>0</v>
      </c>
      <c r="C684" s="22">
        <v>40386</v>
      </c>
      <c r="D684" s="22">
        <v>0</v>
      </c>
      <c r="E684" s="22">
        <v>0</v>
      </c>
      <c r="F684" s="22">
        <v>-1</v>
      </c>
      <c r="G684" s="22">
        <v>1</v>
      </c>
      <c r="H684" s="22">
        <v>0</v>
      </c>
      <c r="I684" s="22">
        <v>2</v>
      </c>
      <c r="J684" s="20">
        <v>0</v>
      </c>
      <c r="K684" s="20">
        <v>0</v>
      </c>
      <c r="L684" s="22">
        <v>0</v>
      </c>
      <c r="M684" s="20" t="s">
        <v>1003</v>
      </c>
      <c r="N684" s="20">
        <v>0</v>
      </c>
      <c r="O684" s="22">
        <v>474</v>
      </c>
      <c r="P684" s="23" t="b">
        <v>0</v>
      </c>
      <c r="Q684" s="20" t="s">
        <v>3219</v>
      </c>
      <c r="R684" s="20" t="s">
        <v>3220</v>
      </c>
      <c r="S684" s="22">
        <v>39</v>
      </c>
      <c r="T684" s="20" t="s">
        <v>2250</v>
      </c>
      <c r="U684" s="20">
        <v>1</v>
      </c>
      <c r="V684" s="20" t="s">
        <v>2251</v>
      </c>
      <c r="W684" s="20">
        <v>0.4</v>
      </c>
      <c r="X684" s="23" t="b">
        <v>0</v>
      </c>
      <c r="Y684" s="20"/>
      <c r="Z684" s="20" t="s">
        <v>898</v>
      </c>
      <c r="AA684" s="22">
        <v>17</v>
      </c>
      <c r="AB684" s="22">
        <v>49</v>
      </c>
      <c r="AC684" s="22">
        <v>8</v>
      </c>
      <c r="AD684" s="22">
        <v>98225</v>
      </c>
      <c r="AE684" s="22">
        <v>13</v>
      </c>
      <c r="AF684" s="22">
        <v>116390</v>
      </c>
      <c r="AG684" s="22">
        <v>176</v>
      </c>
      <c r="AH684" s="20">
        <v>0</v>
      </c>
      <c r="AI684" s="20">
        <v>2.1</v>
      </c>
      <c r="AJ684" s="20" t="s">
        <v>2251</v>
      </c>
      <c r="AK684" s="22">
        <v>316</v>
      </c>
      <c r="AL684" s="22">
        <v>0</v>
      </c>
      <c r="AM684" s="22">
        <v>0</v>
      </c>
      <c r="AN684" s="22">
        <v>0</v>
      </c>
      <c r="AO684" s="22">
        <v>6</v>
      </c>
      <c r="AP684" s="22">
        <v>0</v>
      </c>
      <c r="AQ684" s="22">
        <v>0</v>
      </c>
      <c r="AR684" s="22">
        <v>0</v>
      </c>
      <c r="AS684" s="22">
        <v>1</v>
      </c>
      <c r="AT684" s="22">
        <v>0</v>
      </c>
      <c r="AU684" s="22">
        <v>0</v>
      </c>
      <c r="AV684" s="22">
        <v>0</v>
      </c>
      <c r="AW684" s="22">
        <v>35</v>
      </c>
      <c r="AX684" s="20">
        <v>69.2</v>
      </c>
      <c r="AY684" s="20">
        <v>27.4</v>
      </c>
      <c r="AZ684" s="20">
        <v>14</v>
      </c>
      <c r="BA684" s="20">
        <v>11.1</v>
      </c>
      <c r="BB684" s="22">
        <v>3</v>
      </c>
      <c r="BC684" s="20">
        <v>0.12</v>
      </c>
      <c r="BD684" s="20">
        <v>7.0000000000000007E-2</v>
      </c>
      <c r="BE684" s="20">
        <v>0.19</v>
      </c>
      <c r="BF684" s="20">
        <v>7.12</v>
      </c>
      <c r="BG684" s="22">
        <v>400</v>
      </c>
      <c r="BH684" s="22">
        <v>152</v>
      </c>
      <c r="BI684" s="22">
        <v>390</v>
      </c>
      <c r="BJ684" s="22">
        <v>142</v>
      </c>
      <c r="BK684" s="22">
        <v>416</v>
      </c>
      <c r="BL684" s="22">
        <v>151</v>
      </c>
      <c r="BM684" s="22">
        <v>426</v>
      </c>
      <c r="BN684" s="22">
        <v>153</v>
      </c>
      <c r="BO684" s="20"/>
      <c r="BP684" s="20"/>
      <c r="BQ684" s="20"/>
      <c r="BR684" s="20"/>
      <c r="BS684" s="20"/>
      <c r="BT684" s="20"/>
      <c r="BU684" s="22">
        <v>0.03</v>
      </c>
      <c r="BV684" s="22">
        <v>0</v>
      </c>
      <c r="BW684" s="22">
        <v>0.02</v>
      </c>
      <c r="BX684" s="22">
        <v>0.05</v>
      </c>
      <c r="BY684" s="22">
        <v>2.0299999999999998</v>
      </c>
      <c r="BZ684" s="22">
        <v>1.71</v>
      </c>
      <c r="CA684" s="22">
        <v>784</v>
      </c>
      <c r="CB684" s="22">
        <v>244</v>
      </c>
      <c r="CC684" s="22">
        <v>389</v>
      </c>
      <c r="CD684" s="22">
        <v>130</v>
      </c>
      <c r="CE684" s="22">
        <v>437</v>
      </c>
      <c r="CF684" s="22">
        <v>150</v>
      </c>
      <c r="CG684" s="22">
        <v>283</v>
      </c>
      <c r="CH684" s="22">
        <v>115</v>
      </c>
      <c r="CI684" s="22">
        <v>0.85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2">
        <v>100</v>
      </c>
      <c r="B685" s="22">
        <v>100</v>
      </c>
      <c r="C685" s="22">
        <v>226182</v>
      </c>
      <c r="D685" s="22">
        <v>0</v>
      </c>
      <c r="E685" s="22">
        <v>0</v>
      </c>
      <c r="F685" s="22">
        <v>0</v>
      </c>
      <c r="G685" s="22">
        <v>0</v>
      </c>
      <c r="H685" s="22">
        <v>0</v>
      </c>
      <c r="I685" s="22">
        <v>2</v>
      </c>
      <c r="J685" s="20">
        <v>0</v>
      </c>
      <c r="K685" s="20">
        <v>1.3</v>
      </c>
      <c r="L685" s="22">
        <v>9</v>
      </c>
      <c r="M685" s="20" t="s">
        <v>2255</v>
      </c>
      <c r="N685" s="20">
        <v>1.8</v>
      </c>
      <c r="O685" s="22">
        <v>476</v>
      </c>
      <c r="P685" s="23" t="b">
        <v>0</v>
      </c>
      <c r="Q685" s="20"/>
      <c r="R685" s="20" t="s">
        <v>3533</v>
      </c>
      <c r="S685" s="22">
        <v>45</v>
      </c>
      <c r="T685" s="20" t="s">
        <v>2256</v>
      </c>
      <c r="U685" s="20">
        <v>1.8</v>
      </c>
      <c r="V685" s="20" t="s">
        <v>2257</v>
      </c>
      <c r="W685" s="20">
        <v>0.1</v>
      </c>
      <c r="X685" s="23" t="b">
        <v>0</v>
      </c>
      <c r="Y685" s="20"/>
      <c r="Z685" s="20" t="s">
        <v>857</v>
      </c>
      <c r="AA685" s="22">
        <v>17</v>
      </c>
      <c r="AB685" s="22">
        <v>49</v>
      </c>
      <c r="AC685" s="22">
        <v>42</v>
      </c>
      <c r="AD685" s="22">
        <v>29363</v>
      </c>
      <c r="AE685" s="22">
        <v>1030</v>
      </c>
      <c r="AF685" s="22">
        <v>27057</v>
      </c>
      <c r="AG685" s="22">
        <v>701</v>
      </c>
      <c r="AH685" s="20">
        <v>0.4</v>
      </c>
      <c r="AI685" s="20">
        <v>9.3000000000000007</v>
      </c>
      <c r="AJ685" s="20" t="s">
        <v>2257</v>
      </c>
      <c r="AK685" s="22">
        <v>1915</v>
      </c>
      <c r="AL685" s="22">
        <v>1</v>
      </c>
      <c r="AM685" s="22">
        <v>3</v>
      </c>
      <c r="AN685" s="22">
        <v>3</v>
      </c>
      <c r="AO685" s="22">
        <v>52</v>
      </c>
      <c r="AP685" s="22">
        <v>1</v>
      </c>
      <c r="AQ685" s="22">
        <v>0</v>
      </c>
      <c r="AR685" s="22">
        <v>0</v>
      </c>
      <c r="AS685" s="22">
        <v>8</v>
      </c>
      <c r="AT685" s="22">
        <v>0</v>
      </c>
      <c r="AU685" s="22">
        <v>0</v>
      </c>
      <c r="AV685" s="22">
        <v>0</v>
      </c>
      <c r="AW685" s="22">
        <v>243</v>
      </c>
      <c r="AX685" s="20">
        <v>348.8</v>
      </c>
      <c r="AY685" s="20">
        <v>147.4</v>
      </c>
      <c r="AZ685" s="20">
        <v>198</v>
      </c>
      <c r="BA685" s="20">
        <v>69.400000000000006</v>
      </c>
      <c r="BB685" s="22">
        <v>22</v>
      </c>
      <c r="BC685" s="20">
        <v>1.55</v>
      </c>
      <c r="BD685" s="20">
        <v>0.79</v>
      </c>
      <c r="BE685" s="20">
        <v>2.34</v>
      </c>
      <c r="BF685" s="20">
        <v>39.54</v>
      </c>
      <c r="BG685" s="22">
        <v>156</v>
      </c>
      <c r="BH685" s="22">
        <v>55</v>
      </c>
      <c r="BI685" s="22">
        <v>199</v>
      </c>
      <c r="BJ685" s="22">
        <v>46</v>
      </c>
      <c r="BK685" s="22">
        <v>142</v>
      </c>
      <c r="BL685" s="22">
        <v>15</v>
      </c>
      <c r="BM685" s="22">
        <v>179</v>
      </c>
      <c r="BN685" s="22">
        <v>47</v>
      </c>
      <c r="BO685" s="20"/>
      <c r="BP685" s="20"/>
      <c r="BQ685" s="20"/>
      <c r="BR685" s="20"/>
      <c r="BS685" s="20"/>
      <c r="BT685" s="20"/>
      <c r="BU685" s="22">
        <v>7.0000000000000007E-2</v>
      </c>
      <c r="BV685" s="22">
        <v>0</v>
      </c>
      <c r="BW685" s="22">
        <v>0.04</v>
      </c>
      <c r="BX685" s="22">
        <v>0.11</v>
      </c>
      <c r="BY685" s="22">
        <v>1.86</v>
      </c>
      <c r="BZ685" s="22">
        <v>2.44</v>
      </c>
      <c r="CA685" s="22">
        <v>391</v>
      </c>
      <c r="CB685" s="22">
        <v>72</v>
      </c>
      <c r="CC685" s="22">
        <v>181</v>
      </c>
      <c r="CD685" s="22">
        <v>57</v>
      </c>
      <c r="CE685" s="22">
        <v>337</v>
      </c>
      <c r="CF685" s="22">
        <v>117</v>
      </c>
      <c r="CG685" s="22">
        <v>400</v>
      </c>
      <c r="CH685" s="22">
        <v>157</v>
      </c>
      <c r="CI685" s="22">
        <v>1.03</v>
      </c>
      <c r="CJ685" s="22">
        <v>0.14000000000000001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0</v>
      </c>
      <c r="B686" s="22">
        <v>0</v>
      </c>
      <c r="C686" s="22">
        <v>195473</v>
      </c>
      <c r="D686" s="22">
        <v>0</v>
      </c>
      <c r="E686" s="22">
        <v>0</v>
      </c>
      <c r="F686" s="22">
        <v>-1</v>
      </c>
      <c r="G686" s="22">
        <v>1</v>
      </c>
      <c r="H686" s="22">
        <v>0</v>
      </c>
      <c r="I686" s="22">
        <v>4</v>
      </c>
      <c r="J686" s="20">
        <v>0</v>
      </c>
      <c r="K686" s="20">
        <v>0</v>
      </c>
      <c r="L686" s="22">
        <v>0</v>
      </c>
      <c r="M686" s="20" t="s">
        <v>2258</v>
      </c>
      <c r="N686" s="20">
        <v>0.8</v>
      </c>
      <c r="O686" s="22">
        <v>477</v>
      </c>
      <c r="P686" s="23" t="b">
        <v>0</v>
      </c>
      <c r="Q686" s="20" t="s">
        <v>4181</v>
      </c>
      <c r="R686" s="20" t="s">
        <v>4302</v>
      </c>
      <c r="S686" s="22">
        <v>49</v>
      </c>
      <c r="T686" s="20" t="s">
        <v>2259</v>
      </c>
      <c r="U686" s="20">
        <v>0.8</v>
      </c>
      <c r="V686" s="20" t="s">
        <v>2260</v>
      </c>
      <c r="W686" s="20">
        <v>0</v>
      </c>
      <c r="X686" s="23" t="b">
        <v>0</v>
      </c>
      <c r="Y686" s="20"/>
      <c r="Z686" s="20" t="s">
        <v>898</v>
      </c>
      <c r="AA686" s="22">
        <v>17</v>
      </c>
      <c r="AB686" s="22">
        <v>49</v>
      </c>
      <c r="AC686" s="22">
        <v>9</v>
      </c>
      <c r="AD686" s="22">
        <v>4131</v>
      </c>
      <c r="AE686" s="22">
        <v>19</v>
      </c>
      <c r="AF686" s="22">
        <v>9115</v>
      </c>
      <c r="AG686" s="22">
        <v>103</v>
      </c>
      <c r="AH686" s="20">
        <v>0.2</v>
      </c>
      <c r="AI686" s="20">
        <v>1.8</v>
      </c>
      <c r="AJ686" s="20" t="s">
        <v>2260</v>
      </c>
      <c r="AK686" s="22">
        <v>301</v>
      </c>
      <c r="AL686" s="22">
        <v>0</v>
      </c>
      <c r="AM686" s="22">
        <v>0</v>
      </c>
      <c r="AN686" s="22">
        <v>0</v>
      </c>
      <c r="AO686" s="22">
        <v>7</v>
      </c>
      <c r="AP686" s="22">
        <v>0</v>
      </c>
      <c r="AQ686" s="22">
        <v>0</v>
      </c>
      <c r="AR686" s="22">
        <v>0</v>
      </c>
      <c r="AS686" s="22">
        <v>0</v>
      </c>
      <c r="AT686" s="22">
        <v>1</v>
      </c>
      <c r="AU686" s="22">
        <v>0</v>
      </c>
      <c r="AV686" s="22">
        <v>0</v>
      </c>
      <c r="AW686" s="22">
        <v>10</v>
      </c>
      <c r="AX686" s="20">
        <v>19.8</v>
      </c>
      <c r="AY686" s="20">
        <v>27.2</v>
      </c>
      <c r="AZ686" s="20">
        <v>82</v>
      </c>
      <c r="BA686" s="20">
        <v>12.9</v>
      </c>
      <c r="BB686" s="22">
        <v>3</v>
      </c>
      <c r="BC686" s="20">
        <v>0.27</v>
      </c>
      <c r="BD686" s="20">
        <v>0.06</v>
      </c>
      <c r="BE686" s="20">
        <v>0.33</v>
      </c>
      <c r="BF686" s="20">
        <v>6.46</v>
      </c>
      <c r="BG686" s="22">
        <v>465</v>
      </c>
      <c r="BH686" s="22">
        <v>56</v>
      </c>
      <c r="BI686" s="22">
        <v>391</v>
      </c>
      <c r="BJ686" s="22">
        <v>53</v>
      </c>
      <c r="BK686" s="22">
        <v>257</v>
      </c>
      <c r="BL686" s="22">
        <v>50</v>
      </c>
      <c r="BM686" s="22">
        <v>417</v>
      </c>
      <c r="BN686" s="22">
        <v>54</v>
      </c>
      <c r="BO686" s="20"/>
      <c r="BP686" s="20"/>
      <c r="BQ686" s="20"/>
      <c r="BR686" s="20"/>
      <c r="BS686" s="20"/>
      <c r="BT686" s="20"/>
      <c r="BU686" s="22">
        <v>0.08</v>
      </c>
      <c r="BV686" s="22">
        <v>0</v>
      </c>
      <c r="BW686" s="22">
        <v>0.02</v>
      </c>
      <c r="BX686" s="22">
        <v>0.1</v>
      </c>
      <c r="BY686" s="22">
        <v>1.93</v>
      </c>
      <c r="BZ686" s="22">
        <v>2.09</v>
      </c>
      <c r="CA686" s="22">
        <v>235</v>
      </c>
      <c r="CB686" s="22">
        <v>51</v>
      </c>
      <c r="CC686" s="22">
        <v>274</v>
      </c>
      <c r="CD686" s="22">
        <v>33</v>
      </c>
      <c r="CE686" s="22">
        <v>525</v>
      </c>
      <c r="CF686" s="22">
        <v>69</v>
      </c>
      <c r="CG686" s="22">
        <v>570</v>
      </c>
      <c r="CH686" s="22">
        <v>79</v>
      </c>
      <c r="CI686" s="22">
        <v>0.9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0</v>
      </c>
      <c r="B687" s="22">
        <v>0</v>
      </c>
      <c r="C687" s="22">
        <v>476938</v>
      </c>
      <c r="D687" s="22">
        <v>0</v>
      </c>
      <c r="E687" s="22">
        <v>0</v>
      </c>
      <c r="F687" s="22">
        <v>-1</v>
      </c>
      <c r="G687" s="22">
        <v>1</v>
      </c>
      <c r="H687" s="22">
        <v>0</v>
      </c>
      <c r="I687" s="22">
        <v>3</v>
      </c>
      <c r="J687" s="20">
        <v>0</v>
      </c>
      <c r="K687" s="20">
        <v>0</v>
      </c>
      <c r="L687" s="22">
        <v>0</v>
      </c>
      <c r="M687" s="20" t="s">
        <v>2261</v>
      </c>
      <c r="N687" s="20">
        <v>0</v>
      </c>
      <c r="O687" s="22">
        <v>478</v>
      </c>
      <c r="P687" s="23" t="b">
        <v>0</v>
      </c>
      <c r="Q687" s="20" t="s">
        <v>3938</v>
      </c>
      <c r="R687" s="20" t="s">
        <v>3939</v>
      </c>
      <c r="S687" s="22">
        <v>44</v>
      </c>
      <c r="T687" s="20" t="s">
        <v>2262</v>
      </c>
      <c r="U687" s="20">
        <v>0</v>
      </c>
      <c r="V687" s="20" t="s">
        <v>2263</v>
      </c>
      <c r="W687" s="20">
        <v>0</v>
      </c>
      <c r="X687" s="23" t="b">
        <v>0</v>
      </c>
      <c r="Y687" s="20"/>
      <c r="Z687" s="20" t="s">
        <v>871</v>
      </c>
      <c r="AA687" s="22">
        <v>17</v>
      </c>
      <c r="AB687" s="22">
        <v>49</v>
      </c>
      <c r="AC687" s="22">
        <v>0</v>
      </c>
      <c r="AD687" s="22">
        <v>4541</v>
      </c>
      <c r="AE687" s="22">
        <v>0</v>
      </c>
      <c r="AF687" s="22">
        <v>6682</v>
      </c>
      <c r="AG687" s="22">
        <v>18</v>
      </c>
      <c r="AH687" s="20">
        <v>0</v>
      </c>
      <c r="AI687" s="20">
        <v>0</v>
      </c>
      <c r="AJ687" s="20" t="s">
        <v>2263</v>
      </c>
      <c r="AK687" s="22">
        <v>0</v>
      </c>
      <c r="AL687" s="22">
        <v>0</v>
      </c>
      <c r="AM687" s="22">
        <v>0</v>
      </c>
      <c r="AN687" s="22">
        <v>0</v>
      </c>
      <c r="AO687" s="22">
        <v>0</v>
      </c>
      <c r="AP687" s="22">
        <v>0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0</v>
      </c>
      <c r="AW687" s="22">
        <v>0</v>
      </c>
      <c r="AX687" s="20">
        <v>0</v>
      </c>
      <c r="AY687" s="20">
        <v>0</v>
      </c>
      <c r="AZ687" s="20">
        <v>0</v>
      </c>
      <c r="BA687" s="20">
        <v>0</v>
      </c>
      <c r="BB687" s="22">
        <v>0</v>
      </c>
      <c r="BC687" s="20">
        <v>0</v>
      </c>
      <c r="BD687" s="20">
        <v>0</v>
      </c>
      <c r="BE687" s="20">
        <v>0</v>
      </c>
      <c r="BF687" s="20">
        <v>0</v>
      </c>
      <c r="BG687" s="22">
        <v>693</v>
      </c>
      <c r="BH687" s="22">
        <v>265</v>
      </c>
      <c r="BI687" s="22">
        <v>684</v>
      </c>
      <c r="BJ687" s="22">
        <v>267</v>
      </c>
      <c r="BK687" s="22">
        <v>657</v>
      </c>
      <c r="BL687" s="22">
        <v>255</v>
      </c>
      <c r="BM687" s="22">
        <v>696</v>
      </c>
      <c r="BN687" s="22">
        <v>266</v>
      </c>
      <c r="BO687" s="20"/>
      <c r="BP687" s="20"/>
      <c r="BQ687" s="20"/>
      <c r="BR687" s="20"/>
      <c r="BS687" s="20"/>
      <c r="BT687" s="20"/>
      <c r="BU687" s="22">
        <v>0</v>
      </c>
      <c r="BV687" s="22">
        <v>0</v>
      </c>
      <c r="BW687" s="22">
        <v>0</v>
      </c>
      <c r="BX687" s="22">
        <v>0</v>
      </c>
      <c r="BY687" s="22">
        <v>0</v>
      </c>
      <c r="BZ687" s="22">
        <v>0</v>
      </c>
      <c r="CA687" s="22">
        <v>572</v>
      </c>
      <c r="CB687" s="22">
        <v>327</v>
      </c>
      <c r="CC687" s="22">
        <v>601</v>
      </c>
      <c r="CD687" s="22">
        <v>214</v>
      </c>
      <c r="CE687" s="22">
        <v>704</v>
      </c>
      <c r="CF687" s="22">
        <v>272</v>
      </c>
      <c r="CG687" s="22">
        <v>577</v>
      </c>
      <c r="CH687" s="22">
        <v>208</v>
      </c>
      <c r="CI687" s="22">
        <v>0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100</v>
      </c>
      <c r="B688" s="22">
        <v>100</v>
      </c>
      <c r="C688" s="22">
        <v>102549</v>
      </c>
      <c r="D688" s="22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1</v>
      </c>
      <c r="J688" s="20">
        <v>0</v>
      </c>
      <c r="K688" s="20">
        <v>-0.5</v>
      </c>
      <c r="L688" s="22">
        <v>0</v>
      </c>
      <c r="M688" s="20" t="s">
        <v>980</v>
      </c>
      <c r="N688" s="20">
        <v>0</v>
      </c>
      <c r="O688" s="22">
        <v>479</v>
      </c>
      <c r="P688" s="23" t="b">
        <v>0</v>
      </c>
      <c r="Q688" s="20"/>
      <c r="R688" s="20" t="s">
        <v>3247</v>
      </c>
      <c r="S688" s="22">
        <v>40</v>
      </c>
      <c r="T688" s="20" t="s">
        <v>2264</v>
      </c>
      <c r="U688" s="20">
        <v>0</v>
      </c>
      <c r="V688" s="20" t="s">
        <v>630</v>
      </c>
      <c r="W688" s="20">
        <v>0.2</v>
      </c>
      <c r="X688" s="23" t="b">
        <v>0</v>
      </c>
      <c r="Y688" s="20"/>
      <c r="Z688" s="20" t="s">
        <v>857</v>
      </c>
      <c r="AA688" s="22">
        <v>17</v>
      </c>
      <c r="AB688" s="22">
        <v>49</v>
      </c>
      <c r="AC688" s="22">
        <v>0</v>
      </c>
      <c r="AD688" s="22">
        <v>9931</v>
      </c>
      <c r="AE688" s="22">
        <v>66</v>
      </c>
      <c r="AF688" s="22">
        <v>15727</v>
      </c>
      <c r="AG688" s="22">
        <v>101</v>
      </c>
      <c r="AH688" s="20">
        <v>0</v>
      </c>
      <c r="AI688" s="20">
        <v>0</v>
      </c>
      <c r="AJ688" s="20" t="s">
        <v>2759</v>
      </c>
      <c r="AK688" s="22">
        <v>0</v>
      </c>
      <c r="AL688" s="22">
        <v>0</v>
      </c>
      <c r="AM688" s="22">
        <v>0</v>
      </c>
      <c r="AN688" s="22">
        <v>0</v>
      </c>
      <c r="AO688" s="22">
        <v>0</v>
      </c>
      <c r="AP688" s="22">
        <v>0</v>
      </c>
      <c r="AQ688" s="22">
        <v>0</v>
      </c>
      <c r="AR688" s="22">
        <v>0</v>
      </c>
      <c r="AS688" s="22">
        <v>0</v>
      </c>
      <c r="AT688" s="22">
        <v>0</v>
      </c>
      <c r="AU688" s="22">
        <v>0</v>
      </c>
      <c r="AV688" s="22">
        <v>0</v>
      </c>
      <c r="AW688" s="22">
        <v>0</v>
      </c>
      <c r="AX688" s="20">
        <v>0</v>
      </c>
      <c r="AY688" s="20">
        <v>0</v>
      </c>
      <c r="AZ688" s="20">
        <v>0</v>
      </c>
      <c r="BA688" s="20">
        <v>0</v>
      </c>
      <c r="BB688" s="22">
        <v>0</v>
      </c>
      <c r="BC688" s="20">
        <v>0</v>
      </c>
      <c r="BD688" s="20">
        <v>0</v>
      </c>
      <c r="BE688" s="20">
        <v>0</v>
      </c>
      <c r="BF688" s="20">
        <v>0</v>
      </c>
      <c r="BG688" s="22">
        <v>565</v>
      </c>
      <c r="BH688" s="22">
        <v>62</v>
      </c>
      <c r="BI688" s="22">
        <v>551</v>
      </c>
      <c r="BJ688" s="22">
        <v>45</v>
      </c>
      <c r="BK688" s="22">
        <v>513</v>
      </c>
      <c r="BL688" s="22">
        <v>34</v>
      </c>
      <c r="BM688" s="22">
        <v>569</v>
      </c>
      <c r="BN688" s="22">
        <v>62</v>
      </c>
      <c r="BO688" s="20"/>
      <c r="BP688" s="20"/>
      <c r="BQ688" s="20"/>
      <c r="BR688" s="20"/>
      <c r="BS688" s="20"/>
      <c r="BT688" s="20"/>
      <c r="BU688" s="22">
        <v>0</v>
      </c>
      <c r="BV688" s="22">
        <v>0</v>
      </c>
      <c r="BW688" s="22">
        <v>0</v>
      </c>
      <c r="BX688" s="22">
        <v>0</v>
      </c>
      <c r="BY688" s="22">
        <v>0</v>
      </c>
      <c r="BZ688" s="22">
        <v>0</v>
      </c>
      <c r="CA688" s="22">
        <v>680</v>
      </c>
      <c r="CB688" s="22">
        <v>40</v>
      </c>
      <c r="CC688" s="22">
        <v>429</v>
      </c>
      <c r="CD688" s="22">
        <v>55</v>
      </c>
      <c r="CE688" s="22">
        <v>576</v>
      </c>
      <c r="CF688" s="22">
        <v>62</v>
      </c>
      <c r="CG688" s="22">
        <v>361</v>
      </c>
      <c r="CH688" s="22">
        <v>53</v>
      </c>
      <c r="CI688" s="22">
        <v>0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0</v>
      </c>
      <c r="B689" s="22">
        <v>0</v>
      </c>
      <c r="C689" s="22">
        <v>108416</v>
      </c>
      <c r="D689" s="22">
        <v>0</v>
      </c>
      <c r="E689" s="22">
        <v>0</v>
      </c>
      <c r="F689" s="22">
        <v>-2</v>
      </c>
      <c r="G689" s="22">
        <v>2</v>
      </c>
      <c r="H689" s="22">
        <v>0</v>
      </c>
      <c r="I689" s="22">
        <v>2</v>
      </c>
      <c r="J689" s="20">
        <v>0</v>
      </c>
      <c r="K689" s="20">
        <v>0</v>
      </c>
      <c r="L689" s="22">
        <v>0</v>
      </c>
      <c r="M689" s="20" t="s">
        <v>934</v>
      </c>
      <c r="N689" s="20">
        <v>0</v>
      </c>
      <c r="O689" s="22">
        <v>480</v>
      </c>
      <c r="P689" s="23" t="b">
        <v>0</v>
      </c>
      <c r="Q689" s="20" t="s">
        <v>4059</v>
      </c>
      <c r="R689" s="20" t="s">
        <v>3189</v>
      </c>
      <c r="S689" s="22">
        <v>43</v>
      </c>
      <c r="T689" s="20" t="s">
        <v>2265</v>
      </c>
      <c r="U689" s="20">
        <v>0.2</v>
      </c>
      <c r="V689" s="20" t="s">
        <v>2266</v>
      </c>
      <c r="W689" s="20">
        <v>0.1</v>
      </c>
      <c r="X689" s="23" t="b">
        <v>0</v>
      </c>
      <c r="Y689" s="20"/>
      <c r="Z689" s="20" t="s">
        <v>898</v>
      </c>
      <c r="AA689" s="22">
        <v>17</v>
      </c>
      <c r="AB689" s="22">
        <v>49</v>
      </c>
      <c r="AC689" s="22">
        <v>1</v>
      </c>
      <c r="AD689" s="22">
        <v>4631</v>
      </c>
      <c r="AE689" s="22">
        <v>1</v>
      </c>
      <c r="AF689" s="22">
        <v>15463</v>
      </c>
      <c r="AG689" s="22">
        <v>23</v>
      </c>
      <c r="AH689" s="20">
        <v>0</v>
      </c>
      <c r="AI689" s="20">
        <v>0.2</v>
      </c>
      <c r="AJ689" s="20" t="s">
        <v>2266</v>
      </c>
      <c r="AK689" s="22">
        <v>482</v>
      </c>
      <c r="AL689" s="22">
        <v>0</v>
      </c>
      <c r="AM689" s="22">
        <v>0</v>
      </c>
      <c r="AN689" s="22">
        <v>0</v>
      </c>
      <c r="AO689" s="22">
        <v>17</v>
      </c>
      <c r="AP689" s="22">
        <v>0</v>
      </c>
      <c r="AQ689" s="22">
        <v>0</v>
      </c>
      <c r="AR689" s="22">
        <v>0</v>
      </c>
      <c r="AS689" s="22">
        <v>2</v>
      </c>
      <c r="AT689" s="22">
        <v>0</v>
      </c>
      <c r="AU689" s="22">
        <v>0</v>
      </c>
      <c r="AV689" s="22">
        <v>0</v>
      </c>
      <c r="AW689" s="22">
        <v>54</v>
      </c>
      <c r="AX689" s="20">
        <v>91.2</v>
      </c>
      <c r="AY689" s="20">
        <v>1.4</v>
      </c>
      <c r="AZ689" s="20">
        <v>38</v>
      </c>
      <c r="BA689" s="20">
        <v>13.1</v>
      </c>
      <c r="BB689" s="22">
        <v>6</v>
      </c>
      <c r="BC689" s="20">
        <v>0.17</v>
      </c>
      <c r="BD689" s="20">
        <v>0</v>
      </c>
      <c r="BE689" s="20">
        <v>0.17</v>
      </c>
      <c r="BF689" s="20">
        <v>14.85</v>
      </c>
      <c r="BG689" s="22">
        <v>358</v>
      </c>
      <c r="BH689" s="22">
        <v>141</v>
      </c>
      <c r="BI689" s="22">
        <v>475</v>
      </c>
      <c r="BJ689" s="22">
        <v>174</v>
      </c>
      <c r="BK689" s="22">
        <v>343</v>
      </c>
      <c r="BL689" s="22">
        <v>113</v>
      </c>
      <c r="BM689" s="22">
        <v>414</v>
      </c>
      <c r="BN689" s="22">
        <v>147</v>
      </c>
      <c r="BO689" s="20"/>
      <c r="BP689" s="20"/>
      <c r="BQ689" s="20"/>
      <c r="BR689" s="20"/>
      <c r="BS689" s="20"/>
      <c r="BT689" s="20"/>
      <c r="BU689" s="22">
        <v>0.03</v>
      </c>
      <c r="BV689" s="22">
        <v>0</v>
      </c>
      <c r="BW689" s="22">
        <v>0</v>
      </c>
      <c r="BX689" s="22">
        <v>0.03</v>
      </c>
      <c r="BY689" s="22">
        <v>2.77</v>
      </c>
      <c r="BZ689" s="22">
        <v>3.17</v>
      </c>
      <c r="CA689" s="22">
        <v>609</v>
      </c>
      <c r="CB689" s="22">
        <v>128</v>
      </c>
      <c r="CC689" s="22">
        <v>542</v>
      </c>
      <c r="CD689" s="22">
        <v>224</v>
      </c>
      <c r="CE689" s="22">
        <v>542</v>
      </c>
      <c r="CF689" s="22">
        <v>183</v>
      </c>
      <c r="CG689" s="22">
        <v>504</v>
      </c>
      <c r="CH689" s="22">
        <v>195</v>
      </c>
      <c r="CI689" s="22">
        <v>1.1200000000000001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0</v>
      </c>
      <c r="B690" s="22">
        <v>0</v>
      </c>
      <c r="C690" s="22">
        <v>47247</v>
      </c>
      <c r="D690" s="22">
        <v>0</v>
      </c>
      <c r="E690" s="22">
        <v>0</v>
      </c>
      <c r="F690" s="22">
        <v>-1</v>
      </c>
      <c r="G690" s="22">
        <v>1</v>
      </c>
      <c r="H690" s="22">
        <v>0</v>
      </c>
      <c r="I690" s="22">
        <v>3</v>
      </c>
      <c r="J690" s="20">
        <v>0</v>
      </c>
      <c r="K690" s="20">
        <v>0</v>
      </c>
      <c r="L690" s="22">
        <v>0</v>
      </c>
      <c r="M690" s="20" t="s">
        <v>934</v>
      </c>
      <c r="N690" s="20">
        <v>0</v>
      </c>
      <c r="O690" s="22">
        <v>481</v>
      </c>
      <c r="P690" s="23" t="b">
        <v>0</v>
      </c>
      <c r="Q690" s="20" t="s">
        <v>3940</v>
      </c>
      <c r="R690" s="20" t="s">
        <v>3941</v>
      </c>
      <c r="S690" s="22">
        <v>49</v>
      </c>
      <c r="T690" s="20" t="s">
        <v>2267</v>
      </c>
      <c r="U690" s="20">
        <v>0.8</v>
      </c>
      <c r="V690" s="20" t="s">
        <v>2268</v>
      </c>
      <c r="W690" s="20">
        <v>0</v>
      </c>
      <c r="X690" s="23" t="b">
        <v>0</v>
      </c>
      <c r="Y690" s="20"/>
      <c r="Z690" s="20" t="s">
        <v>871</v>
      </c>
      <c r="AA690" s="22">
        <v>17</v>
      </c>
      <c r="AB690" s="22">
        <v>49</v>
      </c>
      <c r="AC690" s="22">
        <v>3</v>
      </c>
      <c r="AD690" s="22">
        <v>683</v>
      </c>
      <c r="AE690" s="22">
        <v>0</v>
      </c>
      <c r="AF690" s="22">
        <v>1403</v>
      </c>
      <c r="AG690" s="22">
        <v>4</v>
      </c>
      <c r="AH690" s="20">
        <v>0</v>
      </c>
      <c r="AI690" s="20">
        <v>0.6</v>
      </c>
      <c r="AJ690" s="20" t="s">
        <v>2268</v>
      </c>
      <c r="AK690" s="22">
        <v>89</v>
      </c>
      <c r="AL690" s="22">
        <v>0</v>
      </c>
      <c r="AM690" s="22">
        <v>0</v>
      </c>
      <c r="AN690" s="22">
        <v>0</v>
      </c>
      <c r="AO690" s="22">
        <v>5</v>
      </c>
      <c r="AP690" s="22">
        <v>0</v>
      </c>
      <c r="AQ690" s="22">
        <v>0</v>
      </c>
      <c r="AR690" s="22">
        <v>0</v>
      </c>
      <c r="AS690" s="22">
        <v>1</v>
      </c>
      <c r="AT690" s="22">
        <v>0</v>
      </c>
      <c r="AU690" s="22">
        <v>0</v>
      </c>
      <c r="AV690" s="22">
        <v>0</v>
      </c>
      <c r="AW690" s="22">
        <v>13</v>
      </c>
      <c r="AX690" s="20">
        <v>5.4</v>
      </c>
      <c r="AY690" s="20">
        <v>26</v>
      </c>
      <c r="AZ690" s="20">
        <v>2</v>
      </c>
      <c r="BA690" s="20">
        <v>3.3</v>
      </c>
      <c r="BB690" s="22">
        <v>1</v>
      </c>
      <c r="BC690" s="20">
        <v>0</v>
      </c>
      <c r="BD690" s="20">
        <v>0.35</v>
      </c>
      <c r="BE690" s="20">
        <v>0.35</v>
      </c>
      <c r="BF690" s="20">
        <v>3.15</v>
      </c>
      <c r="BG690" s="22">
        <v>495</v>
      </c>
      <c r="BH690" s="22">
        <v>222</v>
      </c>
      <c r="BI690" s="22">
        <v>392</v>
      </c>
      <c r="BJ690" s="22">
        <v>195</v>
      </c>
      <c r="BK690" s="22">
        <v>465</v>
      </c>
      <c r="BL690" s="22">
        <v>232</v>
      </c>
      <c r="BM690" s="22">
        <v>475</v>
      </c>
      <c r="BN690" s="22">
        <v>216</v>
      </c>
      <c r="BO690" s="20"/>
      <c r="BP690" s="20"/>
      <c r="BQ690" s="20"/>
      <c r="BR690" s="20"/>
      <c r="BS690" s="20"/>
      <c r="BT690" s="20"/>
      <c r="BU690" s="22">
        <v>0</v>
      </c>
      <c r="BV690" s="22">
        <v>0</v>
      </c>
      <c r="BW690" s="22">
        <v>0.35</v>
      </c>
      <c r="BX690" s="22">
        <v>0.35</v>
      </c>
      <c r="BY690" s="22">
        <v>3.19</v>
      </c>
      <c r="BZ690" s="22">
        <v>5.0599999999999996</v>
      </c>
      <c r="CA690" s="22">
        <v>219</v>
      </c>
      <c r="CB690" s="22">
        <v>140</v>
      </c>
      <c r="CC690" s="22">
        <v>751</v>
      </c>
      <c r="CD690" s="22">
        <v>309</v>
      </c>
      <c r="CE690" s="22">
        <v>524</v>
      </c>
      <c r="CF690" s="22">
        <v>246</v>
      </c>
      <c r="CG690" s="22">
        <v>744</v>
      </c>
      <c r="CH690" s="22">
        <v>297</v>
      </c>
      <c r="CI690" s="22">
        <v>1.01</v>
      </c>
      <c r="CJ690" s="22">
        <v>0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0"/>
      <c r="B691" s="20"/>
      <c r="C691" s="22">
        <v>82143</v>
      </c>
      <c r="D691" s="22">
        <v>0</v>
      </c>
      <c r="E691" s="22">
        <v>0</v>
      </c>
      <c r="F691" s="22">
        <v>0</v>
      </c>
      <c r="G691" s="22">
        <v>0</v>
      </c>
      <c r="H691" s="22">
        <v>0</v>
      </c>
      <c r="I691" s="22">
        <v>1</v>
      </c>
      <c r="J691" s="20">
        <v>0</v>
      </c>
      <c r="K691" s="20">
        <v>0</v>
      </c>
      <c r="L691" s="22">
        <v>0</v>
      </c>
      <c r="M691" s="20" t="s">
        <v>2269</v>
      </c>
      <c r="N691" s="20">
        <v>0.5</v>
      </c>
      <c r="O691" s="22">
        <v>482</v>
      </c>
      <c r="P691" s="23" t="b">
        <v>0</v>
      </c>
      <c r="Q691" s="20"/>
      <c r="R691" s="20"/>
      <c r="S691" s="22">
        <v>45</v>
      </c>
      <c r="T691" s="20" t="s">
        <v>2270</v>
      </c>
      <c r="U691" s="20">
        <v>2.2999999999999998</v>
      </c>
      <c r="V691" s="20" t="s">
        <v>2271</v>
      </c>
      <c r="W691" s="20">
        <v>0.3</v>
      </c>
      <c r="X691" s="23" t="b">
        <v>0</v>
      </c>
      <c r="Y691" s="20"/>
      <c r="Z691" s="20" t="s">
        <v>857</v>
      </c>
      <c r="AA691" s="22">
        <v>17</v>
      </c>
      <c r="AB691" s="22">
        <v>49</v>
      </c>
      <c r="AC691" s="22">
        <v>58</v>
      </c>
      <c r="AD691" s="22">
        <v>54895</v>
      </c>
      <c r="AE691" s="22">
        <v>86</v>
      </c>
      <c r="AF691" s="22">
        <v>61472</v>
      </c>
      <c r="AG691" s="22">
        <v>469</v>
      </c>
      <c r="AH691" s="20">
        <v>0.1</v>
      </c>
      <c r="AI691" s="20">
        <v>12.9</v>
      </c>
      <c r="AJ691" s="20" t="s">
        <v>2271</v>
      </c>
      <c r="AK691" s="22">
        <v>2198</v>
      </c>
      <c r="AL691" s="22">
        <v>0</v>
      </c>
      <c r="AM691" s="22">
        <v>0</v>
      </c>
      <c r="AN691" s="22">
        <v>1</v>
      </c>
      <c r="AO691" s="22">
        <v>63</v>
      </c>
      <c r="AP691" s="22">
        <v>1</v>
      </c>
      <c r="AQ691" s="22">
        <v>0</v>
      </c>
      <c r="AR691" s="22">
        <v>0</v>
      </c>
      <c r="AS691" s="22">
        <v>2</v>
      </c>
      <c r="AT691" s="22">
        <v>0</v>
      </c>
      <c r="AU691" s="22">
        <v>108</v>
      </c>
      <c r="AV691" s="22">
        <v>7</v>
      </c>
      <c r="AW691" s="22">
        <v>429</v>
      </c>
      <c r="AX691" s="20">
        <v>755</v>
      </c>
      <c r="AY691" s="20">
        <v>0</v>
      </c>
      <c r="AZ691" s="20">
        <v>0</v>
      </c>
      <c r="BA691" s="20">
        <v>75.599999999999994</v>
      </c>
      <c r="BB691" s="22">
        <v>24</v>
      </c>
      <c r="BC691" s="20">
        <v>0</v>
      </c>
      <c r="BD691" s="20">
        <v>0.05</v>
      </c>
      <c r="BE691" s="20">
        <v>0.05</v>
      </c>
      <c r="BF691" s="20">
        <v>49.29</v>
      </c>
      <c r="BG691" s="22">
        <v>13</v>
      </c>
      <c r="BH691" s="22">
        <v>6</v>
      </c>
      <c r="BI691" s="22">
        <v>693</v>
      </c>
      <c r="BJ691" s="22">
        <v>84</v>
      </c>
      <c r="BK691" s="22">
        <v>672</v>
      </c>
      <c r="BL691" s="22">
        <v>75</v>
      </c>
      <c r="BM691" s="22">
        <v>152</v>
      </c>
      <c r="BN691" s="22">
        <v>6</v>
      </c>
      <c r="BO691" s="20"/>
      <c r="BP691" s="20"/>
      <c r="BQ691" s="20"/>
      <c r="BR691" s="20"/>
      <c r="BS691" s="20"/>
      <c r="BT691" s="20"/>
      <c r="BU691" s="22">
        <v>0</v>
      </c>
      <c r="BV691" s="22">
        <v>4.42</v>
      </c>
      <c r="BW691" s="22">
        <v>0</v>
      </c>
      <c r="BX691" s="22">
        <v>0</v>
      </c>
      <c r="BY691" s="22">
        <v>2.02</v>
      </c>
      <c r="BZ691" s="22">
        <v>2.58</v>
      </c>
      <c r="CA691" s="22">
        <v>356</v>
      </c>
      <c r="CB691" s="22">
        <v>15</v>
      </c>
      <c r="CC691" s="22">
        <v>310</v>
      </c>
      <c r="CD691" s="22">
        <v>22</v>
      </c>
      <c r="CE691" s="22">
        <v>252</v>
      </c>
      <c r="CF691" s="22">
        <v>29</v>
      </c>
      <c r="CG691" s="22">
        <v>297</v>
      </c>
      <c r="CH691" s="22">
        <v>40</v>
      </c>
      <c r="CI691" s="22">
        <v>0.98</v>
      </c>
      <c r="CJ691" s="22">
        <v>0.04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2">
        <v>0</v>
      </c>
      <c r="B692" s="22">
        <v>0</v>
      </c>
      <c r="C692" s="22">
        <v>523700</v>
      </c>
      <c r="D692" s="22">
        <v>0</v>
      </c>
      <c r="E692" s="22">
        <v>0</v>
      </c>
      <c r="F692" s="22">
        <v>-2</v>
      </c>
      <c r="G692" s="22">
        <v>2</v>
      </c>
      <c r="H692" s="22">
        <v>0</v>
      </c>
      <c r="I692" s="22">
        <v>4</v>
      </c>
      <c r="J692" s="20">
        <v>0</v>
      </c>
      <c r="K692" s="20">
        <v>0</v>
      </c>
      <c r="L692" s="22">
        <v>0</v>
      </c>
      <c r="M692" s="20" t="s">
        <v>1025</v>
      </c>
      <c r="N692" s="20">
        <v>0</v>
      </c>
      <c r="O692" s="22">
        <v>483</v>
      </c>
      <c r="P692" s="23" t="b">
        <v>0</v>
      </c>
      <c r="Q692" s="20" t="s">
        <v>4127</v>
      </c>
      <c r="R692" s="20" t="s">
        <v>2431</v>
      </c>
      <c r="S692" s="22">
        <v>48</v>
      </c>
      <c r="T692" s="20" t="s">
        <v>2272</v>
      </c>
      <c r="U692" s="20">
        <v>0</v>
      </c>
      <c r="V692" s="20" t="s">
        <v>2273</v>
      </c>
      <c r="W692" s="20">
        <v>0</v>
      </c>
      <c r="X692" s="23" t="b">
        <v>0</v>
      </c>
      <c r="Y692" s="20"/>
      <c r="Z692" s="20" t="s">
        <v>898</v>
      </c>
      <c r="AA692" s="22">
        <v>17</v>
      </c>
      <c r="AB692" s="22">
        <v>49</v>
      </c>
      <c r="AC692" s="22">
        <v>0</v>
      </c>
      <c r="AD692" s="22">
        <v>2229</v>
      </c>
      <c r="AE692" s="22">
        <v>12</v>
      </c>
      <c r="AF692" s="22">
        <v>3252</v>
      </c>
      <c r="AG692" s="22">
        <v>25</v>
      </c>
      <c r="AH692" s="20">
        <v>0</v>
      </c>
      <c r="AI692" s="20">
        <v>0</v>
      </c>
      <c r="AJ692" s="20" t="s">
        <v>2273</v>
      </c>
      <c r="AK692" s="22">
        <v>0</v>
      </c>
      <c r="AL692" s="22">
        <v>0</v>
      </c>
      <c r="AM692" s="22">
        <v>0</v>
      </c>
      <c r="AN692" s="22">
        <v>0</v>
      </c>
      <c r="AO692" s="22">
        <v>0</v>
      </c>
      <c r="AP692" s="22">
        <v>0</v>
      </c>
      <c r="AQ692" s="22">
        <v>0</v>
      </c>
      <c r="AR692" s="22">
        <v>0</v>
      </c>
      <c r="AS692" s="22">
        <v>0</v>
      </c>
      <c r="AT692" s="22">
        <v>0</v>
      </c>
      <c r="AU692" s="22">
        <v>0</v>
      </c>
      <c r="AV692" s="22">
        <v>0</v>
      </c>
      <c r="AW692" s="22">
        <v>0</v>
      </c>
      <c r="AX692" s="20">
        <v>0</v>
      </c>
      <c r="AY692" s="20">
        <v>0</v>
      </c>
      <c r="AZ692" s="20">
        <v>0</v>
      </c>
      <c r="BA692" s="20">
        <v>0</v>
      </c>
      <c r="BB692" s="22">
        <v>0</v>
      </c>
      <c r="BC692" s="20">
        <v>0</v>
      </c>
      <c r="BD692" s="20">
        <v>0</v>
      </c>
      <c r="BE692" s="20">
        <v>0</v>
      </c>
      <c r="BF692" s="20">
        <v>0</v>
      </c>
      <c r="BG692" s="22">
        <v>798</v>
      </c>
      <c r="BH692" s="22">
        <v>99</v>
      </c>
      <c r="BI692" s="22">
        <v>794</v>
      </c>
      <c r="BJ692" s="22">
        <v>100</v>
      </c>
      <c r="BK692" s="22">
        <v>789</v>
      </c>
      <c r="BL692" s="22">
        <v>100</v>
      </c>
      <c r="BM692" s="22">
        <v>799</v>
      </c>
      <c r="BN692" s="22">
        <v>100</v>
      </c>
      <c r="BO692" s="20"/>
      <c r="BP692" s="20"/>
      <c r="BQ692" s="20"/>
      <c r="BR692" s="20"/>
      <c r="BS692" s="20"/>
      <c r="BT692" s="20"/>
      <c r="BU692" s="22">
        <v>0</v>
      </c>
      <c r="BV692" s="22">
        <v>0</v>
      </c>
      <c r="BW692" s="22">
        <v>0</v>
      </c>
      <c r="BX692" s="22">
        <v>0</v>
      </c>
      <c r="BY692" s="22">
        <v>0</v>
      </c>
      <c r="BZ692" s="22">
        <v>0</v>
      </c>
      <c r="CA692" s="22">
        <v>301</v>
      </c>
      <c r="CB692" s="22">
        <v>62</v>
      </c>
      <c r="CC692" s="22">
        <v>750</v>
      </c>
      <c r="CD692" s="22">
        <v>86</v>
      </c>
      <c r="CE692" s="22">
        <v>798</v>
      </c>
      <c r="CF692" s="22">
        <v>100</v>
      </c>
      <c r="CG692" s="22">
        <v>676</v>
      </c>
      <c r="CH692" s="22">
        <v>94</v>
      </c>
      <c r="CI692" s="22">
        <v>0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0</v>
      </c>
      <c r="B693" s="22">
        <v>0</v>
      </c>
      <c r="C693" s="22">
        <v>155197</v>
      </c>
      <c r="D693" s="22">
        <v>0</v>
      </c>
      <c r="E693" s="22">
        <v>0</v>
      </c>
      <c r="F693" s="22">
        <v>-2</v>
      </c>
      <c r="G693" s="22">
        <v>2</v>
      </c>
      <c r="H693" s="22">
        <v>0</v>
      </c>
      <c r="I693" s="22">
        <v>2</v>
      </c>
      <c r="J693" s="20">
        <v>0</v>
      </c>
      <c r="K693" s="20">
        <v>0</v>
      </c>
      <c r="L693" s="22">
        <v>0</v>
      </c>
      <c r="M693" s="20" t="s">
        <v>1689</v>
      </c>
      <c r="N693" s="20">
        <v>0</v>
      </c>
      <c r="O693" s="22">
        <v>484</v>
      </c>
      <c r="P693" s="23" t="b">
        <v>0</v>
      </c>
      <c r="Q693" s="20" t="s">
        <v>4159</v>
      </c>
      <c r="R693" s="20" t="s">
        <v>4060</v>
      </c>
      <c r="S693" s="22">
        <v>43</v>
      </c>
      <c r="T693" s="20" t="s">
        <v>2274</v>
      </c>
      <c r="U693" s="20">
        <v>1.4</v>
      </c>
      <c r="V693" s="20" t="s">
        <v>655</v>
      </c>
      <c r="W693" s="20">
        <v>0</v>
      </c>
      <c r="X693" s="23" t="b">
        <v>0</v>
      </c>
      <c r="Y693" s="20"/>
      <c r="Z693" s="20" t="s">
        <v>898</v>
      </c>
      <c r="AA693" s="22">
        <v>17</v>
      </c>
      <c r="AB693" s="22">
        <v>49</v>
      </c>
      <c r="AC693" s="22">
        <v>11</v>
      </c>
      <c r="AD693" s="22">
        <v>1966</v>
      </c>
      <c r="AE693" s="22">
        <v>1</v>
      </c>
      <c r="AF693" s="22">
        <v>7657</v>
      </c>
      <c r="AG693" s="22">
        <v>18</v>
      </c>
      <c r="AH693" s="20">
        <v>0</v>
      </c>
      <c r="AI693" s="20">
        <v>2.6</v>
      </c>
      <c r="AJ693" s="20" t="s">
        <v>655</v>
      </c>
      <c r="AK693" s="22">
        <v>395</v>
      </c>
      <c r="AL693" s="22">
        <v>0</v>
      </c>
      <c r="AM693" s="22">
        <v>1</v>
      </c>
      <c r="AN693" s="22">
        <v>0</v>
      </c>
      <c r="AO693" s="22">
        <v>9</v>
      </c>
      <c r="AP693" s="22">
        <v>0</v>
      </c>
      <c r="AQ693" s="22">
        <v>0</v>
      </c>
      <c r="AR693" s="22">
        <v>0</v>
      </c>
      <c r="AS693" s="22">
        <v>1</v>
      </c>
      <c r="AT693" s="22">
        <v>0</v>
      </c>
      <c r="AU693" s="22">
        <v>0</v>
      </c>
      <c r="AV693" s="22">
        <v>0</v>
      </c>
      <c r="AW693" s="22">
        <v>38</v>
      </c>
      <c r="AX693" s="20">
        <v>93.4</v>
      </c>
      <c r="AY693" s="20">
        <v>29.3</v>
      </c>
      <c r="AZ693" s="20">
        <v>18</v>
      </c>
      <c r="BA693" s="20">
        <v>14</v>
      </c>
      <c r="BB693" s="22">
        <v>3</v>
      </c>
      <c r="BC693" s="20">
        <v>0.57999999999999996</v>
      </c>
      <c r="BD693" s="20">
        <v>0.06</v>
      </c>
      <c r="BE693" s="20">
        <v>0.64</v>
      </c>
      <c r="BF693" s="20">
        <v>8.49</v>
      </c>
      <c r="BG693" s="22">
        <v>356</v>
      </c>
      <c r="BH693" s="22">
        <v>140</v>
      </c>
      <c r="BI693" s="22">
        <v>385</v>
      </c>
      <c r="BJ693" s="22">
        <v>140</v>
      </c>
      <c r="BK693" s="22">
        <v>398</v>
      </c>
      <c r="BL693" s="22">
        <v>140</v>
      </c>
      <c r="BM693" s="22">
        <v>403</v>
      </c>
      <c r="BN693" s="22">
        <v>142</v>
      </c>
      <c r="BO693" s="20"/>
      <c r="BP693" s="20"/>
      <c r="BQ693" s="20"/>
      <c r="BR693" s="20"/>
      <c r="BS693" s="20"/>
      <c r="BT693" s="20"/>
      <c r="BU693" s="22">
        <v>0.13</v>
      </c>
      <c r="BV693" s="22">
        <v>0</v>
      </c>
      <c r="BW693" s="22">
        <v>0.01</v>
      </c>
      <c r="BX693" s="22">
        <v>0.14000000000000001</v>
      </c>
      <c r="BY693" s="22">
        <v>1.93</v>
      </c>
      <c r="BZ693" s="22">
        <v>2.0499999999999998</v>
      </c>
      <c r="CA693" s="22">
        <v>615</v>
      </c>
      <c r="CB693" s="22">
        <v>133</v>
      </c>
      <c r="CC693" s="22">
        <v>545</v>
      </c>
      <c r="CD693" s="22">
        <v>226</v>
      </c>
      <c r="CE693" s="22">
        <v>397</v>
      </c>
      <c r="CF693" s="22">
        <v>138</v>
      </c>
      <c r="CG693" s="22">
        <v>579</v>
      </c>
      <c r="CH693" s="22">
        <v>218</v>
      </c>
      <c r="CI693" s="22">
        <v>0.68</v>
      </c>
      <c r="CJ693" s="22">
        <v>0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100</v>
      </c>
      <c r="B694" s="22">
        <v>100</v>
      </c>
      <c r="C694" s="22">
        <v>169432</v>
      </c>
      <c r="D694" s="22">
        <v>0</v>
      </c>
      <c r="E694" s="22">
        <v>0</v>
      </c>
      <c r="F694" s="22">
        <v>-1</v>
      </c>
      <c r="G694" s="22">
        <v>1</v>
      </c>
      <c r="H694" s="22">
        <v>0</v>
      </c>
      <c r="I694" s="22">
        <v>4</v>
      </c>
      <c r="J694" s="20">
        <v>0</v>
      </c>
      <c r="K694" s="20">
        <v>0.3</v>
      </c>
      <c r="L694" s="22">
        <v>1</v>
      </c>
      <c r="M694" s="20" t="s">
        <v>1570</v>
      </c>
      <c r="N694" s="20">
        <v>0.8</v>
      </c>
      <c r="O694" s="22">
        <v>485</v>
      </c>
      <c r="P694" s="23" t="b">
        <v>0</v>
      </c>
      <c r="Q694" s="20"/>
      <c r="R694" s="20" t="s">
        <v>3942</v>
      </c>
      <c r="S694" s="22">
        <v>54</v>
      </c>
      <c r="T694" s="20" t="s">
        <v>2275</v>
      </c>
      <c r="U694" s="20">
        <v>2.7</v>
      </c>
      <c r="V694" s="20" t="s">
        <v>2276</v>
      </c>
      <c r="W694" s="20">
        <v>0</v>
      </c>
      <c r="X694" s="23" t="b">
        <v>0</v>
      </c>
      <c r="Y694" s="20"/>
      <c r="Z694" s="20" t="s">
        <v>857</v>
      </c>
      <c r="AA694" s="22">
        <v>17</v>
      </c>
      <c r="AB694" s="22">
        <v>49</v>
      </c>
      <c r="AC694" s="22">
        <v>43</v>
      </c>
      <c r="AD694" s="22">
        <v>14199</v>
      </c>
      <c r="AE694" s="22">
        <v>102</v>
      </c>
      <c r="AF694" s="22">
        <v>16013</v>
      </c>
      <c r="AG694" s="22">
        <v>215</v>
      </c>
      <c r="AH694" s="20">
        <v>0.1</v>
      </c>
      <c r="AI694" s="20">
        <v>8</v>
      </c>
      <c r="AJ694" s="20" t="s">
        <v>2276</v>
      </c>
      <c r="AK694" s="22">
        <v>906</v>
      </c>
      <c r="AL694" s="22">
        <v>4</v>
      </c>
      <c r="AM694" s="22">
        <v>2</v>
      </c>
      <c r="AN694" s="22">
        <v>1</v>
      </c>
      <c r="AO694" s="22">
        <v>31</v>
      </c>
      <c r="AP694" s="22">
        <v>0</v>
      </c>
      <c r="AQ694" s="22">
        <v>0</v>
      </c>
      <c r="AR694" s="22">
        <v>0</v>
      </c>
      <c r="AS694" s="22">
        <v>2</v>
      </c>
      <c r="AT694" s="22">
        <v>2</v>
      </c>
      <c r="AU694" s="22">
        <v>0</v>
      </c>
      <c r="AV694" s="22">
        <v>5</v>
      </c>
      <c r="AW694" s="22">
        <v>144</v>
      </c>
      <c r="AX694" s="20">
        <v>260.39999999999998</v>
      </c>
      <c r="AY694" s="20">
        <v>146.19999999999999</v>
      </c>
      <c r="AZ694" s="20">
        <v>357</v>
      </c>
      <c r="BA694" s="20">
        <v>76.400000000000006</v>
      </c>
      <c r="BB694" s="22">
        <v>11</v>
      </c>
      <c r="BC694" s="20">
        <v>4.24</v>
      </c>
      <c r="BD694" s="20">
        <v>1.22</v>
      </c>
      <c r="BE694" s="20">
        <v>5.45</v>
      </c>
      <c r="BF694" s="20">
        <v>22.91</v>
      </c>
      <c r="BG694" s="22">
        <v>220</v>
      </c>
      <c r="BH694" s="22">
        <v>27</v>
      </c>
      <c r="BI694" s="22">
        <v>200</v>
      </c>
      <c r="BJ694" s="22">
        <v>27</v>
      </c>
      <c r="BK694" s="22">
        <v>72</v>
      </c>
      <c r="BL694" s="22">
        <v>29</v>
      </c>
      <c r="BM694" s="22">
        <v>151</v>
      </c>
      <c r="BN694" s="22">
        <v>28</v>
      </c>
      <c r="BO694" s="20"/>
      <c r="BP694" s="20"/>
      <c r="BQ694" s="20"/>
      <c r="BR694" s="20"/>
      <c r="BS694" s="22">
        <v>1</v>
      </c>
      <c r="BT694" s="20"/>
      <c r="BU694" s="22">
        <v>0.42</v>
      </c>
      <c r="BV694" s="22">
        <v>0</v>
      </c>
      <c r="BW694" s="22">
        <v>0.12</v>
      </c>
      <c r="BX694" s="22">
        <v>0.54</v>
      </c>
      <c r="BY694" s="22">
        <v>2.2799999999999998</v>
      </c>
      <c r="BZ694" s="22">
        <v>3.08</v>
      </c>
      <c r="CA694" s="22">
        <v>116</v>
      </c>
      <c r="CB694" s="22">
        <v>33</v>
      </c>
      <c r="CC694" s="22">
        <v>282</v>
      </c>
      <c r="CD694" s="22">
        <v>36</v>
      </c>
      <c r="CE694" s="22">
        <v>190</v>
      </c>
      <c r="CF694" s="22">
        <v>33</v>
      </c>
      <c r="CG694" s="22">
        <v>527</v>
      </c>
      <c r="CH694" s="22">
        <v>75</v>
      </c>
      <c r="CI694" s="22">
        <v>1.0900000000000001</v>
      </c>
      <c r="CJ694" s="22">
        <v>0.1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0</v>
      </c>
      <c r="B695" s="22">
        <v>0</v>
      </c>
      <c r="C695" s="22">
        <v>440993</v>
      </c>
      <c r="D695" s="22">
        <v>0</v>
      </c>
      <c r="E695" s="22">
        <v>0</v>
      </c>
      <c r="F695" s="22">
        <v>0</v>
      </c>
      <c r="G695" s="22">
        <v>0</v>
      </c>
      <c r="H695" s="22">
        <v>0</v>
      </c>
      <c r="I695" s="22">
        <v>4</v>
      </c>
      <c r="J695" s="20">
        <v>0</v>
      </c>
      <c r="K695" s="20">
        <v>0</v>
      </c>
      <c r="L695" s="22">
        <v>0</v>
      </c>
      <c r="M695" s="20" t="s">
        <v>2277</v>
      </c>
      <c r="N695" s="20">
        <v>0</v>
      </c>
      <c r="O695" s="22">
        <v>486</v>
      </c>
      <c r="P695" s="23" t="b">
        <v>0</v>
      </c>
      <c r="Q695" s="20" t="s">
        <v>2432</v>
      </c>
      <c r="R695" s="20" t="s">
        <v>2433</v>
      </c>
      <c r="S695" s="22">
        <v>55</v>
      </c>
      <c r="T695" s="20" t="s">
        <v>2278</v>
      </c>
      <c r="U695" s="20">
        <v>0</v>
      </c>
      <c r="V695" s="20" t="s">
        <v>2279</v>
      </c>
      <c r="W695" s="20">
        <v>0</v>
      </c>
      <c r="X695" s="23" t="b">
        <v>0</v>
      </c>
      <c r="Y695" s="20"/>
      <c r="Z695" s="20" t="s">
        <v>871</v>
      </c>
      <c r="AA695" s="22">
        <v>17</v>
      </c>
      <c r="AB695" s="22">
        <v>49</v>
      </c>
      <c r="AC695" s="22">
        <v>0</v>
      </c>
      <c r="AD695" s="22">
        <v>0</v>
      </c>
      <c r="AE695" s="22">
        <v>0</v>
      </c>
      <c r="AF695" s="22">
        <v>2166</v>
      </c>
      <c r="AG695" s="22">
        <v>0</v>
      </c>
      <c r="AH695" s="20">
        <v>0</v>
      </c>
      <c r="AI695" s="20">
        <v>0</v>
      </c>
      <c r="AJ695" s="20" t="s">
        <v>2279</v>
      </c>
      <c r="AK695" s="22">
        <v>0</v>
      </c>
      <c r="AL695" s="22">
        <v>0</v>
      </c>
      <c r="AM695" s="22">
        <v>0</v>
      </c>
      <c r="AN695" s="22">
        <v>0</v>
      </c>
      <c r="AO695" s="22">
        <v>0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0</v>
      </c>
      <c r="AX695" s="20">
        <v>0</v>
      </c>
      <c r="AY695" s="20">
        <v>0</v>
      </c>
      <c r="AZ695" s="20">
        <v>0</v>
      </c>
      <c r="BA695" s="20">
        <v>0</v>
      </c>
      <c r="BB695" s="22">
        <v>0</v>
      </c>
      <c r="BC695" s="20">
        <v>0</v>
      </c>
      <c r="BD695" s="20">
        <v>0</v>
      </c>
      <c r="BE695" s="20">
        <v>0</v>
      </c>
      <c r="BF695" s="20">
        <v>0</v>
      </c>
      <c r="BG695" s="22">
        <v>828</v>
      </c>
      <c r="BH695" s="22">
        <v>104</v>
      </c>
      <c r="BI695" s="22">
        <v>828</v>
      </c>
      <c r="BJ695" s="22">
        <v>104</v>
      </c>
      <c r="BK695" s="22">
        <v>827</v>
      </c>
      <c r="BL695" s="22">
        <v>104</v>
      </c>
      <c r="BM695" s="22">
        <v>828</v>
      </c>
      <c r="BN695" s="22">
        <v>104</v>
      </c>
      <c r="BO695" s="20"/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</v>
      </c>
      <c r="BX695" s="22">
        <v>0</v>
      </c>
      <c r="BY695" s="22">
        <v>0</v>
      </c>
      <c r="BZ695" s="22">
        <v>0</v>
      </c>
      <c r="CA695" s="22">
        <v>108</v>
      </c>
      <c r="CB695" s="22">
        <v>31</v>
      </c>
      <c r="CC695" s="22">
        <v>813</v>
      </c>
      <c r="CD695" s="22">
        <v>101</v>
      </c>
      <c r="CE695" s="22">
        <v>827</v>
      </c>
      <c r="CF695" s="22">
        <v>104</v>
      </c>
      <c r="CG695" s="22">
        <v>705</v>
      </c>
      <c r="CH695" s="22">
        <v>98</v>
      </c>
      <c r="CI695" s="22">
        <v>0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0</v>
      </c>
      <c r="B696" s="22">
        <v>0</v>
      </c>
      <c r="C696" s="22">
        <v>443211</v>
      </c>
      <c r="D696" s="22">
        <v>0</v>
      </c>
      <c r="E696" s="22">
        <v>0</v>
      </c>
      <c r="F696" s="22">
        <v>-1</v>
      </c>
      <c r="G696" s="22">
        <v>1</v>
      </c>
      <c r="H696" s="22">
        <v>0</v>
      </c>
      <c r="I696" s="22">
        <v>2</v>
      </c>
      <c r="J696" s="20">
        <v>0</v>
      </c>
      <c r="K696" s="20">
        <v>0</v>
      </c>
      <c r="L696" s="22">
        <v>0</v>
      </c>
      <c r="M696" s="20" t="s">
        <v>1370</v>
      </c>
      <c r="N696" s="20">
        <v>0</v>
      </c>
      <c r="O696" s="22">
        <v>487</v>
      </c>
      <c r="P696" s="23" t="b">
        <v>0</v>
      </c>
      <c r="Q696" s="20" t="s">
        <v>4181</v>
      </c>
      <c r="R696" s="20" t="s">
        <v>3998</v>
      </c>
      <c r="S696" s="22">
        <v>39</v>
      </c>
      <c r="T696" s="20" t="s">
        <v>2280</v>
      </c>
      <c r="U696" s="20">
        <v>0.4</v>
      </c>
      <c r="V696" s="20" t="s">
        <v>2281</v>
      </c>
      <c r="W696" s="20">
        <v>0.1</v>
      </c>
      <c r="X696" s="23" t="b">
        <v>0</v>
      </c>
      <c r="Y696" s="20"/>
      <c r="Z696" s="20" t="s">
        <v>898</v>
      </c>
      <c r="AA696" s="22">
        <v>17</v>
      </c>
      <c r="AB696" s="22">
        <v>49</v>
      </c>
      <c r="AC696" s="22">
        <v>2</v>
      </c>
      <c r="AD696" s="22">
        <v>29994</v>
      </c>
      <c r="AE696" s="22">
        <v>17</v>
      </c>
      <c r="AF696" s="22">
        <v>24041</v>
      </c>
      <c r="AG696" s="22">
        <v>181</v>
      </c>
      <c r="AH696" s="20">
        <v>0</v>
      </c>
      <c r="AI696" s="20">
        <v>0.5</v>
      </c>
      <c r="AJ696" s="20" t="s">
        <v>2281</v>
      </c>
      <c r="AK696" s="22">
        <v>109</v>
      </c>
      <c r="AL696" s="22">
        <v>0</v>
      </c>
      <c r="AM696" s="22">
        <v>0</v>
      </c>
      <c r="AN696" s="22">
        <v>0</v>
      </c>
      <c r="AO696" s="22">
        <v>6</v>
      </c>
      <c r="AP696" s="22">
        <v>0</v>
      </c>
      <c r="AQ696" s="22">
        <v>0</v>
      </c>
      <c r="AR696" s="22">
        <v>0</v>
      </c>
      <c r="AS696" s="22">
        <v>1</v>
      </c>
      <c r="AT696" s="22">
        <v>0</v>
      </c>
      <c r="AU696" s="22">
        <v>0</v>
      </c>
      <c r="AV696" s="22">
        <v>0</v>
      </c>
      <c r="AW696" s="22">
        <v>12</v>
      </c>
      <c r="AX696" s="20">
        <v>8.1999999999999993</v>
      </c>
      <c r="AY696" s="20">
        <v>11.7</v>
      </c>
      <c r="AZ696" s="20">
        <v>2</v>
      </c>
      <c r="BA696" s="20">
        <v>2</v>
      </c>
      <c r="BB696" s="22">
        <v>2</v>
      </c>
      <c r="BC696" s="20">
        <v>0</v>
      </c>
      <c r="BD696" s="20">
        <v>0</v>
      </c>
      <c r="BE696" s="20">
        <v>0</v>
      </c>
      <c r="BF696" s="20">
        <v>2.58</v>
      </c>
      <c r="BG696" s="22">
        <v>486</v>
      </c>
      <c r="BH696" s="22">
        <v>179</v>
      </c>
      <c r="BI696" s="22">
        <v>433</v>
      </c>
      <c r="BJ696" s="22">
        <v>158</v>
      </c>
      <c r="BK696" s="22">
        <v>453</v>
      </c>
      <c r="BL696" s="22">
        <v>165</v>
      </c>
      <c r="BM696" s="22">
        <v>492</v>
      </c>
      <c r="BN696" s="22">
        <v>175</v>
      </c>
      <c r="BO696" s="20"/>
      <c r="BP696" s="20"/>
      <c r="BQ696" s="20"/>
      <c r="BR696" s="20"/>
      <c r="BS696" s="20"/>
      <c r="BT696" s="20"/>
      <c r="BU696" s="22">
        <v>0</v>
      </c>
      <c r="BV696" s="22">
        <v>0</v>
      </c>
      <c r="BW696" s="22">
        <v>0</v>
      </c>
      <c r="BX696" s="22">
        <v>0</v>
      </c>
      <c r="BY696" s="22">
        <v>2.13</v>
      </c>
      <c r="BZ696" s="22">
        <v>4.95</v>
      </c>
      <c r="CA696" s="22">
        <v>816</v>
      </c>
      <c r="CB696" s="22">
        <v>259</v>
      </c>
      <c r="CC696" s="22">
        <v>413</v>
      </c>
      <c r="CD696" s="22">
        <v>139</v>
      </c>
      <c r="CE696" s="22">
        <v>541</v>
      </c>
      <c r="CF696" s="22">
        <v>182</v>
      </c>
      <c r="CG696" s="22">
        <v>368</v>
      </c>
      <c r="CH696" s="22">
        <v>146</v>
      </c>
      <c r="CI696" s="22">
        <v>1.65</v>
      </c>
      <c r="CJ696" s="22">
        <v>0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100</v>
      </c>
      <c r="B697" s="22">
        <v>100</v>
      </c>
      <c r="C697" s="22">
        <v>79934</v>
      </c>
      <c r="D697" s="22">
        <v>0</v>
      </c>
      <c r="E697" s="22">
        <v>0</v>
      </c>
      <c r="F697" s="22">
        <v>-2</v>
      </c>
      <c r="G697" s="22">
        <v>2</v>
      </c>
      <c r="H697" s="22">
        <v>0</v>
      </c>
      <c r="I697" s="22">
        <v>3</v>
      </c>
      <c r="J697" s="20">
        <v>0</v>
      </c>
      <c r="K697" s="20">
        <v>0.5</v>
      </c>
      <c r="L697" s="22">
        <v>0</v>
      </c>
      <c r="M697" s="20" t="s">
        <v>1570</v>
      </c>
      <c r="N697" s="20">
        <v>1</v>
      </c>
      <c r="O697" s="22">
        <v>488</v>
      </c>
      <c r="P697" s="23" t="b">
        <v>0</v>
      </c>
      <c r="Q697" s="20"/>
      <c r="R697" s="20" t="s">
        <v>3446</v>
      </c>
      <c r="S697" s="22">
        <v>48</v>
      </c>
      <c r="T697" s="20" t="s">
        <v>2282</v>
      </c>
      <c r="U697" s="20">
        <v>1.7</v>
      </c>
      <c r="V697" s="20" t="s">
        <v>2283</v>
      </c>
      <c r="W697" s="20">
        <v>0</v>
      </c>
      <c r="X697" s="23" t="b">
        <v>0</v>
      </c>
      <c r="Y697" s="20"/>
      <c r="Z697" s="20" t="s">
        <v>857</v>
      </c>
      <c r="AA697" s="22">
        <v>17</v>
      </c>
      <c r="AB697" s="22">
        <v>49</v>
      </c>
      <c r="AC697" s="22">
        <v>40</v>
      </c>
      <c r="AD697" s="22">
        <v>10158</v>
      </c>
      <c r="AE697" s="22">
        <v>14</v>
      </c>
      <c r="AF697" s="22">
        <v>11232</v>
      </c>
      <c r="AG697" s="22">
        <v>36</v>
      </c>
      <c r="AH697" s="20">
        <v>0.2</v>
      </c>
      <c r="AI697" s="20">
        <v>8.3000000000000007</v>
      </c>
      <c r="AJ697" s="20" t="s">
        <v>2283</v>
      </c>
      <c r="AK697" s="22">
        <v>1400</v>
      </c>
      <c r="AL697" s="22">
        <v>1</v>
      </c>
      <c r="AM697" s="22">
        <v>0</v>
      </c>
      <c r="AN697" s="22">
        <v>0</v>
      </c>
      <c r="AO697" s="22">
        <v>43</v>
      </c>
      <c r="AP697" s="22">
        <v>0</v>
      </c>
      <c r="AQ697" s="22">
        <v>0</v>
      </c>
      <c r="AR697" s="22">
        <v>0</v>
      </c>
      <c r="AS697" s="22">
        <v>7</v>
      </c>
      <c r="AT697" s="22">
        <v>0</v>
      </c>
      <c r="AU697" s="22">
        <v>0</v>
      </c>
      <c r="AV697" s="22">
        <v>3</v>
      </c>
      <c r="AW697" s="22">
        <v>224</v>
      </c>
      <c r="AX697" s="20">
        <v>302.8</v>
      </c>
      <c r="AY697" s="20">
        <v>253.7</v>
      </c>
      <c r="AZ697" s="20">
        <v>82</v>
      </c>
      <c r="BA697" s="20">
        <v>63.8</v>
      </c>
      <c r="BB697" s="22">
        <v>16</v>
      </c>
      <c r="BC697" s="20">
        <v>1.1000000000000001</v>
      </c>
      <c r="BD697" s="20">
        <v>1.22</v>
      </c>
      <c r="BE697" s="20">
        <v>2.3199999999999998</v>
      </c>
      <c r="BF697" s="20">
        <v>34.33</v>
      </c>
      <c r="BG697" s="22">
        <v>197</v>
      </c>
      <c r="BH697" s="22">
        <v>81</v>
      </c>
      <c r="BI697" s="22">
        <v>118</v>
      </c>
      <c r="BJ697" s="22">
        <v>82</v>
      </c>
      <c r="BK697" s="22">
        <v>256</v>
      </c>
      <c r="BL697" s="22">
        <v>131</v>
      </c>
      <c r="BM697" s="22">
        <v>194</v>
      </c>
      <c r="BN697" s="22">
        <v>97</v>
      </c>
      <c r="BO697" s="22">
        <v>4</v>
      </c>
      <c r="BP697" s="20"/>
      <c r="BQ697" s="20"/>
      <c r="BR697" s="20"/>
      <c r="BS697" s="22">
        <v>2</v>
      </c>
      <c r="BT697" s="20"/>
      <c r="BU697" s="22">
        <v>7.0000000000000007E-2</v>
      </c>
      <c r="BV697" s="22">
        <v>0</v>
      </c>
      <c r="BW697" s="22">
        <v>0.08</v>
      </c>
      <c r="BX697" s="22">
        <v>0.15</v>
      </c>
      <c r="BY697" s="22">
        <v>2.21</v>
      </c>
      <c r="BZ697" s="22">
        <v>2.76</v>
      </c>
      <c r="CA697" s="22">
        <v>275</v>
      </c>
      <c r="CB697" s="22">
        <v>176</v>
      </c>
      <c r="CC697" s="22">
        <v>248</v>
      </c>
      <c r="CD697" s="22">
        <v>117</v>
      </c>
      <c r="CE697" s="22">
        <v>352</v>
      </c>
      <c r="CF697" s="22">
        <v>153</v>
      </c>
      <c r="CG697" s="22">
        <v>581</v>
      </c>
      <c r="CH697" s="22">
        <v>211</v>
      </c>
      <c r="CI697" s="22">
        <v>1.03</v>
      </c>
      <c r="CJ697" s="22">
        <v>0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100</v>
      </c>
      <c r="B698" s="22">
        <v>100</v>
      </c>
      <c r="C698" s="22">
        <v>167878</v>
      </c>
      <c r="D698" s="22">
        <v>0</v>
      </c>
      <c r="E698" s="22">
        <v>0</v>
      </c>
      <c r="F698" s="22">
        <v>-2</v>
      </c>
      <c r="G698" s="22">
        <v>2</v>
      </c>
      <c r="H698" s="22">
        <v>0</v>
      </c>
      <c r="I698" s="22">
        <v>3</v>
      </c>
      <c r="J698" s="20">
        <v>0</v>
      </c>
      <c r="K698" s="20">
        <v>1.3</v>
      </c>
      <c r="L698" s="22">
        <v>2</v>
      </c>
      <c r="M698" s="20" t="s">
        <v>998</v>
      </c>
      <c r="N698" s="20">
        <v>1.8</v>
      </c>
      <c r="O698" s="22">
        <v>489</v>
      </c>
      <c r="P698" s="23" t="b">
        <v>0</v>
      </c>
      <c r="Q698" s="20"/>
      <c r="R698" s="20" t="s">
        <v>2856</v>
      </c>
      <c r="S698" s="22">
        <v>48</v>
      </c>
      <c r="T698" s="20" t="s">
        <v>2284</v>
      </c>
      <c r="U698" s="20">
        <v>1.5</v>
      </c>
      <c r="V698" s="20" t="s">
        <v>2285</v>
      </c>
      <c r="W698" s="20">
        <v>0</v>
      </c>
      <c r="X698" s="23" t="b">
        <v>0</v>
      </c>
      <c r="Y698" s="20"/>
      <c r="Z698" s="20" t="s">
        <v>857</v>
      </c>
      <c r="AA698" s="22">
        <v>17</v>
      </c>
      <c r="AB698" s="22">
        <v>49</v>
      </c>
      <c r="AC698" s="22">
        <v>22</v>
      </c>
      <c r="AD698" s="22">
        <v>1055</v>
      </c>
      <c r="AE698" s="22">
        <v>7</v>
      </c>
      <c r="AF698" s="22">
        <v>3037</v>
      </c>
      <c r="AG698" s="22">
        <v>9</v>
      </c>
      <c r="AH698" s="20">
        <v>0.4</v>
      </c>
      <c r="AI698" s="20">
        <v>4.5999999999999996</v>
      </c>
      <c r="AJ698" s="20" t="s">
        <v>2285</v>
      </c>
      <c r="AK698" s="22">
        <v>697</v>
      </c>
      <c r="AL698" s="22">
        <v>0</v>
      </c>
      <c r="AM698" s="22">
        <v>1</v>
      </c>
      <c r="AN698" s="22">
        <v>0</v>
      </c>
      <c r="AO698" s="22">
        <v>15</v>
      </c>
      <c r="AP698" s="22">
        <v>0</v>
      </c>
      <c r="AQ698" s="22">
        <v>0</v>
      </c>
      <c r="AR698" s="22">
        <v>0</v>
      </c>
      <c r="AS698" s="22">
        <v>2</v>
      </c>
      <c r="AT698" s="22">
        <v>0</v>
      </c>
      <c r="AU698" s="22">
        <v>0</v>
      </c>
      <c r="AV698" s="22">
        <v>0</v>
      </c>
      <c r="AW698" s="22">
        <v>86</v>
      </c>
      <c r="AX698" s="20">
        <v>94.4</v>
      </c>
      <c r="AY698" s="20">
        <v>109.5</v>
      </c>
      <c r="AZ698" s="20">
        <v>17</v>
      </c>
      <c r="BA698" s="20">
        <v>21.9</v>
      </c>
      <c r="BB698" s="22">
        <v>6</v>
      </c>
      <c r="BC698" s="20">
        <v>0.15</v>
      </c>
      <c r="BD698" s="20">
        <v>0.42</v>
      </c>
      <c r="BE698" s="20">
        <v>0.56999999999999995</v>
      </c>
      <c r="BF698" s="20">
        <v>15.36</v>
      </c>
      <c r="BG698" s="22">
        <v>354</v>
      </c>
      <c r="BH698" s="22">
        <v>148</v>
      </c>
      <c r="BI698" s="22">
        <v>245</v>
      </c>
      <c r="BJ698" s="22">
        <v>145</v>
      </c>
      <c r="BK698" s="22">
        <v>409</v>
      </c>
      <c r="BL698" s="22">
        <v>204</v>
      </c>
      <c r="BM698" s="22">
        <v>364</v>
      </c>
      <c r="BN698" s="22">
        <v>164</v>
      </c>
      <c r="BO698" s="20"/>
      <c r="BP698" s="20"/>
      <c r="BQ698" s="20"/>
      <c r="BR698" s="20"/>
      <c r="BS698" s="20"/>
      <c r="BT698" s="20"/>
      <c r="BU698" s="22">
        <v>0.02</v>
      </c>
      <c r="BV698" s="22">
        <v>0</v>
      </c>
      <c r="BW698" s="22">
        <v>0.05</v>
      </c>
      <c r="BX698" s="22">
        <v>7.0000000000000007E-2</v>
      </c>
      <c r="BY698" s="22">
        <v>1.98</v>
      </c>
      <c r="BZ698" s="22">
        <v>1.94</v>
      </c>
      <c r="CA698" s="22">
        <v>284</v>
      </c>
      <c r="CB698" s="22">
        <v>184</v>
      </c>
      <c r="CC698" s="22">
        <v>184</v>
      </c>
      <c r="CD698" s="22">
        <v>86</v>
      </c>
      <c r="CE698" s="22">
        <v>386</v>
      </c>
      <c r="CF698" s="22">
        <v>171</v>
      </c>
      <c r="CG698" s="22">
        <v>665</v>
      </c>
      <c r="CH698" s="22">
        <v>258</v>
      </c>
      <c r="CI698" s="22">
        <v>0.77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100</v>
      </c>
      <c r="B699" s="22">
        <v>100</v>
      </c>
      <c r="C699" s="22">
        <v>538207</v>
      </c>
      <c r="D699" s="22">
        <v>0</v>
      </c>
      <c r="E699" s="22">
        <v>0</v>
      </c>
      <c r="F699" s="22">
        <v>-2</v>
      </c>
      <c r="G699" s="22">
        <v>2</v>
      </c>
      <c r="H699" s="22">
        <v>0</v>
      </c>
      <c r="I699" s="22">
        <v>4</v>
      </c>
      <c r="J699" s="20">
        <v>0</v>
      </c>
      <c r="K699" s="20">
        <v>0.5</v>
      </c>
      <c r="L699" s="22">
        <v>1</v>
      </c>
      <c r="M699" s="20" t="s">
        <v>904</v>
      </c>
      <c r="N699" s="20">
        <v>1</v>
      </c>
      <c r="O699" s="22">
        <v>490</v>
      </c>
      <c r="P699" s="23" t="b">
        <v>0</v>
      </c>
      <c r="Q699" s="20"/>
      <c r="R699" s="20" t="s">
        <v>3115</v>
      </c>
      <c r="S699" s="22">
        <v>43</v>
      </c>
      <c r="T699" s="20" t="s">
        <v>2286</v>
      </c>
      <c r="U699" s="20">
        <v>1.2</v>
      </c>
      <c r="V699" s="20" t="s">
        <v>2287</v>
      </c>
      <c r="W699" s="20">
        <v>0.9</v>
      </c>
      <c r="X699" s="23" t="b">
        <v>0</v>
      </c>
      <c r="Y699" s="20"/>
      <c r="Z699" s="20" t="s">
        <v>857</v>
      </c>
      <c r="AA699" s="22">
        <v>17</v>
      </c>
      <c r="AB699" s="22">
        <v>49</v>
      </c>
      <c r="AC699" s="22">
        <v>22</v>
      </c>
      <c r="AD699" s="22">
        <v>295213</v>
      </c>
      <c r="AE699" s="22">
        <v>710</v>
      </c>
      <c r="AF699" s="22">
        <v>358751</v>
      </c>
      <c r="AG699" s="22">
        <v>1374</v>
      </c>
      <c r="AH699" s="20">
        <v>0.2</v>
      </c>
      <c r="AI699" s="20">
        <v>5.0999999999999996</v>
      </c>
      <c r="AJ699" s="20" t="s">
        <v>2287</v>
      </c>
      <c r="AK699" s="22">
        <v>725</v>
      </c>
      <c r="AL699" s="22">
        <v>0</v>
      </c>
      <c r="AM699" s="22">
        <v>1</v>
      </c>
      <c r="AN699" s="22">
        <v>0</v>
      </c>
      <c r="AO699" s="22">
        <v>20</v>
      </c>
      <c r="AP699" s="22">
        <v>0</v>
      </c>
      <c r="AQ699" s="22">
        <v>0</v>
      </c>
      <c r="AR699" s="22">
        <v>0</v>
      </c>
      <c r="AS699" s="22">
        <v>4</v>
      </c>
      <c r="AT699" s="22">
        <v>0</v>
      </c>
      <c r="AU699" s="22">
        <v>0</v>
      </c>
      <c r="AV699" s="22">
        <v>0</v>
      </c>
      <c r="AW699" s="22">
        <v>24</v>
      </c>
      <c r="AX699" s="20">
        <v>23</v>
      </c>
      <c r="AY699" s="20">
        <v>23.6</v>
      </c>
      <c r="AZ699" s="20">
        <v>181</v>
      </c>
      <c r="BA699" s="20">
        <v>22</v>
      </c>
      <c r="BB699" s="22">
        <v>9</v>
      </c>
      <c r="BC699" s="20">
        <v>1.59</v>
      </c>
      <c r="BD699" s="20">
        <v>0.13</v>
      </c>
      <c r="BE699" s="20">
        <v>1.72</v>
      </c>
      <c r="BF699" s="20">
        <v>18.510000000000002</v>
      </c>
      <c r="BG699" s="22">
        <v>459</v>
      </c>
      <c r="BH699" s="22">
        <v>55</v>
      </c>
      <c r="BI699" s="22">
        <v>399</v>
      </c>
      <c r="BJ699" s="22">
        <v>55</v>
      </c>
      <c r="BK699" s="22">
        <v>150</v>
      </c>
      <c r="BL699" s="22">
        <v>38</v>
      </c>
      <c r="BM699" s="22">
        <v>361</v>
      </c>
      <c r="BN699" s="22">
        <v>47</v>
      </c>
      <c r="BO699" s="20"/>
      <c r="BP699" s="20"/>
      <c r="BQ699" s="20"/>
      <c r="BR699" s="20"/>
      <c r="BS699" s="20"/>
      <c r="BT699" s="20"/>
      <c r="BU699" s="22">
        <v>0.2</v>
      </c>
      <c r="BV699" s="22">
        <v>0</v>
      </c>
      <c r="BW699" s="22">
        <v>0.02</v>
      </c>
      <c r="BX699" s="22">
        <v>0.22</v>
      </c>
      <c r="BY699" s="22">
        <v>2.2999999999999998</v>
      </c>
      <c r="BZ699" s="22">
        <v>2.48</v>
      </c>
      <c r="CA699" s="22">
        <v>646</v>
      </c>
      <c r="CB699" s="22">
        <v>107</v>
      </c>
      <c r="CC699" s="22">
        <v>238</v>
      </c>
      <c r="CD699" s="22">
        <v>31</v>
      </c>
      <c r="CE699" s="22">
        <v>416</v>
      </c>
      <c r="CF699" s="22">
        <v>54</v>
      </c>
      <c r="CG699" s="22">
        <v>202</v>
      </c>
      <c r="CH699" s="22">
        <v>31</v>
      </c>
      <c r="CI699" s="22">
        <v>1.1200000000000001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100</v>
      </c>
      <c r="B700" s="22">
        <v>100</v>
      </c>
      <c r="C700" s="22">
        <v>83427</v>
      </c>
      <c r="D700" s="22">
        <v>0</v>
      </c>
      <c r="E700" s="22">
        <v>0</v>
      </c>
      <c r="F700" s="22">
        <v>-2</v>
      </c>
      <c r="G700" s="22">
        <v>2</v>
      </c>
      <c r="H700" s="22">
        <v>0</v>
      </c>
      <c r="I700" s="22">
        <v>2</v>
      </c>
      <c r="J700" s="20">
        <v>0</v>
      </c>
      <c r="K700" s="20">
        <v>1</v>
      </c>
      <c r="L700" s="22">
        <v>7</v>
      </c>
      <c r="M700" s="20" t="s">
        <v>994</v>
      </c>
      <c r="N700" s="20">
        <v>1.5</v>
      </c>
      <c r="O700" s="22">
        <v>576</v>
      </c>
      <c r="P700" s="23" t="b">
        <v>0</v>
      </c>
      <c r="Q700" s="20"/>
      <c r="R700" s="20" t="s">
        <v>3470</v>
      </c>
      <c r="S700" s="22">
        <v>43</v>
      </c>
      <c r="T700" s="20" t="s">
        <v>2288</v>
      </c>
      <c r="U700" s="20">
        <v>1</v>
      </c>
      <c r="V700" s="20" t="s">
        <v>541</v>
      </c>
      <c r="W700" s="20">
        <v>0.1</v>
      </c>
      <c r="X700" s="23" t="b">
        <v>0</v>
      </c>
      <c r="Y700" s="20"/>
      <c r="Z700" s="20" t="s">
        <v>857</v>
      </c>
      <c r="AA700" s="22">
        <v>17</v>
      </c>
      <c r="AB700" s="22">
        <v>49</v>
      </c>
      <c r="AC700" s="22">
        <v>28</v>
      </c>
      <c r="AD700" s="22">
        <v>15400</v>
      </c>
      <c r="AE700" s="22">
        <v>290</v>
      </c>
      <c r="AF700" s="22">
        <v>18669</v>
      </c>
      <c r="AG700" s="22">
        <v>197</v>
      </c>
      <c r="AH700" s="20">
        <v>0.3</v>
      </c>
      <c r="AI700" s="20">
        <v>6.5</v>
      </c>
      <c r="AJ700" s="20" t="s">
        <v>541</v>
      </c>
      <c r="AK700" s="22">
        <v>2320</v>
      </c>
      <c r="AL700" s="22">
        <v>1</v>
      </c>
      <c r="AM700" s="22">
        <v>1</v>
      </c>
      <c r="AN700" s="22">
        <v>1</v>
      </c>
      <c r="AO700" s="22">
        <v>67</v>
      </c>
      <c r="AP700" s="22">
        <v>2</v>
      </c>
      <c r="AQ700" s="22">
        <v>0</v>
      </c>
      <c r="AR700" s="22">
        <v>0</v>
      </c>
      <c r="AS700" s="22">
        <v>7</v>
      </c>
      <c r="AT700" s="22">
        <v>0</v>
      </c>
      <c r="AU700" s="22">
        <v>0</v>
      </c>
      <c r="AV700" s="22">
        <v>1</v>
      </c>
      <c r="AW700" s="22">
        <v>327</v>
      </c>
      <c r="AX700" s="20">
        <v>518.20000000000005</v>
      </c>
      <c r="AY700" s="20">
        <v>114.3</v>
      </c>
      <c r="AZ700" s="20">
        <v>139</v>
      </c>
      <c r="BA700" s="20">
        <v>77.400000000000006</v>
      </c>
      <c r="BB700" s="22">
        <v>25</v>
      </c>
      <c r="BC700" s="20">
        <v>0.97</v>
      </c>
      <c r="BD700" s="20">
        <v>0.69</v>
      </c>
      <c r="BE700" s="20">
        <v>1.66</v>
      </c>
      <c r="BF700" s="20">
        <v>51.47</v>
      </c>
      <c r="BG700" s="22">
        <v>62</v>
      </c>
      <c r="BH700" s="22">
        <v>23</v>
      </c>
      <c r="BI700" s="22">
        <v>239</v>
      </c>
      <c r="BJ700" s="22">
        <v>62</v>
      </c>
      <c r="BK700" s="22">
        <v>187</v>
      </c>
      <c r="BL700" s="22">
        <v>40</v>
      </c>
      <c r="BM700" s="22">
        <v>144</v>
      </c>
      <c r="BN700" s="22">
        <v>36</v>
      </c>
      <c r="BO700" s="20"/>
      <c r="BP700" s="20"/>
      <c r="BQ700" s="20"/>
      <c r="BR700" s="20"/>
      <c r="BS700" s="20"/>
      <c r="BT700" s="20"/>
      <c r="BU700" s="22">
        <v>0.04</v>
      </c>
      <c r="BV700" s="22">
        <v>0</v>
      </c>
      <c r="BW700" s="22">
        <v>0.03</v>
      </c>
      <c r="BX700" s="22">
        <v>7.0000000000000007E-2</v>
      </c>
      <c r="BY700" s="22">
        <v>2</v>
      </c>
      <c r="BZ700" s="22">
        <v>2.6</v>
      </c>
      <c r="CA700" s="22">
        <v>604</v>
      </c>
      <c r="CB700" s="22">
        <v>125</v>
      </c>
      <c r="CC700" s="22">
        <v>203</v>
      </c>
      <c r="CD700" s="22">
        <v>64</v>
      </c>
      <c r="CE700" s="22">
        <v>450</v>
      </c>
      <c r="CF700" s="22">
        <v>159</v>
      </c>
      <c r="CG700" s="22">
        <v>434</v>
      </c>
      <c r="CH700" s="22">
        <v>169</v>
      </c>
      <c r="CI700" s="22">
        <v>0.97</v>
      </c>
      <c r="CJ700" s="22">
        <v>0.04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0</v>
      </c>
      <c r="B701" s="22">
        <v>0</v>
      </c>
      <c r="C701" s="22">
        <v>504198</v>
      </c>
      <c r="D701" s="22">
        <v>0</v>
      </c>
      <c r="E701" s="22">
        <v>0</v>
      </c>
      <c r="F701" s="22">
        <v>-3</v>
      </c>
      <c r="G701" s="22">
        <v>3</v>
      </c>
      <c r="H701" s="22">
        <v>0</v>
      </c>
      <c r="I701" s="22">
        <v>3</v>
      </c>
      <c r="J701" s="20">
        <v>0</v>
      </c>
      <c r="K701" s="20">
        <v>0</v>
      </c>
      <c r="L701" s="22">
        <v>0</v>
      </c>
      <c r="M701" s="20" t="s">
        <v>2289</v>
      </c>
      <c r="N701" s="20">
        <v>0</v>
      </c>
      <c r="O701" s="22">
        <v>587</v>
      </c>
      <c r="P701" s="23" t="b">
        <v>0</v>
      </c>
      <c r="Q701" s="20" t="s">
        <v>4097</v>
      </c>
      <c r="R701" s="20" t="s">
        <v>4182</v>
      </c>
      <c r="S701" s="22">
        <v>47</v>
      </c>
      <c r="T701" s="20" t="s">
        <v>2290</v>
      </c>
      <c r="U701" s="20">
        <v>0.9</v>
      </c>
      <c r="V701" s="20" t="s">
        <v>2291</v>
      </c>
      <c r="W701" s="20">
        <v>0</v>
      </c>
      <c r="X701" s="23" t="b">
        <v>0</v>
      </c>
      <c r="Y701" s="20"/>
      <c r="Z701" s="20" t="s">
        <v>898</v>
      </c>
      <c r="AA701" s="22">
        <v>17</v>
      </c>
      <c r="AB701" s="22">
        <v>49</v>
      </c>
      <c r="AC701" s="22">
        <v>10</v>
      </c>
      <c r="AD701" s="22">
        <v>1082</v>
      </c>
      <c r="AE701" s="22">
        <v>1</v>
      </c>
      <c r="AF701" s="22">
        <v>5641</v>
      </c>
      <c r="AG701" s="22">
        <v>19</v>
      </c>
      <c r="AH701" s="20">
        <v>0</v>
      </c>
      <c r="AI701" s="20">
        <v>2.1</v>
      </c>
      <c r="AJ701" s="20" t="s">
        <v>2291</v>
      </c>
      <c r="AK701" s="22">
        <v>359</v>
      </c>
      <c r="AL701" s="22">
        <v>0</v>
      </c>
      <c r="AM701" s="22">
        <v>0</v>
      </c>
      <c r="AN701" s="22">
        <v>1</v>
      </c>
      <c r="AO701" s="22">
        <v>12</v>
      </c>
      <c r="AP701" s="22">
        <v>1</v>
      </c>
      <c r="AQ701" s="22">
        <v>0</v>
      </c>
      <c r="AR701" s="22">
        <v>0</v>
      </c>
      <c r="AS701" s="22">
        <v>2</v>
      </c>
      <c r="AT701" s="22">
        <v>0</v>
      </c>
      <c r="AU701" s="22">
        <v>0</v>
      </c>
      <c r="AV701" s="22">
        <v>0</v>
      </c>
      <c r="AW701" s="22">
        <v>17</v>
      </c>
      <c r="AX701" s="20">
        <v>32.6</v>
      </c>
      <c r="AY701" s="20">
        <v>44</v>
      </c>
      <c r="AZ701" s="20">
        <v>58</v>
      </c>
      <c r="BA701" s="20">
        <v>13.5</v>
      </c>
      <c r="BB701" s="22">
        <v>4</v>
      </c>
      <c r="BC701" s="20">
        <v>0.81</v>
      </c>
      <c r="BD701" s="20">
        <v>0.12</v>
      </c>
      <c r="BE701" s="20">
        <v>0.93</v>
      </c>
      <c r="BF701" s="20">
        <v>8.51</v>
      </c>
      <c r="BG701" s="22">
        <v>445</v>
      </c>
      <c r="BH701" s="22">
        <v>195</v>
      </c>
      <c r="BI701" s="22">
        <v>355</v>
      </c>
      <c r="BJ701" s="22">
        <v>182</v>
      </c>
      <c r="BK701" s="22">
        <v>305</v>
      </c>
      <c r="BL701" s="22">
        <v>157</v>
      </c>
      <c r="BM701" s="22">
        <v>410</v>
      </c>
      <c r="BN701" s="22">
        <v>187</v>
      </c>
      <c r="BO701" s="20"/>
      <c r="BP701" s="20"/>
      <c r="BQ701" s="20"/>
      <c r="BR701" s="20"/>
      <c r="BS701" s="20"/>
      <c r="BT701" s="20"/>
      <c r="BU701" s="22">
        <v>0.2</v>
      </c>
      <c r="BV701" s="22">
        <v>0</v>
      </c>
      <c r="BW701" s="22">
        <v>0.03</v>
      </c>
      <c r="BX701" s="22">
        <v>0.23</v>
      </c>
      <c r="BY701" s="22">
        <v>2.13</v>
      </c>
      <c r="BZ701" s="22">
        <v>3.01</v>
      </c>
      <c r="CA701" s="22">
        <v>329</v>
      </c>
      <c r="CB701" s="22">
        <v>215</v>
      </c>
      <c r="CC701" s="22">
        <v>738</v>
      </c>
      <c r="CD701" s="22">
        <v>300</v>
      </c>
      <c r="CE701" s="22">
        <v>514</v>
      </c>
      <c r="CF701" s="22">
        <v>242</v>
      </c>
      <c r="CG701" s="22">
        <v>638</v>
      </c>
      <c r="CH701" s="22">
        <v>243</v>
      </c>
      <c r="CI701" s="22">
        <v>1</v>
      </c>
      <c r="CJ701" s="22">
        <v>0.25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2">
        <v>100</v>
      </c>
      <c r="B702" s="22">
        <v>100</v>
      </c>
      <c r="C702" s="22">
        <v>432990</v>
      </c>
      <c r="D702" s="22">
        <v>0</v>
      </c>
      <c r="E702" s="22">
        <v>0</v>
      </c>
      <c r="F702" s="22">
        <v>-2</v>
      </c>
      <c r="G702" s="22">
        <v>2</v>
      </c>
      <c r="H702" s="22">
        <v>0</v>
      </c>
      <c r="I702" s="22">
        <v>2</v>
      </c>
      <c r="J702" s="20">
        <v>0</v>
      </c>
      <c r="K702" s="20">
        <v>0.3</v>
      </c>
      <c r="L702" s="22">
        <v>0</v>
      </c>
      <c r="M702" s="20" t="s">
        <v>2292</v>
      </c>
      <c r="N702" s="20">
        <v>0.8</v>
      </c>
      <c r="O702" s="22">
        <v>592</v>
      </c>
      <c r="P702" s="23" t="b">
        <v>0</v>
      </c>
      <c r="Q702" s="20"/>
      <c r="R702" s="20" t="s">
        <v>3614</v>
      </c>
      <c r="S702" s="22">
        <v>43</v>
      </c>
      <c r="T702" s="20" t="s">
        <v>2293</v>
      </c>
      <c r="U702" s="20">
        <v>0.9</v>
      </c>
      <c r="V702" s="20" t="s">
        <v>2294</v>
      </c>
      <c r="W702" s="20">
        <v>0</v>
      </c>
      <c r="X702" s="23" t="b">
        <v>0</v>
      </c>
      <c r="Y702" s="20"/>
      <c r="Z702" s="20" t="s">
        <v>857</v>
      </c>
      <c r="AA702" s="22">
        <v>17</v>
      </c>
      <c r="AB702" s="22">
        <v>49</v>
      </c>
      <c r="AC702" s="22">
        <v>8</v>
      </c>
      <c r="AD702" s="22">
        <v>1475</v>
      </c>
      <c r="AE702" s="22">
        <v>4</v>
      </c>
      <c r="AF702" s="22">
        <v>4670</v>
      </c>
      <c r="AG702" s="22">
        <v>21</v>
      </c>
      <c r="AH702" s="20">
        <v>0.2</v>
      </c>
      <c r="AI702" s="20">
        <v>1.9</v>
      </c>
      <c r="AJ702" s="20" t="s">
        <v>2294</v>
      </c>
      <c r="AK702" s="22">
        <v>417</v>
      </c>
      <c r="AL702" s="22">
        <v>0</v>
      </c>
      <c r="AM702" s="22">
        <v>0</v>
      </c>
      <c r="AN702" s="22">
        <v>0</v>
      </c>
      <c r="AO702" s="22">
        <v>10</v>
      </c>
      <c r="AP702" s="22">
        <v>0</v>
      </c>
      <c r="AQ702" s="22">
        <v>0</v>
      </c>
      <c r="AR702" s="22">
        <v>0</v>
      </c>
      <c r="AS702" s="22">
        <v>1</v>
      </c>
      <c r="AT702" s="22">
        <v>0</v>
      </c>
      <c r="AU702" s="22">
        <v>0</v>
      </c>
      <c r="AV702" s="22">
        <v>0</v>
      </c>
      <c r="AW702" s="22">
        <v>51</v>
      </c>
      <c r="AX702" s="20">
        <v>70</v>
      </c>
      <c r="AY702" s="20">
        <v>15.9</v>
      </c>
      <c r="AZ702" s="20">
        <v>34</v>
      </c>
      <c r="BA702" s="20">
        <v>12</v>
      </c>
      <c r="BB702" s="22">
        <v>4</v>
      </c>
      <c r="BC702" s="20">
        <v>0.2</v>
      </c>
      <c r="BD702" s="20">
        <v>0.03</v>
      </c>
      <c r="BE702" s="20">
        <v>0.23</v>
      </c>
      <c r="BF702" s="20">
        <v>10.97</v>
      </c>
      <c r="BG702" s="22">
        <v>398</v>
      </c>
      <c r="BH702" s="22">
        <v>151</v>
      </c>
      <c r="BI702" s="22">
        <v>417</v>
      </c>
      <c r="BJ702" s="22">
        <v>152</v>
      </c>
      <c r="BK702" s="22">
        <v>357</v>
      </c>
      <c r="BL702" s="22">
        <v>121</v>
      </c>
      <c r="BM702" s="22">
        <v>420</v>
      </c>
      <c r="BN702" s="22">
        <v>151</v>
      </c>
      <c r="BO702" s="20"/>
      <c r="BP702" s="20"/>
      <c r="BQ702" s="20"/>
      <c r="BR702" s="20"/>
      <c r="BS702" s="20"/>
      <c r="BT702" s="20"/>
      <c r="BU702" s="22">
        <v>0.04</v>
      </c>
      <c r="BV702" s="22">
        <v>0</v>
      </c>
      <c r="BW702" s="22">
        <v>0.01</v>
      </c>
      <c r="BX702" s="22">
        <v>0.05</v>
      </c>
      <c r="BY702" s="22">
        <v>2.37</v>
      </c>
      <c r="BZ702" s="22">
        <v>2.16</v>
      </c>
      <c r="CA702" s="22">
        <v>639</v>
      </c>
      <c r="CB702" s="22">
        <v>148</v>
      </c>
      <c r="CC702" s="22">
        <v>262</v>
      </c>
      <c r="CD702" s="22">
        <v>87</v>
      </c>
      <c r="CE702" s="22">
        <v>508</v>
      </c>
      <c r="CF702" s="22">
        <v>167</v>
      </c>
      <c r="CG702" s="22">
        <v>540</v>
      </c>
      <c r="CH702" s="22">
        <v>205</v>
      </c>
      <c r="CI702" s="22">
        <v>0.86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0</v>
      </c>
      <c r="B703" s="22">
        <v>0</v>
      </c>
      <c r="C703" s="22">
        <v>523957</v>
      </c>
      <c r="D703" s="22">
        <v>0</v>
      </c>
      <c r="E703" s="22">
        <v>0</v>
      </c>
      <c r="F703" s="22">
        <v>-4</v>
      </c>
      <c r="G703" s="22">
        <v>4</v>
      </c>
      <c r="H703" s="22">
        <v>0</v>
      </c>
      <c r="I703" s="22">
        <v>4</v>
      </c>
      <c r="J703" s="20">
        <v>0</v>
      </c>
      <c r="K703" s="20">
        <v>0</v>
      </c>
      <c r="L703" s="22">
        <v>0</v>
      </c>
      <c r="M703" s="20" t="s">
        <v>2295</v>
      </c>
      <c r="N703" s="20">
        <v>0</v>
      </c>
      <c r="O703" s="22">
        <v>593</v>
      </c>
      <c r="P703" s="23" t="b">
        <v>0</v>
      </c>
      <c r="Q703" s="20" t="s">
        <v>3615</v>
      </c>
      <c r="R703" s="20" t="s">
        <v>3616</v>
      </c>
      <c r="S703" s="22">
        <v>51</v>
      </c>
      <c r="T703" s="20" t="s">
        <v>2296</v>
      </c>
      <c r="U703" s="20">
        <v>1.4</v>
      </c>
      <c r="V703" s="20" t="s">
        <v>669</v>
      </c>
      <c r="W703" s="20">
        <v>0</v>
      </c>
      <c r="X703" s="23" t="b">
        <v>0</v>
      </c>
      <c r="Y703" s="20"/>
      <c r="Z703" s="20" t="s">
        <v>871</v>
      </c>
      <c r="AA703" s="22">
        <v>17</v>
      </c>
      <c r="AB703" s="22">
        <v>49</v>
      </c>
      <c r="AC703" s="22">
        <v>11</v>
      </c>
      <c r="AD703" s="22">
        <v>7991</v>
      </c>
      <c r="AE703" s="22">
        <v>0</v>
      </c>
      <c r="AF703" s="22">
        <v>13375</v>
      </c>
      <c r="AG703" s="22">
        <v>13</v>
      </c>
      <c r="AH703" s="20">
        <v>0</v>
      </c>
      <c r="AI703" s="20">
        <v>2.2000000000000002</v>
      </c>
      <c r="AJ703" s="20" t="s">
        <v>2297</v>
      </c>
      <c r="AK703" s="22">
        <v>383</v>
      </c>
      <c r="AL703" s="22">
        <v>0</v>
      </c>
      <c r="AM703" s="22">
        <v>0</v>
      </c>
      <c r="AN703" s="22">
        <v>0</v>
      </c>
      <c r="AO703" s="22">
        <v>13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14</v>
      </c>
      <c r="AX703" s="20">
        <v>25.8</v>
      </c>
      <c r="AY703" s="20">
        <v>56.7</v>
      </c>
      <c r="AZ703" s="20">
        <v>31</v>
      </c>
      <c r="BA703" s="20">
        <v>11.2</v>
      </c>
      <c r="BB703" s="22">
        <v>3</v>
      </c>
      <c r="BC703" s="20">
        <v>0.27</v>
      </c>
      <c r="BD703" s="20">
        <v>0.46</v>
      </c>
      <c r="BE703" s="20">
        <v>0.73</v>
      </c>
      <c r="BF703" s="20">
        <v>11.66</v>
      </c>
      <c r="BG703" s="22">
        <v>454</v>
      </c>
      <c r="BH703" s="22">
        <v>53</v>
      </c>
      <c r="BI703" s="22">
        <v>335</v>
      </c>
      <c r="BJ703" s="22">
        <v>46</v>
      </c>
      <c r="BK703" s="22">
        <v>367</v>
      </c>
      <c r="BL703" s="22">
        <v>56</v>
      </c>
      <c r="BM703" s="22">
        <v>425</v>
      </c>
      <c r="BN703" s="22">
        <v>55</v>
      </c>
      <c r="BO703" s="20"/>
      <c r="BP703" s="20"/>
      <c r="BQ703" s="20"/>
      <c r="BR703" s="20"/>
      <c r="BS703" s="20"/>
      <c r="BT703" s="20"/>
      <c r="BU703" s="22">
        <v>0.06</v>
      </c>
      <c r="BV703" s="22">
        <v>0</v>
      </c>
      <c r="BW703" s="22">
        <v>0.11</v>
      </c>
      <c r="BX703" s="22">
        <v>0.17</v>
      </c>
      <c r="BY703" s="22">
        <v>2.74</v>
      </c>
      <c r="BZ703" s="22">
        <v>3.05</v>
      </c>
      <c r="CA703" s="22">
        <v>170</v>
      </c>
      <c r="CB703" s="22">
        <v>42</v>
      </c>
      <c r="CC703" s="22">
        <v>794</v>
      </c>
      <c r="CD703" s="22">
        <v>95</v>
      </c>
      <c r="CE703" s="22">
        <v>405</v>
      </c>
      <c r="CF703" s="22">
        <v>51</v>
      </c>
      <c r="CG703" s="22">
        <v>595</v>
      </c>
      <c r="CH703" s="22">
        <v>83</v>
      </c>
      <c r="CI703" s="22">
        <v>0.7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100</v>
      </c>
      <c r="B704" s="22">
        <v>100</v>
      </c>
      <c r="C704" s="22">
        <v>424001</v>
      </c>
      <c r="D704" s="22">
        <v>0</v>
      </c>
      <c r="E704" s="22">
        <v>0</v>
      </c>
      <c r="F704" s="22">
        <v>0</v>
      </c>
      <c r="G704" s="22">
        <v>0</v>
      </c>
      <c r="H704" s="22">
        <v>1</v>
      </c>
      <c r="I704" s="22">
        <v>3</v>
      </c>
      <c r="J704" s="20">
        <v>0</v>
      </c>
      <c r="K704" s="20">
        <v>1.3</v>
      </c>
      <c r="L704" s="22">
        <v>1</v>
      </c>
      <c r="M704" s="20" t="s">
        <v>2551</v>
      </c>
      <c r="N704" s="20">
        <v>1.8</v>
      </c>
      <c r="O704" s="22">
        <v>638</v>
      </c>
      <c r="P704" s="23" t="b">
        <v>0</v>
      </c>
      <c r="Q704" s="20"/>
      <c r="R704" s="20" t="s">
        <v>2552</v>
      </c>
      <c r="S704" s="22">
        <v>50</v>
      </c>
      <c r="T704" s="20" t="s">
        <v>2553</v>
      </c>
      <c r="U704" s="20">
        <v>2.2000000000000002</v>
      </c>
      <c r="V704" s="20" t="s">
        <v>2554</v>
      </c>
      <c r="W704" s="20">
        <v>0</v>
      </c>
      <c r="X704" s="23" t="b">
        <v>0</v>
      </c>
      <c r="Y704" s="20"/>
      <c r="Z704" s="20" t="s">
        <v>857</v>
      </c>
      <c r="AA704" s="22">
        <v>17</v>
      </c>
      <c r="AB704" s="22">
        <v>49</v>
      </c>
      <c r="AC704" s="22">
        <v>60</v>
      </c>
      <c r="AD704" s="22">
        <v>6252</v>
      </c>
      <c r="AE704" s="22">
        <v>46</v>
      </c>
      <c r="AF704" s="22">
        <v>5271</v>
      </c>
      <c r="AG704" s="22">
        <v>174</v>
      </c>
      <c r="AH704" s="20">
        <v>0.4</v>
      </c>
      <c r="AI704" s="20">
        <v>12</v>
      </c>
      <c r="AJ704" s="20" t="s">
        <v>2555</v>
      </c>
      <c r="AK704" s="22">
        <v>2166</v>
      </c>
      <c r="AL704" s="22">
        <v>1</v>
      </c>
      <c r="AM704" s="22">
        <v>1</v>
      </c>
      <c r="AN704" s="22">
        <v>1</v>
      </c>
      <c r="AO704" s="22">
        <v>65</v>
      </c>
      <c r="AP704" s="22">
        <v>0</v>
      </c>
      <c r="AQ704" s="22">
        <v>0</v>
      </c>
      <c r="AR704" s="22">
        <v>0</v>
      </c>
      <c r="AS704" s="22">
        <v>2</v>
      </c>
      <c r="AT704" s="22">
        <v>0</v>
      </c>
      <c r="AU704" s="22">
        <v>0</v>
      </c>
      <c r="AV704" s="22">
        <v>4</v>
      </c>
      <c r="AW704" s="22">
        <v>301</v>
      </c>
      <c r="AX704" s="20">
        <v>464.8</v>
      </c>
      <c r="AY704" s="20">
        <v>82.8</v>
      </c>
      <c r="AZ704" s="20">
        <v>102</v>
      </c>
      <c r="BA704" s="20">
        <v>65</v>
      </c>
      <c r="BB704" s="22">
        <v>25</v>
      </c>
      <c r="BC704" s="20">
        <v>0.44</v>
      </c>
      <c r="BD704" s="20">
        <v>0.41</v>
      </c>
      <c r="BE704" s="20">
        <v>0.85</v>
      </c>
      <c r="BF704" s="20">
        <v>48.34</v>
      </c>
      <c r="BG704" s="22">
        <v>80</v>
      </c>
      <c r="BH704" s="22">
        <v>28</v>
      </c>
      <c r="BI704" s="22">
        <v>288</v>
      </c>
      <c r="BJ704" s="22">
        <v>160</v>
      </c>
      <c r="BK704" s="22">
        <v>228</v>
      </c>
      <c r="BL704" s="22">
        <v>120</v>
      </c>
      <c r="BM704" s="22">
        <v>189</v>
      </c>
      <c r="BN704" s="22">
        <v>95</v>
      </c>
      <c r="BO704" s="20"/>
      <c r="BP704" s="20"/>
      <c r="BQ704" s="20"/>
      <c r="BR704" s="20"/>
      <c r="BS704" s="20"/>
      <c r="BT704" s="20"/>
      <c r="BU704" s="22">
        <v>0.02</v>
      </c>
      <c r="BV704" s="22">
        <v>0</v>
      </c>
      <c r="BW704" s="22">
        <v>0.02</v>
      </c>
      <c r="BX704" s="22">
        <v>0.04</v>
      </c>
      <c r="BY704" s="22">
        <v>2.0099999999999998</v>
      </c>
      <c r="BZ704" s="22">
        <v>2.7</v>
      </c>
      <c r="CA704" s="22">
        <v>204</v>
      </c>
      <c r="CB704" s="22">
        <v>127</v>
      </c>
      <c r="CC704" s="22">
        <v>186</v>
      </c>
      <c r="CD704" s="22">
        <v>88</v>
      </c>
      <c r="CE704" s="22">
        <v>280</v>
      </c>
      <c r="CF704" s="22">
        <v>118</v>
      </c>
      <c r="CG704" s="22">
        <v>576</v>
      </c>
      <c r="CH704" s="22">
        <v>207</v>
      </c>
      <c r="CI704" s="22">
        <v>1.04</v>
      </c>
      <c r="CJ704" s="22">
        <v>0.04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0</v>
      </c>
      <c r="B705" s="22">
        <v>0</v>
      </c>
      <c r="C705" s="22">
        <v>471848</v>
      </c>
      <c r="D705" s="22">
        <v>0</v>
      </c>
      <c r="E705" s="22">
        <v>0</v>
      </c>
      <c r="F705" s="22">
        <v>-1</v>
      </c>
      <c r="G705" s="22">
        <v>1</v>
      </c>
      <c r="H705" s="22">
        <v>0</v>
      </c>
      <c r="I705" s="22">
        <v>2</v>
      </c>
      <c r="J705" s="20">
        <v>0</v>
      </c>
      <c r="K705" s="20">
        <v>0</v>
      </c>
      <c r="L705" s="22">
        <v>0</v>
      </c>
      <c r="M705" s="20" t="s">
        <v>2556</v>
      </c>
      <c r="N705" s="20">
        <v>0</v>
      </c>
      <c r="O705" s="22">
        <v>653</v>
      </c>
      <c r="P705" s="23" t="b">
        <v>0</v>
      </c>
      <c r="Q705" s="20" t="s">
        <v>3943</v>
      </c>
      <c r="R705" s="20" t="s">
        <v>3944</v>
      </c>
      <c r="S705" s="22">
        <v>39</v>
      </c>
      <c r="T705" s="20" t="s">
        <v>2557</v>
      </c>
      <c r="U705" s="20">
        <v>0</v>
      </c>
      <c r="V705" s="20" t="s">
        <v>2558</v>
      </c>
      <c r="W705" s="20">
        <v>0.1</v>
      </c>
      <c r="X705" s="23" t="b">
        <v>0</v>
      </c>
      <c r="Y705" s="20"/>
      <c r="Z705" s="20" t="s">
        <v>871</v>
      </c>
      <c r="AA705" s="22">
        <v>17</v>
      </c>
      <c r="AB705" s="22">
        <v>49</v>
      </c>
      <c r="AC705" s="22">
        <v>0</v>
      </c>
      <c r="AD705" s="22">
        <v>6547</v>
      </c>
      <c r="AE705" s="22">
        <v>0</v>
      </c>
      <c r="AF705" s="22">
        <v>6433</v>
      </c>
      <c r="AG705" s="22">
        <v>51</v>
      </c>
      <c r="AH705" s="20">
        <v>0</v>
      </c>
      <c r="AI705" s="20">
        <v>0</v>
      </c>
      <c r="AJ705" s="20" t="s">
        <v>2558</v>
      </c>
      <c r="AK705" s="22">
        <v>0</v>
      </c>
      <c r="AL705" s="22">
        <v>0</v>
      </c>
      <c r="AM705" s="22">
        <v>0</v>
      </c>
      <c r="AN705" s="22">
        <v>0</v>
      </c>
      <c r="AO705" s="22">
        <v>0</v>
      </c>
      <c r="AP705" s="22">
        <v>0</v>
      </c>
      <c r="AQ705" s="22">
        <v>0</v>
      </c>
      <c r="AR705" s="22">
        <v>0</v>
      </c>
      <c r="AS705" s="22">
        <v>0</v>
      </c>
      <c r="AT705" s="22">
        <v>0</v>
      </c>
      <c r="AU705" s="22">
        <v>0</v>
      </c>
      <c r="AV705" s="22">
        <v>0</v>
      </c>
      <c r="AW705" s="22">
        <v>0</v>
      </c>
      <c r="AX705" s="20">
        <v>0</v>
      </c>
      <c r="AY705" s="20">
        <v>0</v>
      </c>
      <c r="AZ705" s="20">
        <v>0</v>
      </c>
      <c r="BA705" s="20">
        <v>0</v>
      </c>
      <c r="BB705" s="22">
        <v>0</v>
      </c>
      <c r="BC705" s="20">
        <v>0</v>
      </c>
      <c r="BD705" s="20">
        <v>0</v>
      </c>
      <c r="BE705" s="20">
        <v>0</v>
      </c>
      <c r="BF705" s="20">
        <v>0</v>
      </c>
      <c r="BG705" s="22">
        <v>554</v>
      </c>
      <c r="BH705" s="22">
        <v>193</v>
      </c>
      <c r="BI705" s="22">
        <v>540</v>
      </c>
      <c r="BJ705" s="22">
        <v>192</v>
      </c>
      <c r="BK705" s="22">
        <v>499</v>
      </c>
      <c r="BL705" s="22">
        <v>178</v>
      </c>
      <c r="BM705" s="22">
        <v>557</v>
      </c>
      <c r="BN705" s="22">
        <v>192</v>
      </c>
      <c r="BO705" s="20"/>
      <c r="BP705" s="20"/>
      <c r="BQ705" s="20"/>
      <c r="BR705" s="20"/>
      <c r="BS705" s="20"/>
      <c r="BT705" s="20"/>
      <c r="BU705" s="22">
        <v>0</v>
      </c>
      <c r="BV705" s="22">
        <v>0</v>
      </c>
      <c r="BW705" s="22">
        <v>0</v>
      </c>
      <c r="BX705" s="22">
        <v>0</v>
      </c>
      <c r="BY705" s="22">
        <v>0</v>
      </c>
      <c r="BZ705" s="22">
        <v>0</v>
      </c>
      <c r="CA705" s="22">
        <v>819</v>
      </c>
      <c r="CB705" s="22">
        <v>260</v>
      </c>
      <c r="CC705" s="22">
        <v>416</v>
      </c>
      <c r="CD705" s="22">
        <v>140</v>
      </c>
      <c r="CE705" s="22">
        <v>565</v>
      </c>
      <c r="CF705" s="22">
        <v>189</v>
      </c>
      <c r="CG705" s="22">
        <v>472</v>
      </c>
      <c r="CH705" s="22">
        <v>184</v>
      </c>
      <c r="CI705" s="22">
        <v>0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2">
        <v>0</v>
      </c>
      <c r="B706" s="22">
        <v>0</v>
      </c>
      <c r="C706" s="22">
        <v>532377</v>
      </c>
      <c r="D706" s="22">
        <v>0</v>
      </c>
      <c r="E706" s="22">
        <v>0</v>
      </c>
      <c r="F706" s="22">
        <v>0</v>
      </c>
      <c r="G706" s="22">
        <v>0</v>
      </c>
      <c r="H706" s="22">
        <v>0</v>
      </c>
      <c r="I706" s="22">
        <v>4</v>
      </c>
      <c r="J706" s="20">
        <v>0</v>
      </c>
      <c r="K706" s="20">
        <v>0</v>
      </c>
      <c r="L706" s="22">
        <v>0</v>
      </c>
      <c r="M706" s="20" t="s">
        <v>2169</v>
      </c>
      <c r="N706" s="20">
        <v>0</v>
      </c>
      <c r="O706" s="22">
        <v>654</v>
      </c>
      <c r="P706" s="23" t="b">
        <v>0</v>
      </c>
      <c r="Q706" s="20" t="s">
        <v>2991</v>
      </c>
      <c r="R706" s="20" t="s">
        <v>2992</v>
      </c>
      <c r="S706" s="22">
        <v>45</v>
      </c>
      <c r="T706" s="20" t="s">
        <v>2559</v>
      </c>
      <c r="U706" s="20">
        <v>0</v>
      </c>
      <c r="V706" s="20" t="s">
        <v>2560</v>
      </c>
      <c r="W706" s="20">
        <v>0</v>
      </c>
      <c r="X706" s="23" t="b">
        <v>0</v>
      </c>
      <c r="Y706" s="20"/>
      <c r="Z706" s="20" t="s">
        <v>871</v>
      </c>
      <c r="AA706" s="22">
        <v>17</v>
      </c>
      <c r="AB706" s="22">
        <v>49</v>
      </c>
      <c r="AC706" s="22">
        <v>0</v>
      </c>
      <c r="AD706" s="22">
        <v>3568</v>
      </c>
      <c r="AE706" s="22">
        <v>0</v>
      </c>
      <c r="AF706" s="22">
        <v>4883</v>
      </c>
      <c r="AG706" s="22">
        <v>1</v>
      </c>
      <c r="AH706" s="20">
        <v>0</v>
      </c>
      <c r="AI706" s="20">
        <v>0</v>
      </c>
      <c r="AJ706" s="20" t="s">
        <v>2560</v>
      </c>
      <c r="AK706" s="22">
        <v>0</v>
      </c>
      <c r="AL706" s="22">
        <v>0</v>
      </c>
      <c r="AM706" s="22">
        <v>0</v>
      </c>
      <c r="AN706" s="22">
        <v>0</v>
      </c>
      <c r="AO706" s="22">
        <v>0</v>
      </c>
      <c r="AP706" s="22">
        <v>0</v>
      </c>
      <c r="AQ706" s="22">
        <v>0</v>
      </c>
      <c r="AR706" s="22">
        <v>0</v>
      </c>
      <c r="AS706" s="22">
        <v>0</v>
      </c>
      <c r="AT706" s="22">
        <v>0</v>
      </c>
      <c r="AU706" s="22">
        <v>0</v>
      </c>
      <c r="AV706" s="22">
        <v>0</v>
      </c>
      <c r="AW706" s="22">
        <v>0</v>
      </c>
      <c r="AX706" s="20">
        <v>0</v>
      </c>
      <c r="AY706" s="20">
        <v>0</v>
      </c>
      <c r="AZ706" s="20">
        <v>0</v>
      </c>
      <c r="BA706" s="20">
        <v>0</v>
      </c>
      <c r="BB706" s="22">
        <v>0</v>
      </c>
      <c r="BC706" s="20">
        <v>0</v>
      </c>
      <c r="BD706" s="20">
        <v>0</v>
      </c>
      <c r="BE706" s="20">
        <v>0</v>
      </c>
      <c r="BF706" s="20">
        <v>0</v>
      </c>
      <c r="BG706" s="22">
        <v>770</v>
      </c>
      <c r="BH706" s="22">
        <v>89</v>
      </c>
      <c r="BI706" s="22">
        <v>766</v>
      </c>
      <c r="BJ706" s="22">
        <v>90</v>
      </c>
      <c r="BK706" s="22">
        <v>755</v>
      </c>
      <c r="BL706" s="22">
        <v>89</v>
      </c>
      <c r="BM706" s="22">
        <v>773</v>
      </c>
      <c r="BN706" s="22">
        <v>91</v>
      </c>
      <c r="BO706" s="20"/>
      <c r="BP706" s="20"/>
      <c r="BQ706" s="20"/>
      <c r="BR706" s="20"/>
      <c r="BS706" s="20"/>
      <c r="BT706" s="20"/>
      <c r="BU706" s="22">
        <v>0</v>
      </c>
      <c r="BV706" s="22">
        <v>0</v>
      </c>
      <c r="BW706" s="22">
        <v>0</v>
      </c>
      <c r="BX706" s="22">
        <v>0</v>
      </c>
      <c r="BY706" s="22">
        <v>0</v>
      </c>
      <c r="BZ706" s="22">
        <v>0</v>
      </c>
      <c r="CA706" s="22">
        <v>483</v>
      </c>
      <c r="CB706" s="22">
        <v>87</v>
      </c>
      <c r="CC706" s="22">
        <v>699</v>
      </c>
      <c r="CD706" s="22">
        <v>71</v>
      </c>
      <c r="CE706" s="22">
        <v>772</v>
      </c>
      <c r="CF706" s="22">
        <v>91</v>
      </c>
      <c r="CG706" s="22">
        <v>625</v>
      </c>
      <c r="CH706" s="22">
        <v>85</v>
      </c>
      <c r="CI706" s="22">
        <v>0</v>
      </c>
      <c r="CJ706" s="22">
        <v>0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0"/>
      <c r="B707" s="20"/>
      <c r="C707" s="22">
        <v>538210</v>
      </c>
      <c r="D707" s="22">
        <v>0</v>
      </c>
      <c r="E707" s="22">
        <v>0</v>
      </c>
      <c r="F707" s="22">
        <v>-1</v>
      </c>
      <c r="G707" s="22">
        <v>1</v>
      </c>
      <c r="H707" s="22">
        <v>0</v>
      </c>
      <c r="I707" s="22">
        <v>3</v>
      </c>
      <c r="J707" s="20">
        <v>0</v>
      </c>
      <c r="K707" s="20">
        <v>0</v>
      </c>
      <c r="L707" s="22">
        <v>0</v>
      </c>
      <c r="M707" s="20" t="s">
        <v>2561</v>
      </c>
      <c r="N707" s="20">
        <v>0.5</v>
      </c>
      <c r="O707" s="22">
        <v>655</v>
      </c>
      <c r="P707" s="23" t="b">
        <v>0</v>
      </c>
      <c r="Q707" s="20"/>
      <c r="R707" s="20"/>
      <c r="S707" s="22">
        <v>44</v>
      </c>
      <c r="T707" s="20" t="s">
        <v>2562</v>
      </c>
      <c r="U707" s="20">
        <v>1.3</v>
      </c>
      <c r="V707" s="20" t="s">
        <v>661</v>
      </c>
      <c r="W707" s="20">
        <v>0</v>
      </c>
      <c r="X707" s="23" t="b">
        <v>0</v>
      </c>
      <c r="Y707" s="20"/>
      <c r="Z707" s="20" t="s">
        <v>857</v>
      </c>
      <c r="AA707" s="22">
        <v>17</v>
      </c>
      <c r="AB707" s="22">
        <v>49</v>
      </c>
      <c r="AC707" s="22">
        <v>17</v>
      </c>
      <c r="AD707" s="22">
        <v>6708</v>
      </c>
      <c r="AE707" s="22">
        <v>7</v>
      </c>
      <c r="AF707" s="22">
        <v>6174</v>
      </c>
      <c r="AG707" s="22">
        <v>33</v>
      </c>
      <c r="AH707" s="20">
        <v>0.1</v>
      </c>
      <c r="AI707" s="20">
        <v>3.9</v>
      </c>
      <c r="AJ707" s="20" t="s">
        <v>661</v>
      </c>
      <c r="AK707" s="22">
        <v>647</v>
      </c>
      <c r="AL707" s="22">
        <v>0</v>
      </c>
      <c r="AM707" s="22">
        <v>0</v>
      </c>
      <c r="AN707" s="22">
        <v>1</v>
      </c>
      <c r="AO707" s="22">
        <v>18</v>
      </c>
      <c r="AP707" s="22">
        <v>0</v>
      </c>
      <c r="AQ707" s="22">
        <v>0</v>
      </c>
      <c r="AR707" s="22">
        <v>0</v>
      </c>
      <c r="AS707" s="22">
        <v>1</v>
      </c>
      <c r="AT707" s="22">
        <v>0</v>
      </c>
      <c r="AU707" s="22">
        <v>0</v>
      </c>
      <c r="AV707" s="22">
        <v>0</v>
      </c>
      <c r="AW707" s="22">
        <v>58</v>
      </c>
      <c r="AX707" s="20">
        <v>55.6</v>
      </c>
      <c r="AY707" s="20">
        <v>31.3</v>
      </c>
      <c r="AZ707" s="20">
        <v>46</v>
      </c>
      <c r="BA707" s="20">
        <v>13.4</v>
      </c>
      <c r="BB707" s="22">
        <v>8</v>
      </c>
      <c r="BC707" s="20">
        <v>0.32</v>
      </c>
      <c r="BD707" s="20">
        <v>0.21</v>
      </c>
      <c r="BE707" s="20">
        <v>0.53</v>
      </c>
      <c r="BF707" s="20">
        <v>9.6300000000000008</v>
      </c>
      <c r="BG707" s="22">
        <v>413</v>
      </c>
      <c r="BH707" s="22">
        <v>176</v>
      </c>
      <c r="BI707" s="22">
        <v>381</v>
      </c>
      <c r="BJ707" s="22">
        <v>191</v>
      </c>
      <c r="BK707" s="22">
        <v>324</v>
      </c>
      <c r="BL707" s="22">
        <v>167</v>
      </c>
      <c r="BM707" s="22">
        <v>412</v>
      </c>
      <c r="BN707" s="22">
        <v>188</v>
      </c>
      <c r="BO707" s="20"/>
      <c r="BP707" s="20"/>
      <c r="BQ707" s="20"/>
      <c r="BR707" s="20"/>
      <c r="BS707" s="20"/>
      <c r="BT707" s="20"/>
      <c r="BU707" s="22">
        <v>0.04</v>
      </c>
      <c r="BV707" s="22">
        <v>0</v>
      </c>
      <c r="BW707" s="22">
        <v>0.03</v>
      </c>
      <c r="BX707" s="22">
        <v>7.0000000000000007E-2</v>
      </c>
      <c r="BY707" s="22">
        <v>1.34</v>
      </c>
      <c r="BZ707" s="22">
        <v>2.5</v>
      </c>
      <c r="CA707" s="22">
        <v>593</v>
      </c>
      <c r="CB707" s="22">
        <v>341</v>
      </c>
      <c r="CC707" s="22">
        <v>309</v>
      </c>
      <c r="CD707" s="22">
        <v>151</v>
      </c>
      <c r="CE707" s="22">
        <v>409</v>
      </c>
      <c r="CF707" s="22">
        <v>184</v>
      </c>
      <c r="CG707" s="22">
        <v>572</v>
      </c>
      <c r="CH707" s="22">
        <v>204</v>
      </c>
      <c r="CI707" s="22">
        <v>1.1100000000000001</v>
      </c>
      <c r="CJ707" s="22">
        <v>0.14000000000000001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0</v>
      </c>
      <c r="B708" s="22">
        <v>0</v>
      </c>
      <c r="C708" s="22">
        <v>487836</v>
      </c>
      <c r="D708" s="22">
        <v>0</v>
      </c>
      <c r="E708" s="22">
        <v>0</v>
      </c>
      <c r="F708" s="22">
        <v>-1</v>
      </c>
      <c r="G708" s="22">
        <v>1</v>
      </c>
      <c r="H708" s="22">
        <v>0</v>
      </c>
      <c r="I708" s="22">
        <v>4</v>
      </c>
      <c r="J708" s="20">
        <v>0</v>
      </c>
      <c r="K708" s="20">
        <v>0</v>
      </c>
      <c r="L708" s="22">
        <v>0</v>
      </c>
      <c r="M708" s="20" t="s">
        <v>2563</v>
      </c>
      <c r="N708" s="20">
        <v>0</v>
      </c>
      <c r="O708" s="22">
        <v>656</v>
      </c>
      <c r="P708" s="23" t="b">
        <v>0</v>
      </c>
      <c r="Q708" s="20" t="s">
        <v>3945</v>
      </c>
      <c r="R708" s="20" t="s">
        <v>3946</v>
      </c>
      <c r="S708" s="22">
        <v>44</v>
      </c>
      <c r="T708" s="20" t="s">
        <v>2564</v>
      </c>
      <c r="U708" s="20">
        <v>1</v>
      </c>
      <c r="V708" s="20" t="s">
        <v>2565</v>
      </c>
      <c r="W708" s="20">
        <v>0.1</v>
      </c>
      <c r="X708" s="23" t="b">
        <v>0</v>
      </c>
      <c r="Y708" s="20"/>
      <c r="Z708" s="20" t="s">
        <v>871</v>
      </c>
      <c r="AA708" s="22">
        <v>17</v>
      </c>
      <c r="AB708" s="22">
        <v>49</v>
      </c>
      <c r="AC708" s="22">
        <v>2</v>
      </c>
      <c r="AD708" s="22">
        <v>12007</v>
      </c>
      <c r="AE708" s="22">
        <v>0</v>
      </c>
      <c r="AF708" s="22">
        <v>12580</v>
      </c>
      <c r="AG708" s="22">
        <v>37</v>
      </c>
      <c r="AH708" s="20">
        <v>0</v>
      </c>
      <c r="AI708" s="20">
        <v>0.5</v>
      </c>
      <c r="AJ708" s="20" t="s">
        <v>2565</v>
      </c>
      <c r="AK708" s="22">
        <v>11</v>
      </c>
      <c r="AL708" s="22">
        <v>0</v>
      </c>
      <c r="AM708" s="22">
        <v>0</v>
      </c>
      <c r="AN708" s="22">
        <v>0</v>
      </c>
      <c r="AO708" s="22">
        <v>1</v>
      </c>
      <c r="AP708" s="22">
        <v>0</v>
      </c>
      <c r="AQ708" s="22">
        <v>0</v>
      </c>
      <c r="AR708" s="22">
        <v>0</v>
      </c>
      <c r="AS708" s="22">
        <v>0</v>
      </c>
      <c r="AT708" s="22">
        <v>0</v>
      </c>
      <c r="AU708" s="22">
        <v>0</v>
      </c>
      <c r="AV708" s="22">
        <v>0</v>
      </c>
      <c r="AW708" s="22">
        <v>5</v>
      </c>
      <c r="AX708" s="20">
        <v>0</v>
      </c>
      <c r="AY708" s="20">
        <v>0.3</v>
      </c>
      <c r="AZ708" s="20">
        <v>0</v>
      </c>
      <c r="BA708" s="20">
        <v>0</v>
      </c>
      <c r="BB708" s="22">
        <v>0</v>
      </c>
      <c r="BC708" s="20">
        <v>0</v>
      </c>
      <c r="BD708" s="20">
        <v>0</v>
      </c>
      <c r="BE708" s="20">
        <v>0</v>
      </c>
      <c r="BF708" s="20">
        <v>0.12</v>
      </c>
      <c r="BG708" s="22">
        <v>695</v>
      </c>
      <c r="BH708" s="22">
        <v>70</v>
      </c>
      <c r="BI708" s="22">
        <v>493</v>
      </c>
      <c r="BJ708" s="22">
        <v>64</v>
      </c>
      <c r="BK708" s="22">
        <v>659</v>
      </c>
      <c r="BL708" s="22">
        <v>68</v>
      </c>
      <c r="BM708" s="22">
        <v>698</v>
      </c>
      <c r="BN708" s="22">
        <v>72</v>
      </c>
      <c r="BO708" s="20"/>
      <c r="BP708" s="20"/>
      <c r="BQ708" s="20"/>
      <c r="BR708" s="20"/>
      <c r="BS708" s="20"/>
      <c r="BT708" s="20"/>
      <c r="BU708" s="22">
        <v>0</v>
      </c>
      <c r="BV708" s="22">
        <v>0</v>
      </c>
      <c r="BW708" s="22">
        <v>0</v>
      </c>
      <c r="BX708" s="22">
        <v>0</v>
      </c>
      <c r="BY708" s="22">
        <v>0.98</v>
      </c>
      <c r="BZ708" s="22">
        <v>8.18</v>
      </c>
      <c r="CA708" s="22">
        <v>577</v>
      </c>
      <c r="CB708" s="22">
        <v>103</v>
      </c>
      <c r="CC708" s="22">
        <v>603</v>
      </c>
      <c r="CD708" s="22">
        <v>51</v>
      </c>
      <c r="CE708" s="22">
        <v>458</v>
      </c>
      <c r="CF708" s="22">
        <v>56</v>
      </c>
      <c r="CG708" s="22">
        <v>484</v>
      </c>
      <c r="CH708" s="22">
        <v>68</v>
      </c>
      <c r="CI708" s="22">
        <v>0</v>
      </c>
      <c r="CJ708" s="22">
        <v>0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2">
        <v>100</v>
      </c>
      <c r="B709" s="22">
        <v>100</v>
      </c>
      <c r="C709" s="22">
        <v>196100</v>
      </c>
      <c r="D709" s="22">
        <v>0</v>
      </c>
      <c r="E709" s="22">
        <v>0</v>
      </c>
      <c r="F709" s="22">
        <v>-1</v>
      </c>
      <c r="G709" s="22">
        <v>1</v>
      </c>
      <c r="H709" s="22">
        <v>1</v>
      </c>
      <c r="I709" s="22">
        <v>3</v>
      </c>
      <c r="J709" s="20">
        <v>0</v>
      </c>
      <c r="K709" s="20">
        <v>2.7</v>
      </c>
      <c r="L709" s="22">
        <v>7</v>
      </c>
      <c r="M709" s="20" t="s">
        <v>2566</v>
      </c>
      <c r="N709" s="20">
        <v>3.2</v>
      </c>
      <c r="O709" s="22">
        <v>663</v>
      </c>
      <c r="P709" s="23" t="b">
        <v>0</v>
      </c>
      <c r="Q709" s="20"/>
      <c r="R709" s="20" t="s">
        <v>3999</v>
      </c>
      <c r="S709" s="22">
        <v>49</v>
      </c>
      <c r="T709" s="20" t="s">
        <v>2567</v>
      </c>
      <c r="U709" s="20">
        <v>2.7</v>
      </c>
      <c r="V709" s="20" t="s">
        <v>2568</v>
      </c>
      <c r="W709" s="20">
        <v>0.1</v>
      </c>
      <c r="X709" s="23" t="b">
        <v>0</v>
      </c>
      <c r="Y709" s="20"/>
      <c r="Z709" s="20" t="s">
        <v>857</v>
      </c>
      <c r="AA709" s="22">
        <v>17</v>
      </c>
      <c r="AB709" s="22">
        <v>49</v>
      </c>
      <c r="AC709" s="22">
        <v>71</v>
      </c>
      <c r="AD709" s="22">
        <v>66996</v>
      </c>
      <c r="AE709" s="22">
        <v>170</v>
      </c>
      <c r="AF709" s="22">
        <v>61232</v>
      </c>
      <c r="AG709" s="22">
        <v>219</v>
      </c>
      <c r="AH709" s="20">
        <v>0.7</v>
      </c>
      <c r="AI709" s="20">
        <v>14.5</v>
      </c>
      <c r="AJ709" s="20" t="s">
        <v>2568</v>
      </c>
      <c r="AK709" s="22">
        <v>2062</v>
      </c>
      <c r="AL709" s="22">
        <v>3</v>
      </c>
      <c r="AM709" s="22">
        <v>3</v>
      </c>
      <c r="AN709" s="22">
        <v>2</v>
      </c>
      <c r="AO709" s="22">
        <v>55</v>
      </c>
      <c r="AP709" s="22">
        <v>0</v>
      </c>
      <c r="AQ709" s="22">
        <v>0</v>
      </c>
      <c r="AR709" s="22">
        <v>0</v>
      </c>
      <c r="AS709" s="22">
        <v>8</v>
      </c>
      <c r="AT709" s="22">
        <v>0</v>
      </c>
      <c r="AU709" s="22">
        <v>0</v>
      </c>
      <c r="AV709" s="22">
        <v>4</v>
      </c>
      <c r="AW709" s="22">
        <v>303</v>
      </c>
      <c r="AX709" s="20">
        <v>374.8</v>
      </c>
      <c r="AY709" s="20">
        <v>600.29999999999995</v>
      </c>
      <c r="AZ709" s="20">
        <v>204</v>
      </c>
      <c r="BA709" s="20">
        <v>117.7</v>
      </c>
      <c r="BB709" s="22">
        <v>24</v>
      </c>
      <c r="BC709" s="20">
        <v>2.23</v>
      </c>
      <c r="BD709" s="20">
        <v>2.69</v>
      </c>
      <c r="BE709" s="20">
        <v>4.91</v>
      </c>
      <c r="BF709" s="20">
        <v>44.27</v>
      </c>
      <c r="BG709" s="22">
        <v>134</v>
      </c>
      <c r="BH709" s="22">
        <v>57</v>
      </c>
      <c r="BI709" s="22">
        <v>25</v>
      </c>
      <c r="BJ709" s="22">
        <v>20</v>
      </c>
      <c r="BK709" s="22">
        <v>137</v>
      </c>
      <c r="BL709" s="22">
        <v>87</v>
      </c>
      <c r="BM709" s="22">
        <v>70</v>
      </c>
      <c r="BN709" s="22">
        <v>53</v>
      </c>
      <c r="BO709" s="22">
        <v>2</v>
      </c>
      <c r="BP709" s="20"/>
      <c r="BQ709" s="22">
        <v>1</v>
      </c>
      <c r="BR709" s="20"/>
      <c r="BS709" s="20"/>
      <c r="BT709" s="20"/>
      <c r="BU709" s="22">
        <v>0.1</v>
      </c>
      <c r="BV709" s="22">
        <v>0</v>
      </c>
      <c r="BW709" s="22">
        <v>0.12</v>
      </c>
      <c r="BX709" s="22">
        <v>0.22</v>
      </c>
      <c r="BY709" s="22">
        <v>1.93</v>
      </c>
      <c r="BZ709" s="22">
        <v>2.4</v>
      </c>
      <c r="CA709" s="22">
        <v>237</v>
      </c>
      <c r="CB709" s="22">
        <v>153</v>
      </c>
      <c r="CC709" s="22">
        <v>86</v>
      </c>
      <c r="CD709" s="22">
        <v>38</v>
      </c>
      <c r="CE709" s="22">
        <v>183</v>
      </c>
      <c r="CF709" s="22">
        <v>82</v>
      </c>
      <c r="CG709" s="22">
        <v>384</v>
      </c>
      <c r="CH709" s="22">
        <v>120</v>
      </c>
      <c r="CI709" s="22">
        <v>1.05</v>
      </c>
      <c r="CJ709" s="22">
        <v>0.09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100</v>
      </c>
      <c r="B710" s="22">
        <v>100</v>
      </c>
      <c r="C710" s="22">
        <v>173807</v>
      </c>
      <c r="D710" s="22">
        <v>0</v>
      </c>
      <c r="E710" s="22">
        <v>0</v>
      </c>
      <c r="F710" s="22">
        <v>0</v>
      </c>
      <c r="G710" s="22">
        <v>0</v>
      </c>
      <c r="H710" s="22">
        <v>0</v>
      </c>
      <c r="I710" s="22">
        <v>3</v>
      </c>
      <c r="J710" s="20">
        <v>0</v>
      </c>
      <c r="K710" s="20">
        <v>0.3</v>
      </c>
      <c r="L710" s="22">
        <v>1</v>
      </c>
      <c r="M710" s="20" t="s">
        <v>1259</v>
      </c>
      <c r="N710" s="20">
        <v>0.8</v>
      </c>
      <c r="O710" s="22">
        <v>666</v>
      </c>
      <c r="P710" s="23" t="b">
        <v>0</v>
      </c>
      <c r="Q710" s="20"/>
      <c r="R710" s="20" t="s">
        <v>3221</v>
      </c>
      <c r="S710" s="22">
        <v>50</v>
      </c>
      <c r="T710" s="20" t="s">
        <v>2760</v>
      </c>
      <c r="U710" s="20">
        <v>0.8</v>
      </c>
      <c r="V710" s="20" t="s">
        <v>630</v>
      </c>
      <c r="W710" s="20">
        <v>0</v>
      </c>
      <c r="X710" s="23" t="b">
        <v>0</v>
      </c>
      <c r="Y710" s="20"/>
      <c r="Z710" s="20" t="s">
        <v>857</v>
      </c>
      <c r="AA710" s="22">
        <v>17</v>
      </c>
      <c r="AB710" s="22">
        <v>49</v>
      </c>
      <c r="AC710" s="22">
        <v>7</v>
      </c>
      <c r="AD710" s="22">
        <v>770</v>
      </c>
      <c r="AE710" s="22">
        <v>6</v>
      </c>
      <c r="AF710" s="22">
        <v>893</v>
      </c>
      <c r="AG710" s="22">
        <v>11</v>
      </c>
      <c r="AH710" s="20">
        <v>0.2</v>
      </c>
      <c r="AI710" s="20">
        <v>1.4</v>
      </c>
      <c r="AJ710" s="20" t="s">
        <v>2761</v>
      </c>
      <c r="AK710" s="22">
        <v>214</v>
      </c>
      <c r="AL710" s="22">
        <v>0</v>
      </c>
      <c r="AM710" s="22">
        <v>0</v>
      </c>
      <c r="AN710" s="22">
        <v>0</v>
      </c>
      <c r="AO710" s="22">
        <v>11</v>
      </c>
      <c r="AP710" s="22">
        <v>0</v>
      </c>
      <c r="AQ710" s="22">
        <v>0</v>
      </c>
      <c r="AR710" s="22">
        <v>0</v>
      </c>
      <c r="AS710" s="22">
        <v>2</v>
      </c>
      <c r="AT710" s="22">
        <v>0</v>
      </c>
      <c r="AU710" s="22">
        <v>0</v>
      </c>
      <c r="AV710" s="22">
        <v>0</v>
      </c>
      <c r="AW710" s="22">
        <v>11</v>
      </c>
      <c r="AX710" s="20">
        <v>26.4</v>
      </c>
      <c r="AY710" s="20">
        <v>18.100000000000001</v>
      </c>
      <c r="AZ710" s="20">
        <v>48</v>
      </c>
      <c r="BA710" s="20">
        <v>9.4</v>
      </c>
      <c r="BB710" s="22">
        <v>2</v>
      </c>
      <c r="BC710" s="20">
        <v>0.34</v>
      </c>
      <c r="BD710" s="20">
        <v>0.06</v>
      </c>
      <c r="BE710" s="20">
        <v>0.4</v>
      </c>
      <c r="BF710" s="20">
        <v>7.43</v>
      </c>
      <c r="BG710" s="22">
        <v>452</v>
      </c>
      <c r="BH710" s="22">
        <v>199</v>
      </c>
      <c r="BI710" s="22">
        <v>413</v>
      </c>
      <c r="BJ710" s="22">
        <v>206</v>
      </c>
      <c r="BK710" s="22">
        <v>321</v>
      </c>
      <c r="BL710" s="22">
        <v>164</v>
      </c>
      <c r="BM710" s="22">
        <v>436</v>
      </c>
      <c r="BN710" s="22">
        <v>198</v>
      </c>
      <c r="BO710" s="20"/>
      <c r="BP710" s="20"/>
      <c r="BQ710" s="20"/>
      <c r="BR710" s="20"/>
      <c r="BS710" s="20"/>
      <c r="BT710" s="20"/>
      <c r="BU710" s="22">
        <v>0.14000000000000001</v>
      </c>
      <c r="BV710" s="22">
        <v>0</v>
      </c>
      <c r="BW710" s="22">
        <v>0.03</v>
      </c>
      <c r="BX710" s="22">
        <v>0.17</v>
      </c>
      <c r="BY710" s="22">
        <v>3.12</v>
      </c>
      <c r="BZ710" s="22">
        <v>4.63</v>
      </c>
      <c r="CA710" s="22">
        <v>191</v>
      </c>
      <c r="CB710" s="22">
        <v>117</v>
      </c>
      <c r="CC710" s="22">
        <v>276</v>
      </c>
      <c r="CD710" s="22">
        <v>131</v>
      </c>
      <c r="CE710" s="22">
        <v>526</v>
      </c>
      <c r="CF710" s="22">
        <v>247</v>
      </c>
      <c r="CG710" s="22">
        <v>741</v>
      </c>
      <c r="CH710" s="22">
        <v>295</v>
      </c>
      <c r="CI710" s="22">
        <v>0.84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2">
        <v>0</v>
      </c>
      <c r="B711" s="22">
        <v>0</v>
      </c>
      <c r="C711" s="22">
        <v>244619</v>
      </c>
      <c r="D711" s="22">
        <v>0</v>
      </c>
      <c r="E711" s="22">
        <v>0</v>
      </c>
      <c r="F711" s="22">
        <v>0</v>
      </c>
      <c r="G711" s="22">
        <v>0</v>
      </c>
      <c r="H711" s="22">
        <v>0</v>
      </c>
      <c r="I711" s="22">
        <v>2</v>
      </c>
      <c r="J711" s="20">
        <v>0</v>
      </c>
      <c r="K711" s="20">
        <v>0</v>
      </c>
      <c r="L711" s="22">
        <v>0</v>
      </c>
      <c r="M711" s="20" t="s">
        <v>1234</v>
      </c>
      <c r="N711" s="20">
        <v>0</v>
      </c>
      <c r="O711" s="22">
        <v>693</v>
      </c>
      <c r="P711" s="23" t="b">
        <v>0</v>
      </c>
      <c r="Q711" s="20" t="s">
        <v>3691</v>
      </c>
      <c r="R711" s="20" t="s">
        <v>3692</v>
      </c>
      <c r="S711" s="22">
        <v>40</v>
      </c>
      <c r="T711" s="20" t="s">
        <v>2993</v>
      </c>
      <c r="U711" s="20">
        <v>0.6</v>
      </c>
      <c r="V711" s="20" t="s">
        <v>557</v>
      </c>
      <c r="W711" s="20">
        <v>0.1</v>
      </c>
      <c r="X711" s="23" t="b">
        <v>0</v>
      </c>
      <c r="Y711" s="20"/>
      <c r="Z711" s="20" t="s">
        <v>871</v>
      </c>
      <c r="AA711" s="22">
        <v>17</v>
      </c>
      <c r="AB711" s="22">
        <v>49</v>
      </c>
      <c r="AC711" s="22">
        <v>7</v>
      </c>
      <c r="AD711" s="22">
        <v>10836</v>
      </c>
      <c r="AE711" s="22">
        <v>0</v>
      </c>
      <c r="AF711" s="22">
        <v>9547</v>
      </c>
      <c r="AG711" s="22">
        <v>22</v>
      </c>
      <c r="AH711" s="20">
        <v>0</v>
      </c>
      <c r="AI711" s="20">
        <v>1.8</v>
      </c>
      <c r="AJ711" s="20" t="s">
        <v>557</v>
      </c>
      <c r="AK711" s="22">
        <v>916</v>
      </c>
      <c r="AL711" s="22">
        <v>0</v>
      </c>
      <c r="AM711" s="22">
        <v>0</v>
      </c>
      <c r="AN711" s="22">
        <v>0</v>
      </c>
      <c r="AO711" s="22">
        <v>29</v>
      </c>
      <c r="AP711" s="22">
        <v>0</v>
      </c>
      <c r="AQ711" s="22">
        <v>0</v>
      </c>
      <c r="AR711" s="22">
        <v>0</v>
      </c>
      <c r="AS711" s="22">
        <v>3</v>
      </c>
      <c r="AT711" s="22">
        <v>0</v>
      </c>
      <c r="AU711" s="22">
        <v>0</v>
      </c>
      <c r="AV711" s="22">
        <v>0</v>
      </c>
      <c r="AW711" s="22">
        <v>80</v>
      </c>
      <c r="AX711" s="20">
        <v>127.8</v>
      </c>
      <c r="AY711" s="20">
        <v>53.9</v>
      </c>
      <c r="AZ711" s="20">
        <v>64</v>
      </c>
      <c r="BA711" s="20">
        <v>24.7</v>
      </c>
      <c r="BB711" s="22">
        <v>11</v>
      </c>
      <c r="BC711" s="20">
        <v>0.53</v>
      </c>
      <c r="BD711" s="20">
        <v>0.18</v>
      </c>
      <c r="BE711" s="20">
        <v>0.71</v>
      </c>
      <c r="BF711" s="20">
        <v>21.7</v>
      </c>
      <c r="BG711" s="22">
        <v>327</v>
      </c>
      <c r="BH711" s="22">
        <v>126</v>
      </c>
      <c r="BI711" s="22">
        <v>337</v>
      </c>
      <c r="BJ711" s="22">
        <v>116</v>
      </c>
      <c r="BK711" s="22">
        <v>286</v>
      </c>
      <c r="BL711" s="22">
        <v>88</v>
      </c>
      <c r="BM711" s="22">
        <v>346</v>
      </c>
      <c r="BN711" s="22">
        <v>126</v>
      </c>
      <c r="BO711" s="20"/>
      <c r="BP711" s="20"/>
      <c r="BQ711" s="20"/>
      <c r="BR711" s="20"/>
      <c r="BS711" s="20"/>
      <c r="BT711" s="20"/>
      <c r="BU711" s="22">
        <v>0.05</v>
      </c>
      <c r="BV711" s="22">
        <v>0</v>
      </c>
      <c r="BW711" s="22">
        <v>0.02</v>
      </c>
      <c r="BX711" s="22">
        <v>7.0000000000000007E-2</v>
      </c>
      <c r="BY711" s="22">
        <v>2.13</v>
      </c>
      <c r="BZ711" s="22">
        <v>2.85</v>
      </c>
      <c r="CA711" s="22">
        <v>710</v>
      </c>
      <c r="CB711" s="22">
        <v>190</v>
      </c>
      <c r="CC711" s="22">
        <v>455</v>
      </c>
      <c r="CD711" s="22">
        <v>163</v>
      </c>
      <c r="CE711" s="22">
        <v>534</v>
      </c>
      <c r="CF711" s="22">
        <v>177</v>
      </c>
      <c r="CG711" s="22">
        <v>503</v>
      </c>
      <c r="CH711" s="22">
        <v>194</v>
      </c>
      <c r="CI711" s="22">
        <v>1.08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0"/>
      <c r="B712" s="20"/>
      <c r="C712" s="22">
        <v>585472</v>
      </c>
      <c r="D712" s="22">
        <v>0</v>
      </c>
      <c r="E712" s="22">
        <v>0</v>
      </c>
      <c r="F712" s="22">
        <v>-1</v>
      </c>
      <c r="G712" s="22">
        <v>1</v>
      </c>
      <c r="H712" s="22">
        <v>0</v>
      </c>
      <c r="I712" s="22">
        <v>3</v>
      </c>
      <c r="J712" s="20">
        <v>0</v>
      </c>
      <c r="K712" s="20">
        <v>-0.5</v>
      </c>
      <c r="L712" s="22">
        <v>0</v>
      </c>
      <c r="M712" s="20" t="s">
        <v>982</v>
      </c>
      <c r="N712" s="20">
        <v>0</v>
      </c>
      <c r="O712" s="22">
        <v>730</v>
      </c>
      <c r="P712" s="23" t="b">
        <v>0</v>
      </c>
      <c r="Q712" s="20"/>
      <c r="R712" s="20"/>
      <c r="S712" s="22">
        <v>44</v>
      </c>
      <c r="T712" s="20" t="s">
        <v>3248</v>
      </c>
      <c r="U712" s="20">
        <v>1</v>
      </c>
      <c r="V712" s="20" t="s">
        <v>3249</v>
      </c>
      <c r="W712" s="20">
        <v>0</v>
      </c>
      <c r="X712" s="23" t="b">
        <v>0</v>
      </c>
      <c r="Y712" s="20"/>
      <c r="Z712" s="20" t="s">
        <v>857</v>
      </c>
      <c r="AA712" s="22">
        <v>17</v>
      </c>
      <c r="AB712" s="22">
        <v>49</v>
      </c>
      <c r="AC712" s="22">
        <v>1</v>
      </c>
      <c r="AD712" s="22">
        <v>671</v>
      </c>
      <c r="AE712" s="22">
        <v>3</v>
      </c>
      <c r="AF712" s="22">
        <v>528</v>
      </c>
      <c r="AG712" s="22">
        <v>11</v>
      </c>
      <c r="AH712" s="20">
        <v>0</v>
      </c>
      <c r="AI712" s="20">
        <v>0.2</v>
      </c>
      <c r="AJ712" s="20" t="s">
        <v>3249</v>
      </c>
      <c r="AK712" s="22">
        <v>7</v>
      </c>
      <c r="AL712" s="22">
        <v>0</v>
      </c>
      <c r="AM712" s="22">
        <v>0</v>
      </c>
      <c r="AN712" s="22">
        <v>0</v>
      </c>
      <c r="AO712" s="22">
        <v>2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3</v>
      </c>
      <c r="AX712" s="20">
        <v>0</v>
      </c>
      <c r="AY712" s="20">
        <v>0.3</v>
      </c>
      <c r="AZ712" s="20">
        <v>0</v>
      </c>
      <c r="BA712" s="20">
        <v>0</v>
      </c>
      <c r="BB712" s="22">
        <v>0</v>
      </c>
      <c r="BC712" s="20">
        <v>0</v>
      </c>
      <c r="BD712" s="20">
        <v>0</v>
      </c>
      <c r="BE712" s="20">
        <v>0</v>
      </c>
      <c r="BF712" s="20">
        <v>1.28</v>
      </c>
      <c r="BG712" s="22">
        <v>700</v>
      </c>
      <c r="BH712" s="22">
        <v>270</v>
      </c>
      <c r="BI712" s="22">
        <v>494</v>
      </c>
      <c r="BJ712" s="22">
        <v>241</v>
      </c>
      <c r="BK712" s="22">
        <v>668</v>
      </c>
      <c r="BL712" s="22">
        <v>262</v>
      </c>
      <c r="BM712" s="22">
        <v>703</v>
      </c>
      <c r="BN712" s="22">
        <v>271</v>
      </c>
      <c r="BO712" s="20"/>
      <c r="BP712" s="20"/>
      <c r="BQ712" s="20"/>
      <c r="BR712" s="20"/>
      <c r="BS712" s="20"/>
      <c r="BT712" s="20"/>
      <c r="BU712" s="22">
        <v>0</v>
      </c>
      <c r="BV712" s="22">
        <v>0</v>
      </c>
      <c r="BW712" s="22">
        <v>0</v>
      </c>
      <c r="BX712" s="22">
        <v>0</v>
      </c>
      <c r="BY712" s="22">
        <v>16.46</v>
      </c>
      <c r="BZ712" s="22">
        <v>25.71</v>
      </c>
      <c r="CA712" s="22">
        <v>596</v>
      </c>
      <c r="CB712" s="22">
        <v>343</v>
      </c>
      <c r="CC712" s="22">
        <v>609</v>
      </c>
      <c r="CD712" s="22">
        <v>220</v>
      </c>
      <c r="CE712" s="22">
        <v>466</v>
      </c>
      <c r="CF712" s="22">
        <v>210</v>
      </c>
      <c r="CG712" s="22">
        <v>762</v>
      </c>
      <c r="CH712" s="22">
        <v>307</v>
      </c>
      <c r="CI712" s="22">
        <v>0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0</v>
      </c>
      <c r="B713" s="22">
        <v>0</v>
      </c>
      <c r="C713" s="22">
        <v>601496</v>
      </c>
      <c r="D713" s="22">
        <v>0</v>
      </c>
      <c r="E713" s="22">
        <v>0</v>
      </c>
      <c r="F713" s="22">
        <v>0</v>
      </c>
      <c r="G713" s="22">
        <v>0</v>
      </c>
      <c r="H713" s="22">
        <v>0</v>
      </c>
      <c r="I713" s="22">
        <v>2</v>
      </c>
      <c r="J713" s="20">
        <v>0</v>
      </c>
      <c r="K713" s="20">
        <v>0</v>
      </c>
      <c r="L713" s="22">
        <v>0</v>
      </c>
      <c r="M713" s="20" t="s">
        <v>3250</v>
      </c>
      <c r="N713" s="20">
        <v>0</v>
      </c>
      <c r="O713" s="22">
        <v>731</v>
      </c>
      <c r="P713" s="23" t="b">
        <v>0</v>
      </c>
      <c r="Q713" s="20" t="s">
        <v>3947</v>
      </c>
      <c r="R713" s="20" t="s">
        <v>3948</v>
      </c>
      <c r="S713" s="22">
        <v>40</v>
      </c>
      <c r="T713" s="20" t="s">
        <v>3251</v>
      </c>
      <c r="U713" s="20">
        <v>0</v>
      </c>
      <c r="V713" s="20" t="s">
        <v>3252</v>
      </c>
      <c r="W713" s="20">
        <v>0</v>
      </c>
      <c r="X713" s="23" t="b">
        <v>0</v>
      </c>
      <c r="Y713" s="20"/>
      <c r="Z713" s="20" t="s">
        <v>871</v>
      </c>
      <c r="AA713" s="22">
        <v>17</v>
      </c>
      <c r="AB713" s="22">
        <v>49</v>
      </c>
      <c r="AC713" s="22">
        <v>0</v>
      </c>
      <c r="AD713" s="22">
        <v>1484</v>
      </c>
      <c r="AE713" s="22">
        <v>0</v>
      </c>
      <c r="AF713" s="22">
        <v>1432</v>
      </c>
      <c r="AG713" s="22">
        <v>14</v>
      </c>
      <c r="AH713" s="20">
        <v>0</v>
      </c>
      <c r="AI713" s="20">
        <v>0</v>
      </c>
      <c r="AJ713" s="20" t="s">
        <v>3252</v>
      </c>
      <c r="AK713" s="22">
        <v>0</v>
      </c>
      <c r="AL713" s="22">
        <v>0</v>
      </c>
      <c r="AM713" s="22">
        <v>0</v>
      </c>
      <c r="AN713" s="22">
        <v>0</v>
      </c>
      <c r="AO713" s="22">
        <v>0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0</v>
      </c>
      <c r="AV713" s="22">
        <v>0</v>
      </c>
      <c r="AW713" s="22">
        <v>0</v>
      </c>
      <c r="AX713" s="20">
        <v>0</v>
      </c>
      <c r="AY713" s="20">
        <v>0</v>
      </c>
      <c r="AZ713" s="20">
        <v>0</v>
      </c>
      <c r="BA713" s="20">
        <v>0</v>
      </c>
      <c r="BB713" s="22">
        <v>0</v>
      </c>
      <c r="BC713" s="20">
        <v>0</v>
      </c>
      <c r="BD713" s="20">
        <v>0</v>
      </c>
      <c r="BE713" s="20">
        <v>0</v>
      </c>
      <c r="BF713" s="20">
        <v>0</v>
      </c>
      <c r="BG713" s="22">
        <v>647</v>
      </c>
      <c r="BH713" s="22">
        <v>252</v>
      </c>
      <c r="BI713" s="22">
        <v>633</v>
      </c>
      <c r="BJ713" s="22">
        <v>251</v>
      </c>
      <c r="BK713" s="22">
        <v>597</v>
      </c>
      <c r="BL713" s="22">
        <v>242</v>
      </c>
      <c r="BM713" s="22">
        <v>651</v>
      </c>
      <c r="BN713" s="22">
        <v>252</v>
      </c>
      <c r="BO713" s="20"/>
      <c r="BP713" s="20"/>
      <c r="BQ713" s="20"/>
      <c r="BR713" s="20"/>
      <c r="BS713" s="20"/>
      <c r="BT713" s="20"/>
      <c r="BU713" s="22">
        <v>0</v>
      </c>
      <c r="BV713" s="22">
        <v>0</v>
      </c>
      <c r="BW713" s="22">
        <v>0</v>
      </c>
      <c r="BX713" s="22">
        <v>0</v>
      </c>
      <c r="BY713" s="22">
        <v>0</v>
      </c>
      <c r="BZ713" s="22">
        <v>0</v>
      </c>
      <c r="CA713" s="22">
        <v>775</v>
      </c>
      <c r="CB713" s="22">
        <v>237</v>
      </c>
      <c r="CC713" s="22">
        <v>514</v>
      </c>
      <c r="CD713" s="22">
        <v>204</v>
      </c>
      <c r="CE713" s="22">
        <v>658</v>
      </c>
      <c r="CF713" s="22">
        <v>248</v>
      </c>
      <c r="CG713" s="22">
        <v>654</v>
      </c>
      <c r="CH713" s="22">
        <v>234</v>
      </c>
      <c r="CI713" s="22">
        <v>0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552425</v>
      </c>
      <c r="D714" s="22">
        <v>0</v>
      </c>
      <c r="E714" s="22">
        <v>0</v>
      </c>
      <c r="F714" s="22">
        <v>-1</v>
      </c>
      <c r="G714" s="22">
        <v>1</v>
      </c>
      <c r="H714" s="22">
        <v>0</v>
      </c>
      <c r="I714" s="22">
        <v>3</v>
      </c>
      <c r="J714" s="20">
        <v>0</v>
      </c>
      <c r="K714" s="20">
        <v>-0.5</v>
      </c>
      <c r="L714" s="22">
        <v>0</v>
      </c>
      <c r="M714" s="20" t="s">
        <v>3471</v>
      </c>
      <c r="N714" s="20">
        <v>0</v>
      </c>
      <c r="O714" s="22">
        <v>759</v>
      </c>
      <c r="P714" s="23" t="b">
        <v>0</v>
      </c>
      <c r="Q714" s="20"/>
      <c r="R714" s="20"/>
      <c r="S714" s="22">
        <v>44</v>
      </c>
      <c r="T714" s="20" t="s">
        <v>3472</v>
      </c>
      <c r="U714" s="20">
        <v>1</v>
      </c>
      <c r="V714" s="20" t="s">
        <v>3473</v>
      </c>
      <c r="W714" s="20">
        <v>0</v>
      </c>
      <c r="X714" s="23" t="b">
        <v>0</v>
      </c>
      <c r="Y714" s="20"/>
      <c r="Z714" s="20" t="s">
        <v>857</v>
      </c>
      <c r="AA714" s="22">
        <v>17</v>
      </c>
      <c r="AB714" s="22">
        <v>49</v>
      </c>
      <c r="AC714" s="22">
        <v>1</v>
      </c>
      <c r="AD714" s="22">
        <v>420</v>
      </c>
      <c r="AE714" s="22">
        <v>5</v>
      </c>
      <c r="AF714" s="22">
        <v>303</v>
      </c>
      <c r="AG714" s="22">
        <v>8</v>
      </c>
      <c r="AH714" s="20">
        <v>0</v>
      </c>
      <c r="AI714" s="20">
        <v>0.2</v>
      </c>
      <c r="AJ714" s="20" t="s">
        <v>3473</v>
      </c>
      <c r="AK714" s="22">
        <v>9</v>
      </c>
      <c r="AL714" s="22">
        <v>0</v>
      </c>
      <c r="AM714" s="22">
        <v>0</v>
      </c>
      <c r="AN714" s="22">
        <v>0</v>
      </c>
      <c r="AO714" s="22">
        <v>0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3</v>
      </c>
      <c r="AX714" s="20">
        <v>0</v>
      </c>
      <c r="AY714" s="20">
        <v>0.1</v>
      </c>
      <c r="AZ714" s="20">
        <v>0</v>
      </c>
      <c r="BA714" s="20">
        <v>0</v>
      </c>
      <c r="BB714" s="22">
        <v>0</v>
      </c>
      <c r="BC714" s="20">
        <v>0</v>
      </c>
      <c r="BD714" s="20">
        <v>0</v>
      </c>
      <c r="BE714" s="20">
        <v>0</v>
      </c>
      <c r="BF714" s="20">
        <v>0.12</v>
      </c>
      <c r="BG714" s="22">
        <v>699</v>
      </c>
      <c r="BH714" s="22">
        <v>269</v>
      </c>
      <c r="BI714" s="22">
        <v>504</v>
      </c>
      <c r="BJ714" s="22">
        <v>244</v>
      </c>
      <c r="BK714" s="22">
        <v>667</v>
      </c>
      <c r="BL714" s="22">
        <v>261</v>
      </c>
      <c r="BM714" s="22">
        <v>702</v>
      </c>
      <c r="BN714" s="22">
        <v>270</v>
      </c>
      <c r="BO714" s="20"/>
      <c r="BP714" s="20"/>
      <c r="BQ714" s="20"/>
      <c r="BR714" s="20"/>
      <c r="BS714" s="20"/>
      <c r="BT714" s="20"/>
      <c r="BU714" s="22">
        <v>0</v>
      </c>
      <c r="BV714" s="22">
        <v>0</v>
      </c>
      <c r="BW714" s="22">
        <v>0</v>
      </c>
      <c r="BX714" s="22">
        <v>0</v>
      </c>
      <c r="BY714" s="22">
        <v>1.2</v>
      </c>
      <c r="BZ714" s="22">
        <v>0</v>
      </c>
      <c r="CA714" s="22">
        <v>595</v>
      </c>
      <c r="CB714" s="22">
        <v>342</v>
      </c>
      <c r="CC714" s="22">
        <v>608</v>
      </c>
      <c r="CD714" s="22">
        <v>219</v>
      </c>
      <c r="CE714" s="22">
        <v>465</v>
      </c>
      <c r="CF714" s="22">
        <v>209</v>
      </c>
      <c r="CG714" s="22">
        <v>780</v>
      </c>
      <c r="CH714" s="22">
        <v>321</v>
      </c>
      <c r="CI714" s="22">
        <v>0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2">
        <v>100</v>
      </c>
      <c r="B715" s="22">
        <v>100</v>
      </c>
      <c r="C715" s="22">
        <v>204814</v>
      </c>
      <c r="D715" s="22">
        <v>0</v>
      </c>
      <c r="E715" s="22">
        <v>0</v>
      </c>
      <c r="F715" s="22">
        <v>0</v>
      </c>
      <c r="G715" s="22">
        <v>0</v>
      </c>
      <c r="H715" s="22">
        <v>0</v>
      </c>
      <c r="I715" s="22">
        <v>3</v>
      </c>
      <c r="J715" s="20">
        <v>0</v>
      </c>
      <c r="K715" s="20">
        <v>-0.3</v>
      </c>
      <c r="L715" s="22">
        <v>1</v>
      </c>
      <c r="M715" s="20" t="s">
        <v>998</v>
      </c>
      <c r="N715" s="20">
        <v>0.2</v>
      </c>
      <c r="O715" s="22">
        <v>775</v>
      </c>
      <c r="P715" s="23" t="b">
        <v>0</v>
      </c>
      <c r="Q715" s="20"/>
      <c r="R715" s="20" t="s">
        <v>4000</v>
      </c>
      <c r="S715" s="22">
        <v>50</v>
      </c>
      <c r="T715" s="20" t="s">
        <v>3617</v>
      </c>
      <c r="U715" s="20">
        <v>4.2</v>
      </c>
      <c r="V715" s="20" t="s">
        <v>3618</v>
      </c>
      <c r="W715" s="20">
        <v>0.1</v>
      </c>
      <c r="X715" s="23" t="b">
        <v>0</v>
      </c>
      <c r="Y715" s="20"/>
      <c r="Z715" s="20" t="s">
        <v>857</v>
      </c>
      <c r="AA715" s="22">
        <v>17</v>
      </c>
      <c r="AB715" s="22">
        <v>49</v>
      </c>
      <c r="AC715" s="22">
        <v>17</v>
      </c>
      <c r="AD715" s="22">
        <v>24636</v>
      </c>
      <c r="AE715" s="22">
        <v>32</v>
      </c>
      <c r="AF715" s="22">
        <v>18171</v>
      </c>
      <c r="AG715" s="22">
        <v>458</v>
      </c>
      <c r="AH715" s="20">
        <v>0</v>
      </c>
      <c r="AI715" s="20">
        <v>3.4</v>
      </c>
      <c r="AJ715" s="20" t="s">
        <v>3619</v>
      </c>
      <c r="AK715" s="22">
        <v>254</v>
      </c>
      <c r="AL715" s="22">
        <v>2</v>
      </c>
      <c r="AM715" s="22">
        <v>0</v>
      </c>
      <c r="AN715" s="22">
        <v>0</v>
      </c>
      <c r="AO715" s="22">
        <v>9</v>
      </c>
      <c r="AP715" s="22">
        <v>0</v>
      </c>
      <c r="AQ715" s="22">
        <v>0</v>
      </c>
      <c r="AR715" s="22">
        <v>0</v>
      </c>
      <c r="AS715" s="22">
        <v>1</v>
      </c>
      <c r="AT715" s="22">
        <v>0</v>
      </c>
      <c r="AU715" s="22">
        <v>0</v>
      </c>
      <c r="AV715" s="22">
        <v>1</v>
      </c>
      <c r="AW715" s="22">
        <v>48</v>
      </c>
      <c r="AX715" s="20">
        <v>86.2</v>
      </c>
      <c r="AY715" s="20">
        <v>17.100000000000001</v>
      </c>
      <c r="AZ715" s="20">
        <v>100</v>
      </c>
      <c r="BA715" s="20">
        <v>20.399999999999999</v>
      </c>
      <c r="BB715" s="22">
        <v>4</v>
      </c>
      <c r="BC715" s="20">
        <v>0.79</v>
      </c>
      <c r="BD715" s="20">
        <v>0.06</v>
      </c>
      <c r="BE715" s="20">
        <v>0.85</v>
      </c>
      <c r="BF715" s="20">
        <v>6.39</v>
      </c>
      <c r="BG715" s="22">
        <v>368</v>
      </c>
      <c r="BH715" s="22">
        <v>154</v>
      </c>
      <c r="BI715" s="22">
        <v>415</v>
      </c>
      <c r="BJ715" s="22">
        <v>207</v>
      </c>
      <c r="BK715" s="22">
        <v>229</v>
      </c>
      <c r="BL715" s="22">
        <v>121</v>
      </c>
      <c r="BM715" s="22">
        <v>372</v>
      </c>
      <c r="BN715" s="22">
        <v>168</v>
      </c>
      <c r="BO715" s="20"/>
      <c r="BP715" s="20"/>
      <c r="BQ715" s="20"/>
      <c r="BR715" s="20"/>
      <c r="BS715" s="20"/>
      <c r="BT715" s="20"/>
      <c r="BU715" s="22">
        <v>0.28000000000000003</v>
      </c>
      <c r="BV715" s="22">
        <v>0</v>
      </c>
      <c r="BW715" s="22">
        <v>0.02</v>
      </c>
      <c r="BX715" s="22">
        <v>0.3</v>
      </c>
      <c r="BY715" s="22">
        <v>2.2599999999999998</v>
      </c>
      <c r="BZ715" s="22">
        <v>3.19</v>
      </c>
      <c r="CA715" s="22">
        <v>194</v>
      </c>
      <c r="CB715" s="22">
        <v>120</v>
      </c>
      <c r="CC715" s="22">
        <v>374</v>
      </c>
      <c r="CD715" s="22">
        <v>179</v>
      </c>
      <c r="CE715" s="22">
        <v>39</v>
      </c>
      <c r="CF715" s="22">
        <v>25</v>
      </c>
      <c r="CG715" s="22">
        <v>485</v>
      </c>
      <c r="CH715" s="22">
        <v>162</v>
      </c>
      <c r="CI715" s="22">
        <v>1.42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2">
        <v>100</v>
      </c>
      <c r="B716" s="22">
        <v>100</v>
      </c>
      <c r="C716" s="22">
        <v>173268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1</v>
      </c>
      <c r="J716" s="20">
        <v>0</v>
      </c>
      <c r="K716" s="20">
        <v>0.7</v>
      </c>
      <c r="L716" s="22">
        <v>3</v>
      </c>
      <c r="M716" s="20" t="s">
        <v>3828</v>
      </c>
      <c r="N716" s="20">
        <v>1.2</v>
      </c>
      <c r="O716" s="22">
        <v>790</v>
      </c>
      <c r="P716" s="23" t="b">
        <v>0</v>
      </c>
      <c r="Q716" s="20"/>
      <c r="R716" s="20" t="s">
        <v>3829</v>
      </c>
      <c r="S716" s="22">
        <v>45</v>
      </c>
      <c r="T716" s="20" t="s">
        <v>3830</v>
      </c>
      <c r="U716" s="20">
        <v>1.2</v>
      </c>
      <c r="V716" s="20" t="s">
        <v>3831</v>
      </c>
      <c r="W716" s="20">
        <v>0</v>
      </c>
      <c r="X716" s="23" t="b">
        <v>0</v>
      </c>
      <c r="Y716" s="20"/>
      <c r="Z716" s="20" t="s">
        <v>857</v>
      </c>
      <c r="AA716" s="22">
        <v>17</v>
      </c>
      <c r="AB716" s="22">
        <v>49</v>
      </c>
      <c r="AC716" s="22">
        <v>5</v>
      </c>
      <c r="AD716" s="22">
        <v>749</v>
      </c>
      <c r="AE716" s="22">
        <v>53</v>
      </c>
      <c r="AF716" s="22">
        <v>440</v>
      </c>
      <c r="AG716" s="22">
        <v>83</v>
      </c>
      <c r="AH716" s="20">
        <v>0.3</v>
      </c>
      <c r="AI716" s="20">
        <v>1.1000000000000001</v>
      </c>
      <c r="AJ716" s="20" t="s">
        <v>3832</v>
      </c>
      <c r="AK716" s="22">
        <v>321</v>
      </c>
      <c r="AL716" s="22">
        <v>0</v>
      </c>
      <c r="AM716" s="22">
        <v>0</v>
      </c>
      <c r="AN716" s="22">
        <v>0</v>
      </c>
      <c r="AO716" s="22">
        <v>11</v>
      </c>
      <c r="AP716" s="22">
        <v>0</v>
      </c>
      <c r="AQ716" s="22">
        <v>0</v>
      </c>
      <c r="AR716" s="22">
        <v>0</v>
      </c>
      <c r="AS716" s="22">
        <v>1</v>
      </c>
      <c r="AT716" s="22">
        <v>0</v>
      </c>
      <c r="AU716" s="22">
        <v>14</v>
      </c>
      <c r="AV716" s="22">
        <v>0</v>
      </c>
      <c r="AW716" s="22">
        <v>56</v>
      </c>
      <c r="AX716" s="20">
        <v>94.6</v>
      </c>
      <c r="AY716" s="20">
        <v>0</v>
      </c>
      <c r="AZ716" s="20">
        <v>0</v>
      </c>
      <c r="BA716" s="20">
        <v>9.4</v>
      </c>
      <c r="BB716" s="22">
        <v>4</v>
      </c>
      <c r="BC716" s="20">
        <v>0</v>
      </c>
      <c r="BD716" s="20">
        <v>0</v>
      </c>
      <c r="BE716" s="20">
        <v>0</v>
      </c>
      <c r="BF716" s="20">
        <v>7.75</v>
      </c>
      <c r="BG716" s="22">
        <v>353</v>
      </c>
      <c r="BH716" s="22">
        <v>27</v>
      </c>
      <c r="BI716" s="22">
        <v>698</v>
      </c>
      <c r="BJ716" s="22">
        <v>86</v>
      </c>
      <c r="BK716" s="22">
        <v>679</v>
      </c>
      <c r="BL716" s="22">
        <v>79</v>
      </c>
      <c r="BM716" s="22">
        <v>434</v>
      </c>
      <c r="BN716" s="22">
        <v>27</v>
      </c>
      <c r="BO716" s="20"/>
      <c r="BP716" s="20"/>
      <c r="BQ716" s="20"/>
      <c r="BR716" s="20"/>
      <c r="BS716" s="20"/>
      <c r="BT716" s="20"/>
      <c r="BU716" s="22">
        <v>0</v>
      </c>
      <c r="BV716" s="22">
        <v>3.93</v>
      </c>
      <c r="BW716" s="22">
        <v>0</v>
      </c>
      <c r="BX716" s="22">
        <v>0</v>
      </c>
      <c r="BY716" s="22">
        <v>2.17</v>
      </c>
      <c r="BZ716" s="22">
        <v>3.08</v>
      </c>
      <c r="CA716" s="22">
        <v>371</v>
      </c>
      <c r="CB716" s="22">
        <v>19</v>
      </c>
      <c r="CC716" s="22">
        <v>225</v>
      </c>
      <c r="CD716" s="22">
        <v>18</v>
      </c>
      <c r="CE716" s="22">
        <v>419</v>
      </c>
      <c r="CF716" s="22">
        <v>34</v>
      </c>
      <c r="CG716" s="22">
        <v>706</v>
      </c>
      <c r="CH716" s="22">
        <v>83</v>
      </c>
      <c r="CI716" s="22">
        <v>1.1200000000000001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0"/>
      <c r="B717" s="20"/>
      <c r="C717" s="22">
        <v>591539</v>
      </c>
      <c r="D717" s="22">
        <v>0</v>
      </c>
      <c r="E717" s="22">
        <v>0</v>
      </c>
      <c r="F717" s="22">
        <v>0</v>
      </c>
      <c r="G717" s="22">
        <v>0</v>
      </c>
      <c r="H717" s="22">
        <v>0</v>
      </c>
      <c r="I717" s="22">
        <v>4</v>
      </c>
      <c r="J717" s="20">
        <v>0</v>
      </c>
      <c r="K717" s="20">
        <v>-0.5</v>
      </c>
      <c r="L717" s="22">
        <v>0</v>
      </c>
      <c r="M717" s="20" t="s">
        <v>1122</v>
      </c>
      <c r="N717" s="20">
        <v>0</v>
      </c>
      <c r="O717" s="22">
        <v>822</v>
      </c>
      <c r="P717" s="23" t="b">
        <v>0</v>
      </c>
      <c r="Q717" s="20"/>
      <c r="R717" s="20"/>
      <c r="S717" s="22">
        <v>45</v>
      </c>
      <c r="T717" s="20" t="s">
        <v>4061</v>
      </c>
      <c r="U717" s="20">
        <v>0</v>
      </c>
      <c r="V717" s="20" t="s">
        <v>4062</v>
      </c>
      <c r="W717" s="20">
        <v>0</v>
      </c>
      <c r="X717" s="23" t="b">
        <v>0</v>
      </c>
      <c r="Y717" s="20"/>
      <c r="Z717" s="20" t="s">
        <v>857</v>
      </c>
      <c r="AA717" s="22">
        <v>17</v>
      </c>
      <c r="AB717" s="22">
        <v>49</v>
      </c>
      <c r="AC717" s="22">
        <v>0</v>
      </c>
      <c r="AD717" s="22">
        <v>829</v>
      </c>
      <c r="AE717" s="22">
        <v>73</v>
      </c>
      <c r="AF717" s="22">
        <v>300</v>
      </c>
      <c r="AG717" s="22">
        <v>45</v>
      </c>
      <c r="AH717" s="20">
        <v>0</v>
      </c>
      <c r="AI717" s="20">
        <v>0</v>
      </c>
      <c r="AJ717" s="20" t="s">
        <v>4062</v>
      </c>
      <c r="AK717" s="22">
        <v>0</v>
      </c>
      <c r="AL717" s="22">
        <v>0</v>
      </c>
      <c r="AM717" s="22">
        <v>0</v>
      </c>
      <c r="AN717" s="22">
        <v>0</v>
      </c>
      <c r="AO717" s="22">
        <v>0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0</v>
      </c>
      <c r="AW717" s="22">
        <v>0</v>
      </c>
      <c r="AX717" s="20">
        <v>0</v>
      </c>
      <c r="AY717" s="20">
        <v>0</v>
      </c>
      <c r="AZ717" s="20">
        <v>0</v>
      </c>
      <c r="BA717" s="20">
        <v>0</v>
      </c>
      <c r="BB717" s="22">
        <v>0</v>
      </c>
      <c r="BC717" s="20">
        <v>0</v>
      </c>
      <c r="BD717" s="20">
        <v>0</v>
      </c>
      <c r="BE717" s="20">
        <v>0</v>
      </c>
      <c r="BF717" s="20">
        <v>0</v>
      </c>
      <c r="BG717" s="22">
        <v>786</v>
      </c>
      <c r="BH717" s="22">
        <v>96</v>
      </c>
      <c r="BI717" s="22">
        <v>783</v>
      </c>
      <c r="BJ717" s="22">
        <v>98</v>
      </c>
      <c r="BK717" s="22">
        <v>773</v>
      </c>
      <c r="BL717" s="22">
        <v>98</v>
      </c>
      <c r="BM717" s="22">
        <v>789</v>
      </c>
      <c r="BN717" s="22">
        <v>98</v>
      </c>
      <c r="BO717" s="20"/>
      <c r="BP717" s="20"/>
      <c r="BQ717" s="20"/>
      <c r="BR717" s="20"/>
      <c r="BS717" s="20"/>
      <c r="BT717" s="20"/>
      <c r="BU717" s="22">
        <v>0</v>
      </c>
      <c r="BV717" s="22">
        <v>0</v>
      </c>
      <c r="BW717" s="22">
        <v>0</v>
      </c>
      <c r="BX717" s="22">
        <v>0</v>
      </c>
      <c r="BY717" s="22">
        <v>0</v>
      </c>
      <c r="BZ717" s="22">
        <v>0</v>
      </c>
      <c r="CA717" s="22">
        <v>506</v>
      </c>
      <c r="CB717" s="22">
        <v>97</v>
      </c>
      <c r="CC717" s="22">
        <v>718</v>
      </c>
      <c r="CD717" s="22">
        <v>81</v>
      </c>
      <c r="CE717" s="22">
        <v>787</v>
      </c>
      <c r="CF717" s="22">
        <v>98</v>
      </c>
      <c r="CG717" s="22">
        <v>725</v>
      </c>
      <c r="CH717" s="22">
        <v>102</v>
      </c>
      <c r="CI717" s="22">
        <v>0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0"/>
      <c r="B718" s="20"/>
      <c r="C718" s="22">
        <v>532372</v>
      </c>
      <c r="D718" s="22">
        <v>0</v>
      </c>
      <c r="E718" s="22">
        <v>0</v>
      </c>
      <c r="F718" s="22">
        <v>0</v>
      </c>
      <c r="G718" s="22">
        <v>0</v>
      </c>
      <c r="H718" s="22">
        <v>0</v>
      </c>
      <c r="I718" s="22">
        <v>3</v>
      </c>
      <c r="J718" s="20">
        <v>0</v>
      </c>
      <c r="K718" s="20">
        <v>0.3</v>
      </c>
      <c r="L718" s="22">
        <v>2</v>
      </c>
      <c r="M718" s="20" t="s">
        <v>1570</v>
      </c>
      <c r="N718" s="20">
        <v>0.8</v>
      </c>
      <c r="O718" s="22">
        <v>823</v>
      </c>
      <c r="P718" s="23" t="b">
        <v>0</v>
      </c>
      <c r="Q718" s="20"/>
      <c r="R718" s="20"/>
      <c r="S718" s="22">
        <v>45</v>
      </c>
      <c r="T718" s="20" t="s">
        <v>4063</v>
      </c>
      <c r="U718" s="20">
        <v>1.5</v>
      </c>
      <c r="V718" s="20" t="s">
        <v>4064</v>
      </c>
      <c r="W718" s="20">
        <v>0</v>
      </c>
      <c r="X718" s="23" t="b">
        <v>0</v>
      </c>
      <c r="Y718" s="20"/>
      <c r="Z718" s="20" t="s">
        <v>857</v>
      </c>
      <c r="AA718" s="22">
        <v>17</v>
      </c>
      <c r="AB718" s="22">
        <v>49</v>
      </c>
      <c r="AC718" s="22">
        <v>3</v>
      </c>
      <c r="AD718" s="22">
        <v>190</v>
      </c>
      <c r="AE718" s="22">
        <v>24</v>
      </c>
      <c r="AF718" s="22">
        <v>65</v>
      </c>
      <c r="AG718" s="22">
        <v>9</v>
      </c>
      <c r="AH718" s="20">
        <v>0.2</v>
      </c>
      <c r="AI718" s="20">
        <v>0.7</v>
      </c>
      <c r="AJ718" s="20" t="s">
        <v>4064</v>
      </c>
      <c r="AK718" s="22">
        <v>105</v>
      </c>
      <c r="AL718" s="22">
        <v>0</v>
      </c>
      <c r="AM718" s="22">
        <v>0</v>
      </c>
      <c r="AN718" s="22">
        <v>0</v>
      </c>
      <c r="AO718" s="22">
        <v>1</v>
      </c>
      <c r="AP718" s="22">
        <v>0</v>
      </c>
      <c r="AQ718" s="22">
        <v>0</v>
      </c>
      <c r="AR718" s="22">
        <v>0</v>
      </c>
      <c r="AS718" s="22">
        <v>0</v>
      </c>
      <c r="AT718" s="22">
        <v>0</v>
      </c>
      <c r="AU718" s="22">
        <v>0</v>
      </c>
      <c r="AV718" s="22">
        <v>0</v>
      </c>
      <c r="AW718" s="22">
        <v>9</v>
      </c>
      <c r="AX718" s="20">
        <v>11.8</v>
      </c>
      <c r="AY718" s="20">
        <v>11.5</v>
      </c>
      <c r="AZ718" s="20">
        <v>17</v>
      </c>
      <c r="BA718" s="20">
        <v>4.0999999999999996</v>
      </c>
      <c r="BB718" s="22">
        <v>1</v>
      </c>
      <c r="BC718" s="20">
        <v>0.02</v>
      </c>
      <c r="BD718" s="20">
        <v>0</v>
      </c>
      <c r="BE718" s="20">
        <v>0.02</v>
      </c>
      <c r="BF718" s="20">
        <v>2.74</v>
      </c>
      <c r="BG718" s="22">
        <v>475</v>
      </c>
      <c r="BH718" s="22">
        <v>209</v>
      </c>
      <c r="BI718" s="22">
        <v>434</v>
      </c>
      <c r="BJ718" s="22">
        <v>216</v>
      </c>
      <c r="BK718" s="22">
        <v>407</v>
      </c>
      <c r="BL718" s="22">
        <v>202</v>
      </c>
      <c r="BM718" s="22">
        <v>467</v>
      </c>
      <c r="BN718" s="22">
        <v>210</v>
      </c>
      <c r="BO718" s="20"/>
      <c r="BP718" s="20"/>
      <c r="BQ718" s="20"/>
      <c r="BR718" s="20"/>
      <c r="BS718" s="20"/>
      <c r="BT718" s="20"/>
      <c r="BU718" s="22">
        <v>0.02</v>
      </c>
      <c r="BV718" s="22">
        <v>0</v>
      </c>
      <c r="BW718" s="22">
        <v>0</v>
      </c>
      <c r="BX718" s="22">
        <v>0.02</v>
      </c>
      <c r="BY718" s="22">
        <v>2.35</v>
      </c>
      <c r="BZ718" s="22">
        <v>0.86</v>
      </c>
      <c r="CA718" s="22">
        <v>482</v>
      </c>
      <c r="CB718" s="22">
        <v>290</v>
      </c>
      <c r="CC718" s="22">
        <v>271</v>
      </c>
      <c r="CD718" s="22">
        <v>128</v>
      </c>
      <c r="CE718" s="22">
        <v>382</v>
      </c>
      <c r="CF718" s="22">
        <v>168</v>
      </c>
      <c r="CG718" s="22">
        <v>807</v>
      </c>
      <c r="CH718" s="22">
        <v>343</v>
      </c>
      <c r="CI718" s="22">
        <v>0.86</v>
      </c>
      <c r="CJ718" s="22">
        <v>0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0"/>
      <c r="B719" s="20"/>
      <c r="C719" s="22">
        <v>616094</v>
      </c>
      <c r="D719" s="22">
        <v>0</v>
      </c>
      <c r="E719" s="22">
        <v>0</v>
      </c>
      <c r="F719" s="22">
        <v>0</v>
      </c>
      <c r="G719" s="22">
        <v>0</v>
      </c>
      <c r="H719" s="22">
        <v>0</v>
      </c>
      <c r="I719" s="22">
        <v>2</v>
      </c>
      <c r="J719" s="20">
        <v>0</v>
      </c>
      <c r="K719" s="20">
        <v>-0.5</v>
      </c>
      <c r="L719" s="22">
        <v>0</v>
      </c>
      <c r="M719" s="20" t="s">
        <v>4128</v>
      </c>
      <c r="N719" s="20">
        <v>0</v>
      </c>
      <c r="O719" s="22">
        <v>827</v>
      </c>
      <c r="P719" s="23" t="b">
        <v>0</v>
      </c>
      <c r="Q719" s="20"/>
      <c r="R719" s="20"/>
      <c r="S719" s="22">
        <v>40</v>
      </c>
      <c r="T719" s="20" t="s">
        <v>4129</v>
      </c>
      <c r="U719" s="20">
        <v>0</v>
      </c>
      <c r="V719" s="20" t="s">
        <v>4130</v>
      </c>
      <c r="W719" s="20">
        <v>0</v>
      </c>
      <c r="X719" s="23" t="b">
        <v>0</v>
      </c>
      <c r="Y719" s="20"/>
      <c r="Z719" s="20" t="s">
        <v>857</v>
      </c>
      <c r="AA719" s="22">
        <v>17</v>
      </c>
      <c r="AB719" s="22">
        <v>49</v>
      </c>
      <c r="AC719" s="22">
        <v>0</v>
      </c>
      <c r="AD719" s="22">
        <v>82</v>
      </c>
      <c r="AE719" s="22">
        <v>8</v>
      </c>
      <c r="AF719" s="22">
        <v>46</v>
      </c>
      <c r="AG719" s="22">
        <v>19</v>
      </c>
      <c r="AH719" s="20">
        <v>0</v>
      </c>
      <c r="AI719" s="20">
        <v>0</v>
      </c>
      <c r="AJ719" s="20" t="s">
        <v>4130</v>
      </c>
      <c r="AK719" s="22">
        <v>0</v>
      </c>
      <c r="AL719" s="22">
        <v>0</v>
      </c>
      <c r="AM719" s="22">
        <v>0</v>
      </c>
      <c r="AN719" s="22">
        <v>0</v>
      </c>
      <c r="AO719" s="22">
        <v>0</v>
      </c>
      <c r="AP719" s="22">
        <v>0</v>
      </c>
      <c r="AQ719" s="22">
        <v>0</v>
      </c>
      <c r="AR719" s="22">
        <v>0</v>
      </c>
      <c r="AS719" s="22">
        <v>0</v>
      </c>
      <c r="AT719" s="22">
        <v>0</v>
      </c>
      <c r="AU719" s="22">
        <v>0</v>
      </c>
      <c r="AV719" s="22">
        <v>0</v>
      </c>
      <c r="AW719" s="22">
        <v>0</v>
      </c>
      <c r="AX719" s="20">
        <v>0</v>
      </c>
      <c r="AY719" s="20">
        <v>0</v>
      </c>
      <c r="AZ719" s="20">
        <v>0</v>
      </c>
      <c r="BA719" s="20">
        <v>0</v>
      </c>
      <c r="BB719" s="22">
        <v>0</v>
      </c>
      <c r="BC719" s="20">
        <v>0</v>
      </c>
      <c r="BD719" s="20">
        <v>0</v>
      </c>
      <c r="BE719" s="20">
        <v>0</v>
      </c>
      <c r="BF719" s="20">
        <v>0</v>
      </c>
      <c r="BG719" s="22">
        <v>652</v>
      </c>
      <c r="BH719" s="22">
        <v>257</v>
      </c>
      <c r="BI719" s="22">
        <v>638</v>
      </c>
      <c r="BJ719" s="22">
        <v>256</v>
      </c>
      <c r="BK719" s="22">
        <v>602</v>
      </c>
      <c r="BL719" s="22">
        <v>247</v>
      </c>
      <c r="BM719" s="22">
        <v>656</v>
      </c>
      <c r="BN719" s="22">
        <v>257</v>
      </c>
      <c r="BO719" s="20"/>
      <c r="BP719" s="20"/>
      <c r="BQ719" s="20"/>
      <c r="BR719" s="20"/>
      <c r="BS719" s="20"/>
      <c r="BT719" s="20"/>
      <c r="BU719" s="22">
        <v>0</v>
      </c>
      <c r="BV719" s="22">
        <v>0</v>
      </c>
      <c r="BW719" s="22">
        <v>0</v>
      </c>
      <c r="BX719" s="22">
        <v>0</v>
      </c>
      <c r="BY719" s="22">
        <v>0</v>
      </c>
      <c r="BZ719" s="22">
        <v>0</v>
      </c>
      <c r="CA719" s="22">
        <v>780</v>
      </c>
      <c r="CB719" s="22">
        <v>242</v>
      </c>
      <c r="CC719" s="22">
        <v>519</v>
      </c>
      <c r="CD719" s="22">
        <v>209</v>
      </c>
      <c r="CE719" s="22">
        <v>663</v>
      </c>
      <c r="CF719" s="22">
        <v>253</v>
      </c>
      <c r="CG719" s="22">
        <v>790</v>
      </c>
      <c r="CH719" s="22">
        <v>264</v>
      </c>
      <c r="CI719" s="22">
        <v>0</v>
      </c>
      <c r="CJ719" s="22">
        <v>0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0"/>
      <c r="B720" s="20"/>
      <c r="C720" s="22">
        <v>549344</v>
      </c>
      <c r="D720" s="22">
        <v>0</v>
      </c>
      <c r="E720" s="22">
        <v>0</v>
      </c>
      <c r="F720" s="22">
        <v>0</v>
      </c>
      <c r="G720" s="22">
        <v>0</v>
      </c>
      <c r="H720" s="22">
        <v>0</v>
      </c>
      <c r="I720" s="22">
        <v>2</v>
      </c>
      <c r="J720" s="20">
        <v>0</v>
      </c>
      <c r="K720" s="20">
        <v>-0.5</v>
      </c>
      <c r="L720" s="22">
        <v>0</v>
      </c>
      <c r="M720" s="20" t="s">
        <v>1230</v>
      </c>
      <c r="N720" s="20">
        <v>0</v>
      </c>
      <c r="O720" s="22">
        <v>828</v>
      </c>
      <c r="P720" s="23" t="b">
        <v>0</v>
      </c>
      <c r="Q720" s="20"/>
      <c r="R720" s="20"/>
      <c r="S720" s="22">
        <v>40</v>
      </c>
      <c r="T720" s="20" t="s">
        <v>4131</v>
      </c>
      <c r="U720" s="20">
        <v>0</v>
      </c>
      <c r="V720" s="20" t="s">
        <v>1359</v>
      </c>
      <c r="W720" s="20">
        <v>0</v>
      </c>
      <c r="X720" s="23" t="b">
        <v>0</v>
      </c>
      <c r="Y720" s="20"/>
      <c r="Z720" s="20" t="s">
        <v>857</v>
      </c>
      <c r="AA720" s="22">
        <v>17</v>
      </c>
      <c r="AB720" s="22">
        <v>49</v>
      </c>
      <c r="AC720" s="22">
        <v>0</v>
      </c>
      <c r="AD720" s="22">
        <v>133</v>
      </c>
      <c r="AE720" s="22">
        <v>16</v>
      </c>
      <c r="AF720" s="22">
        <v>45</v>
      </c>
      <c r="AG720" s="22">
        <v>17</v>
      </c>
      <c r="AH720" s="20">
        <v>0</v>
      </c>
      <c r="AI720" s="20">
        <v>0</v>
      </c>
      <c r="AJ720" s="20" t="s">
        <v>1359</v>
      </c>
      <c r="AK720" s="22">
        <v>0</v>
      </c>
      <c r="AL720" s="22">
        <v>0</v>
      </c>
      <c r="AM720" s="22">
        <v>0</v>
      </c>
      <c r="AN720" s="22">
        <v>0</v>
      </c>
      <c r="AO720" s="22">
        <v>0</v>
      </c>
      <c r="AP720" s="22">
        <v>0</v>
      </c>
      <c r="AQ720" s="22">
        <v>0</v>
      </c>
      <c r="AR720" s="22">
        <v>0</v>
      </c>
      <c r="AS720" s="22">
        <v>0</v>
      </c>
      <c r="AT720" s="22">
        <v>0</v>
      </c>
      <c r="AU720" s="22">
        <v>0</v>
      </c>
      <c r="AV720" s="22">
        <v>0</v>
      </c>
      <c r="AW720" s="22">
        <v>0</v>
      </c>
      <c r="AX720" s="20">
        <v>0</v>
      </c>
      <c r="AY720" s="20">
        <v>0</v>
      </c>
      <c r="AZ720" s="20">
        <v>0</v>
      </c>
      <c r="BA720" s="20">
        <v>0</v>
      </c>
      <c r="BB720" s="22">
        <v>0</v>
      </c>
      <c r="BC720" s="20">
        <v>0</v>
      </c>
      <c r="BD720" s="20">
        <v>0</v>
      </c>
      <c r="BE720" s="20">
        <v>0</v>
      </c>
      <c r="BF720" s="20">
        <v>0</v>
      </c>
      <c r="BG720" s="22">
        <v>641</v>
      </c>
      <c r="BH720" s="22">
        <v>248</v>
      </c>
      <c r="BI720" s="22">
        <v>627</v>
      </c>
      <c r="BJ720" s="22">
        <v>247</v>
      </c>
      <c r="BK720" s="22">
        <v>591</v>
      </c>
      <c r="BL720" s="22">
        <v>238</v>
      </c>
      <c r="BM720" s="22">
        <v>645</v>
      </c>
      <c r="BN720" s="22">
        <v>248</v>
      </c>
      <c r="BO720" s="20"/>
      <c r="BP720" s="20"/>
      <c r="BQ720" s="20"/>
      <c r="BR720" s="20"/>
      <c r="BS720" s="20"/>
      <c r="BT720" s="20"/>
      <c r="BU720" s="22">
        <v>0</v>
      </c>
      <c r="BV720" s="22">
        <v>0</v>
      </c>
      <c r="BW720" s="22">
        <v>0</v>
      </c>
      <c r="BX720" s="22">
        <v>0</v>
      </c>
      <c r="BY720" s="22">
        <v>0</v>
      </c>
      <c r="BZ720" s="22">
        <v>0</v>
      </c>
      <c r="CA720" s="22">
        <v>769</v>
      </c>
      <c r="CB720" s="22">
        <v>233</v>
      </c>
      <c r="CC720" s="22">
        <v>508</v>
      </c>
      <c r="CD720" s="22">
        <v>200</v>
      </c>
      <c r="CE720" s="22">
        <v>652</v>
      </c>
      <c r="CF720" s="22">
        <v>244</v>
      </c>
      <c r="CG720" s="22">
        <v>785</v>
      </c>
      <c r="CH720" s="22">
        <v>262</v>
      </c>
      <c r="CI720" s="22">
        <v>0</v>
      </c>
      <c r="CJ720" s="22">
        <v>0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100</v>
      </c>
      <c r="B721" s="22">
        <v>100</v>
      </c>
      <c r="C721" s="22">
        <v>242898</v>
      </c>
      <c r="D721" s="22">
        <v>0</v>
      </c>
      <c r="E721" s="22">
        <v>0</v>
      </c>
      <c r="F721" s="22">
        <v>-2</v>
      </c>
      <c r="G721" s="22">
        <v>2</v>
      </c>
      <c r="H721" s="22">
        <v>1</v>
      </c>
      <c r="I721" s="22">
        <v>3</v>
      </c>
      <c r="J721" s="20">
        <v>6.2</v>
      </c>
      <c r="K721" s="20">
        <v>5.7</v>
      </c>
      <c r="L721" s="22">
        <v>8</v>
      </c>
      <c r="M721" s="20" t="s">
        <v>1545</v>
      </c>
      <c r="N721" s="20">
        <v>5.7</v>
      </c>
      <c r="O721" s="22">
        <v>450</v>
      </c>
      <c r="P721" s="23" t="b">
        <v>0</v>
      </c>
      <c r="Q721" s="20"/>
      <c r="R721" s="20" t="s">
        <v>3501</v>
      </c>
      <c r="S721" s="22">
        <v>58</v>
      </c>
      <c r="T721" s="20" t="s">
        <v>1546</v>
      </c>
      <c r="U721" s="20">
        <v>3.7</v>
      </c>
      <c r="V721" s="20" t="s">
        <v>458</v>
      </c>
      <c r="W721" s="20">
        <v>0.9</v>
      </c>
      <c r="X721" s="23" t="b">
        <v>0</v>
      </c>
      <c r="Y721" s="20"/>
      <c r="Z721" s="20" t="s">
        <v>857</v>
      </c>
      <c r="AA721" s="22">
        <v>18</v>
      </c>
      <c r="AB721" s="22">
        <v>6</v>
      </c>
      <c r="AC721" s="22">
        <v>88</v>
      </c>
      <c r="AD721" s="22">
        <v>188570</v>
      </c>
      <c r="AE721" s="22">
        <v>23020</v>
      </c>
      <c r="AF721" s="22">
        <v>178379</v>
      </c>
      <c r="AG721" s="22">
        <v>1106</v>
      </c>
      <c r="AH721" s="20">
        <v>1</v>
      </c>
      <c r="AI721" s="20">
        <v>15.2</v>
      </c>
      <c r="AJ721" s="20" t="s">
        <v>458</v>
      </c>
      <c r="AK721" s="22">
        <v>1430</v>
      </c>
      <c r="AL721" s="22">
        <v>4</v>
      </c>
      <c r="AM721" s="22">
        <v>7</v>
      </c>
      <c r="AN721" s="22">
        <v>4</v>
      </c>
      <c r="AO721" s="22">
        <v>23</v>
      </c>
      <c r="AP721" s="22">
        <v>0</v>
      </c>
      <c r="AQ721" s="22">
        <v>0</v>
      </c>
      <c r="AR721" s="22">
        <v>0</v>
      </c>
      <c r="AS721" s="22">
        <v>1</v>
      </c>
      <c r="AT721" s="22">
        <v>0</v>
      </c>
      <c r="AU721" s="22">
        <v>0</v>
      </c>
      <c r="AV721" s="22">
        <v>5</v>
      </c>
      <c r="AW721" s="22">
        <v>279</v>
      </c>
      <c r="AX721" s="20">
        <v>374.4</v>
      </c>
      <c r="AY721" s="20">
        <v>334.5</v>
      </c>
      <c r="AZ721" s="20">
        <v>500</v>
      </c>
      <c r="BA721" s="20">
        <v>121</v>
      </c>
      <c r="BB721" s="22">
        <v>17</v>
      </c>
      <c r="BC721" s="20">
        <v>5.2</v>
      </c>
      <c r="BD721" s="20">
        <v>1.94</v>
      </c>
      <c r="BE721" s="20">
        <v>7.13</v>
      </c>
      <c r="BF721" s="20">
        <v>26.07</v>
      </c>
      <c r="BG721" s="22">
        <v>135</v>
      </c>
      <c r="BH721" s="22">
        <v>58</v>
      </c>
      <c r="BI721" s="22">
        <v>79</v>
      </c>
      <c r="BJ721" s="22">
        <v>59</v>
      </c>
      <c r="BK721" s="22">
        <v>41</v>
      </c>
      <c r="BL721" s="22">
        <v>25</v>
      </c>
      <c r="BM721" s="22">
        <v>65</v>
      </c>
      <c r="BN721" s="22">
        <v>50</v>
      </c>
      <c r="BO721" s="20"/>
      <c r="BP721" s="20"/>
      <c r="BQ721" s="20"/>
      <c r="BR721" s="20"/>
      <c r="BS721" s="20"/>
      <c r="BT721" s="20"/>
      <c r="BU721" s="22">
        <v>0.33</v>
      </c>
      <c r="BV721" s="22">
        <v>0</v>
      </c>
      <c r="BW721" s="22">
        <v>0.12</v>
      </c>
      <c r="BX721" s="22">
        <v>0.45</v>
      </c>
      <c r="BY721" s="22">
        <v>1.64</v>
      </c>
      <c r="BZ721" s="22">
        <v>1.45</v>
      </c>
      <c r="CA721" s="22">
        <v>76</v>
      </c>
      <c r="CB721" s="22">
        <v>48</v>
      </c>
      <c r="CC721" s="22">
        <v>23</v>
      </c>
      <c r="CD721" s="22">
        <v>14</v>
      </c>
      <c r="CE721" s="22">
        <v>75</v>
      </c>
      <c r="CF721" s="22">
        <v>40</v>
      </c>
      <c r="CG721" s="22">
        <v>203</v>
      </c>
      <c r="CH721" s="22">
        <v>63</v>
      </c>
      <c r="CI721" s="22">
        <v>1.07</v>
      </c>
      <c r="CJ721" s="22">
        <v>0.25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0"/>
      <c r="B722" s="20"/>
      <c r="C722" s="22">
        <v>214572</v>
      </c>
      <c r="D722" s="22">
        <v>0</v>
      </c>
      <c r="E722" s="22">
        <v>0</v>
      </c>
      <c r="F722" s="22">
        <v>-1</v>
      </c>
      <c r="G722" s="22">
        <v>1</v>
      </c>
      <c r="H722" s="22">
        <v>0</v>
      </c>
      <c r="I722" s="22">
        <v>1</v>
      </c>
      <c r="J722" s="20">
        <v>0.5</v>
      </c>
      <c r="K722" s="20">
        <v>0</v>
      </c>
      <c r="L722" s="22">
        <v>0</v>
      </c>
      <c r="M722" s="20" t="s">
        <v>1444</v>
      </c>
      <c r="N722" s="20">
        <v>0</v>
      </c>
      <c r="O722" s="22">
        <v>491</v>
      </c>
      <c r="P722" s="23" t="b">
        <v>0</v>
      </c>
      <c r="Q722" s="20"/>
      <c r="R722" s="20"/>
      <c r="S722" s="22">
        <v>39</v>
      </c>
      <c r="T722" s="20" t="s">
        <v>1619</v>
      </c>
      <c r="U722" s="20">
        <v>0</v>
      </c>
      <c r="V722" s="20" t="s">
        <v>707</v>
      </c>
      <c r="W722" s="20">
        <v>0.2</v>
      </c>
      <c r="X722" s="23" t="b">
        <v>0</v>
      </c>
      <c r="Y722" s="20"/>
      <c r="Z722" s="20" t="s">
        <v>857</v>
      </c>
      <c r="AA722" s="22">
        <v>18</v>
      </c>
      <c r="AB722" s="22">
        <v>6</v>
      </c>
      <c r="AC722" s="22">
        <v>0</v>
      </c>
      <c r="AD722" s="22">
        <v>10405</v>
      </c>
      <c r="AE722" s="22">
        <v>47</v>
      </c>
      <c r="AF722" s="22">
        <v>16577</v>
      </c>
      <c r="AG722" s="22">
        <v>139</v>
      </c>
      <c r="AH722" s="20">
        <v>0</v>
      </c>
      <c r="AI722" s="20">
        <v>0</v>
      </c>
      <c r="AJ722" s="20" t="s">
        <v>707</v>
      </c>
      <c r="AK722" s="22">
        <v>0</v>
      </c>
      <c r="AL722" s="22">
        <v>0</v>
      </c>
      <c r="AM722" s="22">
        <v>0</v>
      </c>
      <c r="AN722" s="22">
        <v>0</v>
      </c>
      <c r="AO722" s="22">
        <v>0</v>
      </c>
      <c r="AP722" s="22">
        <v>0</v>
      </c>
      <c r="AQ722" s="22">
        <v>0</v>
      </c>
      <c r="AR722" s="22">
        <v>0</v>
      </c>
      <c r="AS722" s="22">
        <v>0</v>
      </c>
      <c r="AT722" s="22">
        <v>0</v>
      </c>
      <c r="AU722" s="22">
        <v>0</v>
      </c>
      <c r="AV722" s="22">
        <v>0</v>
      </c>
      <c r="AW722" s="22">
        <v>0</v>
      </c>
      <c r="AX722" s="20">
        <v>0</v>
      </c>
      <c r="AY722" s="20">
        <v>0</v>
      </c>
      <c r="AZ722" s="20">
        <v>0</v>
      </c>
      <c r="BA722" s="20">
        <v>0</v>
      </c>
      <c r="BB722" s="22">
        <v>0</v>
      </c>
      <c r="BC722" s="20">
        <v>0</v>
      </c>
      <c r="BD722" s="20">
        <v>0</v>
      </c>
      <c r="BE722" s="20">
        <v>0</v>
      </c>
      <c r="BF722" s="20">
        <v>0</v>
      </c>
      <c r="BG722" s="22">
        <v>547</v>
      </c>
      <c r="BH722" s="22">
        <v>50</v>
      </c>
      <c r="BI722" s="22">
        <v>532</v>
      </c>
      <c r="BJ722" s="22">
        <v>32</v>
      </c>
      <c r="BK722" s="22">
        <v>491</v>
      </c>
      <c r="BL722" s="22">
        <v>21</v>
      </c>
      <c r="BM722" s="22">
        <v>550</v>
      </c>
      <c r="BN722" s="22">
        <v>50</v>
      </c>
      <c r="BO722" s="20"/>
      <c r="BP722" s="20"/>
      <c r="BQ722" s="20"/>
      <c r="BR722" s="20"/>
      <c r="BS722" s="20"/>
      <c r="BT722" s="20"/>
      <c r="BU722" s="22">
        <v>0</v>
      </c>
      <c r="BV722" s="22">
        <v>0</v>
      </c>
      <c r="BW722" s="22">
        <v>0</v>
      </c>
      <c r="BX722" s="22">
        <v>0</v>
      </c>
      <c r="BY722" s="22">
        <v>0</v>
      </c>
      <c r="BZ722" s="22">
        <v>0</v>
      </c>
      <c r="CA722" s="22">
        <v>806</v>
      </c>
      <c r="CB722" s="22">
        <v>82</v>
      </c>
      <c r="CC722" s="22">
        <v>406</v>
      </c>
      <c r="CD722" s="22">
        <v>42</v>
      </c>
      <c r="CE722" s="22">
        <v>558</v>
      </c>
      <c r="CF722" s="22">
        <v>50</v>
      </c>
      <c r="CG722" s="22">
        <v>337</v>
      </c>
      <c r="CH722" s="22">
        <v>47</v>
      </c>
      <c r="CI722" s="22">
        <v>0</v>
      </c>
      <c r="CJ722" s="22">
        <v>0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100</v>
      </c>
      <c r="B723" s="22">
        <v>100</v>
      </c>
      <c r="C723" s="22">
        <v>202993</v>
      </c>
      <c r="D723" s="22">
        <v>0</v>
      </c>
      <c r="E723" s="22">
        <v>0</v>
      </c>
      <c r="F723" s="22">
        <v>-1</v>
      </c>
      <c r="G723" s="22">
        <v>1</v>
      </c>
      <c r="H723" s="22">
        <v>0</v>
      </c>
      <c r="I723" s="22">
        <v>3</v>
      </c>
      <c r="J723" s="20">
        <v>1.5</v>
      </c>
      <c r="K723" s="20">
        <v>1</v>
      </c>
      <c r="L723" s="22">
        <v>1</v>
      </c>
      <c r="M723" s="20" t="s">
        <v>306</v>
      </c>
      <c r="N723" s="20">
        <v>1</v>
      </c>
      <c r="O723" s="22">
        <v>492</v>
      </c>
      <c r="P723" s="23" t="b">
        <v>0</v>
      </c>
      <c r="Q723" s="20"/>
      <c r="R723" s="20" t="s">
        <v>3383</v>
      </c>
      <c r="S723" s="22">
        <v>54</v>
      </c>
      <c r="T723" s="20" t="s">
        <v>1605</v>
      </c>
      <c r="U723" s="20">
        <v>1.5</v>
      </c>
      <c r="V723" s="20" t="s">
        <v>547</v>
      </c>
      <c r="W723" s="20">
        <v>0</v>
      </c>
      <c r="X723" s="23" t="b">
        <v>0</v>
      </c>
      <c r="Y723" s="20"/>
      <c r="Z723" s="20" t="s">
        <v>857</v>
      </c>
      <c r="AA723" s="22">
        <v>18</v>
      </c>
      <c r="AB723" s="22">
        <v>6</v>
      </c>
      <c r="AC723" s="22">
        <v>18</v>
      </c>
      <c r="AD723" s="22">
        <v>9615</v>
      </c>
      <c r="AE723" s="22">
        <v>204</v>
      </c>
      <c r="AF723" s="22">
        <v>7931</v>
      </c>
      <c r="AG723" s="22">
        <v>144</v>
      </c>
      <c r="AH723" s="20">
        <v>0.2</v>
      </c>
      <c r="AI723" s="20">
        <v>3.3</v>
      </c>
      <c r="AJ723" s="20" t="s">
        <v>547</v>
      </c>
      <c r="AK723" s="22">
        <v>505</v>
      </c>
      <c r="AL723" s="22">
        <v>1</v>
      </c>
      <c r="AM723" s="22">
        <v>0</v>
      </c>
      <c r="AN723" s="22">
        <v>0</v>
      </c>
      <c r="AO723" s="22">
        <v>12</v>
      </c>
      <c r="AP723" s="22">
        <v>0</v>
      </c>
      <c r="AQ723" s="22">
        <v>0</v>
      </c>
      <c r="AR723" s="22">
        <v>0</v>
      </c>
      <c r="AS723" s="22">
        <v>3</v>
      </c>
      <c r="AT723" s="22">
        <v>0</v>
      </c>
      <c r="AU723" s="22">
        <v>0</v>
      </c>
      <c r="AV723" s="22">
        <v>0</v>
      </c>
      <c r="AW723" s="22">
        <v>79</v>
      </c>
      <c r="AX723" s="20">
        <v>105.6</v>
      </c>
      <c r="AY723" s="20">
        <v>92.5</v>
      </c>
      <c r="AZ723" s="20">
        <v>73</v>
      </c>
      <c r="BA723" s="20">
        <v>26.9</v>
      </c>
      <c r="BB723" s="22">
        <v>7</v>
      </c>
      <c r="BC723" s="20">
        <v>1.1499999999999999</v>
      </c>
      <c r="BD723" s="20">
        <v>0.62</v>
      </c>
      <c r="BE723" s="20">
        <v>1.77</v>
      </c>
      <c r="BF723" s="20">
        <v>9.93</v>
      </c>
      <c r="BG723" s="22">
        <v>347</v>
      </c>
      <c r="BH723" s="22">
        <v>146</v>
      </c>
      <c r="BI723" s="22">
        <v>273</v>
      </c>
      <c r="BJ723" s="22">
        <v>155</v>
      </c>
      <c r="BK723" s="22">
        <v>272</v>
      </c>
      <c r="BL723" s="22">
        <v>138</v>
      </c>
      <c r="BM723" s="22">
        <v>336</v>
      </c>
      <c r="BN723" s="22">
        <v>149</v>
      </c>
      <c r="BO723" s="20"/>
      <c r="BP723" s="20"/>
      <c r="BQ723" s="20"/>
      <c r="BR723" s="20"/>
      <c r="BS723" s="20"/>
      <c r="BT723" s="20"/>
      <c r="BU723" s="22">
        <v>0.2</v>
      </c>
      <c r="BV723" s="22">
        <v>0</v>
      </c>
      <c r="BW723" s="22">
        <v>0.11</v>
      </c>
      <c r="BX723" s="22">
        <v>0.31</v>
      </c>
      <c r="BY723" s="22">
        <v>1.77</v>
      </c>
      <c r="BZ723" s="22">
        <v>2.14</v>
      </c>
      <c r="CA723" s="22">
        <v>120</v>
      </c>
      <c r="CB723" s="22">
        <v>72</v>
      </c>
      <c r="CC723" s="22">
        <v>254</v>
      </c>
      <c r="CD723" s="22">
        <v>122</v>
      </c>
      <c r="CE723" s="22">
        <v>388</v>
      </c>
      <c r="CF723" s="22">
        <v>173</v>
      </c>
      <c r="CG723" s="22">
        <v>552</v>
      </c>
      <c r="CH723" s="22">
        <v>195</v>
      </c>
      <c r="CI723" s="22">
        <v>1.25</v>
      </c>
      <c r="CJ723" s="22">
        <v>0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2">
        <v>100</v>
      </c>
      <c r="B724" s="22">
        <v>100</v>
      </c>
      <c r="C724" s="22">
        <v>227127</v>
      </c>
      <c r="D724" s="22">
        <v>0</v>
      </c>
      <c r="E724" s="22">
        <v>0</v>
      </c>
      <c r="F724" s="22">
        <v>0</v>
      </c>
      <c r="G724" s="22">
        <v>0</v>
      </c>
      <c r="H724" s="22">
        <v>0</v>
      </c>
      <c r="I724" s="22">
        <v>3</v>
      </c>
      <c r="J724" s="20">
        <v>2.8</v>
      </c>
      <c r="K724" s="20">
        <v>2.2999999999999998</v>
      </c>
      <c r="L724" s="22">
        <v>3</v>
      </c>
      <c r="M724" s="20" t="s">
        <v>1610</v>
      </c>
      <c r="N724" s="20">
        <v>2.2999999999999998</v>
      </c>
      <c r="O724" s="22">
        <v>493</v>
      </c>
      <c r="P724" s="23" t="b">
        <v>0</v>
      </c>
      <c r="Q724" s="20"/>
      <c r="R724" s="20" t="s">
        <v>3502</v>
      </c>
      <c r="S724" s="22">
        <v>50</v>
      </c>
      <c r="T724" s="20" t="s">
        <v>1611</v>
      </c>
      <c r="U724" s="20">
        <v>1.7</v>
      </c>
      <c r="V724" s="20" t="s">
        <v>628</v>
      </c>
      <c r="W724" s="20">
        <v>0.3</v>
      </c>
      <c r="X724" s="23" t="b">
        <v>0</v>
      </c>
      <c r="Y724" s="20"/>
      <c r="Z724" s="20" t="s">
        <v>857</v>
      </c>
      <c r="AA724" s="22">
        <v>18</v>
      </c>
      <c r="AB724" s="22">
        <v>6</v>
      </c>
      <c r="AC724" s="22">
        <v>32</v>
      </c>
      <c r="AD724" s="22">
        <v>84596</v>
      </c>
      <c r="AE724" s="22">
        <v>259</v>
      </c>
      <c r="AF724" s="22">
        <v>96250</v>
      </c>
      <c r="AG724" s="22">
        <v>130</v>
      </c>
      <c r="AH724" s="20">
        <v>0.5</v>
      </c>
      <c r="AI724" s="20">
        <v>6.4</v>
      </c>
      <c r="AJ724" s="20" t="s">
        <v>628</v>
      </c>
      <c r="AK724" s="22">
        <v>1487</v>
      </c>
      <c r="AL724" s="22">
        <v>0</v>
      </c>
      <c r="AM724" s="22">
        <v>0</v>
      </c>
      <c r="AN724" s="22">
        <v>7</v>
      </c>
      <c r="AO724" s="22">
        <v>20</v>
      </c>
      <c r="AP724" s="22">
        <v>0</v>
      </c>
      <c r="AQ724" s="22">
        <v>0</v>
      </c>
      <c r="AR724" s="22">
        <v>0</v>
      </c>
      <c r="AS724" s="22">
        <v>5</v>
      </c>
      <c r="AT724" s="22">
        <v>2</v>
      </c>
      <c r="AU724" s="22">
        <v>0</v>
      </c>
      <c r="AV724" s="22">
        <v>0</v>
      </c>
      <c r="AW724" s="22">
        <v>221</v>
      </c>
      <c r="AX724" s="20">
        <v>321.2</v>
      </c>
      <c r="AY724" s="20">
        <v>198.4</v>
      </c>
      <c r="AZ724" s="20">
        <v>124</v>
      </c>
      <c r="BA724" s="20">
        <v>64.5</v>
      </c>
      <c r="BB724" s="22">
        <v>18</v>
      </c>
      <c r="BC724" s="20">
        <v>0.95</v>
      </c>
      <c r="BD724" s="20">
        <v>1.36</v>
      </c>
      <c r="BE724" s="20">
        <v>2.31</v>
      </c>
      <c r="BF724" s="20">
        <v>28.3</v>
      </c>
      <c r="BG724" s="22">
        <v>179</v>
      </c>
      <c r="BH724" s="22">
        <v>78</v>
      </c>
      <c r="BI724" s="22">
        <v>153</v>
      </c>
      <c r="BJ724" s="22">
        <v>101</v>
      </c>
      <c r="BK724" s="22">
        <v>200</v>
      </c>
      <c r="BL724" s="22">
        <v>110</v>
      </c>
      <c r="BM724" s="22">
        <v>192</v>
      </c>
      <c r="BN724" s="22">
        <v>96</v>
      </c>
      <c r="BO724" s="20"/>
      <c r="BP724" s="20"/>
      <c r="BQ724" s="22">
        <v>4</v>
      </c>
      <c r="BR724" s="20"/>
      <c r="BS724" s="20"/>
      <c r="BT724" s="20"/>
      <c r="BU724" s="22">
        <v>0.06</v>
      </c>
      <c r="BV724" s="22">
        <v>0</v>
      </c>
      <c r="BW724" s="22">
        <v>0.08</v>
      </c>
      <c r="BX724" s="22">
        <v>0.14000000000000001</v>
      </c>
      <c r="BY724" s="22">
        <v>1.71</v>
      </c>
      <c r="BZ724" s="22">
        <v>1.21</v>
      </c>
      <c r="CA724" s="22">
        <v>201</v>
      </c>
      <c r="CB724" s="22">
        <v>124</v>
      </c>
      <c r="CC724" s="22">
        <v>139</v>
      </c>
      <c r="CD724" s="22">
        <v>64</v>
      </c>
      <c r="CE724" s="22">
        <v>355</v>
      </c>
      <c r="CF724" s="22">
        <v>156</v>
      </c>
      <c r="CG724" s="22">
        <v>293</v>
      </c>
      <c r="CH724" s="22">
        <v>95</v>
      </c>
      <c r="CI724" s="22">
        <v>1.0900000000000001</v>
      </c>
      <c r="CJ724" s="22">
        <v>0.42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2">
        <v>100</v>
      </c>
      <c r="B725" s="22">
        <v>100</v>
      </c>
      <c r="C725" s="22">
        <v>436234</v>
      </c>
      <c r="D725" s="22">
        <v>0</v>
      </c>
      <c r="E725" s="22">
        <v>0</v>
      </c>
      <c r="F725" s="22">
        <v>-1</v>
      </c>
      <c r="G725" s="22">
        <v>1</v>
      </c>
      <c r="H725" s="22">
        <v>0</v>
      </c>
      <c r="I725" s="22">
        <v>3</v>
      </c>
      <c r="J725" s="20">
        <v>0.5</v>
      </c>
      <c r="K725" s="20">
        <v>0</v>
      </c>
      <c r="L725" s="22">
        <v>0</v>
      </c>
      <c r="M725" s="20" t="s">
        <v>133</v>
      </c>
      <c r="N725" s="20">
        <v>0</v>
      </c>
      <c r="O725" s="22">
        <v>494</v>
      </c>
      <c r="P725" s="23" t="b">
        <v>0</v>
      </c>
      <c r="Q725" s="20"/>
      <c r="R725" s="20" t="s">
        <v>2434</v>
      </c>
      <c r="S725" s="22">
        <v>49</v>
      </c>
      <c r="T725" s="20" t="s">
        <v>1625</v>
      </c>
      <c r="U725" s="20">
        <v>1.1000000000000001</v>
      </c>
      <c r="V725" s="20" t="s">
        <v>1626</v>
      </c>
      <c r="W725" s="20">
        <v>0</v>
      </c>
      <c r="X725" s="23" t="b">
        <v>0</v>
      </c>
      <c r="Y725" s="20"/>
      <c r="Z725" s="20" t="s">
        <v>857</v>
      </c>
      <c r="AA725" s="22">
        <v>18</v>
      </c>
      <c r="AB725" s="22">
        <v>6</v>
      </c>
      <c r="AC725" s="22">
        <v>11</v>
      </c>
      <c r="AD725" s="22">
        <v>1830</v>
      </c>
      <c r="AE725" s="22">
        <v>18</v>
      </c>
      <c r="AF725" s="22">
        <v>1865</v>
      </c>
      <c r="AG725" s="22">
        <v>17</v>
      </c>
      <c r="AH725" s="20">
        <v>0</v>
      </c>
      <c r="AI725" s="20">
        <v>2.2000000000000002</v>
      </c>
      <c r="AJ725" s="20" t="s">
        <v>133</v>
      </c>
      <c r="AK725" s="22">
        <v>188</v>
      </c>
      <c r="AL725" s="22">
        <v>0</v>
      </c>
      <c r="AM725" s="22">
        <v>0</v>
      </c>
      <c r="AN725" s="22">
        <v>0</v>
      </c>
      <c r="AO725" s="22">
        <v>11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0</v>
      </c>
      <c r="AV725" s="22">
        <v>0</v>
      </c>
      <c r="AW725" s="22">
        <v>39</v>
      </c>
      <c r="AX725" s="20">
        <v>25.6</v>
      </c>
      <c r="AY725" s="20">
        <v>53.3</v>
      </c>
      <c r="AZ725" s="20">
        <v>58</v>
      </c>
      <c r="BA725" s="20">
        <v>13.8</v>
      </c>
      <c r="BB725" s="22">
        <v>2</v>
      </c>
      <c r="BC725" s="20">
        <v>0.66</v>
      </c>
      <c r="BD725" s="20">
        <v>0.21</v>
      </c>
      <c r="BE725" s="20">
        <v>0.87</v>
      </c>
      <c r="BF725" s="20">
        <v>7.16</v>
      </c>
      <c r="BG725" s="22">
        <v>455</v>
      </c>
      <c r="BH725" s="22">
        <v>201</v>
      </c>
      <c r="BI725" s="22">
        <v>339</v>
      </c>
      <c r="BJ725" s="22">
        <v>176</v>
      </c>
      <c r="BK725" s="22">
        <v>307</v>
      </c>
      <c r="BL725" s="22">
        <v>158</v>
      </c>
      <c r="BM725" s="22">
        <v>408</v>
      </c>
      <c r="BN725" s="22">
        <v>185</v>
      </c>
      <c r="BO725" s="20"/>
      <c r="BP725" s="20"/>
      <c r="BQ725" s="20"/>
      <c r="BR725" s="20"/>
      <c r="BS725" s="20"/>
      <c r="BT725" s="20"/>
      <c r="BU725" s="22">
        <v>0.32</v>
      </c>
      <c r="BV725" s="22">
        <v>0</v>
      </c>
      <c r="BW725" s="22">
        <v>0.1</v>
      </c>
      <c r="BX725" s="22">
        <v>0.42</v>
      </c>
      <c r="BY725" s="22">
        <v>3.43</v>
      </c>
      <c r="BZ725" s="22">
        <v>5.27</v>
      </c>
      <c r="CA725" s="22">
        <v>257</v>
      </c>
      <c r="CB725" s="22">
        <v>163</v>
      </c>
      <c r="CC725" s="22">
        <v>769</v>
      </c>
      <c r="CD725" s="22">
        <v>321</v>
      </c>
      <c r="CE725" s="22">
        <v>432</v>
      </c>
      <c r="CF725" s="22">
        <v>198</v>
      </c>
      <c r="CG725" s="22">
        <v>668</v>
      </c>
      <c r="CH725" s="22">
        <v>261</v>
      </c>
      <c r="CI725" s="22">
        <v>0.96</v>
      </c>
      <c r="CJ725" s="22">
        <v>0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100</v>
      </c>
      <c r="B726" s="22">
        <v>100</v>
      </c>
      <c r="C726" s="22">
        <v>115556</v>
      </c>
      <c r="D726" s="22">
        <v>0</v>
      </c>
      <c r="E726" s="22">
        <v>0</v>
      </c>
      <c r="F726" s="22">
        <v>-2</v>
      </c>
      <c r="G726" s="22">
        <v>2</v>
      </c>
      <c r="H726" s="22">
        <v>0</v>
      </c>
      <c r="I726" s="22">
        <v>2</v>
      </c>
      <c r="J726" s="20">
        <v>0.8</v>
      </c>
      <c r="K726" s="20">
        <v>0.3</v>
      </c>
      <c r="L726" s="22">
        <v>0</v>
      </c>
      <c r="M726" s="20" t="s">
        <v>998</v>
      </c>
      <c r="N726" s="20">
        <v>0.3</v>
      </c>
      <c r="O726" s="22">
        <v>495</v>
      </c>
      <c r="P726" s="23" t="b">
        <v>0</v>
      </c>
      <c r="Q726" s="20"/>
      <c r="R726" s="20" t="s">
        <v>3620</v>
      </c>
      <c r="S726" s="22">
        <v>43</v>
      </c>
      <c r="T726" s="20" t="s">
        <v>1596</v>
      </c>
      <c r="U726" s="20">
        <v>1.9</v>
      </c>
      <c r="V726" s="20" t="s">
        <v>630</v>
      </c>
      <c r="W726" s="20">
        <v>0.4</v>
      </c>
      <c r="X726" s="23" t="b">
        <v>0</v>
      </c>
      <c r="Y726" s="20"/>
      <c r="Z726" s="20" t="s">
        <v>857</v>
      </c>
      <c r="AA726" s="22">
        <v>18</v>
      </c>
      <c r="AB726" s="22">
        <v>6</v>
      </c>
      <c r="AC726" s="22">
        <v>31</v>
      </c>
      <c r="AD726" s="22">
        <v>46275</v>
      </c>
      <c r="AE726" s="22">
        <v>245</v>
      </c>
      <c r="AF726" s="22">
        <v>86087</v>
      </c>
      <c r="AG726" s="22">
        <v>324</v>
      </c>
      <c r="AH726" s="20">
        <v>0.1</v>
      </c>
      <c r="AI726" s="20">
        <v>7.2</v>
      </c>
      <c r="AJ726" s="20" t="s">
        <v>630</v>
      </c>
      <c r="AK726" s="22">
        <v>998</v>
      </c>
      <c r="AL726" s="22">
        <v>1</v>
      </c>
      <c r="AM726" s="22">
        <v>1</v>
      </c>
      <c r="AN726" s="22">
        <v>1</v>
      </c>
      <c r="AO726" s="22">
        <v>18</v>
      </c>
      <c r="AP726" s="22">
        <v>0</v>
      </c>
      <c r="AQ726" s="22">
        <v>0</v>
      </c>
      <c r="AR726" s="22">
        <v>0</v>
      </c>
      <c r="AS726" s="22">
        <v>1</v>
      </c>
      <c r="AT726" s="22">
        <v>0</v>
      </c>
      <c r="AU726" s="22">
        <v>0</v>
      </c>
      <c r="AV726" s="22">
        <v>0</v>
      </c>
      <c r="AW726" s="22">
        <v>201</v>
      </c>
      <c r="AX726" s="20">
        <v>283.60000000000002</v>
      </c>
      <c r="AY726" s="20">
        <v>76.5</v>
      </c>
      <c r="AZ726" s="20">
        <v>118</v>
      </c>
      <c r="BA726" s="20">
        <v>48.1</v>
      </c>
      <c r="BB726" s="22">
        <v>11</v>
      </c>
      <c r="BC726" s="20">
        <v>2.34</v>
      </c>
      <c r="BD726" s="20">
        <v>0.55000000000000004</v>
      </c>
      <c r="BE726" s="20">
        <v>2.89</v>
      </c>
      <c r="BF726" s="20">
        <v>21.35</v>
      </c>
      <c r="BG726" s="22">
        <v>207</v>
      </c>
      <c r="BH726" s="22">
        <v>78</v>
      </c>
      <c r="BI726" s="22">
        <v>304</v>
      </c>
      <c r="BJ726" s="22">
        <v>98</v>
      </c>
      <c r="BK726" s="22">
        <v>210</v>
      </c>
      <c r="BL726" s="22">
        <v>53</v>
      </c>
      <c r="BM726" s="22">
        <v>240</v>
      </c>
      <c r="BN726" s="22">
        <v>76</v>
      </c>
      <c r="BO726" s="20"/>
      <c r="BP726" s="20"/>
      <c r="BQ726" s="20"/>
      <c r="BR726" s="20"/>
      <c r="BS726" s="20"/>
      <c r="BT726" s="20"/>
      <c r="BU726" s="22">
        <v>0.21</v>
      </c>
      <c r="BV726" s="22">
        <v>0</v>
      </c>
      <c r="BW726" s="22">
        <v>0.05</v>
      </c>
      <c r="BX726" s="22">
        <v>0.26</v>
      </c>
      <c r="BY726" s="22">
        <v>1.93</v>
      </c>
      <c r="BZ726" s="22">
        <v>1.62</v>
      </c>
      <c r="CA726" s="22">
        <v>613</v>
      </c>
      <c r="CB726" s="22">
        <v>132</v>
      </c>
      <c r="CC726" s="22">
        <v>335</v>
      </c>
      <c r="CD726" s="22">
        <v>108</v>
      </c>
      <c r="CE726" s="22">
        <v>316</v>
      </c>
      <c r="CF726" s="22">
        <v>107</v>
      </c>
      <c r="CG726" s="22">
        <v>266</v>
      </c>
      <c r="CH726" s="22">
        <v>108</v>
      </c>
      <c r="CI726" s="22">
        <v>0.99</v>
      </c>
      <c r="CJ726" s="22">
        <v>0.09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0</v>
      </c>
      <c r="B727" s="22">
        <v>0</v>
      </c>
      <c r="C727" s="22">
        <v>93264</v>
      </c>
      <c r="D727" s="22">
        <v>0</v>
      </c>
      <c r="E727" s="22">
        <v>0</v>
      </c>
      <c r="F727" s="22">
        <v>-3</v>
      </c>
      <c r="G727" s="22">
        <v>3</v>
      </c>
      <c r="H727" s="22">
        <v>0</v>
      </c>
      <c r="I727" s="22">
        <v>2</v>
      </c>
      <c r="J727" s="20">
        <v>0</v>
      </c>
      <c r="K727" s="20">
        <v>0</v>
      </c>
      <c r="L727" s="22">
        <v>0</v>
      </c>
      <c r="M727" s="20" t="s">
        <v>1437</v>
      </c>
      <c r="N727" s="20">
        <v>0</v>
      </c>
      <c r="O727" s="22">
        <v>496</v>
      </c>
      <c r="P727" s="23" t="b">
        <v>0</v>
      </c>
      <c r="Q727" s="20" t="s">
        <v>3693</v>
      </c>
      <c r="R727" s="20" t="s">
        <v>3694</v>
      </c>
      <c r="S727" s="22">
        <v>42</v>
      </c>
      <c r="T727" s="20" t="s">
        <v>1595</v>
      </c>
      <c r="U727" s="20">
        <v>0.5</v>
      </c>
      <c r="V727" s="20" t="s">
        <v>483</v>
      </c>
      <c r="W727" s="20">
        <v>0.4</v>
      </c>
      <c r="X727" s="23" t="b">
        <v>0</v>
      </c>
      <c r="Y727" s="20"/>
      <c r="Z727" s="20" t="s">
        <v>871</v>
      </c>
      <c r="AA727" s="22">
        <v>18</v>
      </c>
      <c r="AB727" s="22">
        <v>6</v>
      </c>
      <c r="AC727" s="22">
        <v>2</v>
      </c>
      <c r="AD727" s="22">
        <v>33518</v>
      </c>
      <c r="AE727" s="22">
        <v>0</v>
      </c>
      <c r="AF727" s="22">
        <v>107521</v>
      </c>
      <c r="AG727" s="22">
        <v>194</v>
      </c>
      <c r="AH727" s="20">
        <v>0</v>
      </c>
      <c r="AI727" s="20">
        <v>0.5</v>
      </c>
      <c r="AJ727" s="20" t="s">
        <v>483</v>
      </c>
      <c r="AK727" s="22">
        <v>199</v>
      </c>
      <c r="AL727" s="22">
        <v>0</v>
      </c>
      <c r="AM727" s="22">
        <v>0</v>
      </c>
      <c r="AN727" s="22">
        <v>0</v>
      </c>
      <c r="AO727" s="22">
        <v>8</v>
      </c>
      <c r="AP727" s="22">
        <v>0</v>
      </c>
      <c r="AQ727" s="22">
        <v>0</v>
      </c>
      <c r="AR727" s="22">
        <v>0</v>
      </c>
      <c r="AS727" s="22">
        <v>0</v>
      </c>
      <c r="AT727" s="22">
        <v>0</v>
      </c>
      <c r="AU727" s="22">
        <v>0</v>
      </c>
      <c r="AV727" s="22">
        <v>0</v>
      </c>
      <c r="AW727" s="22">
        <v>31</v>
      </c>
      <c r="AX727" s="20">
        <v>55.8</v>
      </c>
      <c r="AY727" s="20">
        <v>1</v>
      </c>
      <c r="AZ727" s="20">
        <v>4</v>
      </c>
      <c r="BA727" s="20">
        <v>6</v>
      </c>
      <c r="BB727" s="22">
        <v>1</v>
      </c>
      <c r="BC727" s="20">
        <v>0</v>
      </c>
      <c r="BD727" s="20">
        <v>0.03</v>
      </c>
      <c r="BE727" s="20">
        <v>0.03</v>
      </c>
      <c r="BF727" s="20">
        <v>7.04</v>
      </c>
      <c r="BG727" s="22">
        <v>412</v>
      </c>
      <c r="BH727" s="22">
        <v>156</v>
      </c>
      <c r="BI727" s="22">
        <v>478</v>
      </c>
      <c r="BJ727" s="22">
        <v>176</v>
      </c>
      <c r="BK727" s="22">
        <v>444</v>
      </c>
      <c r="BL727" s="22">
        <v>163</v>
      </c>
      <c r="BM727" s="22">
        <v>455</v>
      </c>
      <c r="BN727" s="22">
        <v>162</v>
      </c>
      <c r="BO727" s="20"/>
      <c r="BP727" s="20"/>
      <c r="BQ727" s="20"/>
      <c r="BR727" s="20"/>
      <c r="BS727" s="20"/>
      <c r="BT727" s="20"/>
      <c r="BU727" s="22">
        <v>0</v>
      </c>
      <c r="BV727" s="22">
        <v>0</v>
      </c>
      <c r="BW727" s="22">
        <v>0.01</v>
      </c>
      <c r="BX727" s="22">
        <v>0.01</v>
      </c>
      <c r="BY727" s="22">
        <v>3.18</v>
      </c>
      <c r="BZ727" s="22">
        <v>3.62</v>
      </c>
      <c r="CA727" s="22">
        <v>651</v>
      </c>
      <c r="CB727" s="22">
        <v>150</v>
      </c>
      <c r="CC727" s="22">
        <v>524</v>
      </c>
      <c r="CD727" s="22">
        <v>212</v>
      </c>
      <c r="CE727" s="22">
        <v>537</v>
      </c>
      <c r="CF727" s="22">
        <v>180</v>
      </c>
      <c r="CG727" s="22">
        <v>279</v>
      </c>
      <c r="CH727" s="22">
        <v>113</v>
      </c>
      <c r="CI727" s="22">
        <v>0.45</v>
      </c>
      <c r="CJ727" s="22">
        <v>0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0"/>
      <c r="B728" s="20"/>
      <c r="C728" s="22">
        <v>241157</v>
      </c>
      <c r="D728" s="22">
        <v>0</v>
      </c>
      <c r="E728" s="22">
        <v>0</v>
      </c>
      <c r="F728" s="22">
        <v>-2</v>
      </c>
      <c r="G728" s="22">
        <v>2</v>
      </c>
      <c r="H728" s="22">
        <v>0</v>
      </c>
      <c r="I728" s="22">
        <v>2</v>
      </c>
      <c r="J728" s="20">
        <v>1.5</v>
      </c>
      <c r="K728" s="20">
        <v>1</v>
      </c>
      <c r="L728" s="22">
        <v>0</v>
      </c>
      <c r="M728" s="20" t="s">
        <v>173</v>
      </c>
      <c r="N728" s="20">
        <v>1</v>
      </c>
      <c r="O728" s="22">
        <v>497</v>
      </c>
      <c r="P728" s="23" t="b">
        <v>0</v>
      </c>
      <c r="Q728" s="20"/>
      <c r="R728" s="20"/>
      <c r="S728" s="22">
        <v>43</v>
      </c>
      <c r="T728" s="20" t="s">
        <v>1612</v>
      </c>
      <c r="U728" s="20">
        <v>1.4</v>
      </c>
      <c r="V728" s="20" t="s">
        <v>1613</v>
      </c>
      <c r="W728" s="20">
        <v>0.7</v>
      </c>
      <c r="X728" s="23" t="b">
        <v>0</v>
      </c>
      <c r="Y728" s="20"/>
      <c r="Z728" s="20" t="s">
        <v>857</v>
      </c>
      <c r="AA728" s="22">
        <v>18</v>
      </c>
      <c r="AB728" s="22">
        <v>6</v>
      </c>
      <c r="AC728" s="22">
        <v>26</v>
      </c>
      <c r="AD728" s="22">
        <v>165050</v>
      </c>
      <c r="AE728" s="22">
        <v>287</v>
      </c>
      <c r="AF728" s="22">
        <v>198851</v>
      </c>
      <c r="AG728" s="22">
        <v>607</v>
      </c>
      <c r="AH728" s="20">
        <v>0.2</v>
      </c>
      <c r="AI728" s="20">
        <v>6</v>
      </c>
      <c r="AJ728" s="20" t="s">
        <v>2298</v>
      </c>
      <c r="AK728" s="22">
        <v>952</v>
      </c>
      <c r="AL728" s="22">
        <v>1</v>
      </c>
      <c r="AM728" s="22">
        <v>0</v>
      </c>
      <c r="AN728" s="22">
        <v>0</v>
      </c>
      <c r="AO728" s="22">
        <v>23</v>
      </c>
      <c r="AP728" s="22">
        <v>0</v>
      </c>
      <c r="AQ728" s="22">
        <v>0</v>
      </c>
      <c r="AR728" s="22">
        <v>0</v>
      </c>
      <c r="AS728" s="22">
        <v>3</v>
      </c>
      <c r="AT728" s="22">
        <v>0</v>
      </c>
      <c r="AU728" s="22">
        <v>0</v>
      </c>
      <c r="AV728" s="22">
        <v>4</v>
      </c>
      <c r="AW728" s="22">
        <v>200</v>
      </c>
      <c r="AX728" s="20">
        <v>281.2</v>
      </c>
      <c r="AY728" s="20">
        <v>89</v>
      </c>
      <c r="AZ728" s="20">
        <v>48</v>
      </c>
      <c r="BA728" s="20">
        <v>42.1</v>
      </c>
      <c r="BB728" s="22">
        <v>9</v>
      </c>
      <c r="BC728" s="20">
        <v>0.19</v>
      </c>
      <c r="BD728" s="20">
        <v>0.75</v>
      </c>
      <c r="BE728" s="20">
        <v>0.94</v>
      </c>
      <c r="BF728" s="20">
        <v>23.19</v>
      </c>
      <c r="BG728" s="22">
        <v>211</v>
      </c>
      <c r="BH728" s="22">
        <v>80</v>
      </c>
      <c r="BI728" s="22">
        <v>277</v>
      </c>
      <c r="BJ728" s="22">
        <v>82</v>
      </c>
      <c r="BK728" s="22">
        <v>320</v>
      </c>
      <c r="BL728" s="22">
        <v>103</v>
      </c>
      <c r="BM728" s="22">
        <v>270</v>
      </c>
      <c r="BN728" s="22">
        <v>88</v>
      </c>
      <c r="BO728" s="20"/>
      <c r="BP728" s="20"/>
      <c r="BQ728" s="20"/>
      <c r="BR728" s="20"/>
      <c r="BS728" s="20"/>
      <c r="BT728" s="20"/>
      <c r="BU728" s="22">
        <v>0.02</v>
      </c>
      <c r="BV728" s="22">
        <v>0</v>
      </c>
      <c r="BW728" s="22">
        <v>7.0000000000000007E-2</v>
      </c>
      <c r="BX728" s="22">
        <v>0.09</v>
      </c>
      <c r="BY728" s="22">
        <v>2.19</v>
      </c>
      <c r="BZ728" s="22">
        <v>2.17</v>
      </c>
      <c r="CA728" s="22">
        <v>635</v>
      </c>
      <c r="CB728" s="22">
        <v>146</v>
      </c>
      <c r="CC728" s="22">
        <v>237</v>
      </c>
      <c r="CD728" s="22">
        <v>75</v>
      </c>
      <c r="CE728" s="22">
        <v>399</v>
      </c>
      <c r="CF728" s="22">
        <v>139</v>
      </c>
      <c r="CG728" s="22">
        <v>219</v>
      </c>
      <c r="CH728" s="22">
        <v>87</v>
      </c>
      <c r="CI728" s="22">
        <v>0.85</v>
      </c>
      <c r="CJ728" s="22">
        <v>0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2">
        <v>0</v>
      </c>
      <c r="B729" s="22">
        <v>0</v>
      </c>
      <c r="C729" s="22">
        <v>40383</v>
      </c>
      <c r="D729" s="22">
        <v>0</v>
      </c>
      <c r="E729" s="22">
        <v>0</v>
      </c>
      <c r="F729" s="22">
        <v>-2</v>
      </c>
      <c r="G729" s="22">
        <v>2</v>
      </c>
      <c r="H729" s="22">
        <v>0</v>
      </c>
      <c r="I729" s="22">
        <v>1</v>
      </c>
      <c r="J729" s="20">
        <v>0</v>
      </c>
      <c r="K729" s="20">
        <v>0</v>
      </c>
      <c r="L729" s="22">
        <v>0</v>
      </c>
      <c r="M729" s="20" t="s">
        <v>621</v>
      </c>
      <c r="N729" s="20">
        <v>0</v>
      </c>
      <c r="O729" s="22">
        <v>498</v>
      </c>
      <c r="P729" s="23" t="b">
        <v>0</v>
      </c>
      <c r="Q729" s="20" t="s">
        <v>4065</v>
      </c>
      <c r="R729" s="20" t="s">
        <v>4066</v>
      </c>
      <c r="S729" s="22">
        <v>38</v>
      </c>
      <c r="T729" s="20" t="s">
        <v>1590</v>
      </c>
      <c r="U729" s="20">
        <v>0</v>
      </c>
      <c r="V729" s="20" t="s">
        <v>703</v>
      </c>
      <c r="W729" s="20">
        <v>1.9</v>
      </c>
      <c r="X729" s="23" t="b">
        <v>0</v>
      </c>
      <c r="Y729" s="20"/>
      <c r="Z729" s="20" t="s">
        <v>898</v>
      </c>
      <c r="AA729" s="22">
        <v>18</v>
      </c>
      <c r="AB729" s="22">
        <v>6</v>
      </c>
      <c r="AC729" s="22">
        <v>0</v>
      </c>
      <c r="AD729" s="22">
        <v>83193</v>
      </c>
      <c r="AE729" s="22">
        <v>400</v>
      </c>
      <c r="AF729" s="22">
        <v>267505</v>
      </c>
      <c r="AG729" s="22">
        <v>2874</v>
      </c>
      <c r="AH729" s="20">
        <v>0</v>
      </c>
      <c r="AI729" s="20">
        <v>0</v>
      </c>
      <c r="AJ729" s="20" t="s">
        <v>703</v>
      </c>
      <c r="AK729" s="22">
        <v>0</v>
      </c>
      <c r="AL729" s="22">
        <v>0</v>
      </c>
      <c r="AM729" s="22">
        <v>0</v>
      </c>
      <c r="AN729" s="22">
        <v>0</v>
      </c>
      <c r="AO729" s="22">
        <v>0</v>
      </c>
      <c r="AP729" s="22">
        <v>0</v>
      </c>
      <c r="AQ729" s="22">
        <v>0</v>
      </c>
      <c r="AR729" s="22">
        <v>0</v>
      </c>
      <c r="AS729" s="22">
        <v>0</v>
      </c>
      <c r="AT729" s="22">
        <v>0</v>
      </c>
      <c r="AU729" s="22">
        <v>0</v>
      </c>
      <c r="AV729" s="22">
        <v>0</v>
      </c>
      <c r="AW729" s="22">
        <v>0</v>
      </c>
      <c r="AX729" s="20">
        <v>0</v>
      </c>
      <c r="AY729" s="20">
        <v>0</v>
      </c>
      <c r="AZ729" s="20">
        <v>0</v>
      </c>
      <c r="BA729" s="20">
        <v>0</v>
      </c>
      <c r="BB729" s="22">
        <v>0</v>
      </c>
      <c r="BC729" s="20">
        <v>0</v>
      </c>
      <c r="BD729" s="20">
        <v>0</v>
      </c>
      <c r="BE729" s="20">
        <v>0</v>
      </c>
      <c r="BF729" s="20">
        <v>0</v>
      </c>
      <c r="BG729" s="22">
        <v>533</v>
      </c>
      <c r="BH729" s="22">
        <v>39</v>
      </c>
      <c r="BI729" s="22">
        <v>512</v>
      </c>
      <c r="BJ729" s="22">
        <v>15</v>
      </c>
      <c r="BK729" s="22">
        <v>468</v>
      </c>
      <c r="BL729" s="22">
        <v>4</v>
      </c>
      <c r="BM729" s="22">
        <v>536</v>
      </c>
      <c r="BN729" s="22">
        <v>39</v>
      </c>
      <c r="BO729" s="20"/>
      <c r="BP729" s="20"/>
      <c r="BQ729" s="20"/>
      <c r="BR729" s="20"/>
      <c r="BS729" s="20"/>
      <c r="BT729" s="20"/>
      <c r="BU729" s="22">
        <v>0</v>
      </c>
      <c r="BV729" s="22">
        <v>0</v>
      </c>
      <c r="BW729" s="22">
        <v>0</v>
      </c>
      <c r="BX729" s="22">
        <v>0</v>
      </c>
      <c r="BY729" s="22">
        <v>0</v>
      </c>
      <c r="BZ729" s="22">
        <v>0</v>
      </c>
      <c r="CA729" s="22">
        <v>831</v>
      </c>
      <c r="CB729" s="22">
        <v>93</v>
      </c>
      <c r="CC729" s="22">
        <v>384</v>
      </c>
      <c r="CD729" s="22">
        <v>28</v>
      </c>
      <c r="CE729" s="22">
        <v>544</v>
      </c>
      <c r="CF729" s="22">
        <v>39</v>
      </c>
      <c r="CG729" s="22">
        <v>148</v>
      </c>
      <c r="CH729" s="22">
        <v>20</v>
      </c>
      <c r="CI729" s="22">
        <v>0</v>
      </c>
      <c r="CJ729" s="22">
        <v>0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0"/>
      <c r="B730" s="20"/>
      <c r="C730" s="22">
        <v>132015</v>
      </c>
      <c r="D730" s="22">
        <v>0</v>
      </c>
      <c r="E730" s="22">
        <v>0</v>
      </c>
      <c r="F730" s="22">
        <v>-3</v>
      </c>
      <c r="G730" s="22">
        <v>3</v>
      </c>
      <c r="H730" s="22">
        <v>0</v>
      </c>
      <c r="I730" s="22">
        <v>3</v>
      </c>
      <c r="J730" s="20">
        <v>1.5</v>
      </c>
      <c r="K730" s="20">
        <v>1</v>
      </c>
      <c r="L730" s="22">
        <v>1</v>
      </c>
      <c r="M730" s="20" t="s">
        <v>1597</v>
      </c>
      <c r="N730" s="20">
        <v>1</v>
      </c>
      <c r="O730" s="22">
        <v>499</v>
      </c>
      <c r="P730" s="23" t="b">
        <v>0</v>
      </c>
      <c r="Q730" s="20"/>
      <c r="R730" s="20"/>
      <c r="S730" s="22">
        <v>52</v>
      </c>
      <c r="T730" s="20" t="s">
        <v>1598</v>
      </c>
      <c r="U730" s="20">
        <v>1.2</v>
      </c>
      <c r="V730" s="20" t="s">
        <v>471</v>
      </c>
      <c r="W730" s="20">
        <v>0.3</v>
      </c>
      <c r="X730" s="23" t="b">
        <v>0</v>
      </c>
      <c r="Y730" s="20"/>
      <c r="Z730" s="20" t="s">
        <v>857</v>
      </c>
      <c r="AA730" s="22">
        <v>18</v>
      </c>
      <c r="AB730" s="22">
        <v>6</v>
      </c>
      <c r="AC730" s="22">
        <v>30</v>
      </c>
      <c r="AD730" s="22">
        <v>19573</v>
      </c>
      <c r="AE730" s="22">
        <v>132</v>
      </c>
      <c r="AF730" s="22">
        <v>54917</v>
      </c>
      <c r="AG730" s="22">
        <v>155</v>
      </c>
      <c r="AH730" s="20">
        <v>0.2</v>
      </c>
      <c r="AI730" s="20">
        <v>5.8</v>
      </c>
      <c r="AJ730" s="20" t="s">
        <v>471</v>
      </c>
      <c r="AK730" s="22">
        <v>977</v>
      </c>
      <c r="AL730" s="22">
        <v>0</v>
      </c>
      <c r="AM730" s="22">
        <v>0</v>
      </c>
      <c r="AN730" s="22">
        <v>1</v>
      </c>
      <c r="AO730" s="22">
        <v>22</v>
      </c>
      <c r="AP730" s="22">
        <v>0</v>
      </c>
      <c r="AQ730" s="22">
        <v>0</v>
      </c>
      <c r="AR730" s="22">
        <v>0</v>
      </c>
      <c r="AS730" s="22">
        <v>3</v>
      </c>
      <c r="AT730" s="22">
        <v>0</v>
      </c>
      <c r="AU730" s="22">
        <v>0</v>
      </c>
      <c r="AV730" s="22">
        <v>0</v>
      </c>
      <c r="AW730" s="22">
        <v>164</v>
      </c>
      <c r="AX730" s="20">
        <v>215</v>
      </c>
      <c r="AY730" s="20">
        <v>121.9</v>
      </c>
      <c r="AZ730" s="20">
        <v>70</v>
      </c>
      <c r="BA730" s="20">
        <v>40.700000000000003</v>
      </c>
      <c r="BB730" s="22">
        <v>6</v>
      </c>
      <c r="BC730" s="20">
        <v>0.41</v>
      </c>
      <c r="BD730" s="20">
        <v>1.24</v>
      </c>
      <c r="BE730" s="20">
        <v>1.64</v>
      </c>
      <c r="BF730" s="20">
        <v>22.17</v>
      </c>
      <c r="BG730" s="22">
        <v>251</v>
      </c>
      <c r="BH730" s="22">
        <v>101</v>
      </c>
      <c r="BI730" s="22">
        <v>231</v>
      </c>
      <c r="BJ730" s="22">
        <v>138</v>
      </c>
      <c r="BK730" s="22">
        <v>276</v>
      </c>
      <c r="BL730" s="22">
        <v>140</v>
      </c>
      <c r="BM730" s="22">
        <v>278</v>
      </c>
      <c r="BN730" s="22">
        <v>134</v>
      </c>
      <c r="BO730" s="20"/>
      <c r="BP730" s="20"/>
      <c r="BQ730" s="22">
        <v>3</v>
      </c>
      <c r="BR730" s="20"/>
      <c r="BS730" s="20"/>
      <c r="BT730" s="20"/>
      <c r="BU730" s="22">
        <v>0.04</v>
      </c>
      <c r="BV730" s="22">
        <v>0</v>
      </c>
      <c r="BW730" s="22">
        <v>0.11</v>
      </c>
      <c r="BX730" s="22">
        <v>0.15</v>
      </c>
      <c r="BY730" s="22">
        <v>2.04</v>
      </c>
      <c r="BZ730" s="22">
        <v>2.0299999999999998</v>
      </c>
      <c r="CA730" s="22">
        <v>154</v>
      </c>
      <c r="CB730" s="22">
        <v>94</v>
      </c>
      <c r="CC730" s="22">
        <v>252</v>
      </c>
      <c r="CD730" s="22">
        <v>121</v>
      </c>
      <c r="CE730" s="22">
        <v>423</v>
      </c>
      <c r="CF730" s="22">
        <v>191</v>
      </c>
      <c r="CG730" s="22">
        <v>312</v>
      </c>
      <c r="CH730" s="22">
        <v>100</v>
      </c>
      <c r="CI730" s="22">
        <v>0.55000000000000004</v>
      </c>
      <c r="CJ730" s="22">
        <v>0.09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2">
        <v>0</v>
      </c>
      <c r="B731" s="22">
        <v>0</v>
      </c>
      <c r="C731" s="22">
        <v>78830</v>
      </c>
      <c r="D731" s="22">
        <v>0</v>
      </c>
      <c r="E731" s="22">
        <v>0</v>
      </c>
      <c r="F731" s="22">
        <v>0</v>
      </c>
      <c r="G731" s="22">
        <v>0</v>
      </c>
      <c r="H731" s="22">
        <v>0</v>
      </c>
      <c r="I731" s="22">
        <v>4</v>
      </c>
      <c r="J731" s="20">
        <v>0</v>
      </c>
      <c r="K731" s="20">
        <v>0</v>
      </c>
      <c r="L731" s="22">
        <v>0</v>
      </c>
      <c r="M731" s="20" t="s">
        <v>1297</v>
      </c>
      <c r="N731" s="20">
        <v>0</v>
      </c>
      <c r="O731" s="22">
        <v>500</v>
      </c>
      <c r="P731" s="23" t="b">
        <v>0</v>
      </c>
      <c r="Q731" s="20" t="s">
        <v>2569</v>
      </c>
      <c r="R731" s="20" t="s">
        <v>2570</v>
      </c>
      <c r="S731" s="22">
        <v>125</v>
      </c>
      <c r="T731" s="20" t="s">
        <v>1591</v>
      </c>
      <c r="U731" s="20">
        <v>0</v>
      </c>
      <c r="V731" s="20" t="s">
        <v>388</v>
      </c>
      <c r="W731" s="20">
        <v>0.6</v>
      </c>
      <c r="X731" s="23" t="b">
        <v>0</v>
      </c>
      <c r="Y731" s="20"/>
      <c r="Z731" s="20" t="s">
        <v>871</v>
      </c>
      <c r="AA731" s="22">
        <v>18</v>
      </c>
      <c r="AB731" s="22">
        <v>6</v>
      </c>
      <c r="AC731" s="22">
        <v>0</v>
      </c>
      <c r="AD731" s="22">
        <v>565</v>
      </c>
      <c r="AE731" s="22">
        <v>0</v>
      </c>
      <c r="AF731" s="22">
        <v>321738</v>
      </c>
      <c r="AG731" s="22">
        <v>31</v>
      </c>
      <c r="AH731" s="20">
        <v>0</v>
      </c>
      <c r="AI731" s="20">
        <v>0</v>
      </c>
      <c r="AJ731" s="20" t="s">
        <v>388</v>
      </c>
      <c r="AK731" s="22">
        <v>0</v>
      </c>
      <c r="AL731" s="22">
        <v>0</v>
      </c>
      <c r="AM731" s="22">
        <v>0</v>
      </c>
      <c r="AN731" s="22">
        <v>0</v>
      </c>
      <c r="AO731" s="22">
        <v>0</v>
      </c>
      <c r="AP731" s="22">
        <v>0</v>
      </c>
      <c r="AQ731" s="22">
        <v>0</v>
      </c>
      <c r="AR731" s="22">
        <v>0</v>
      </c>
      <c r="AS731" s="22">
        <v>0</v>
      </c>
      <c r="AT731" s="22">
        <v>0</v>
      </c>
      <c r="AU731" s="22">
        <v>0</v>
      </c>
      <c r="AV731" s="22">
        <v>0</v>
      </c>
      <c r="AW731" s="22">
        <v>0</v>
      </c>
      <c r="AX731" s="20">
        <v>0</v>
      </c>
      <c r="AY731" s="20">
        <v>0</v>
      </c>
      <c r="AZ731" s="20">
        <v>0</v>
      </c>
      <c r="BA731" s="20">
        <v>0</v>
      </c>
      <c r="BB731" s="22">
        <v>0</v>
      </c>
      <c r="BC731" s="20">
        <v>0</v>
      </c>
      <c r="BD731" s="20">
        <v>0</v>
      </c>
      <c r="BE731" s="20">
        <v>0</v>
      </c>
      <c r="BF731" s="20">
        <v>0</v>
      </c>
      <c r="BG731" s="22">
        <v>838</v>
      </c>
      <c r="BH731" s="22">
        <v>109</v>
      </c>
      <c r="BI731" s="22">
        <v>838</v>
      </c>
      <c r="BJ731" s="22">
        <v>109</v>
      </c>
      <c r="BK731" s="22">
        <v>838</v>
      </c>
      <c r="BL731" s="22">
        <v>109</v>
      </c>
      <c r="BM731" s="22">
        <v>838</v>
      </c>
      <c r="BN731" s="22">
        <v>109</v>
      </c>
      <c r="BO731" s="20"/>
      <c r="BP731" s="20"/>
      <c r="BQ731" s="20"/>
      <c r="BR731" s="20"/>
      <c r="BS731" s="20"/>
      <c r="BT731" s="20"/>
      <c r="BU731" s="22">
        <v>0</v>
      </c>
      <c r="BV731" s="22">
        <v>0</v>
      </c>
      <c r="BW731" s="22">
        <v>0</v>
      </c>
      <c r="BX731" s="22">
        <v>0</v>
      </c>
      <c r="BY731" s="22">
        <v>0</v>
      </c>
      <c r="BZ731" s="22">
        <v>0</v>
      </c>
      <c r="CA731" s="22">
        <v>3</v>
      </c>
      <c r="CB731" s="22">
        <v>2</v>
      </c>
      <c r="CC731" s="22">
        <v>837</v>
      </c>
      <c r="CD731" s="22">
        <v>109</v>
      </c>
      <c r="CE731" s="22">
        <v>837</v>
      </c>
      <c r="CF731" s="22">
        <v>109</v>
      </c>
      <c r="CG731" s="22">
        <v>238</v>
      </c>
      <c r="CH731" s="22">
        <v>40</v>
      </c>
      <c r="CI731" s="22">
        <v>0</v>
      </c>
      <c r="CJ731" s="22">
        <v>0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2">
        <v>100</v>
      </c>
      <c r="B732" s="22">
        <v>100</v>
      </c>
      <c r="C732" s="22">
        <v>445044</v>
      </c>
      <c r="D732" s="22">
        <v>0</v>
      </c>
      <c r="E732" s="22">
        <v>0</v>
      </c>
      <c r="F732" s="22">
        <v>-2</v>
      </c>
      <c r="G732" s="22">
        <v>2</v>
      </c>
      <c r="H732" s="22">
        <v>2</v>
      </c>
      <c r="I732" s="22">
        <v>3</v>
      </c>
      <c r="J732" s="20">
        <v>6.2</v>
      </c>
      <c r="K732" s="20">
        <v>5.7</v>
      </c>
      <c r="L732" s="22">
        <v>6</v>
      </c>
      <c r="M732" s="20" t="s">
        <v>1614</v>
      </c>
      <c r="N732" s="20">
        <v>5.7</v>
      </c>
      <c r="O732" s="22">
        <v>501</v>
      </c>
      <c r="P732" s="23" t="b">
        <v>0</v>
      </c>
      <c r="Q732" s="20"/>
      <c r="R732" s="20" t="s">
        <v>3564</v>
      </c>
      <c r="S732" s="22">
        <v>68</v>
      </c>
      <c r="T732" s="20" t="s">
        <v>1615</v>
      </c>
      <c r="U732" s="20">
        <v>4</v>
      </c>
      <c r="V732" s="20" t="s">
        <v>438</v>
      </c>
      <c r="W732" s="20">
        <v>3</v>
      </c>
      <c r="X732" s="23" t="b">
        <v>0</v>
      </c>
      <c r="Y732" s="20"/>
      <c r="Z732" s="20" t="s">
        <v>857</v>
      </c>
      <c r="AA732" s="22">
        <v>18</v>
      </c>
      <c r="AB732" s="22">
        <v>6</v>
      </c>
      <c r="AC732" s="22">
        <v>100</v>
      </c>
      <c r="AD732" s="22">
        <v>965825</v>
      </c>
      <c r="AE732" s="22">
        <v>27886</v>
      </c>
      <c r="AF732" s="22">
        <v>876973</v>
      </c>
      <c r="AG732" s="22">
        <v>3348</v>
      </c>
      <c r="AH732" s="20">
        <v>0.8</v>
      </c>
      <c r="AI732" s="20">
        <v>14.7</v>
      </c>
      <c r="AJ732" s="20" t="s">
        <v>438</v>
      </c>
      <c r="AK732" s="22">
        <v>2119</v>
      </c>
      <c r="AL732" s="22">
        <v>6</v>
      </c>
      <c r="AM732" s="22">
        <v>3</v>
      </c>
      <c r="AN732" s="22">
        <v>7</v>
      </c>
      <c r="AO732" s="22">
        <v>30</v>
      </c>
      <c r="AP732" s="22">
        <v>0</v>
      </c>
      <c r="AQ732" s="22">
        <v>0</v>
      </c>
      <c r="AR732" s="22">
        <v>0</v>
      </c>
      <c r="AS732" s="22">
        <v>6</v>
      </c>
      <c r="AT732" s="22">
        <v>0</v>
      </c>
      <c r="AU732" s="22">
        <v>0</v>
      </c>
      <c r="AV732" s="22">
        <v>11</v>
      </c>
      <c r="AW732" s="22">
        <v>356</v>
      </c>
      <c r="AX732" s="20">
        <v>528.6</v>
      </c>
      <c r="AY732" s="20">
        <v>748.4</v>
      </c>
      <c r="AZ732" s="20">
        <v>716</v>
      </c>
      <c r="BA732" s="20">
        <v>199.1</v>
      </c>
      <c r="BB732" s="22">
        <v>24</v>
      </c>
      <c r="BC732" s="20">
        <v>3.51</v>
      </c>
      <c r="BD732" s="20">
        <v>5.39</v>
      </c>
      <c r="BE732" s="20">
        <v>8.89</v>
      </c>
      <c r="BF732" s="20">
        <v>37.61</v>
      </c>
      <c r="BG732" s="22">
        <v>54</v>
      </c>
      <c r="BH732" s="22">
        <v>19</v>
      </c>
      <c r="BI732" s="22">
        <v>14</v>
      </c>
      <c r="BJ732" s="22">
        <v>10</v>
      </c>
      <c r="BK732" s="22">
        <v>13</v>
      </c>
      <c r="BL732" s="22">
        <v>7</v>
      </c>
      <c r="BM732" s="22">
        <v>12</v>
      </c>
      <c r="BN732" s="22">
        <v>8</v>
      </c>
      <c r="BO732" s="22">
        <v>3</v>
      </c>
      <c r="BP732" s="20"/>
      <c r="BQ732" s="20"/>
      <c r="BR732" s="20"/>
      <c r="BS732" s="20"/>
      <c r="BT732" s="20"/>
      <c r="BU732" s="22">
        <v>0.15</v>
      </c>
      <c r="BV732" s="22">
        <v>0</v>
      </c>
      <c r="BW732" s="22">
        <v>0.23</v>
      </c>
      <c r="BX732" s="22">
        <v>0.38</v>
      </c>
      <c r="BY732" s="22">
        <v>1.6</v>
      </c>
      <c r="BZ732" s="22">
        <v>1.27</v>
      </c>
      <c r="CA732" s="22">
        <v>37</v>
      </c>
      <c r="CB732" s="22">
        <v>21</v>
      </c>
      <c r="CC732" s="22">
        <v>24</v>
      </c>
      <c r="CD732" s="22">
        <v>15</v>
      </c>
      <c r="CE732" s="22">
        <v>54</v>
      </c>
      <c r="CF732" s="22">
        <v>32</v>
      </c>
      <c r="CG732" s="22">
        <v>111</v>
      </c>
      <c r="CH732" s="22">
        <v>34</v>
      </c>
      <c r="CI732" s="22">
        <v>1.02</v>
      </c>
      <c r="CJ732" s="22">
        <v>0.3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2">
        <v>0</v>
      </c>
      <c r="B733" s="22">
        <v>0</v>
      </c>
      <c r="C733" s="22">
        <v>37915</v>
      </c>
      <c r="D733" s="22">
        <v>0</v>
      </c>
      <c r="E733" s="22">
        <v>0</v>
      </c>
      <c r="F733" s="22">
        <v>-3</v>
      </c>
      <c r="G733" s="22">
        <v>3</v>
      </c>
      <c r="H733" s="22">
        <v>0</v>
      </c>
      <c r="I733" s="22">
        <v>1</v>
      </c>
      <c r="J733" s="20">
        <v>0</v>
      </c>
      <c r="K733" s="20">
        <v>0</v>
      </c>
      <c r="L733" s="22">
        <v>0</v>
      </c>
      <c r="M733" s="20" t="s">
        <v>1588</v>
      </c>
      <c r="N733" s="20">
        <v>0</v>
      </c>
      <c r="O733" s="22">
        <v>502</v>
      </c>
      <c r="P733" s="23" t="b">
        <v>0</v>
      </c>
      <c r="Q733" s="20" t="s">
        <v>3833</v>
      </c>
      <c r="R733" s="20" t="s">
        <v>3834</v>
      </c>
      <c r="S733" s="22">
        <v>47</v>
      </c>
      <c r="T733" s="20" t="s">
        <v>1589</v>
      </c>
      <c r="U733" s="20">
        <v>0</v>
      </c>
      <c r="V733" s="20" t="s">
        <v>447</v>
      </c>
      <c r="W733" s="20">
        <v>0.5</v>
      </c>
      <c r="X733" s="23" t="b">
        <v>0</v>
      </c>
      <c r="Y733" s="20"/>
      <c r="Z733" s="20" t="s">
        <v>871</v>
      </c>
      <c r="AA733" s="22">
        <v>18</v>
      </c>
      <c r="AB733" s="22">
        <v>6</v>
      </c>
      <c r="AC733" s="22">
        <v>0</v>
      </c>
      <c r="AD733" s="22">
        <v>33336</v>
      </c>
      <c r="AE733" s="22">
        <v>0</v>
      </c>
      <c r="AF733" s="22">
        <v>77398</v>
      </c>
      <c r="AG733" s="22">
        <v>299</v>
      </c>
      <c r="AH733" s="20">
        <v>0</v>
      </c>
      <c r="AI733" s="20">
        <v>0</v>
      </c>
      <c r="AJ733" s="20" t="s">
        <v>447</v>
      </c>
      <c r="AK733" s="22">
        <v>0</v>
      </c>
      <c r="AL733" s="22">
        <v>0</v>
      </c>
      <c r="AM733" s="22">
        <v>0</v>
      </c>
      <c r="AN733" s="22">
        <v>0</v>
      </c>
      <c r="AO733" s="22">
        <v>0</v>
      </c>
      <c r="AP733" s="22">
        <v>0</v>
      </c>
      <c r="AQ733" s="22">
        <v>0</v>
      </c>
      <c r="AR733" s="22">
        <v>0</v>
      </c>
      <c r="AS733" s="22">
        <v>0</v>
      </c>
      <c r="AT733" s="22">
        <v>0</v>
      </c>
      <c r="AU733" s="22">
        <v>0</v>
      </c>
      <c r="AV733" s="22">
        <v>0</v>
      </c>
      <c r="AW733" s="22">
        <v>0</v>
      </c>
      <c r="AX733" s="20">
        <v>0</v>
      </c>
      <c r="AY733" s="20">
        <v>0</v>
      </c>
      <c r="AZ733" s="20">
        <v>0</v>
      </c>
      <c r="BA733" s="20">
        <v>0</v>
      </c>
      <c r="BB733" s="22">
        <v>0</v>
      </c>
      <c r="BC733" s="20">
        <v>0</v>
      </c>
      <c r="BD733" s="20">
        <v>0</v>
      </c>
      <c r="BE733" s="20">
        <v>0</v>
      </c>
      <c r="BF733" s="20">
        <v>0</v>
      </c>
      <c r="BG733" s="22">
        <v>792</v>
      </c>
      <c r="BH733" s="22">
        <v>94</v>
      </c>
      <c r="BI733" s="22">
        <v>788</v>
      </c>
      <c r="BJ733" s="22">
        <v>89</v>
      </c>
      <c r="BK733" s="22">
        <v>780</v>
      </c>
      <c r="BL733" s="22">
        <v>85</v>
      </c>
      <c r="BM733" s="22">
        <v>794</v>
      </c>
      <c r="BN733" s="22">
        <v>94</v>
      </c>
      <c r="BO733" s="20"/>
      <c r="BP733" s="20"/>
      <c r="BQ733" s="20"/>
      <c r="BR733" s="20"/>
      <c r="BS733" s="20"/>
      <c r="BT733" s="20"/>
      <c r="BU733" s="22">
        <v>0</v>
      </c>
      <c r="BV733" s="22">
        <v>0</v>
      </c>
      <c r="BW733" s="22">
        <v>0</v>
      </c>
      <c r="BX733" s="22">
        <v>0</v>
      </c>
      <c r="BY733" s="22">
        <v>0</v>
      </c>
      <c r="BZ733" s="22">
        <v>0</v>
      </c>
      <c r="CA733" s="22">
        <v>303</v>
      </c>
      <c r="CB733" s="22">
        <v>11</v>
      </c>
      <c r="CC733" s="22">
        <v>728</v>
      </c>
      <c r="CD733" s="22">
        <v>92</v>
      </c>
      <c r="CE733" s="22">
        <v>793</v>
      </c>
      <c r="CF733" s="22">
        <v>94</v>
      </c>
      <c r="CG733" s="22">
        <v>242</v>
      </c>
      <c r="CH733" s="22">
        <v>32</v>
      </c>
      <c r="CI733" s="22">
        <v>0</v>
      </c>
      <c r="CJ733" s="22">
        <v>0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2">
        <v>100</v>
      </c>
      <c r="B734" s="22">
        <v>100</v>
      </c>
      <c r="C734" s="22">
        <v>200826</v>
      </c>
      <c r="D734" s="22">
        <v>0</v>
      </c>
      <c r="E734" s="22">
        <v>0</v>
      </c>
      <c r="F734" s="22">
        <v>-2</v>
      </c>
      <c r="G734" s="22">
        <v>2</v>
      </c>
      <c r="H734" s="22">
        <v>1</v>
      </c>
      <c r="I734" s="22">
        <v>3</v>
      </c>
      <c r="J734" s="20">
        <v>1.2</v>
      </c>
      <c r="K734" s="20">
        <v>0.7</v>
      </c>
      <c r="L734" s="22">
        <v>0</v>
      </c>
      <c r="M734" s="20" t="s">
        <v>2299</v>
      </c>
      <c r="N734" s="20">
        <v>0.7</v>
      </c>
      <c r="O734" s="22">
        <v>503</v>
      </c>
      <c r="P734" s="23" t="b">
        <v>0</v>
      </c>
      <c r="Q734" s="20"/>
      <c r="R734" s="20" t="s">
        <v>3621</v>
      </c>
      <c r="S734" s="22">
        <v>48</v>
      </c>
      <c r="T734" s="20" t="s">
        <v>2300</v>
      </c>
      <c r="U734" s="20">
        <v>3.2</v>
      </c>
      <c r="V734" s="20" t="s">
        <v>2301</v>
      </c>
      <c r="W734" s="20">
        <v>0.1</v>
      </c>
      <c r="X734" s="23" t="b">
        <v>0</v>
      </c>
      <c r="Y734" s="20"/>
      <c r="Z734" s="20" t="s">
        <v>857</v>
      </c>
      <c r="AA734" s="22">
        <v>18</v>
      </c>
      <c r="AB734" s="22">
        <v>6</v>
      </c>
      <c r="AC734" s="22">
        <v>38</v>
      </c>
      <c r="AD734" s="22">
        <v>37131</v>
      </c>
      <c r="AE734" s="22">
        <v>44</v>
      </c>
      <c r="AF734" s="22">
        <v>45471</v>
      </c>
      <c r="AG734" s="22">
        <v>67</v>
      </c>
      <c r="AH734" s="20">
        <v>0.1</v>
      </c>
      <c r="AI734" s="20">
        <v>7.9</v>
      </c>
      <c r="AJ734" s="20" t="s">
        <v>2301</v>
      </c>
      <c r="AK734" s="22">
        <v>414</v>
      </c>
      <c r="AL734" s="22">
        <v>2</v>
      </c>
      <c r="AM734" s="22">
        <v>2</v>
      </c>
      <c r="AN734" s="22">
        <v>1</v>
      </c>
      <c r="AO734" s="22">
        <v>10</v>
      </c>
      <c r="AP734" s="22">
        <v>0</v>
      </c>
      <c r="AQ734" s="22">
        <v>0</v>
      </c>
      <c r="AR734" s="22">
        <v>0</v>
      </c>
      <c r="AS734" s="22">
        <v>1</v>
      </c>
      <c r="AT734" s="22">
        <v>0</v>
      </c>
      <c r="AU734" s="22">
        <v>0</v>
      </c>
      <c r="AV734" s="22">
        <v>6</v>
      </c>
      <c r="AW734" s="22">
        <v>148</v>
      </c>
      <c r="AX734" s="20">
        <v>183.6</v>
      </c>
      <c r="AY734" s="20">
        <v>174.1</v>
      </c>
      <c r="AZ734" s="20">
        <v>79</v>
      </c>
      <c r="BA734" s="20">
        <v>43.8</v>
      </c>
      <c r="BB734" s="22">
        <v>4</v>
      </c>
      <c r="BC734" s="20">
        <v>0.42</v>
      </c>
      <c r="BD734" s="20">
        <v>1.02</v>
      </c>
      <c r="BE734" s="20">
        <v>1.44</v>
      </c>
      <c r="BF734" s="20">
        <v>10.33</v>
      </c>
      <c r="BG734" s="22">
        <v>285</v>
      </c>
      <c r="BH734" s="22">
        <v>120</v>
      </c>
      <c r="BI734" s="22">
        <v>172</v>
      </c>
      <c r="BJ734" s="22">
        <v>110</v>
      </c>
      <c r="BK734" s="22">
        <v>265</v>
      </c>
      <c r="BL734" s="22">
        <v>135</v>
      </c>
      <c r="BM734" s="22">
        <v>261</v>
      </c>
      <c r="BN734" s="22">
        <v>126</v>
      </c>
      <c r="BO734" s="20"/>
      <c r="BP734" s="20"/>
      <c r="BQ734" s="20"/>
      <c r="BR734" s="20"/>
      <c r="BS734" s="20"/>
      <c r="BT734" s="20"/>
      <c r="BU734" s="22">
        <v>0.09</v>
      </c>
      <c r="BV734" s="22">
        <v>0</v>
      </c>
      <c r="BW734" s="22">
        <v>0.22</v>
      </c>
      <c r="BX734" s="22">
        <v>0.31</v>
      </c>
      <c r="BY734" s="22">
        <v>2.25</v>
      </c>
      <c r="BZ734" s="22">
        <v>2.17</v>
      </c>
      <c r="CA734" s="22">
        <v>290</v>
      </c>
      <c r="CB734" s="22">
        <v>189</v>
      </c>
      <c r="CC734" s="22">
        <v>287</v>
      </c>
      <c r="CD734" s="22">
        <v>138</v>
      </c>
      <c r="CE734" s="22">
        <v>118</v>
      </c>
      <c r="CF734" s="22">
        <v>61</v>
      </c>
      <c r="CG734" s="22">
        <v>477</v>
      </c>
      <c r="CH734" s="22">
        <v>159</v>
      </c>
      <c r="CI734" s="22">
        <v>0.87</v>
      </c>
      <c r="CJ734" s="22">
        <v>0.22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2">
        <v>100</v>
      </c>
      <c r="B735" s="22">
        <v>100</v>
      </c>
      <c r="C735" s="22">
        <v>172780</v>
      </c>
      <c r="D735" s="22">
        <v>1</v>
      </c>
      <c r="E735" s="22">
        <v>-1</v>
      </c>
      <c r="F735" s="22">
        <v>5</v>
      </c>
      <c r="G735" s="22">
        <v>-5</v>
      </c>
      <c r="H735" s="22">
        <v>0</v>
      </c>
      <c r="I735" s="22">
        <v>3</v>
      </c>
      <c r="J735" s="20">
        <v>5.8</v>
      </c>
      <c r="K735" s="20">
        <v>5.3</v>
      </c>
      <c r="L735" s="22">
        <v>9</v>
      </c>
      <c r="M735" s="20" t="s">
        <v>478</v>
      </c>
      <c r="N735" s="20">
        <v>5.3</v>
      </c>
      <c r="O735" s="22">
        <v>504</v>
      </c>
      <c r="P735" s="23" t="b">
        <v>0</v>
      </c>
      <c r="Q735" s="20"/>
      <c r="R735" s="20" t="s">
        <v>3300</v>
      </c>
      <c r="S735" s="22">
        <v>80</v>
      </c>
      <c r="T735" s="20" t="s">
        <v>1329</v>
      </c>
      <c r="U735" s="20">
        <v>5.4</v>
      </c>
      <c r="V735" s="20" t="s">
        <v>484</v>
      </c>
      <c r="W735" s="20">
        <v>15.9</v>
      </c>
      <c r="X735" s="23" t="b">
        <v>0</v>
      </c>
      <c r="Y735" s="20"/>
      <c r="Z735" s="20" t="s">
        <v>857</v>
      </c>
      <c r="AA735" s="22">
        <v>18</v>
      </c>
      <c r="AB735" s="22">
        <v>6</v>
      </c>
      <c r="AC735" s="22">
        <v>92</v>
      </c>
      <c r="AD735" s="22">
        <v>5053410</v>
      </c>
      <c r="AE735" s="22">
        <v>166015</v>
      </c>
      <c r="AF735" s="22">
        <v>5181511</v>
      </c>
      <c r="AG735" s="22">
        <v>4574</v>
      </c>
      <c r="AH735" s="20">
        <v>0.7</v>
      </c>
      <c r="AI735" s="20">
        <v>11.5</v>
      </c>
      <c r="AJ735" s="20" t="s">
        <v>484</v>
      </c>
      <c r="AK735" s="22">
        <v>1398</v>
      </c>
      <c r="AL735" s="22">
        <v>4</v>
      </c>
      <c r="AM735" s="22">
        <v>9</v>
      </c>
      <c r="AN735" s="22">
        <v>6</v>
      </c>
      <c r="AO735" s="22">
        <v>15</v>
      </c>
      <c r="AP735" s="22">
        <v>0</v>
      </c>
      <c r="AQ735" s="22">
        <v>0</v>
      </c>
      <c r="AR735" s="22">
        <v>0</v>
      </c>
      <c r="AS735" s="22">
        <v>3</v>
      </c>
      <c r="AT735" s="22">
        <v>0</v>
      </c>
      <c r="AU735" s="22">
        <v>0</v>
      </c>
      <c r="AV735" s="22">
        <v>9</v>
      </c>
      <c r="AW735" s="22">
        <v>348</v>
      </c>
      <c r="AX735" s="20">
        <v>476.4</v>
      </c>
      <c r="AY735" s="20">
        <v>626.20000000000005</v>
      </c>
      <c r="AZ735" s="20">
        <v>435</v>
      </c>
      <c r="BA735" s="20">
        <v>153.69999999999999</v>
      </c>
      <c r="BB735" s="22">
        <v>17</v>
      </c>
      <c r="BC735" s="20">
        <v>4.16</v>
      </c>
      <c r="BD735" s="20">
        <v>4.42</v>
      </c>
      <c r="BE735" s="20">
        <v>8.58</v>
      </c>
      <c r="BF735" s="20">
        <v>18.87</v>
      </c>
      <c r="BG735" s="22">
        <v>73</v>
      </c>
      <c r="BH735" s="22">
        <v>25</v>
      </c>
      <c r="BI735" s="22">
        <v>21</v>
      </c>
      <c r="BJ735" s="22">
        <v>16</v>
      </c>
      <c r="BK735" s="22">
        <v>54</v>
      </c>
      <c r="BL735" s="22">
        <v>33</v>
      </c>
      <c r="BM735" s="22">
        <v>27</v>
      </c>
      <c r="BN735" s="22">
        <v>19</v>
      </c>
      <c r="BO735" s="22">
        <v>1</v>
      </c>
      <c r="BP735" s="20"/>
      <c r="BQ735" s="22">
        <v>2</v>
      </c>
      <c r="BR735" s="20"/>
      <c r="BS735" s="22">
        <v>2</v>
      </c>
      <c r="BT735" s="20"/>
      <c r="BU735" s="22">
        <v>0.27</v>
      </c>
      <c r="BV735" s="22">
        <v>0</v>
      </c>
      <c r="BW735" s="22">
        <v>0.28000000000000003</v>
      </c>
      <c r="BX735" s="22">
        <v>0.55000000000000004</v>
      </c>
      <c r="BY735" s="22">
        <v>1.21</v>
      </c>
      <c r="BZ735" s="22">
        <v>0.97</v>
      </c>
      <c r="CA735" s="22">
        <v>14</v>
      </c>
      <c r="CB735" s="22">
        <v>9</v>
      </c>
      <c r="CC735" s="22">
        <v>28</v>
      </c>
      <c r="CD735" s="22">
        <v>19</v>
      </c>
      <c r="CE735" s="22">
        <v>12</v>
      </c>
      <c r="CF735" s="22">
        <v>9</v>
      </c>
      <c r="CG735" s="22">
        <v>22</v>
      </c>
      <c r="CH735" s="22">
        <v>10</v>
      </c>
      <c r="CI735" s="22">
        <v>1.0900000000000001</v>
      </c>
      <c r="CJ735" s="22">
        <v>0.39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2">
        <v>0</v>
      </c>
      <c r="B736" s="22">
        <v>0</v>
      </c>
      <c r="C736" s="22">
        <v>231372</v>
      </c>
      <c r="D736" s="22">
        <v>0</v>
      </c>
      <c r="E736" s="22">
        <v>0</v>
      </c>
      <c r="F736" s="22">
        <v>-1</v>
      </c>
      <c r="G736" s="22">
        <v>1</v>
      </c>
      <c r="H736" s="22">
        <v>0</v>
      </c>
      <c r="I736" s="22">
        <v>3</v>
      </c>
      <c r="J736" s="20">
        <v>0</v>
      </c>
      <c r="K736" s="20">
        <v>0</v>
      </c>
      <c r="L736" s="22">
        <v>0</v>
      </c>
      <c r="M736" s="20" t="s">
        <v>2302</v>
      </c>
      <c r="N736" s="20">
        <v>0</v>
      </c>
      <c r="O736" s="22">
        <v>505</v>
      </c>
      <c r="P736" s="23" t="b">
        <v>0</v>
      </c>
      <c r="Q736" s="20" t="s">
        <v>3116</v>
      </c>
      <c r="R736" s="20" t="s">
        <v>3117</v>
      </c>
      <c r="S736" s="22">
        <v>44</v>
      </c>
      <c r="T736" s="20" t="s">
        <v>2303</v>
      </c>
      <c r="U736" s="20">
        <v>0</v>
      </c>
      <c r="V736" s="20" t="s">
        <v>2304</v>
      </c>
      <c r="W736" s="20">
        <v>0.2</v>
      </c>
      <c r="X736" s="23" t="b">
        <v>0</v>
      </c>
      <c r="Y736" s="20"/>
      <c r="Z736" s="20" t="s">
        <v>871</v>
      </c>
      <c r="AA736" s="22">
        <v>18</v>
      </c>
      <c r="AB736" s="22">
        <v>6</v>
      </c>
      <c r="AC736" s="22">
        <v>0</v>
      </c>
      <c r="AD736" s="22">
        <v>12864</v>
      </c>
      <c r="AE736" s="22">
        <v>0</v>
      </c>
      <c r="AF736" s="22">
        <v>51109</v>
      </c>
      <c r="AG736" s="22">
        <v>21</v>
      </c>
      <c r="AH736" s="20">
        <v>0</v>
      </c>
      <c r="AI736" s="20">
        <v>0</v>
      </c>
      <c r="AJ736" s="20" t="s">
        <v>2305</v>
      </c>
      <c r="AK736" s="22">
        <v>0</v>
      </c>
      <c r="AL736" s="22">
        <v>0</v>
      </c>
      <c r="AM736" s="22">
        <v>0</v>
      </c>
      <c r="AN736" s="22">
        <v>0</v>
      </c>
      <c r="AO736" s="22">
        <v>0</v>
      </c>
      <c r="AP736" s="22">
        <v>0</v>
      </c>
      <c r="AQ736" s="22">
        <v>0</v>
      </c>
      <c r="AR736" s="22">
        <v>0</v>
      </c>
      <c r="AS736" s="22">
        <v>0</v>
      </c>
      <c r="AT736" s="22">
        <v>0</v>
      </c>
      <c r="AU736" s="22">
        <v>0</v>
      </c>
      <c r="AV736" s="22">
        <v>0</v>
      </c>
      <c r="AW736" s="22">
        <v>0</v>
      </c>
      <c r="AX736" s="20">
        <v>0</v>
      </c>
      <c r="AY736" s="20">
        <v>0</v>
      </c>
      <c r="AZ736" s="20">
        <v>0</v>
      </c>
      <c r="BA736" s="20">
        <v>0</v>
      </c>
      <c r="BB736" s="22">
        <v>0</v>
      </c>
      <c r="BC736" s="20">
        <v>0</v>
      </c>
      <c r="BD736" s="20">
        <v>0</v>
      </c>
      <c r="BE736" s="20">
        <v>0</v>
      </c>
      <c r="BF736" s="20">
        <v>0</v>
      </c>
      <c r="BG736" s="22">
        <v>681</v>
      </c>
      <c r="BH736" s="22">
        <v>256</v>
      </c>
      <c r="BI736" s="22">
        <v>672</v>
      </c>
      <c r="BJ736" s="22">
        <v>258</v>
      </c>
      <c r="BK736" s="22">
        <v>645</v>
      </c>
      <c r="BL736" s="22">
        <v>246</v>
      </c>
      <c r="BM736" s="22">
        <v>684</v>
      </c>
      <c r="BN736" s="22">
        <v>257</v>
      </c>
      <c r="BO736" s="20"/>
      <c r="BP736" s="20"/>
      <c r="BQ736" s="20"/>
      <c r="BR736" s="20"/>
      <c r="BS736" s="20"/>
      <c r="BT736" s="20"/>
      <c r="BU736" s="22">
        <v>0</v>
      </c>
      <c r="BV736" s="22">
        <v>0</v>
      </c>
      <c r="BW736" s="22">
        <v>0</v>
      </c>
      <c r="BX736" s="22">
        <v>0</v>
      </c>
      <c r="BY736" s="22">
        <v>0</v>
      </c>
      <c r="BZ736" s="22">
        <v>0</v>
      </c>
      <c r="CA736" s="22">
        <v>552</v>
      </c>
      <c r="CB736" s="22">
        <v>316</v>
      </c>
      <c r="CC736" s="22">
        <v>586</v>
      </c>
      <c r="CD736" s="22">
        <v>205</v>
      </c>
      <c r="CE736" s="22">
        <v>693</v>
      </c>
      <c r="CF736" s="22">
        <v>264</v>
      </c>
      <c r="CG736" s="22">
        <v>355</v>
      </c>
      <c r="CH736" s="22">
        <v>111</v>
      </c>
      <c r="CI736" s="22">
        <v>0</v>
      </c>
      <c r="CJ736" s="22">
        <v>0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2">
        <v>100</v>
      </c>
      <c r="B737" s="22">
        <v>100</v>
      </c>
      <c r="C737" s="22">
        <v>441164</v>
      </c>
      <c r="D737" s="22">
        <v>1</v>
      </c>
      <c r="E737" s="22">
        <v>-1</v>
      </c>
      <c r="F737" s="22">
        <v>8</v>
      </c>
      <c r="G737" s="22">
        <v>-8</v>
      </c>
      <c r="H737" s="22">
        <v>0</v>
      </c>
      <c r="I737" s="22">
        <v>2</v>
      </c>
      <c r="J737" s="20">
        <v>2.8</v>
      </c>
      <c r="K737" s="20">
        <v>2.2999999999999998</v>
      </c>
      <c r="L737" s="22">
        <v>7</v>
      </c>
      <c r="M737" s="20" t="s">
        <v>1692</v>
      </c>
      <c r="N737" s="20">
        <v>2.2999999999999998</v>
      </c>
      <c r="O737" s="22">
        <v>506</v>
      </c>
      <c r="P737" s="23" t="b">
        <v>0</v>
      </c>
      <c r="Q737" s="20"/>
      <c r="R737" s="20" t="s">
        <v>4067</v>
      </c>
      <c r="S737" s="22">
        <v>58</v>
      </c>
      <c r="T737" s="20" t="s">
        <v>1764</v>
      </c>
      <c r="U737" s="20">
        <v>3.9</v>
      </c>
      <c r="V737" s="20" t="s">
        <v>1765</v>
      </c>
      <c r="W737" s="20">
        <v>18.8</v>
      </c>
      <c r="X737" s="23" t="b">
        <v>0</v>
      </c>
      <c r="Y737" s="20"/>
      <c r="Z737" s="20" t="s">
        <v>857</v>
      </c>
      <c r="AA737" s="22">
        <v>18</v>
      </c>
      <c r="AB737" s="22">
        <v>6</v>
      </c>
      <c r="AC737" s="22">
        <v>94</v>
      </c>
      <c r="AD737" s="22">
        <v>4529786</v>
      </c>
      <c r="AE737" s="22">
        <v>166073</v>
      </c>
      <c r="AF737" s="22">
        <v>3236880</v>
      </c>
      <c r="AG737" s="22">
        <v>5912</v>
      </c>
      <c r="AH737" s="20">
        <v>0.4</v>
      </c>
      <c r="AI737" s="20">
        <v>16.2</v>
      </c>
      <c r="AJ737" s="20" t="s">
        <v>1766</v>
      </c>
      <c r="AK737" s="22">
        <v>2157</v>
      </c>
      <c r="AL737" s="22">
        <v>0</v>
      </c>
      <c r="AM737" s="22">
        <v>8</v>
      </c>
      <c r="AN737" s="22">
        <v>6</v>
      </c>
      <c r="AO737" s="22">
        <v>34</v>
      </c>
      <c r="AP737" s="22">
        <v>0</v>
      </c>
      <c r="AQ737" s="22">
        <v>0</v>
      </c>
      <c r="AR737" s="22">
        <v>0</v>
      </c>
      <c r="AS737" s="22">
        <v>3</v>
      </c>
      <c r="AT737" s="22">
        <v>0</v>
      </c>
      <c r="AU737" s="22">
        <v>0</v>
      </c>
      <c r="AV737" s="22">
        <v>14</v>
      </c>
      <c r="AW737" s="22">
        <v>540</v>
      </c>
      <c r="AX737" s="20">
        <v>599.4</v>
      </c>
      <c r="AY737" s="20">
        <v>687.8</v>
      </c>
      <c r="AZ737" s="20">
        <v>210</v>
      </c>
      <c r="BA737" s="20">
        <v>149.9</v>
      </c>
      <c r="BB737" s="22">
        <v>24</v>
      </c>
      <c r="BC737" s="20">
        <v>2.21</v>
      </c>
      <c r="BD737" s="20">
        <v>4.91</v>
      </c>
      <c r="BE737" s="20">
        <v>7.12</v>
      </c>
      <c r="BF737" s="20">
        <v>40.64</v>
      </c>
      <c r="BG737" s="22">
        <v>38</v>
      </c>
      <c r="BH737" s="22">
        <v>10</v>
      </c>
      <c r="BI737" s="22">
        <v>17</v>
      </c>
      <c r="BJ737" s="22">
        <v>4</v>
      </c>
      <c r="BK737" s="22">
        <v>134</v>
      </c>
      <c r="BL737" s="22">
        <v>13</v>
      </c>
      <c r="BM737" s="22">
        <v>33</v>
      </c>
      <c r="BN737" s="22">
        <v>3</v>
      </c>
      <c r="BO737" s="22">
        <v>4</v>
      </c>
      <c r="BP737" s="20"/>
      <c r="BQ737" s="22">
        <v>1</v>
      </c>
      <c r="BR737" s="20"/>
      <c r="BS737" s="20"/>
      <c r="BT737" s="20"/>
      <c r="BU737" s="22">
        <v>0.09</v>
      </c>
      <c r="BV737" s="22">
        <v>0</v>
      </c>
      <c r="BW737" s="22">
        <v>0.2</v>
      </c>
      <c r="BX737" s="22">
        <v>0.28999999999999998</v>
      </c>
      <c r="BY737" s="22">
        <v>1.7</v>
      </c>
      <c r="BZ737" s="22">
        <v>1.42</v>
      </c>
      <c r="CA737" s="22">
        <v>78</v>
      </c>
      <c r="CB737" s="22">
        <v>6</v>
      </c>
      <c r="CC737" s="22">
        <v>140</v>
      </c>
      <c r="CD737" s="22">
        <v>41</v>
      </c>
      <c r="CE737" s="22">
        <v>59</v>
      </c>
      <c r="CF737" s="22">
        <v>10</v>
      </c>
      <c r="CG737" s="22">
        <v>16</v>
      </c>
      <c r="CH737" s="22">
        <v>5</v>
      </c>
      <c r="CI737" s="22">
        <v>1</v>
      </c>
      <c r="CJ737" s="22">
        <v>0.25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2">
        <v>0</v>
      </c>
      <c r="B738" s="22">
        <v>0</v>
      </c>
      <c r="C738" s="22">
        <v>45034</v>
      </c>
      <c r="D738" s="22">
        <v>0</v>
      </c>
      <c r="E738" s="22">
        <v>0</v>
      </c>
      <c r="F738" s="22">
        <v>-3</v>
      </c>
      <c r="G738" s="22">
        <v>3</v>
      </c>
      <c r="H738" s="22">
        <v>0</v>
      </c>
      <c r="I738" s="22">
        <v>2</v>
      </c>
      <c r="J738" s="20">
        <v>0</v>
      </c>
      <c r="K738" s="20">
        <v>0</v>
      </c>
      <c r="L738" s="22">
        <v>0</v>
      </c>
      <c r="M738" s="20" t="s">
        <v>1031</v>
      </c>
      <c r="N738" s="20">
        <v>0</v>
      </c>
      <c r="O738" s="22">
        <v>507</v>
      </c>
      <c r="P738" s="23" t="b">
        <v>0</v>
      </c>
      <c r="Q738" s="20" t="s">
        <v>3695</v>
      </c>
      <c r="R738" s="20" t="s">
        <v>3159</v>
      </c>
      <c r="S738" s="22">
        <v>47</v>
      </c>
      <c r="T738" s="20" t="s">
        <v>1616</v>
      </c>
      <c r="U738" s="20">
        <v>1.2</v>
      </c>
      <c r="V738" s="20" t="s">
        <v>415</v>
      </c>
      <c r="W738" s="20">
        <v>0.7</v>
      </c>
      <c r="X738" s="23" t="b">
        <v>0</v>
      </c>
      <c r="Y738" s="20"/>
      <c r="Z738" s="20" t="s">
        <v>871</v>
      </c>
      <c r="AA738" s="22">
        <v>18</v>
      </c>
      <c r="AB738" s="22">
        <v>6</v>
      </c>
      <c r="AC738" s="22">
        <v>6</v>
      </c>
      <c r="AD738" s="22">
        <v>58691</v>
      </c>
      <c r="AE738" s="22">
        <v>0</v>
      </c>
      <c r="AF738" s="22">
        <v>293381</v>
      </c>
      <c r="AG738" s="22">
        <v>118</v>
      </c>
      <c r="AH738" s="20">
        <v>0</v>
      </c>
      <c r="AI738" s="20">
        <v>1.3</v>
      </c>
      <c r="AJ738" s="20" t="s">
        <v>415</v>
      </c>
      <c r="AK738" s="22">
        <v>98</v>
      </c>
      <c r="AL738" s="22">
        <v>0</v>
      </c>
      <c r="AM738" s="22">
        <v>1</v>
      </c>
      <c r="AN738" s="22">
        <v>0</v>
      </c>
      <c r="AO738" s="22">
        <v>1</v>
      </c>
      <c r="AP738" s="22">
        <v>0</v>
      </c>
      <c r="AQ738" s="22">
        <v>0</v>
      </c>
      <c r="AR738" s="22">
        <v>0</v>
      </c>
      <c r="AS738" s="22">
        <v>2</v>
      </c>
      <c r="AT738" s="22">
        <v>0</v>
      </c>
      <c r="AU738" s="22">
        <v>0</v>
      </c>
      <c r="AV738" s="22">
        <v>0</v>
      </c>
      <c r="AW738" s="22">
        <v>34</v>
      </c>
      <c r="AX738" s="20">
        <v>41.6</v>
      </c>
      <c r="AY738" s="20">
        <v>71.2</v>
      </c>
      <c r="AZ738" s="20">
        <v>27</v>
      </c>
      <c r="BA738" s="20">
        <v>14</v>
      </c>
      <c r="BB738" s="22">
        <v>0</v>
      </c>
      <c r="BC738" s="20">
        <v>0.12</v>
      </c>
      <c r="BD738" s="20">
        <v>0.8</v>
      </c>
      <c r="BE738" s="20">
        <v>0.92</v>
      </c>
      <c r="BF738" s="20">
        <v>1.44</v>
      </c>
      <c r="BG738" s="22">
        <v>433</v>
      </c>
      <c r="BH738" s="22">
        <v>160</v>
      </c>
      <c r="BI738" s="22">
        <v>309</v>
      </c>
      <c r="BJ738" s="22">
        <v>101</v>
      </c>
      <c r="BK738" s="22">
        <v>378</v>
      </c>
      <c r="BL738" s="22">
        <v>130</v>
      </c>
      <c r="BM738" s="22">
        <v>404</v>
      </c>
      <c r="BN738" s="22">
        <v>143</v>
      </c>
      <c r="BO738" s="20"/>
      <c r="BP738" s="20"/>
      <c r="BQ738" s="20"/>
      <c r="BR738" s="20"/>
      <c r="BS738" s="20"/>
      <c r="BT738" s="20"/>
      <c r="BU738" s="22">
        <v>0.11</v>
      </c>
      <c r="BV738" s="22">
        <v>0</v>
      </c>
      <c r="BW738" s="22">
        <v>0.73</v>
      </c>
      <c r="BX738" s="22">
        <v>0.84</v>
      </c>
      <c r="BY738" s="22">
        <v>1.32</v>
      </c>
      <c r="BZ738" s="22">
        <v>0.92</v>
      </c>
      <c r="CA738" s="22">
        <v>304</v>
      </c>
      <c r="CB738" s="22">
        <v>35</v>
      </c>
      <c r="CC738" s="22">
        <v>729</v>
      </c>
      <c r="CD738" s="22">
        <v>261</v>
      </c>
      <c r="CE738" s="22">
        <v>421</v>
      </c>
      <c r="CF738" s="22">
        <v>144</v>
      </c>
      <c r="CG738" s="22">
        <v>223</v>
      </c>
      <c r="CH738" s="22">
        <v>91</v>
      </c>
      <c r="CI738" s="22">
        <v>0</v>
      </c>
      <c r="CJ738" s="22">
        <v>0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2">
        <v>0</v>
      </c>
      <c r="B739" s="22">
        <v>0</v>
      </c>
      <c r="C739" s="22">
        <v>212319</v>
      </c>
      <c r="D739" s="22">
        <v>-1</v>
      </c>
      <c r="E739" s="22">
        <v>1</v>
      </c>
      <c r="F739" s="22">
        <v>-1</v>
      </c>
      <c r="G739" s="22">
        <v>1</v>
      </c>
      <c r="H739" s="22">
        <v>2</v>
      </c>
      <c r="I739" s="22">
        <v>3</v>
      </c>
      <c r="J739" s="20">
        <v>0</v>
      </c>
      <c r="K739" s="20">
        <v>0</v>
      </c>
      <c r="L739" s="22">
        <v>0</v>
      </c>
      <c r="M739" s="20" t="s">
        <v>300</v>
      </c>
      <c r="N739" s="20">
        <v>0.7</v>
      </c>
      <c r="O739" s="22">
        <v>509</v>
      </c>
      <c r="P739" s="23" t="b">
        <v>0</v>
      </c>
      <c r="Q739" s="20" t="s">
        <v>3916</v>
      </c>
      <c r="R739" s="20" t="s">
        <v>4183</v>
      </c>
      <c r="S739" s="22">
        <v>69</v>
      </c>
      <c r="T739" s="20" t="s">
        <v>1621</v>
      </c>
      <c r="U739" s="20">
        <v>4.9000000000000004</v>
      </c>
      <c r="V739" s="20" t="s">
        <v>1622</v>
      </c>
      <c r="W739" s="20">
        <v>4</v>
      </c>
      <c r="X739" s="23" t="b">
        <v>0</v>
      </c>
      <c r="Y739" s="20"/>
      <c r="Z739" s="20" t="s">
        <v>898</v>
      </c>
      <c r="AA739" s="22">
        <v>18</v>
      </c>
      <c r="AB739" s="22">
        <v>6</v>
      </c>
      <c r="AC739" s="22">
        <v>107</v>
      </c>
      <c r="AD739" s="22">
        <v>2505829</v>
      </c>
      <c r="AE739" s="22">
        <v>212</v>
      </c>
      <c r="AF739" s="22">
        <v>2504623</v>
      </c>
      <c r="AG739" s="22">
        <v>48695</v>
      </c>
      <c r="AH739" s="20">
        <v>0.1</v>
      </c>
      <c r="AI739" s="20">
        <v>15.5</v>
      </c>
      <c r="AJ739" s="20" t="s">
        <v>300</v>
      </c>
      <c r="AK739" s="22">
        <v>1341</v>
      </c>
      <c r="AL739" s="22">
        <v>10</v>
      </c>
      <c r="AM739" s="22">
        <v>3</v>
      </c>
      <c r="AN739" s="22">
        <v>7</v>
      </c>
      <c r="AO739" s="22">
        <v>17</v>
      </c>
      <c r="AP739" s="22">
        <v>0</v>
      </c>
      <c r="AQ739" s="22">
        <v>0</v>
      </c>
      <c r="AR739" s="22">
        <v>0</v>
      </c>
      <c r="AS739" s="22">
        <v>3</v>
      </c>
      <c r="AT739" s="22">
        <v>0</v>
      </c>
      <c r="AU739" s="22">
        <v>0</v>
      </c>
      <c r="AV739" s="22">
        <v>7</v>
      </c>
      <c r="AW739" s="22">
        <v>262</v>
      </c>
      <c r="AX739" s="20">
        <v>503</v>
      </c>
      <c r="AY739" s="20">
        <v>194.3</v>
      </c>
      <c r="AZ739" s="20">
        <v>675</v>
      </c>
      <c r="BA739" s="20">
        <v>136.69999999999999</v>
      </c>
      <c r="BB739" s="22">
        <v>17</v>
      </c>
      <c r="BC739" s="20">
        <v>8.65</v>
      </c>
      <c r="BD739" s="20">
        <v>1.2</v>
      </c>
      <c r="BE739" s="20">
        <v>9.85</v>
      </c>
      <c r="BF739" s="20">
        <v>22.65</v>
      </c>
      <c r="BG739" s="22">
        <v>66</v>
      </c>
      <c r="BH739" s="22">
        <v>23</v>
      </c>
      <c r="BI739" s="22">
        <v>157</v>
      </c>
      <c r="BJ739" s="22">
        <v>102</v>
      </c>
      <c r="BK739" s="22">
        <v>16</v>
      </c>
      <c r="BL739" s="22">
        <v>9</v>
      </c>
      <c r="BM739" s="22">
        <v>43</v>
      </c>
      <c r="BN739" s="22">
        <v>31</v>
      </c>
      <c r="BO739" s="20"/>
      <c r="BP739" s="20"/>
      <c r="BQ739" s="20"/>
      <c r="BR739" s="20"/>
      <c r="BS739" s="22">
        <v>2</v>
      </c>
      <c r="BT739" s="20"/>
      <c r="BU739" s="22">
        <v>0.57999999999999996</v>
      </c>
      <c r="BV739" s="22">
        <v>0</v>
      </c>
      <c r="BW739" s="22">
        <v>0.08</v>
      </c>
      <c r="BX739" s="22">
        <v>0.66</v>
      </c>
      <c r="BY739" s="22">
        <v>1.52</v>
      </c>
      <c r="BZ739" s="22">
        <v>1.1399999999999999</v>
      </c>
      <c r="CA739" s="22">
        <v>33</v>
      </c>
      <c r="CB739" s="22">
        <v>19</v>
      </c>
      <c r="CC739" s="22">
        <v>288</v>
      </c>
      <c r="CD739" s="22">
        <v>139</v>
      </c>
      <c r="CE739" s="22">
        <v>18</v>
      </c>
      <c r="CF739" s="22">
        <v>15</v>
      </c>
      <c r="CG739" s="22">
        <v>88</v>
      </c>
      <c r="CH739" s="22">
        <v>28</v>
      </c>
      <c r="CI739" s="22">
        <v>1.1399999999999999</v>
      </c>
      <c r="CJ739" s="22">
        <v>0.47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2">
        <v>0</v>
      </c>
      <c r="B740" s="22">
        <v>0</v>
      </c>
      <c r="C740" s="22">
        <v>214225</v>
      </c>
      <c r="D740" s="22">
        <v>0</v>
      </c>
      <c r="E740" s="22">
        <v>0</v>
      </c>
      <c r="F740" s="22">
        <v>0</v>
      </c>
      <c r="G740" s="22">
        <v>0</v>
      </c>
      <c r="H740" s="22">
        <v>0</v>
      </c>
      <c r="I740" s="22">
        <v>2</v>
      </c>
      <c r="J740" s="20">
        <v>0</v>
      </c>
      <c r="K740" s="20">
        <v>0</v>
      </c>
      <c r="L740" s="22">
        <v>0</v>
      </c>
      <c r="M740" s="20" t="s">
        <v>1015</v>
      </c>
      <c r="N740" s="20">
        <v>0</v>
      </c>
      <c r="O740" s="22">
        <v>510</v>
      </c>
      <c r="P740" s="23" t="b">
        <v>0</v>
      </c>
      <c r="Q740" s="20" t="s">
        <v>2571</v>
      </c>
      <c r="R740" s="20" t="s">
        <v>2572</v>
      </c>
      <c r="S740" s="22">
        <v>40</v>
      </c>
      <c r="T740" s="20" t="s">
        <v>1607</v>
      </c>
      <c r="U740" s="20">
        <v>0</v>
      </c>
      <c r="V740" s="20" t="s">
        <v>709</v>
      </c>
      <c r="W740" s="20">
        <v>0.1</v>
      </c>
      <c r="X740" s="23" t="b">
        <v>0</v>
      </c>
      <c r="Y740" s="20"/>
      <c r="Z740" s="20" t="s">
        <v>871</v>
      </c>
      <c r="AA740" s="22">
        <v>18</v>
      </c>
      <c r="AB740" s="22">
        <v>6</v>
      </c>
      <c r="AC740" s="22">
        <v>0</v>
      </c>
      <c r="AD740" s="22">
        <v>0</v>
      </c>
      <c r="AE740" s="22">
        <v>0</v>
      </c>
      <c r="AF740" s="22">
        <v>14604</v>
      </c>
      <c r="AG740" s="22">
        <v>24</v>
      </c>
      <c r="AH740" s="20">
        <v>0</v>
      </c>
      <c r="AI740" s="20">
        <v>0</v>
      </c>
      <c r="AJ740" s="20" t="s">
        <v>709</v>
      </c>
      <c r="AK740" s="22">
        <v>0</v>
      </c>
      <c r="AL740" s="22">
        <v>0</v>
      </c>
      <c r="AM740" s="22">
        <v>0</v>
      </c>
      <c r="AN740" s="22">
        <v>0</v>
      </c>
      <c r="AO740" s="22">
        <v>0</v>
      </c>
      <c r="AP740" s="22">
        <v>0</v>
      </c>
      <c r="AQ740" s="22">
        <v>0</v>
      </c>
      <c r="AR740" s="22">
        <v>0</v>
      </c>
      <c r="AS740" s="22">
        <v>0</v>
      </c>
      <c r="AT740" s="22">
        <v>0</v>
      </c>
      <c r="AU740" s="22">
        <v>0</v>
      </c>
      <c r="AV740" s="22">
        <v>0</v>
      </c>
      <c r="AW740" s="22">
        <v>0</v>
      </c>
      <c r="AX740" s="20">
        <v>0</v>
      </c>
      <c r="AY740" s="20">
        <v>0</v>
      </c>
      <c r="AZ740" s="20">
        <v>0</v>
      </c>
      <c r="BA740" s="20">
        <v>0</v>
      </c>
      <c r="BB740" s="22">
        <v>0</v>
      </c>
      <c r="BC740" s="20">
        <v>0</v>
      </c>
      <c r="BD740" s="20">
        <v>0</v>
      </c>
      <c r="BE740" s="20">
        <v>0</v>
      </c>
      <c r="BF740" s="20">
        <v>0</v>
      </c>
      <c r="BG740" s="22">
        <v>581</v>
      </c>
      <c r="BH740" s="22">
        <v>208</v>
      </c>
      <c r="BI740" s="22">
        <v>567</v>
      </c>
      <c r="BJ740" s="22">
        <v>207</v>
      </c>
      <c r="BK740" s="22">
        <v>529</v>
      </c>
      <c r="BL740" s="22">
        <v>196</v>
      </c>
      <c r="BM740" s="22">
        <v>585</v>
      </c>
      <c r="BN740" s="22">
        <v>208</v>
      </c>
      <c r="BO740" s="20"/>
      <c r="BP740" s="20"/>
      <c r="BQ740" s="20"/>
      <c r="BR740" s="20"/>
      <c r="BS740" s="20"/>
      <c r="BT740" s="20"/>
      <c r="BU740" s="22">
        <v>0</v>
      </c>
      <c r="BV740" s="22">
        <v>0</v>
      </c>
      <c r="BW740" s="22">
        <v>0</v>
      </c>
      <c r="BX740" s="22">
        <v>0</v>
      </c>
      <c r="BY740" s="22">
        <v>0</v>
      </c>
      <c r="BZ740" s="22">
        <v>0</v>
      </c>
      <c r="CA740" s="22">
        <v>700</v>
      </c>
      <c r="CB740" s="22">
        <v>184</v>
      </c>
      <c r="CC740" s="22">
        <v>445</v>
      </c>
      <c r="CD740" s="22">
        <v>157</v>
      </c>
      <c r="CE740" s="22">
        <v>592</v>
      </c>
      <c r="CF740" s="22">
        <v>204</v>
      </c>
      <c r="CG740" s="22">
        <v>505</v>
      </c>
      <c r="CH740" s="22">
        <v>196</v>
      </c>
      <c r="CI740" s="22">
        <v>0</v>
      </c>
      <c r="CJ740" s="22">
        <v>0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2">
        <v>100</v>
      </c>
      <c r="B741" s="22">
        <v>100</v>
      </c>
      <c r="C741" s="22">
        <v>221632</v>
      </c>
      <c r="D741" s="22">
        <v>0</v>
      </c>
      <c r="E741" s="22">
        <v>0</v>
      </c>
      <c r="F741" s="22">
        <v>5</v>
      </c>
      <c r="G741" s="22">
        <v>-5</v>
      </c>
      <c r="H741" s="22">
        <v>1</v>
      </c>
      <c r="I741" s="22">
        <v>2</v>
      </c>
      <c r="J741" s="20">
        <v>6.8</v>
      </c>
      <c r="K741" s="20">
        <v>6.3</v>
      </c>
      <c r="L741" s="22">
        <v>8</v>
      </c>
      <c r="M741" s="20" t="s">
        <v>1608</v>
      </c>
      <c r="N741" s="20">
        <v>6.3</v>
      </c>
      <c r="O741" s="22">
        <v>511</v>
      </c>
      <c r="P741" s="23" t="b">
        <v>0</v>
      </c>
      <c r="Q741" s="20"/>
      <c r="R741" s="20" t="s">
        <v>3534</v>
      </c>
      <c r="S741" s="22">
        <v>50</v>
      </c>
      <c r="T741" s="20" t="s">
        <v>1609</v>
      </c>
      <c r="U741" s="20">
        <v>3.9</v>
      </c>
      <c r="V741" s="20" t="s">
        <v>534</v>
      </c>
      <c r="W741" s="20">
        <v>10.3</v>
      </c>
      <c r="X741" s="23" t="b">
        <v>0</v>
      </c>
      <c r="Y741" s="20"/>
      <c r="Z741" s="20" t="s">
        <v>857</v>
      </c>
      <c r="AA741" s="22">
        <v>18</v>
      </c>
      <c r="AB741" s="22">
        <v>6</v>
      </c>
      <c r="AC741" s="22">
        <v>86</v>
      </c>
      <c r="AD741" s="22">
        <v>2844841</v>
      </c>
      <c r="AE741" s="22">
        <v>109268</v>
      </c>
      <c r="AF741" s="22">
        <v>2211379</v>
      </c>
      <c r="AG741" s="22">
        <v>4913</v>
      </c>
      <c r="AH741" s="20">
        <v>1.3</v>
      </c>
      <c r="AI741" s="20">
        <v>17.2</v>
      </c>
      <c r="AJ741" s="20" t="s">
        <v>534</v>
      </c>
      <c r="AK741" s="22">
        <v>1800</v>
      </c>
      <c r="AL741" s="22">
        <v>4</v>
      </c>
      <c r="AM741" s="22">
        <v>0</v>
      </c>
      <c r="AN741" s="22">
        <v>6</v>
      </c>
      <c r="AO741" s="22">
        <v>24</v>
      </c>
      <c r="AP741" s="22">
        <v>1</v>
      </c>
      <c r="AQ741" s="22">
        <v>0</v>
      </c>
      <c r="AR741" s="22">
        <v>0</v>
      </c>
      <c r="AS741" s="22">
        <v>4</v>
      </c>
      <c r="AT741" s="22">
        <v>1</v>
      </c>
      <c r="AU741" s="22">
        <v>0</v>
      </c>
      <c r="AV741" s="22">
        <v>15</v>
      </c>
      <c r="AW741" s="22">
        <v>430</v>
      </c>
      <c r="AX741" s="20">
        <v>567.79999999999995</v>
      </c>
      <c r="AY741" s="20">
        <v>110.5</v>
      </c>
      <c r="AZ741" s="20">
        <v>143</v>
      </c>
      <c r="BA741" s="20">
        <v>82.4</v>
      </c>
      <c r="BB741" s="22">
        <v>22</v>
      </c>
      <c r="BC741" s="20">
        <v>1.47</v>
      </c>
      <c r="BD741" s="20">
        <v>0.9</v>
      </c>
      <c r="BE741" s="20">
        <v>2.37</v>
      </c>
      <c r="BF741" s="20">
        <v>33.700000000000003</v>
      </c>
      <c r="BG741" s="22">
        <v>46</v>
      </c>
      <c r="BH741" s="22">
        <v>12</v>
      </c>
      <c r="BI741" s="22">
        <v>243</v>
      </c>
      <c r="BJ741" s="22">
        <v>65</v>
      </c>
      <c r="BK741" s="22">
        <v>185</v>
      </c>
      <c r="BL741" s="22">
        <v>38</v>
      </c>
      <c r="BM741" s="22">
        <v>129</v>
      </c>
      <c r="BN741" s="22">
        <v>28</v>
      </c>
      <c r="BO741" s="20"/>
      <c r="BP741" s="20"/>
      <c r="BQ741" s="20"/>
      <c r="BR741" s="20"/>
      <c r="BS741" s="20"/>
      <c r="BT741" s="20"/>
      <c r="BU741" s="22">
        <v>7.0000000000000007E-2</v>
      </c>
      <c r="BV741" s="22">
        <v>0</v>
      </c>
      <c r="BW741" s="22">
        <v>0.04</v>
      </c>
      <c r="BX741" s="22">
        <v>0.11</v>
      </c>
      <c r="BY741" s="22">
        <v>1.68</v>
      </c>
      <c r="BZ741" s="22">
        <v>1.2</v>
      </c>
      <c r="CA741" s="22">
        <v>199</v>
      </c>
      <c r="CB741" s="22">
        <v>23</v>
      </c>
      <c r="CC741" s="22">
        <v>15</v>
      </c>
      <c r="CD741" s="22">
        <v>4</v>
      </c>
      <c r="CE741" s="22">
        <v>58</v>
      </c>
      <c r="CF741" s="22">
        <v>9</v>
      </c>
      <c r="CG741" s="22">
        <v>39</v>
      </c>
      <c r="CH741" s="22">
        <v>12</v>
      </c>
      <c r="CI741" s="22">
        <v>1.1000000000000001</v>
      </c>
      <c r="CJ741" s="22">
        <v>0.3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2">
        <v>0</v>
      </c>
      <c r="B742" s="22">
        <v>0</v>
      </c>
      <c r="C742" s="22">
        <v>173904</v>
      </c>
      <c r="D742" s="22">
        <v>0</v>
      </c>
      <c r="E742" s="22">
        <v>0</v>
      </c>
      <c r="F742" s="22">
        <v>-1</v>
      </c>
      <c r="G742" s="22">
        <v>1</v>
      </c>
      <c r="H742" s="22">
        <v>0</v>
      </c>
      <c r="I742" s="22">
        <v>2</v>
      </c>
      <c r="J742" s="20">
        <v>0</v>
      </c>
      <c r="K742" s="20">
        <v>0</v>
      </c>
      <c r="L742" s="22">
        <v>0</v>
      </c>
      <c r="M742" s="20" t="s">
        <v>1599</v>
      </c>
      <c r="N742" s="20">
        <v>0</v>
      </c>
      <c r="O742" s="22">
        <v>512</v>
      </c>
      <c r="P742" s="23" t="b">
        <v>0</v>
      </c>
      <c r="Q742" s="20" t="s">
        <v>3118</v>
      </c>
      <c r="R742" s="20" t="s">
        <v>3119</v>
      </c>
      <c r="S742" s="22">
        <v>44</v>
      </c>
      <c r="T742" s="20" t="s">
        <v>1600</v>
      </c>
      <c r="U742" s="20">
        <v>0</v>
      </c>
      <c r="V742" s="20" t="s">
        <v>425</v>
      </c>
      <c r="W742" s="20">
        <v>0.1</v>
      </c>
      <c r="X742" s="23" t="b">
        <v>0</v>
      </c>
      <c r="Y742" s="20"/>
      <c r="Z742" s="20" t="s">
        <v>871</v>
      </c>
      <c r="AA742" s="22">
        <v>18</v>
      </c>
      <c r="AB742" s="22">
        <v>6</v>
      </c>
      <c r="AC742" s="22">
        <v>0</v>
      </c>
      <c r="AD742" s="22">
        <v>2363</v>
      </c>
      <c r="AE742" s="22">
        <v>0</v>
      </c>
      <c r="AF742" s="22">
        <v>15007</v>
      </c>
      <c r="AG742" s="22">
        <v>4</v>
      </c>
      <c r="AH742" s="20">
        <v>0</v>
      </c>
      <c r="AI742" s="20">
        <v>0</v>
      </c>
      <c r="AJ742" s="20" t="s">
        <v>425</v>
      </c>
      <c r="AK742" s="22">
        <v>76</v>
      </c>
      <c r="AL742" s="22">
        <v>0</v>
      </c>
      <c r="AM742" s="22">
        <v>0</v>
      </c>
      <c r="AN742" s="22">
        <v>0</v>
      </c>
      <c r="AO742" s="22">
        <v>2</v>
      </c>
      <c r="AP742" s="22">
        <v>0</v>
      </c>
      <c r="AQ742" s="22">
        <v>0</v>
      </c>
      <c r="AR742" s="22">
        <v>0</v>
      </c>
      <c r="AS742" s="22">
        <v>1</v>
      </c>
      <c r="AT742" s="22">
        <v>0</v>
      </c>
      <c r="AU742" s="22">
        <v>0</v>
      </c>
      <c r="AV742" s="22">
        <v>0</v>
      </c>
      <c r="AW742" s="22">
        <v>9</v>
      </c>
      <c r="AX742" s="20">
        <v>17</v>
      </c>
      <c r="AY742" s="20">
        <v>5</v>
      </c>
      <c r="AZ742" s="20">
        <v>4</v>
      </c>
      <c r="BA742" s="20">
        <v>2.6</v>
      </c>
      <c r="BB742" s="22">
        <v>0</v>
      </c>
      <c r="BC742" s="20">
        <v>0.12</v>
      </c>
      <c r="BD742" s="20">
        <v>0.03</v>
      </c>
      <c r="BE742" s="20">
        <v>0.15</v>
      </c>
      <c r="BF742" s="20">
        <v>2.02</v>
      </c>
      <c r="BG742" s="22">
        <v>469</v>
      </c>
      <c r="BH742" s="22">
        <v>172</v>
      </c>
      <c r="BI742" s="22">
        <v>448</v>
      </c>
      <c r="BJ742" s="22">
        <v>162</v>
      </c>
      <c r="BK742" s="22">
        <v>445</v>
      </c>
      <c r="BL742" s="22">
        <v>164</v>
      </c>
      <c r="BM742" s="22">
        <v>484</v>
      </c>
      <c r="BN742" s="22">
        <v>171</v>
      </c>
      <c r="BO742" s="20"/>
      <c r="BP742" s="20"/>
      <c r="BQ742" s="20"/>
      <c r="BR742" s="20"/>
      <c r="BS742" s="20"/>
      <c r="BT742" s="20"/>
      <c r="BU742" s="22">
        <v>0.14000000000000001</v>
      </c>
      <c r="BV742" s="22">
        <v>0</v>
      </c>
      <c r="BW742" s="22">
        <v>0.04</v>
      </c>
      <c r="BX742" s="22">
        <v>0.18</v>
      </c>
      <c r="BY742" s="22">
        <v>2.39</v>
      </c>
      <c r="BZ742" s="22">
        <v>2.37</v>
      </c>
      <c r="CA742" s="22">
        <v>534</v>
      </c>
      <c r="CB742" s="22">
        <v>96</v>
      </c>
      <c r="CC742" s="22">
        <v>577</v>
      </c>
      <c r="CD742" s="22">
        <v>239</v>
      </c>
      <c r="CE742" s="22">
        <v>686</v>
      </c>
      <c r="CF742" s="22">
        <v>260</v>
      </c>
      <c r="CG742" s="22">
        <v>463</v>
      </c>
      <c r="CH742" s="22">
        <v>179</v>
      </c>
      <c r="CI742" s="22">
        <v>0</v>
      </c>
      <c r="CJ742" s="22">
        <v>0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100</v>
      </c>
      <c r="B743" s="22">
        <v>100</v>
      </c>
      <c r="C743" s="22">
        <v>482442</v>
      </c>
      <c r="D743" s="22">
        <v>0</v>
      </c>
      <c r="E743" s="22">
        <v>0</v>
      </c>
      <c r="F743" s="22">
        <v>-1</v>
      </c>
      <c r="G743" s="22">
        <v>1</v>
      </c>
      <c r="H743" s="22">
        <v>0</v>
      </c>
      <c r="I743" s="22">
        <v>3</v>
      </c>
      <c r="J743" s="20">
        <v>3.2</v>
      </c>
      <c r="K743" s="20">
        <v>2.7</v>
      </c>
      <c r="L743" s="22">
        <v>5</v>
      </c>
      <c r="M743" s="20" t="s">
        <v>1617</v>
      </c>
      <c r="N743" s="20">
        <v>2.7</v>
      </c>
      <c r="O743" s="22">
        <v>513</v>
      </c>
      <c r="P743" s="23" t="b">
        <v>0</v>
      </c>
      <c r="Q743" s="20"/>
      <c r="R743" s="20" t="s">
        <v>3622</v>
      </c>
      <c r="S743" s="22">
        <v>44</v>
      </c>
      <c r="T743" s="20" t="s">
        <v>1618</v>
      </c>
      <c r="U743" s="20">
        <v>3</v>
      </c>
      <c r="V743" s="20" t="s">
        <v>704</v>
      </c>
      <c r="W743" s="20">
        <v>1.8</v>
      </c>
      <c r="X743" s="23" t="b">
        <v>0</v>
      </c>
      <c r="Y743" s="20"/>
      <c r="Z743" s="20" t="s">
        <v>857</v>
      </c>
      <c r="AA743" s="22">
        <v>18</v>
      </c>
      <c r="AB743" s="22">
        <v>6</v>
      </c>
      <c r="AC743" s="22">
        <v>70</v>
      </c>
      <c r="AD743" s="22">
        <v>679715</v>
      </c>
      <c r="AE743" s="22">
        <v>3759</v>
      </c>
      <c r="AF743" s="22">
        <v>622590</v>
      </c>
      <c r="AG743" s="22">
        <v>2131</v>
      </c>
      <c r="AH743" s="20">
        <v>0.6</v>
      </c>
      <c r="AI743" s="20">
        <v>15.9</v>
      </c>
      <c r="AJ743" s="20" t="s">
        <v>704</v>
      </c>
      <c r="AK743" s="22">
        <v>1416</v>
      </c>
      <c r="AL743" s="22">
        <v>3</v>
      </c>
      <c r="AM743" s="22">
        <v>3</v>
      </c>
      <c r="AN743" s="22">
        <v>8</v>
      </c>
      <c r="AO743" s="22">
        <v>14</v>
      </c>
      <c r="AP743" s="22">
        <v>0</v>
      </c>
      <c r="AQ743" s="22">
        <v>0</v>
      </c>
      <c r="AR743" s="22">
        <v>0</v>
      </c>
      <c r="AS743" s="22">
        <v>6</v>
      </c>
      <c r="AT743" s="22">
        <v>0</v>
      </c>
      <c r="AU743" s="22">
        <v>0</v>
      </c>
      <c r="AV743" s="22">
        <v>4</v>
      </c>
      <c r="AW743" s="22">
        <v>310</v>
      </c>
      <c r="AX743" s="20">
        <v>337.6</v>
      </c>
      <c r="AY743" s="20">
        <v>288.89999999999998</v>
      </c>
      <c r="AZ743" s="20">
        <v>264</v>
      </c>
      <c r="BA743" s="20">
        <v>89.5</v>
      </c>
      <c r="BB743" s="22">
        <v>19</v>
      </c>
      <c r="BC743" s="20">
        <v>2.48</v>
      </c>
      <c r="BD743" s="20">
        <v>1.52</v>
      </c>
      <c r="BE743" s="20">
        <v>4</v>
      </c>
      <c r="BF743" s="20">
        <v>22.85</v>
      </c>
      <c r="BG743" s="22">
        <v>164</v>
      </c>
      <c r="BH743" s="22">
        <v>73</v>
      </c>
      <c r="BI743" s="22">
        <v>100</v>
      </c>
      <c r="BJ743" s="22">
        <v>71</v>
      </c>
      <c r="BK743" s="22">
        <v>106</v>
      </c>
      <c r="BL743" s="22">
        <v>68</v>
      </c>
      <c r="BM743" s="22">
        <v>118</v>
      </c>
      <c r="BN743" s="22">
        <v>72</v>
      </c>
      <c r="BO743" s="20"/>
      <c r="BP743" s="20"/>
      <c r="BQ743" s="20"/>
      <c r="BR743" s="20"/>
      <c r="BS743" s="20"/>
      <c r="BT743" s="20"/>
      <c r="BU743" s="22">
        <v>0.16</v>
      </c>
      <c r="BV743" s="22">
        <v>0</v>
      </c>
      <c r="BW743" s="22">
        <v>0.1</v>
      </c>
      <c r="BX743" s="22">
        <v>0.26</v>
      </c>
      <c r="BY743" s="22">
        <v>1.45</v>
      </c>
      <c r="BZ743" s="22">
        <v>0.89</v>
      </c>
      <c r="CA743" s="22">
        <v>574</v>
      </c>
      <c r="CB743" s="22">
        <v>329</v>
      </c>
      <c r="CC743" s="22">
        <v>122</v>
      </c>
      <c r="CD743" s="22">
        <v>57</v>
      </c>
      <c r="CE743" s="22">
        <v>142</v>
      </c>
      <c r="CF743" s="22">
        <v>70</v>
      </c>
      <c r="CG743" s="22">
        <v>152</v>
      </c>
      <c r="CH743" s="22">
        <v>47</v>
      </c>
      <c r="CI743" s="22">
        <v>1.21</v>
      </c>
      <c r="CJ743" s="22">
        <v>0.51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2">
        <v>0</v>
      </c>
      <c r="B744" s="22">
        <v>0</v>
      </c>
      <c r="C744" s="22">
        <v>184349</v>
      </c>
      <c r="D744" s="22">
        <v>0</v>
      </c>
      <c r="E744" s="22">
        <v>0</v>
      </c>
      <c r="F744" s="22">
        <v>-1</v>
      </c>
      <c r="G744" s="22">
        <v>1</v>
      </c>
      <c r="H744" s="22">
        <v>0</v>
      </c>
      <c r="I744" s="22">
        <v>2</v>
      </c>
      <c r="J744" s="20">
        <v>0</v>
      </c>
      <c r="K744" s="20">
        <v>0</v>
      </c>
      <c r="L744" s="22">
        <v>0</v>
      </c>
      <c r="M744" s="20" t="s">
        <v>982</v>
      </c>
      <c r="N744" s="20">
        <v>0</v>
      </c>
      <c r="O744" s="22">
        <v>514</v>
      </c>
      <c r="P744" s="23" t="b">
        <v>0</v>
      </c>
      <c r="Q744" s="20" t="s">
        <v>4181</v>
      </c>
      <c r="R744" s="20" t="s">
        <v>3835</v>
      </c>
      <c r="S744" s="22">
        <v>44</v>
      </c>
      <c r="T744" s="20" t="s">
        <v>1601</v>
      </c>
      <c r="U744" s="20">
        <v>0</v>
      </c>
      <c r="V744" s="20" t="s">
        <v>524</v>
      </c>
      <c r="W744" s="20">
        <v>0</v>
      </c>
      <c r="X744" s="23" t="b">
        <v>0</v>
      </c>
      <c r="Y744" s="20"/>
      <c r="Z744" s="20" t="s">
        <v>898</v>
      </c>
      <c r="AA744" s="22">
        <v>18</v>
      </c>
      <c r="AB744" s="22">
        <v>6</v>
      </c>
      <c r="AC744" s="22">
        <v>0</v>
      </c>
      <c r="AD744" s="22">
        <v>878</v>
      </c>
      <c r="AE744" s="22">
        <v>13</v>
      </c>
      <c r="AF744" s="22">
        <v>1240</v>
      </c>
      <c r="AG744" s="22">
        <v>8</v>
      </c>
      <c r="AH744" s="20">
        <v>0</v>
      </c>
      <c r="AI744" s="20">
        <v>0</v>
      </c>
      <c r="AJ744" s="20" t="s">
        <v>524</v>
      </c>
      <c r="AK744" s="22">
        <v>0</v>
      </c>
      <c r="AL744" s="22">
        <v>0</v>
      </c>
      <c r="AM744" s="22">
        <v>0</v>
      </c>
      <c r="AN744" s="22">
        <v>0</v>
      </c>
      <c r="AO744" s="22">
        <v>0</v>
      </c>
      <c r="AP744" s="22">
        <v>0</v>
      </c>
      <c r="AQ744" s="22">
        <v>0</v>
      </c>
      <c r="AR744" s="22">
        <v>0</v>
      </c>
      <c r="AS744" s="22">
        <v>0</v>
      </c>
      <c r="AT744" s="22">
        <v>0</v>
      </c>
      <c r="AU744" s="22">
        <v>0</v>
      </c>
      <c r="AV744" s="22">
        <v>0</v>
      </c>
      <c r="AW744" s="22">
        <v>0</v>
      </c>
      <c r="AX744" s="20">
        <v>0</v>
      </c>
      <c r="AY744" s="20">
        <v>0</v>
      </c>
      <c r="AZ744" s="20">
        <v>0</v>
      </c>
      <c r="BA744" s="20">
        <v>0</v>
      </c>
      <c r="BB744" s="22">
        <v>0</v>
      </c>
      <c r="BC744" s="20">
        <v>0</v>
      </c>
      <c r="BD744" s="20">
        <v>0</v>
      </c>
      <c r="BE744" s="20">
        <v>0</v>
      </c>
      <c r="BF744" s="20">
        <v>0</v>
      </c>
      <c r="BG744" s="22">
        <v>675</v>
      </c>
      <c r="BH744" s="22">
        <v>263</v>
      </c>
      <c r="BI744" s="22">
        <v>666</v>
      </c>
      <c r="BJ744" s="22">
        <v>263</v>
      </c>
      <c r="BK744" s="22">
        <v>639</v>
      </c>
      <c r="BL744" s="22">
        <v>260</v>
      </c>
      <c r="BM744" s="22">
        <v>678</v>
      </c>
      <c r="BN744" s="22">
        <v>263</v>
      </c>
      <c r="BO744" s="20"/>
      <c r="BP744" s="20"/>
      <c r="BQ744" s="20"/>
      <c r="BR744" s="20"/>
      <c r="BS744" s="20"/>
      <c r="BT744" s="20"/>
      <c r="BU744" s="22">
        <v>0</v>
      </c>
      <c r="BV744" s="22">
        <v>0</v>
      </c>
      <c r="BW744" s="22">
        <v>0</v>
      </c>
      <c r="BX744" s="22">
        <v>0</v>
      </c>
      <c r="BY744" s="22">
        <v>0</v>
      </c>
      <c r="BZ744" s="22">
        <v>0</v>
      </c>
      <c r="CA744" s="22">
        <v>535</v>
      </c>
      <c r="CB744" s="22">
        <v>97</v>
      </c>
      <c r="CC744" s="22">
        <v>578</v>
      </c>
      <c r="CD744" s="22">
        <v>240</v>
      </c>
      <c r="CE744" s="22">
        <v>687</v>
      </c>
      <c r="CF744" s="22">
        <v>261</v>
      </c>
      <c r="CG744" s="22">
        <v>731</v>
      </c>
      <c r="CH744" s="22">
        <v>252</v>
      </c>
      <c r="CI744" s="22">
        <v>0</v>
      </c>
      <c r="CJ744" s="22">
        <v>0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2">
        <v>100</v>
      </c>
      <c r="B745" s="22">
        <v>100</v>
      </c>
      <c r="C745" s="22">
        <v>209042</v>
      </c>
      <c r="D745" s="22">
        <v>0</v>
      </c>
      <c r="E745" s="22">
        <v>0</v>
      </c>
      <c r="F745" s="22">
        <v>-5</v>
      </c>
      <c r="G745" s="22">
        <v>5</v>
      </c>
      <c r="H745" s="22">
        <v>0</v>
      </c>
      <c r="I745" s="22">
        <v>3</v>
      </c>
      <c r="J745" s="20">
        <v>0.5</v>
      </c>
      <c r="K745" s="20">
        <v>0</v>
      </c>
      <c r="L745" s="22">
        <v>0</v>
      </c>
      <c r="M745" s="20" t="s">
        <v>1570</v>
      </c>
      <c r="N745" s="20">
        <v>0</v>
      </c>
      <c r="O745" s="22">
        <v>515</v>
      </c>
      <c r="P745" s="23" t="b">
        <v>0</v>
      </c>
      <c r="Q745" s="20"/>
      <c r="R745" s="20" t="s">
        <v>3565</v>
      </c>
      <c r="S745" s="22">
        <v>45</v>
      </c>
      <c r="T745" s="20" t="s">
        <v>1606</v>
      </c>
      <c r="U745" s="20">
        <v>1.1000000000000001</v>
      </c>
      <c r="V745" s="20" t="s">
        <v>627</v>
      </c>
      <c r="W745" s="20">
        <v>0.1</v>
      </c>
      <c r="X745" s="23" t="b">
        <v>0</v>
      </c>
      <c r="Y745" s="20"/>
      <c r="Z745" s="20" t="s">
        <v>857</v>
      </c>
      <c r="AA745" s="22">
        <v>18</v>
      </c>
      <c r="AB745" s="22">
        <v>6</v>
      </c>
      <c r="AC745" s="22">
        <v>18</v>
      </c>
      <c r="AD745" s="22">
        <v>9385</v>
      </c>
      <c r="AE745" s="22">
        <v>37</v>
      </c>
      <c r="AF745" s="22">
        <v>24783</v>
      </c>
      <c r="AG745" s="22">
        <v>84</v>
      </c>
      <c r="AH745" s="20">
        <v>0</v>
      </c>
      <c r="AI745" s="20">
        <v>4</v>
      </c>
      <c r="AJ745" s="20" t="s">
        <v>627</v>
      </c>
      <c r="AK745" s="22">
        <v>569</v>
      </c>
      <c r="AL745" s="22">
        <v>0</v>
      </c>
      <c r="AM745" s="22">
        <v>0</v>
      </c>
      <c r="AN745" s="22">
        <v>0</v>
      </c>
      <c r="AO745" s="22">
        <v>15</v>
      </c>
      <c r="AP745" s="22">
        <v>0</v>
      </c>
      <c r="AQ745" s="22">
        <v>0</v>
      </c>
      <c r="AR745" s="22">
        <v>0</v>
      </c>
      <c r="AS745" s="22">
        <v>2</v>
      </c>
      <c r="AT745" s="22">
        <v>0</v>
      </c>
      <c r="AU745" s="22">
        <v>0</v>
      </c>
      <c r="AV745" s="22">
        <v>0</v>
      </c>
      <c r="AW745" s="22">
        <v>87</v>
      </c>
      <c r="AX745" s="20">
        <v>76.599999999999994</v>
      </c>
      <c r="AY745" s="20">
        <v>117.3</v>
      </c>
      <c r="AZ745" s="20">
        <v>56</v>
      </c>
      <c r="BA745" s="20">
        <v>24.7</v>
      </c>
      <c r="BB745" s="22">
        <v>4</v>
      </c>
      <c r="BC745" s="20">
        <v>0.72</v>
      </c>
      <c r="BD745" s="20">
        <v>0.32</v>
      </c>
      <c r="BE745" s="20">
        <v>1.04</v>
      </c>
      <c r="BF745" s="20">
        <v>14.91</v>
      </c>
      <c r="BG745" s="22">
        <v>386</v>
      </c>
      <c r="BH745" s="22">
        <v>163</v>
      </c>
      <c r="BI745" s="22">
        <v>236</v>
      </c>
      <c r="BJ745" s="22">
        <v>141</v>
      </c>
      <c r="BK745" s="22">
        <v>310</v>
      </c>
      <c r="BL745" s="22">
        <v>159</v>
      </c>
      <c r="BM745" s="22">
        <v>347</v>
      </c>
      <c r="BN745" s="22">
        <v>155</v>
      </c>
      <c r="BO745" s="20"/>
      <c r="BP745" s="20"/>
      <c r="BQ745" s="20"/>
      <c r="BR745" s="20"/>
      <c r="BS745" s="20"/>
      <c r="BT745" s="20"/>
      <c r="BU745" s="22">
        <v>0.11</v>
      </c>
      <c r="BV745" s="22">
        <v>0</v>
      </c>
      <c r="BW745" s="22">
        <v>0.05</v>
      </c>
      <c r="BX745" s="22">
        <v>0.16</v>
      </c>
      <c r="BY745" s="22">
        <v>2.36</v>
      </c>
      <c r="BZ745" s="22">
        <v>2.37</v>
      </c>
      <c r="CA745" s="22">
        <v>380</v>
      </c>
      <c r="CB745" s="22">
        <v>231</v>
      </c>
      <c r="CC745" s="22">
        <v>622</v>
      </c>
      <c r="CD745" s="22">
        <v>225</v>
      </c>
      <c r="CE745" s="22">
        <v>428</v>
      </c>
      <c r="CF745" s="22">
        <v>195</v>
      </c>
      <c r="CG745" s="22">
        <v>439</v>
      </c>
      <c r="CH745" s="22">
        <v>144</v>
      </c>
      <c r="CI745" s="22">
        <v>0.63</v>
      </c>
      <c r="CJ745" s="22">
        <v>0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2">
        <v>100</v>
      </c>
      <c r="B746" s="22">
        <v>100</v>
      </c>
      <c r="C746" s="22">
        <v>85971</v>
      </c>
      <c r="D746" s="22">
        <v>1</v>
      </c>
      <c r="E746" s="22">
        <v>-1</v>
      </c>
      <c r="F746" s="22">
        <v>9</v>
      </c>
      <c r="G746" s="22">
        <v>-9</v>
      </c>
      <c r="H746" s="22">
        <v>4</v>
      </c>
      <c r="I746" s="22">
        <v>3</v>
      </c>
      <c r="J746" s="20">
        <v>9.1999999999999993</v>
      </c>
      <c r="K746" s="20">
        <v>8.6999999999999993</v>
      </c>
      <c r="L746" s="22">
        <v>17</v>
      </c>
      <c r="M746" s="20" t="s">
        <v>450</v>
      </c>
      <c r="N746" s="20">
        <v>8.6999999999999993</v>
      </c>
      <c r="O746" s="22">
        <v>516</v>
      </c>
      <c r="P746" s="23" t="b">
        <v>1</v>
      </c>
      <c r="Q746" s="20"/>
      <c r="R746" s="20" t="s">
        <v>3623</v>
      </c>
      <c r="S746" s="22">
        <v>99</v>
      </c>
      <c r="T746" s="20" t="s">
        <v>1592</v>
      </c>
      <c r="U746" s="20">
        <v>6.9</v>
      </c>
      <c r="V746" s="20" t="s">
        <v>1593</v>
      </c>
      <c r="W746" s="20">
        <v>31.8</v>
      </c>
      <c r="X746" s="23" t="b">
        <v>0</v>
      </c>
      <c r="Y746" s="20"/>
      <c r="Z746" s="20" t="s">
        <v>857</v>
      </c>
      <c r="AA746" s="22">
        <v>18</v>
      </c>
      <c r="AB746" s="22">
        <v>6</v>
      </c>
      <c r="AC746" s="22">
        <v>166</v>
      </c>
      <c r="AD746" s="22">
        <v>7912427</v>
      </c>
      <c r="AE746" s="22">
        <v>381734</v>
      </c>
      <c r="AF746" s="22">
        <v>5819744</v>
      </c>
      <c r="AG746" s="22">
        <v>3584</v>
      </c>
      <c r="AH746" s="20">
        <v>0.9</v>
      </c>
      <c r="AI746" s="20">
        <v>16.8</v>
      </c>
      <c r="AJ746" s="20" t="s">
        <v>450</v>
      </c>
      <c r="AK746" s="22">
        <v>1987</v>
      </c>
      <c r="AL746" s="22">
        <v>14</v>
      </c>
      <c r="AM746" s="22">
        <v>8</v>
      </c>
      <c r="AN746" s="22">
        <v>7</v>
      </c>
      <c r="AO746" s="22">
        <v>30</v>
      </c>
      <c r="AP746" s="22">
        <v>1</v>
      </c>
      <c r="AQ746" s="22">
        <v>0</v>
      </c>
      <c r="AR746" s="22">
        <v>0</v>
      </c>
      <c r="AS746" s="22">
        <v>1</v>
      </c>
      <c r="AT746" s="22">
        <v>0</v>
      </c>
      <c r="AU746" s="22">
        <v>0</v>
      </c>
      <c r="AV746" s="22">
        <v>21</v>
      </c>
      <c r="AW746" s="22">
        <v>545</v>
      </c>
      <c r="AX746" s="20">
        <v>768.2</v>
      </c>
      <c r="AY746" s="20">
        <v>605.1</v>
      </c>
      <c r="AZ746" s="20">
        <v>772</v>
      </c>
      <c r="BA746" s="20">
        <v>214.4</v>
      </c>
      <c r="BB746" s="22">
        <v>23</v>
      </c>
      <c r="BC746" s="20">
        <v>7.77</v>
      </c>
      <c r="BD746" s="20">
        <v>5.36</v>
      </c>
      <c r="BE746" s="20">
        <v>13.13</v>
      </c>
      <c r="BF746" s="20">
        <v>35.61</v>
      </c>
      <c r="BG746" s="22">
        <v>12</v>
      </c>
      <c r="BH746" s="22">
        <v>5</v>
      </c>
      <c r="BI746" s="22">
        <v>23</v>
      </c>
      <c r="BJ746" s="22">
        <v>18</v>
      </c>
      <c r="BK746" s="22">
        <v>9</v>
      </c>
      <c r="BL746" s="22">
        <v>5</v>
      </c>
      <c r="BM746" s="22">
        <v>11</v>
      </c>
      <c r="BN746" s="22">
        <v>7</v>
      </c>
      <c r="BO746" s="20"/>
      <c r="BP746" s="20"/>
      <c r="BQ746" s="20"/>
      <c r="BR746" s="20"/>
      <c r="BS746" s="22">
        <v>1</v>
      </c>
      <c r="BT746" s="20"/>
      <c r="BU746" s="22">
        <v>0.35</v>
      </c>
      <c r="BV746" s="22">
        <v>0</v>
      </c>
      <c r="BW746" s="22">
        <v>0.24</v>
      </c>
      <c r="BX746" s="22">
        <v>0.59</v>
      </c>
      <c r="BY746" s="22">
        <v>1.61</v>
      </c>
      <c r="BZ746" s="22">
        <v>1.36</v>
      </c>
      <c r="CA746" s="22">
        <v>5</v>
      </c>
      <c r="CB746" s="22">
        <v>3</v>
      </c>
      <c r="CC746" s="22">
        <v>3</v>
      </c>
      <c r="CD746" s="22">
        <v>2</v>
      </c>
      <c r="CE746" s="22">
        <v>3</v>
      </c>
      <c r="CF746" s="22">
        <v>2</v>
      </c>
      <c r="CG746" s="22">
        <v>6</v>
      </c>
      <c r="CH746" s="22">
        <v>2</v>
      </c>
      <c r="CI746" s="22">
        <v>1.04</v>
      </c>
      <c r="CJ746" s="22">
        <v>0.32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2">
        <v>0</v>
      </c>
      <c r="B747" s="22">
        <v>0</v>
      </c>
      <c r="C747" s="22">
        <v>232859</v>
      </c>
      <c r="D747" s="22">
        <v>0</v>
      </c>
      <c r="E747" s="22">
        <v>0</v>
      </c>
      <c r="F747" s="22">
        <v>0</v>
      </c>
      <c r="G747" s="22">
        <v>0</v>
      </c>
      <c r="H747" s="22">
        <v>0</v>
      </c>
      <c r="I747" s="22">
        <v>2</v>
      </c>
      <c r="J747" s="20">
        <v>0</v>
      </c>
      <c r="K747" s="20">
        <v>0</v>
      </c>
      <c r="L747" s="22">
        <v>0</v>
      </c>
      <c r="M747" s="20" t="s">
        <v>1623</v>
      </c>
      <c r="N747" s="20">
        <v>0</v>
      </c>
      <c r="O747" s="22">
        <v>517</v>
      </c>
      <c r="P747" s="23" t="b">
        <v>0</v>
      </c>
      <c r="Q747" s="20" t="s">
        <v>2898</v>
      </c>
      <c r="R747" s="20" t="s">
        <v>2994</v>
      </c>
      <c r="S747" s="22">
        <v>40</v>
      </c>
      <c r="T747" s="20" t="s">
        <v>1624</v>
      </c>
      <c r="U747" s="20">
        <v>0</v>
      </c>
      <c r="V747" s="20" t="s">
        <v>705</v>
      </c>
      <c r="W747" s="20">
        <v>0.2</v>
      </c>
      <c r="X747" s="23" t="b">
        <v>0</v>
      </c>
      <c r="Y747" s="20"/>
      <c r="Z747" s="20" t="s">
        <v>871</v>
      </c>
      <c r="AA747" s="22">
        <v>18</v>
      </c>
      <c r="AB747" s="22">
        <v>6</v>
      </c>
      <c r="AC747" s="22">
        <v>0</v>
      </c>
      <c r="AD747" s="22">
        <v>6594</v>
      </c>
      <c r="AE747" s="22">
        <v>0</v>
      </c>
      <c r="AF747" s="22">
        <v>47231</v>
      </c>
      <c r="AG747" s="22">
        <v>46</v>
      </c>
      <c r="AH747" s="20">
        <v>0</v>
      </c>
      <c r="AI747" s="20">
        <v>0</v>
      </c>
      <c r="AJ747" s="20" t="s">
        <v>705</v>
      </c>
      <c r="AK747" s="22">
        <v>0</v>
      </c>
      <c r="AL747" s="22">
        <v>0</v>
      </c>
      <c r="AM747" s="22">
        <v>0</v>
      </c>
      <c r="AN747" s="22">
        <v>0</v>
      </c>
      <c r="AO747" s="22">
        <v>0</v>
      </c>
      <c r="AP747" s="22">
        <v>0</v>
      </c>
      <c r="AQ747" s="22">
        <v>0</v>
      </c>
      <c r="AR747" s="22">
        <v>0</v>
      </c>
      <c r="AS747" s="22">
        <v>0</v>
      </c>
      <c r="AT747" s="22">
        <v>0</v>
      </c>
      <c r="AU747" s="22">
        <v>0</v>
      </c>
      <c r="AV747" s="22">
        <v>0</v>
      </c>
      <c r="AW747" s="22">
        <v>0</v>
      </c>
      <c r="AX747" s="20">
        <v>0</v>
      </c>
      <c r="AY747" s="20">
        <v>0</v>
      </c>
      <c r="AZ747" s="20">
        <v>0</v>
      </c>
      <c r="BA747" s="20">
        <v>0</v>
      </c>
      <c r="BB747" s="22">
        <v>0</v>
      </c>
      <c r="BC747" s="20">
        <v>0</v>
      </c>
      <c r="BD747" s="20">
        <v>0</v>
      </c>
      <c r="BE747" s="20">
        <v>0</v>
      </c>
      <c r="BF747" s="20">
        <v>0</v>
      </c>
      <c r="BG747" s="22">
        <v>586</v>
      </c>
      <c r="BH747" s="22">
        <v>210</v>
      </c>
      <c r="BI747" s="22">
        <v>572</v>
      </c>
      <c r="BJ747" s="22">
        <v>209</v>
      </c>
      <c r="BK747" s="22">
        <v>534</v>
      </c>
      <c r="BL747" s="22">
        <v>198</v>
      </c>
      <c r="BM747" s="22">
        <v>590</v>
      </c>
      <c r="BN747" s="22">
        <v>210</v>
      </c>
      <c r="BO747" s="20"/>
      <c r="BP747" s="20"/>
      <c r="BQ747" s="20"/>
      <c r="BR747" s="20"/>
      <c r="BS747" s="20"/>
      <c r="BT747" s="20"/>
      <c r="BU747" s="22">
        <v>0</v>
      </c>
      <c r="BV747" s="22">
        <v>0</v>
      </c>
      <c r="BW747" s="22">
        <v>0</v>
      </c>
      <c r="BX747" s="22">
        <v>0</v>
      </c>
      <c r="BY747" s="22">
        <v>0</v>
      </c>
      <c r="BZ747" s="22">
        <v>0</v>
      </c>
      <c r="CA747" s="22">
        <v>705</v>
      </c>
      <c r="CB747" s="22">
        <v>186</v>
      </c>
      <c r="CC747" s="22">
        <v>450</v>
      </c>
      <c r="CD747" s="22">
        <v>159</v>
      </c>
      <c r="CE747" s="22">
        <v>597</v>
      </c>
      <c r="CF747" s="22">
        <v>206</v>
      </c>
      <c r="CG747" s="22">
        <v>339</v>
      </c>
      <c r="CH747" s="22">
        <v>134</v>
      </c>
      <c r="CI747" s="22">
        <v>0</v>
      </c>
      <c r="CJ747" s="22">
        <v>0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2">
        <v>0</v>
      </c>
      <c r="B748" s="22">
        <v>0</v>
      </c>
      <c r="C748" s="22">
        <v>199584</v>
      </c>
      <c r="D748" s="22">
        <v>0</v>
      </c>
      <c r="E748" s="22">
        <v>0</v>
      </c>
      <c r="F748" s="22">
        <v>0</v>
      </c>
      <c r="G748" s="22">
        <v>0</v>
      </c>
      <c r="H748" s="22">
        <v>0</v>
      </c>
      <c r="I748" s="22">
        <v>2</v>
      </c>
      <c r="J748" s="20">
        <v>0</v>
      </c>
      <c r="K748" s="20">
        <v>0</v>
      </c>
      <c r="L748" s="22">
        <v>0</v>
      </c>
      <c r="M748" s="20" t="s">
        <v>1603</v>
      </c>
      <c r="N748" s="20">
        <v>0</v>
      </c>
      <c r="O748" s="22">
        <v>518</v>
      </c>
      <c r="P748" s="23" t="b">
        <v>0</v>
      </c>
      <c r="Q748" s="20" t="s">
        <v>2944</v>
      </c>
      <c r="R748" s="20" t="s">
        <v>2995</v>
      </c>
      <c r="S748" s="22">
        <v>40</v>
      </c>
      <c r="T748" s="20" t="s">
        <v>1604</v>
      </c>
      <c r="U748" s="20">
        <v>0</v>
      </c>
      <c r="V748" s="20" t="s">
        <v>702</v>
      </c>
      <c r="W748" s="20">
        <v>0.3</v>
      </c>
      <c r="X748" s="23" t="b">
        <v>0</v>
      </c>
      <c r="Y748" s="20"/>
      <c r="Z748" s="20" t="s">
        <v>871</v>
      </c>
      <c r="AA748" s="22">
        <v>18</v>
      </c>
      <c r="AB748" s="22">
        <v>6</v>
      </c>
      <c r="AC748" s="22">
        <v>0</v>
      </c>
      <c r="AD748" s="22">
        <v>11423</v>
      </c>
      <c r="AE748" s="22">
        <v>0</v>
      </c>
      <c r="AF748" s="22">
        <v>68759</v>
      </c>
      <c r="AG748" s="22">
        <v>101</v>
      </c>
      <c r="AH748" s="20">
        <v>0</v>
      </c>
      <c r="AI748" s="20">
        <v>0</v>
      </c>
      <c r="AJ748" s="20" t="s">
        <v>702</v>
      </c>
      <c r="AK748" s="22">
        <v>0</v>
      </c>
      <c r="AL748" s="22">
        <v>0</v>
      </c>
      <c r="AM748" s="22">
        <v>0</v>
      </c>
      <c r="AN748" s="22">
        <v>0</v>
      </c>
      <c r="AO748" s="22">
        <v>0</v>
      </c>
      <c r="AP748" s="22">
        <v>0</v>
      </c>
      <c r="AQ748" s="22">
        <v>0</v>
      </c>
      <c r="AR748" s="22">
        <v>0</v>
      </c>
      <c r="AS748" s="22">
        <v>0</v>
      </c>
      <c r="AT748" s="22">
        <v>0</v>
      </c>
      <c r="AU748" s="22">
        <v>0</v>
      </c>
      <c r="AV748" s="22">
        <v>0</v>
      </c>
      <c r="AW748" s="22">
        <v>0</v>
      </c>
      <c r="AX748" s="20">
        <v>0</v>
      </c>
      <c r="AY748" s="20">
        <v>0</v>
      </c>
      <c r="AZ748" s="20">
        <v>0</v>
      </c>
      <c r="BA748" s="20">
        <v>0</v>
      </c>
      <c r="BB748" s="22">
        <v>0</v>
      </c>
      <c r="BC748" s="20">
        <v>0</v>
      </c>
      <c r="BD748" s="20">
        <v>0</v>
      </c>
      <c r="BE748" s="20">
        <v>0</v>
      </c>
      <c r="BF748" s="20">
        <v>0</v>
      </c>
      <c r="BG748" s="22">
        <v>577</v>
      </c>
      <c r="BH748" s="22">
        <v>205</v>
      </c>
      <c r="BI748" s="22">
        <v>563</v>
      </c>
      <c r="BJ748" s="22">
        <v>204</v>
      </c>
      <c r="BK748" s="22">
        <v>525</v>
      </c>
      <c r="BL748" s="22">
        <v>193</v>
      </c>
      <c r="BM748" s="22">
        <v>581</v>
      </c>
      <c r="BN748" s="22">
        <v>205</v>
      </c>
      <c r="BO748" s="20"/>
      <c r="BP748" s="20"/>
      <c r="BQ748" s="20"/>
      <c r="BR748" s="20"/>
      <c r="BS748" s="20"/>
      <c r="BT748" s="20"/>
      <c r="BU748" s="22">
        <v>0</v>
      </c>
      <c r="BV748" s="22">
        <v>0</v>
      </c>
      <c r="BW748" s="22">
        <v>0</v>
      </c>
      <c r="BX748" s="22">
        <v>0</v>
      </c>
      <c r="BY748" s="22">
        <v>0</v>
      </c>
      <c r="BZ748" s="22">
        <v>0</v>
      </c>
      <c r="CA748" s="22">
        <v>695</v>
      </c>
      <c r="CB748" s="22">
        <v>180</v>
      </c>
      <c r="CC748" s="22">
        <v>441</v>
      </c>
      <c r="CD748" s="22">
        <v>154</v>
      </c>
      <c r="CE748" s="22">
        <v>588</v>
      </c>
      <c r="CF748" s="22">
        <v>201</v>
      </c>
      <c r="CG748" s="22">
        <v>302</v>
      </c>
      <c r="CH748" s="22">
        <v>120</v>
      </c>
      <c r="CI748" s="22">
        <v>0</v>
      </c>
      <c r="CJ748" s="22">
        <v>0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2">
        <v>100</v>
      </c>
      <c r="B749" s="22">
        <v>100</v>
      </c>
      <c r="C749" s="22">
        <v>487053</v>
      </c>
      <c r="D749" s="22">
        <v>0</v>
      </c>
      <c r="E749" s="22">
        <v>0</v>
      </c>
      <c r="F749" s="22">
        <v>4</v>
      </c>
      <c r="G749" s="22">
        <v>-4</v>
      </c>
      <c r="H749" s="22">
        <v>3</v>
      </c>
      <c r="I749" s="22">
        <v>2</v>
      </c>
      <c r="J749" s="20">
        <v>3.2</v>
      </c>
      <c r="K749" s="20">
        <v>2.7</v>
      </c>
      <c r="L749" s="22">
        <v>6</v>
      </c>
      <c r="M749" s="20" t="s">
        <v>2306</v>
      </c>
      <c r="N749" s="20">
        <v>2.7</v>
      </c>
      <c r="O749" s="22">
        <v>519</v>
      </c>
      <c r="P749" s="23" t="b">
        <v>0</v>
      </c>
      <c r="Q749" s="20"/>
      <c r="R749" s="20" t="s">
        <v>4068</v>
      </c>
      <c r="S749" s="22">
        <v>49</v>
      </c>
      <c r="T749" s="20" t="s">
        <v>2307</v>
      </c>
      <c r="U749" s="20">
        <v>3.1</v>
      </c>
      <c r="V749" s="20" t="s">
        <v>2308</v>
      </c>
      <c r="W749" s="20">
        <v>9.1</v>
      </c>
      <c r="X749" s="23" t="b">
        <v>0</v>
      </c>
      <c r="Y749" s="20"/>
      <c r="Z749" s="20" t="s">
        <v>857</v>
      </c>
      <c r="AA749" s="22">
        <v>18</v>
      </c>
      <c r="AB749" s="22">
        <v>6</v>
      </c>
      <c r="AC749" s="22">
        <v>72</v>
      </c>
      <c r="AD749" s="22">
        <v>3113610</v>
      </c>
      <c r="AE749" s="22">
        <v>54127</v>
      </c>
      <c r="AF749" s="22">
        <v>2528687</v>
      </c>
      <c r="AG749" s="22">
        <v>3913</v>
      </c>
      <c r="AH749" s="20">
        <v>0.6</v>
      </c>
      <c r="AI749" s="20">
        <v>14.7</v>
      </c>
      <c r="AJ749" s="20" t="s">
        <v>2308</v>
      </c>
      <c r="AK749" s="22">
        <v>1941</v>
      </c>
      <c r="AL749" s="22">
        <v>2</v>
      </c>
      <c r="AM749" s="22">
        <v>3</v>
      </c>
      <c r="AN749" s="22">
        <v>5</v>
      </c>
      <c r="AO749" s="22">
        <v>33</v>
      </c>
      <c r="AP749" s="22">
        <v>0</v>
      </c>
      <c r="AQ749" s="22">
        <v>0</v>
      </c>
      <c r="AR749" s="22">
        <v>0</v>
      </c>
      <c r="AS749" s="22">
        <v>5</v>
      </c>
      <c r="AT749" s="22">
        <v>1</v>
      </c>
      <c r="AU749" s="22">
        <v>0</v>
      </c>
      <c r="AV749" s="22">
        <v>8</v>
      </c>
      <c r="AW749" s="22">
        <v>340</v>
      </c>
      <c r="AX749" s="20">
        <v>470.4</v>
      </c>
      <c r="AY749" s="20">
        <v>306.3</v>
      </c>
      <c r="AZ749" s="20">
        <v>246</v>
      </c>
      <c r="BA749" s="20">
        <v>102.3</v>
      </c>
      <c r="BB749" s="22">
        <v>23</v>
      </c>
      <c r="BC749" s="20">
        <v>2.29</v>
      </c>
      <c r="BD749" s="20">
        <v>2.14</v>
      </c>
      <c r="BE749" s="20">
        <v>4.43</v>
      </c>
      <c r="BF749" s="20">
        <v>39.94</v>
      </c>
      <c r="BG749" s="22">
        <v>78</v>
      </c>
      <c r="BH749" s="22">
        <v>30</v>
      </c>
      <c r="BI749" s="22">
        <v>90</v>
      </c>
      <c r="BJ749" s="22">
        <v>17</v>
      </c>
      <c r="BK749" s="22">
        <v>114</v>
      </c>
      <c r="BL749" s="22">
        <v>6</v>
      </c>
      <c r="BM749" s="22">
        <v>92</v>
      </c>
      <c r="BN749" s="22">
        <v>13</v>
      </c>
      <c r="BO749" s="20"/>
      <c r="BP749" s="20"/>
      <c r="BQ749" s="20"/>
      <c r="BR749" s="20"/>
      <c r="BS749" s="20"/>
      <c r="BT749" s="20"/>
      <c r="BU749" s="22">
        <v>0.11</v>
      </c>
      <c r="BV749" s="22">
        <v>0</v>
      </c>
      <c r="BW749" s="22">
        <v>0.1</v>
      </c>
      <c r="BX749" s="22">
        <v>0.21</v>
      </c>
      <c r="BY749" s="22">
        <v>1.85</v>
      </c>
      <c r="BZ749" s="22">
        <v>1.53</v>
      </c>
      <c r="CA749" s="22">
        <v>264</v>
      </c>
      <c r="CB749" s="22">
        <v>30</v>
      </c>
      <c r="CC749" s="22">
        <v>123</v>
      </c>
      <c r="CD749" s="22">
        <v>34</v>
      </c>
      <c r="CE749" s="22">
        <v>137</v>
      </c>
      <c r="CF749" s="22">
        <v>27</v>
      </c>
      <c r="CG749" s="22">
        <v>44</v>
      </c>
      <c r="CH749" s="22">
        <v>13</v>
      </c>
      <c r="CI749" s="22">
        <v>1.07</v>
      </c>
      <c r="CJ749" s="22">
        <v>0.23</v>
      </c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2">
        <v>184254</v>
      </c>
      <c r="D750" s="22">
        <v>0</v>
      </c>
      <c r="E750" s="22">
        <v>0</v>
      </c>
      <c r="F750" s="22">
        <v>3</v>
      </c>
      <c r="G750" s="22">
        <v>-3</v>
      </c>
      <c r="H750" s="22">
        <v>1</v>
      </c>
      <c r="I750" s="22">
        <v>1</v>
      </c>
      <c r="J750" s="20">
        <v>4.2</v>
      </c>
      <c r="K750" s="20">
        <v>3.7</v>
      </c>
      <c r="L750" s="22">
        <v>6</v>
      </c>
      <c r="M750" s="20" t="s">
        <v>2309</v>
      </c>
      <c r="N750" s="20">
        <v>3.7</v>
      </c>
      <c r="O750" s="22">
        <v>520</v>
      </c>
      <c r="P750" s="23" t="b">
        <v>0</v>
      </c>
      <c r="Q750" s="20"/>
      <c r="R750" s="20"/>
      <c r="S750" s="22">
        <v>53</v>
      </c>
      <c r="T750" s="20" t="s">
        <v>2310</v>
      </c>
      <c r="U750" s="20">
        <v>3.2</v>
      </c>
      <c r="V750" s="20" t="s">
        <v>2311</v>
      </c>
      <c r="W750" s="20">
        <v>8.1</v>
      </c>
      <c r="X750" s="23" t="b">
        <v>0</v>
      </c>
      <c r="Y750" s="20"/>
      <c r="Z750" s="20" t="s">
        <v>857</v>
      </c>
      <c r="AA750" s="22">
        <v>18</v>
      </c>
      <c r="AB750" s="22">
        <v>6</v>
      </c>
      <c r="AC750" s="22">
        <v>87</v>
      </c>
      <c r="AD750" s="22">
        <v>1452846</v>
      </c>
      <c r="AE750" s="22">
        <v>27109</v>
      </c>
      <c r="AF750" s="22">
        <v>872719</v>
      </c>
      <c r="AG750" s="22">
        <v>7480</v>
      </c>
      <c r="AH750" s="20">
        <v>0.7</v>
      </c>
      <c r="AI750" s="20">
        <v>16.399999999999999</v>
      </c>
      <c r="AJ750" s="20" t="s">
        <v>2311</v>
      </c>
      <c r="AK750" s="22">
        <v>2430</v>
      </c>
      <c r="AL750" s="22">
        <v>0</v>
      </c>
      <c r="AM750" s="22">
        <v>0</v>
      </c>
      <c r="AN750" s="22">
        <v>6</v>
      </c>
      <c r="AO750" s="22">
        <v>39</v>
      </c>
      <c r="AP750" s="22">
        <v>0</v>
      </c>
      <c r="AQ750" s="22">
        <v>0</v>
      </c>
      <c r="AR750" s="22">
        <v>0</v>
      </c>
      <c r="AS750" s="22">
        <v>2</v>
      </c>
      <c r="AT750" s="22">
        <v>0</v>
      </c>
      <c r="AU750" s="22">
        <v>78</v>
      </c>
      <c r="AV750" s="22">
        <v>8</v>
      </c>
      <c r="AW750" s="22">
        <v>526</v>
      </c>
      <c r="AX750" s="20">
        <v>697.2</v>
      </c>
      <c r="AY750" s="20">
        <v>0</v>
      </c>
      <c r="AZ750" s="20">
        <v>0</v>
      </c>
      <c r="BA750" s="20">
        <v>69.8</v>
      </c>
      <c r="BB750" s="22">
        <v>27</v>
      </c>
      <c r="BC750" s="20">
        <v>0</v>
      </c>
      <c r="BD750" s="20">
        <v>0</v>
      </c>
      <c r="BE750" s="20">
        <v>0</v>
      </c>
      <c r="BF750" s="20">
        <v>44.73</v>
      </c>
      <c r="BG750" s="22">
        <v>23</v>
      </c>
      <c r="BH750" s="22">
        <v>8</v>
      </c>
      <c r="BI750" s="22">
        <v>822</v>
      </c>
      <c r="BJ750" s="22">
        <v>95</v>
      </c>
      <c r="BK750" s="22">
        <v>820</v>
      </c>
      <c r="BL750" s="22">
        <v>93</v>
      </c>
      <c r="BM750" s="22">
        <v>178</v>
      </c>
      <c r="BN750" s="22">
        <v>10</v>
      </c>
      <c r="BO750" s="20"/>
      <c r="BP750" s="20"/>
      <c r="BQ750" s="20"/>
      <c r="BR750" s="20"/>
      <c r="BS750" s="20"/>
      <c r="BT750" s="20"/>
      <c r="BU750" s="22">
        <v>0</v>
      </c>
      <c r="BV750" s="22">
        <v>2.89</v>
      </c>
      <c r="BW750" s="22">
        <v>0</v>
      </c>
      <c r="BX750" s="22">
        <v>0</v>
      </c>
      <c r="BY750" s="22">
        <v>1.66</v>
      </c>
      <c r="BZ750" s="22">
        <v>1.44</v>
      </c>
      <c r="CA750" s="22">
        <v>140</v>
      </c>
      <c r="CB750" s="22">
        <v>5</v>
      </c>
      <c r="CC750" s="22">
        <v>69</v>
      </c>
      <c r="CD750" s="22">
        <v>6</v>
      </c>
      <c r="CE750" s="22">
        <v>124</v>
      </c>
      <c r="CF750" s="22">
        <v>15</v>
      </c>
      <c r="CG750" s="22">
        <v>50</v>
      </c>
      <c r="CH750" s="22">
        <v>9</v>
      </c>
      <c r="CI750" s="22">
        <v>1</v>
      </c>
      <c r="CJ750" s="22">
        <v>0.22</v>
      </c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2">
        <v>100</v>
      </c>
      <c r="B751" s="22">
        <v>100</v>
      </c>
      <c r="C751" s="22">
        <v>175941</v>
      </c>
      <c r="D751" s="22">
        <v>0</v>
      </c>
      <c r="E751" s="22">
        <v>0</v>
      </c>
      <c r="F751" s="22">
        <v>-1</v>
      </c>
      <c r="G751" s="22">
        <v>1</v>
      </c>
      <c r="H751" s="22">
        <v>0</v>
      </c>
      <c r="I751" s="22">
        <v>1</v>
      </c>
      <c r="J751" s="20">
        <v>0.5</v>
      </c>
      <c r="K751" s="20">
        <v>0</v>
      </c>
      <c r="L751" s="22">
        <v>0</v>
      </c>
      <c r="M751" s="20" t="s">
        <v>1620</v>
      </c>
      <c r="N751" s="20">
        <v>0</v>
      </c>
      <c r="O751" s="22">
        <v>521</v>
      </c>
      <c r="P751" s="23" t="b">
        <v>0</v>
      </c>
      <c r="Q751" s="20"/>
      <c r="R751" s="20" t="s">
        <v>2573</v>
      </c>
      <c r="S751" s="22">
        <v>39</v>
      </c>
      <c r="T751" s="20" t="s">
        <v>2312</v>
      </c>
      <c r="U751" s="20">
        <v>0</v>
      </c>
      <c r="V751" s="20" t="s">
        <v>2313</v>
      </c>
      <c r="W751" s="20">
        <v>0.2</v>
      </c>
      <c r="X751" s="23" t="b">
        <v>0</v>
      </c>
      <c r="Y751" s="20"/>
      <c r="Z751" s="20" t="s">
        <v>857</v>
      </c>
      <c r="AA751" s="22">
        <v>18</v>
      </c>
      <c r="AB751" s="22">
        <v>6</v>
      </c>
      <c r="AC751" s="22">
        <v>0</v>
      </c>
      <c r="AD751" s="22">
        <v>18554</v>
      </c>
      <c r="AE751" s="22">
        <v>62</v>
      </c>
      <c r="AF751" s="22">
        <v>26292</v>
      </c>
      <c r="AG751" s="22">
        <v>184</v>
      </c>
      <c r="AH751" s="20">
        <v>0</v>
      </c>
      <c r="AI751" s="20">
        <v>0</v>
      </c>
      <c r="AJ751" s="20" t="s">
        <v>2313</v>
      </c>
      <c r="AK751" s="22">
        <v>0</v>
      </c>
      <c r="AL751" s="22">
        <v>0</v>
      </c>
      <c r="AM751" s="22">
        <v>0</v>
      </c>
      <c r="AN751" s="22">
        <v>0</v>
      </c>
      <c r="AO751" s="22">
        <v>0</v>
      </c>
      <c r="AP751" s="22">
        <v>0</v>
      </c>
      <c r="AQ751" s="22">
        <v>0</v>
      </c>
      <c r="AR751" s="22">
        <v>0</v>
      </c>
      <c r="AS751" s="22">
        <v>0</v>
      </c>
      <c r="AT751" s="22">
        <v>0</v>
      </c>
      <c r="AU751" s="22">
        <v>0</v>
      </c>
      <c r="AV751" s="22">
        <v>0</v>
      </c>
      <c r="AW751" s="22">
        <v>0</v>
      </c>
      <c r="AX751" s="20">
        <v>0</v>
      </c>
      <c r="AY751" s="20">
        <v>0</v>
      </c>
      <c r="AZ751" s="20">
        <v>0</v>
      </c>
      <c r="BA751" s="20">
        <v>0</v>
      </c>
      <c r="BB751" s="22">
        <v>0</v>
      </c>
      <c r="BC751" s="20">
        <v>0</v>
      </c>
      <c r="BD751" s="20">
        <v>0</v>
      </c>
      <c r="BE751" s="20">
        <v>0</v>
      </c>
      <c r="BF751" s="20">
        <v>0</v>
      </c>
      <c r="BG751" s="22">
        <v>544</v>
      </c>
      <c r="BH751" s="22">
        <v>48</v>
      </c>
      <c r="BI751" s="22">
        <v>529</v>
      </c>
      <c r="BJ751" s="22">
        <v>30</v>
      </c>
      <c r="BK751" s="22">
        <v>488</v>
      </c>
      <c r="BL751" s="22">
        <v>19</v>
      </c>
      <c r="BM751" s="22">
        <v>547</v>
      </c>
      <c r="BN751" s="22">
        <v>48</v>
      </c>
      <c r="BO751" s="20"/>
      <c r="BP751" s="20"/>
      <c r="BQ751" s="20"/>
      <c r="BR751" s="20"/>
      <c r="BS751" s="20"/>
      <c r="BT751" s="20"/>
      <c r="BU751" s="22">
        <v>0</v>
      </c>
      <c r="BV751" s="22">
        <v>0</v>
      </c>
      <c r="BW751" s="22">
        <v>0</v>
      </c>
      <c r="BX751" s="22">
        <v>0</v>
      </c>
      <c r="BY751" s="22">
        <v>0</v>
      </c>
      <c r="BZ751" s="22">
        <v>0</v>
      </c>
      <c r="CA751" s="22">
        <v>801</v>
      </c>
      <c r="CB751" s="22">
        <v>80</v>
      </c>
      <c r="CC751" s="22">
        <v>402</v>
      </c>
      <c r="CD751" s="22">
        <v>40</v>
      </c>
      <c r="CE751" s="22">
        <v>555</v>
      </c>
      <c r="CF751" s="22">
        <v>48</v>
      </c>
      <c r="CG751" s="22">
        <v>335</v>
      </c>
      <c r="CH751" s="22">
        <v>46</v>
      </c>
      <c r="CI751" s="22">
        <v>0</v>
      </c>
      <c r="CJ751" s="22">
        <v>0</v>
      </c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2">
        <v>0</v>
      </c>
      <c r="B752" s="22">
        <v>0</v>
      </c>
      <c r="C752" s="22">
        <v>235674</v>
      </c>
      <c r="D752" s="22">
        <v>0</v>
      </c>
      <c r="E752" s="22">
        <v>0</v>
      </c>
      <c r="F752" s="22">
        <v>-4</v>
      </c>
      <c r="G752" s="22">
        <v>4</v>
      </c>
      <c r="H752" s="22">
        <v>1</v>
      </c>
      <c r="I752" s="22">
        <v>3</v>
      </c>
      <c r="J752" s="20">
        <v>0</v>
      </c>
      <c r="K752" s="20">
        <v>0</v>
      </c>
      <c r="L752" s="22">
        <v>0</v>
      </c>
      <c r="M752" s="20" t="s">
        <v>1319</v>
      </c>
      <c r="N752" s="20">
        <v>0</v>
      </c>
      <c r="O752" s="22">
        <v>583</v>
      </c>
      <c r="P752" s="23" t="b">
        <v>0</v>
      </c>
      <c r="Q752" s="20" t="s">
        <v>909</v>
      </c>
      <c r="R752" s="20" t="s">
        <v>3222</v>
      </c>
      <c r="S752" s="22">
        <v>51</v>
      </c>
      <c r="T752" s="20" t="s">
        <v>1320</v>
      </c>
      <c r="U752" s="20">
        <v>2.8</v>
      </c>
      <c r="V752" s="20" t="s">
        <v>698</v>
      </c>
      <c r="W752" s="20">
        <v>0.1</v>
      </c>
      <c r="X752" s="23" t="b">
        <v>0</v>
      </c>
      <c r="Y752" s="20"/>
      <c r="Z752" s="20" t="s">
        <v>898</v>
      </c>
      <c r="AA752" s="22">
        <v>18</v>
      </c>
      <c r="AB752" s="22">
        <v>6</v>
      </c>
      <c r="AC752" s="22">
        <v>14</v>
      </c>
      <c r="AD752" s="22">
        <v>18927</v>
      </c>
      <c r="AE752" s="22">
        <v>5</v>
      </c>
      <c r="AF752" s="22">
        <v>28875</v>
      </c>
      <c r="AG752" s="22">
        <v>17</v>
      </c>
      <c r="AH752" s="20">
        <v>0</v>
      </c>
      <c r="AI752" s="20">
        <v>2.7</v>
      </c>
      <c r="AJ752" s="20" t="s">
        <v>698</v>
      </c>
      <c r="AK752" s="22">
        <v>196</v>
      </c>
      <c r="AL752" s="22">
        <v>0</v>
      </c>
      <c r="AM752" s="22">
        <v>2</v>
      </c>
      <c r="AN752" s="22">
        <v>0</v>
      </c>
      <c r="AO752" s="22">
        <v>2</v>
      </c>
      <c r="AP752" s="22">
        <v>0</v>
      </c>
      <c r="AQ752" s="22">
        <v>0</v>
      </c>
      <c r="AR752" s="22">
        <v>0</v>
      </c>
      <c r="AS752" s="22">
        <v>1</v>
      </c>
      <c r="AT752" s="22">
        <v>0</v>
      </c>
      <c r="AU752" s="22">
        <v>0</v>
      </c>
      <c r="AV752" s="22">
        <v>2</v>
      </c>
      <c r="AW752" s="22">
        <v>53</v>
      </c>
      <c r="AX752" s="20">
        <v>73.400000000000006</v>
      </c>
      <c r="AY752" s="20">
        <v>144.30000000000001</v>
      </c>
      <c r="AZ752" s="20">
        <v>61</v>
      </c>
      <c r="BA752" s="20">
        <v>28</v>
      </c>
      <c r="BB752" s="22">
        <v>2</v>
      </c>
      <c r="BC752" s="20">
        <v>0.41</v>
      </c>
      <c r="BD752" s="20">
        <v>0.75</v>
      </c>
      <c r="BE752" s="20">
        <v>1.1599999999999999</v>
      </c>
      <c r="BF752" s="20">
        <v>1.79</v>
      </c>
      <c r="BG752" s="22">
        <v>391</v>
      </c>
      <c r="BH752" s="22">
        <v>167</v>
      </c>
      <c r="BI752" s="22">
        <v>202</v>
      </c>
      <c r="BJ752" s="22">
        <v>129</v>
      </c>
      <c r="BK752" s="22">
        <v>296</v>
      </c>
      <c r="BL752" s="22">
        <v>152</v>
      </c>
      <c r="BM752" s="22">
        <v>332</v>
      </c>
      <c r="BN752" s="22">
        <v>147</v>
      </c>
      <c r="BO752" s="20"/>
      <c r="BP752" s="20"/>
      <c r="BQ752" s="20"/>
      <c r="BR752" s="20"/>
      <c r="BS752" s="20"/>
      <c r="BT752" s="20"/>
      <c r="BU752" s="22">
        <v>0.19</v>
      </c>
      <c r="BV752" s="22">
        <v>0</v>
      </c>
      <c r="BW752" s="22">
        <v>0.34</v>
      </c>
      <c r="BX752" s="22">
        <v>0.53</v>
      </c>
      <c r="BY752" s="22">
        <v>0.82</v>
      </c>
      <c r="BZ752" s="22">
        <v>0.92</v>
      </c>
      <c r="CA752" s="22">
        <v>167</v>
      </c>
      <c r="CB752" s="22">
        <v>101</v>
      </c>
      <c r="CC752" s="22">
        <v>792</v>
      </c>
      <c r="CD752" s="22">
        <v>339</v>
      </c>
      <c r="CE752" s="22">
        <v>170</v>
      </c>
      <c r="CF752" s="22">
        <v>77</v>
      </c>
      <c r="CG752" s="22">
        <v>461</v>
      </c>
      <c r="CH752" s="22">
        <v>153</v>
      </c>
      <c r="CI752" s="22">
        <v>0.92</v>
      </c>
      <c r="CJ752" s="22">
        <v>0</v>
      </c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2">
        <v>25</v>
      </c>
      <c r="B753" s="22">
        <v>100</v>
      </c>
      <c r="C753" s="22">
        <v>491279</v>
      </c>
      <c r="D753" s="22">
        <v>0</v>
      </c>
      <c r="E753" s="22">
        <v>0</v>
      </c>
      <c r="F753" s="22">
        <v>-1</v>
      </c>
      <c r="G753" s="22">
        <v>1</v>
      </c>
      <c r="H753" s="22">
        <v>1</v>
      </c>
      <c r="I753" s="22">
        <v>2</v>
      </c>
      <c r="J753" s="20">
        <v>0.5</v>
      </c>
      <c r="K753" s="20">
        <v>1.3</v>
      </c>
      <c r="L753" s="22">
        <v>1</v>
      </c>
      <c r="M753" s="20" t="s">
        <v>2574</v>
      </c>
      <c r="N753" s="20">
        <v>1.3</v>
      </c>
      <c r="O753" s="22">
        <v>639</v>
      </c>
      <c r="P753" s="23" t="b">
        <v>0</v>
      </c>
      <c r="Q753" s="20" t="s">
        <v>4280</v>
      </c>
      <c r="R753" s="20" t="s">
        <v>4303</v>
      </c>
      <c r="S753" s="22">
        <v>44</v>
      </c>
      <c r="T753" s="20" t="s">
        <v>2575</v>
      </c>
      <c r="U753" s="20">
        <v>2.9</v>
      </c>
      <c r="V753" s="20" t="s">
        <v>2576</v>
      </c>
      <c r="W753" s="20">
        <v>1.8</v>
      </c>
      <c r="X753" s="23" t="b">
        <v>0</v>
      </c>
      <c r="Y753" s="20"/>
      <c r="Z753" s="20" t="s">
        <v>936</v>
      </c>
      <c r="AA753" s="22">
        <v>18</v>
      </c>
      <c r="AB753" s="22">
        <v>6</v>
      </c>
      <c r="AC753" s="22">
        <v>52</v>
      </c>
      <c r="AD753" s="22">
        <v>862627</v>
      </c>
      <c r="AE753" s="22">
        <v>3635</v>
      </c>
      <c r="AF753" s="22">
        <v>743871</v>
      </c>
      <c r="AG753" s="22">
        <v>7081</v>
      </c>
      <c r="AH753" s="20">
        <v>0.3</v>
      </c>
      <c r="AI753" s="20">
        <v>11.8</v>
      </c>
      <c r="AJ753" s="20" t="s">
        <v>2577</v>
      </c>
      <c r="AK753" s="22">
        <v>1531</v>
      </c>
      <c r="AL753" s="22">
        <v>1</v>
      </c>
      <c r="AM753" s="22">
        <v>0</v>
      </c>
      <c r="AN753" s="22">
        <v>4</v>
      </c>
      <c r="AO753" s="22">
        <v>20</v>
      </c>
      <c r="AP753" s="22">
        <v>0</v>
      </c>
      <c r="AQ753" s="22">
        <v>0</v>
      </c>
      <c r="AR753" s="22">
        <v>0</v>
      </c>
      <c r="AS753" s="22">
        <v>1</v>
      </c>
      <c r="AT753" s="22">
        <v>0</v>
      </c>
      <c r="AU753" s="22">
        <v>0</v>
      </c>
      <c r="AV753" s="22">
        <v>4</v>
      </c>
      <c r="AW753" s="22">
        <v>340</v>
      </c>
      <c r="AX753" s="20">
        <v>346</v>
      </c>
      <c r="AY753" s="20">
        <v>40</v>
      </c>
      <c r="AZ753" s="20">
        <v>36</v>
      </c>
      <c r="BA753" s="20">
        <v>42.3</v>
      </c>
      <c r="BB753" s="22">
        <v>18</v>
      </c>
      <c r="BC753" s="20">
        <v>0.35</v>
      </c>
      <c r="BD753" s="20">
        <v>0.22</v>
      </c>
      <c r="BE753" s="20">
        <v>0.56999999999999995</v>
      </c>
      <c r="BF753" s="20">
        <v>21.89</v>
      </c>
      <c r="BG753" s="22">
        <v>158</v>
      </c>
      <c r="BH753" s="22">
        <v>56</v>
      </c>
      <c r="BI753" s="22">
        <v>366</v>
      </c>
      <c r="BJ753" s="22">
        <v>128</v>
      </c>
      <c r="BK753" s="22">
        <v>347</v>
      </c>
      <c r="BL753" s="22">
        <v>115</v>
      </c>
      <c r="BM753" s="22">
        <v>269</v>
      </c>
      <c r="BN753" s="22">
        <v>87</v>
      </c>
      <c r="BO753" s="20"/>
      <c r="BP753" s="20"/>
      <c r="BQ753" s="20"/>
      <c r="BR753" s="20"/>
      <c r="BS753" s="20"/>
      <c r="BT753" s="20"/>
      <c r="BU753" s="22">
        <v>0.02</v>
      </c>
      <c r="BV753" s="22">
        <v>0</v>
      </c>
      <c r="BW753" s="22">
        <v>0.01</v>
      </c>
      <c r="BX753" s="22">
        <v>0.03</v>
      </c>
      <c r="BY753" s="22">
        <v>1.29</v>
      </c>
      <c r="BZ753" s="22">
        <v>1.18</v>
      </c>
      <c r="CA753" s="22">
        <v>582</v>
      </c>
      <c r="CB753" s="22">
        <v>118</v>
      </c>
      <c r="CC753" s="22">
        <v>220</v>
      </c>
      <c r="CD753" s="22">
        <v>69</v>
      </c>
      <c r="CE753" s="22">
        <v>153</v>
      </c>
      <c r="CF753" s="22">
        <v>35</v>
      </c>
      <c r="CG753" s="22">
        <v>156</v>
      </c>
      <c r="CH753" s="22">
        <v>64</v>
      </c>
      <c r="CI753" s="22">
        <v>1.06</v>
      </c>
      <c r="CJ753" s="22">
        <v>0.24</v>
      </c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2">
        <v>100</v>
      </c>
      <c r="B754" s="22">
        <v>100</v>
      </c>
      <c r="C754" s="22">
        <v>490145</v>
      </c>
      <c r="D754" s="22">
        <v>0</v>
      </c>
      <c r="E754" s="22">
        <v>0</v>
      </c>
      <c r="F754" s="22">
        <v>0</v>
      </c>
      <c r="G754" s="22">
        <v>0</v>
      </c>
      <c r="H754" s="22">
        <v>0</v>
      </c>
      <c r="I754" s="22">
        <v>4</v>
      </c>
      <c r="J754" s="20">
        <v>0.8</v>
      </c>
      <c r="K754" s="20">
        <v>0.3</v>
      </c>
      <c r="L754" s="22">
        <v>0</v>
      </c>
      <c r="M754" s="20" t="s">
        <v>2578</v>
      </c>
      <c r="N754" s="20">
        <v>0.3</v>
      </c>
      <c r="O754" s="22">
        <v>640</v>
      </c>
      <c r="P754" s="23" t="b">
        <v>0</v>
      </c>
      <c r="Q754" s="20"/>
      <c r="R754" s="20" t="s">
        <v>3696</v>
      </c>
      <c r="S754" s="22">
        <v>45</v>
      </c>
      <c r="T754" s="20" t="s">
        <v>2579</v>
      </c>
      <c r="U754" s="20">
        <v>1</v>
      </c>
      <c r="V754" s="20" t="s">
        <v>2580</v>
      </c>
      <c r="W754" s="20">
        <v>0.1</v>
      </c>
      <c r="X754" s="23" t="b">
        <v>0</v>
      </c>
      <c r="Y754" s="20"/>
      <c r="Z754" s="20" t="s">
        <v>857</v>
      </c>
      <c r="AA754" s="22">
        <v>18</v>
      </c>
      <c r="AB754" s="22">
        <v>6</v>
      </c>
      <c r="AC754" s="22">
        <v>1</v>
      </c>
      <c r="AD754" s="22">
        <v>9970</v>
      </c>
      <c r="AE754" s="22">
        <v>82</v>
      </c>
      <c r="AF754" s="22">
        <v>31855</v>
      </c>
      <c r="AG754" s="22">
        <v>94</v>
      </c>
      <c r="AH754" s="20">
        <v>0.1</v>
      </c>
      <c r="AI754" s="20">
        <v>0.2</v>
      </c>
      <c r="AJ754" s="20" t="s">
        <v>2580</v>
      </c>
      <c r="AK754" s="22">
        <v>1</v>
      </c>
      <c r="AL754" s="22">
        <v>0</v>
      </c>
      <c r="AM754" s="22">
        <v>0</v>
      </c>
      <c r="AN754" s="22">
        <v>0</v>
      </c>
      <c r="AO754" s="22">
        <v>0</v>
      </c>
      <c r="AP754" s="22">
        <v>0</v>
      </c>
      <c r="AQ754" s="22">
        <v>0</v>
      </c>
      <c r="AR754" s="22">
        <v>0</v>
      </c>
      <c r="AS754" s="22">
        <v>0</v>
      </c>
      <c r="AT754" s="22">
        <v>0</v>
      </c>
      <c r="AU754" s="22">
        <v>0</v>
      </c>
      <c r="AV754" s="22">
        <v>0</v>
      </c>
      <c r="AW754" s="22">
        <v>3</v>
      </c>
      <c r="AX754" s="20">
        <v>0</v>
      </c>
      <c r="AY754" s="20">
        <v>0</v>
      </c>
      <c r="AZ754" s="20">
        <v>0</v>
      </c>
      <c r="BA754" s="20">
        <v>0</v>
      </c>
      <c r="BB754" s="22">
        <v>0</v>
      </c>
      <c r="BC754" s="20">
        <v>0</v>
      </c>
      <c r="BD754" s="20">
        <v>0</v>
      </c>
      <c r="BE754" s="20">
        <v>0</v>
      </c>
      <c r="BF754" s="20">
        <v>0</v>
      </c>
      <c r="BG754" s="22">
        <v>739</v>
      </c>
      <c r="BH754" s="22">
        <v>82</v>
      </c>
      <c r="BI754" s="22">
        <v>733</v>
      </c>
      <c r="BJ754" s="22">
        <v>82</v>
      </c>
      <c r="BK754" s="22">
        <v>721</v>
      </c>
      <c r="BL754" s="22">
        <v>81</v>
      </c>
      <c r="BM754" s="22">
        <v>742</v>
      </c>
      <c r="BN754" s="22">
        <v>84</v>
      </c>
      <c r="BO754" s="20"/>
      <c r="BP754" s="20"/>
      <c r="BQ754" s="20"/>
      <c r="BR754" s="20"/>
      <c r="BS754" s="20"/>
      <c r="BT754" s="20"/>
      <c r="BU754" s="22">
        <v>0</v>
      </c>
      <c r="BV754" s="22">
        <v>0</v>
      </c>
      <c r="BW754" s="22">
        <v>0</v>
      </c>
      <c r="BX754" s="22">
        <v>0</v>
      </c>
      <c r="BY754" s="22">
        <v>0</v>
      </c>
      <c r="BZ754" s="22">
        <v>0</v>
      </c>
      <c r="CA754" s="22">
        <v>442</v>
      </c>
      <c r="CB754" s="22">
        <v>78</v>
      </c>
      <c r="CC754" s="22">
        <v>336</v>
      </c>
      <c r="CD754" s="22">
        <v>42</v>
      </c>
      <c r="CE754" s="22">
        <v>474</v>
      </c>
      <c r="CF754" s="22">
        <v>59</v>
      </c>
      <c r="CG754" s="22">
        <v>377</v>
      </c>
      <c r="CH754" s="22">
        <v>58</v>
      </c>
      <c r="CI754" s="22">
        <v>0</v>
      </c>
      <c r="CJ754" s="22">
        <v>0</v>
      </c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2">
        <v>0</v>
      </c>
      <c r="B755" s="22">
        <v>0</v>
      </c>
      <c r="C755" s="22">
        <v>536908</v>
      </c>
      <c r="D755" s="22">
        <v>0</v>
      </c>
      <c r="E755" s="22">
        <v>0</v>
      </c>
      <c r="F755" s="22">
        <v>-1</v>
      </c>
      <c r="G755" s="22">
        <v>1</v>
      </c>
      <c r="H755" s="22">
        <v>0</v>
      </c>
      <c r="I755" s="22">
        <v>4</v>
      </c>
      <c r="J755" s="20">
        <v>0</v>
      </c>
      <c r="K755" s="20">
        <v>0</v>
      </c>
      <c r="L755" s="22">
        <v>0</v>
      </c>
      <c r="M755" s="20" t="s">
        <v>2581</v>
      </c>
      <c r="N755" s="20">
        <v>0</v>
      </c>
      <c r="O755" s="22">
        <v>641</v>
      </c>
      <c r="P755" s="23" t="b">
        <v>0</v>
      </c>
      <c r="Q755" s="20" t="s">
        <v>3949</v>
      </c>
      <c r="R755" s="20" t="s">
        <v>3624</v>
      </c>
      <c r="S755" s="22">
        <v>54</v>
      </c>
      <c r="T755" s="20" t="s">
        <v>2582</v>
      </c>
      <c r="U755" s="20">
        <v>1.4</v>
      </c>
      <c r="V755" s="20" t="s">
        <v>2583</v>
      </c>
      <c r="W755" s="20">
        <v>0.1</v>
      </c>
      <c r="X755" s="23" t="b">
        <v>0</v>
      </c>
      <c r="Y755" s="20"/>
      <c r="Z755" s="20" t="s">
        <v>871</v>
      </c>
      <c r="AA755" s="22">
        <v>18</v>
      </c>
      <c r="AB755" s="22">
        <v>6</v>
      </c>
      <c r="AC755" s="22">
        <v>11</v>
      </c>
      <c r="AD755" s="22">
        <v>8936</v>
      </c>
      <c r="AE755" s="22">
        <v>0</v>
      </c>
      <c r="AF755" s="22">
        <v>12822</v>
      </c>
      <c r="AG755" s="22">
        <v>26</v>
      </c>
      <c r="AH755" s="20">
        <v>0</v>
      </c>
      <c r="AI755" s="20">
        <v>2</v>
      </c>
      <c r="AJ755" s="20" t="s">
        <v>2584</v>
      </c>
      <c r="AK755" s="22">
        <v>45</v>
      </c>
      <c r="AL755" s="22">
        <v>1</v>
      </c>
      <c r="AM755" s="22">
        <v>0</v>
      </c>
      <c r="AN755" s="22">
        <v>0</v>
      </c>
      <c r="AO755" s="22">
        <v>2</v>
      </c>
      <c r="AP755" s="22">
        <v>0</v>
      </c>
      <c r="AQ755" s="22">
        <v>0</v>
      </c>
      <c r="AR755" s="22">
        <v>0</v>
      </c>
      <c r="AS755" s="22">
        <v>1</v>
      </c>
      <c r="AT755" s="22">
        <v>0</v>
      </c>
      <c r="AU755" s="22">
        <v>0</v>
      </c>
      <c r="AV755" s="22">
        <v>0</v>
      </c>
      <c r="AW755" s="22">
        <v>40</v>
      </c>
      <c r="AX755" s="20">
        <v>35.200000000000003</v>
      </c>
      <c r="AY755" s="20">
        <v>0.9</v>
      </c>
      <c r="AZ755" s="20">
        <v>29</v>
      </c>
      <c r="BA755" s="20">
        <v>6.5</v>
      </c>
      <c r="BB755" s="22">
        <v>0</v>
      </c>
      <c r="BC755" s="20">
        <v>0.42</v>
      </c>
      <c r="BD755" s="20">
        <v>0</v>
      </c>
      <c r="BE755" s="20">
        <v>0.42</v>
      </c>
      <c r="BF755" s="20">
        <v>1.88</v>
      </c>
      <c r="BG755" s="22">
        <v>441</v>
      </c>
      <c r="BH755" s="22">
        <v>52</v>
      </c>
      <c r="BI755" s="22">
        <v>480</v>
      </c>
      <c r="BJ755" s="22">
        <v>60</v>
      </c>
      <c r="BK755" s="22">
        <v>374</v>
      </c>
      <c r="BL755" s="22">
        <v>57</v>
      </c>
      <c r="BM755" s="22">
        <v>453</v>
      </c>
      <c r="BN755" s="22">
        <v>57</v>
      </c>
      <c r="BO755" s="20"/>
      <c r="BP755" s="20"/>
      <c r="BQ755" s="20"/>
      <c r="BR755" s="20"/>
      <c r="BS755" s="20"/>
      <c r="BT755" s="20"/>
      <c r="BU755" s="22">
        <v>0.84</v>
      </c>
      <c r="BV755" s="22">
        <v>0</v>
      </c>
      <c r="BW755" s="22">
        <v>0</v>
      </c>
      <c r="BX755" s="22">
        <v>0.84</v>
      </c>
      <c r="BY755" s="22">
        <v>3.76</v>
      </c>
      <c r="BZ755" s="22">
        <v>4</v>
      </c>
      <c r="CA755" s="22">
        <v>126</v>
      </c>
      <c r="CB755" s="22">
        <v>35</v>
      </c>
      <c r="CC755" s="22">
        <v>809</v>
      </c>
      <c r="CD755" s="22">
        <v>98</v>
      </c>
      <c r="CE755" s="22">
        <v>406</v>
      </c>
      <c r="CF755" s="22">
        <v>52</v>
      </c>
      <c r="CG755" s="22">
        <v>507</v>
      </c>
      <c r="CH755" s="22">
        <v>72</v>
      </c>
      <c r="CI755" s="22">
        <v>0</v>
      </c>
      <c r="CJ755" s="22">
        <v>0</v>
      </c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2">
        <v>0</v>
      </c>
      <c r="B756" s="22">
        <v>0</v>
      </c>
      <c r="C756" s="22">
        <v>548308</v>
      </c>
      <c r="D756" s="22">
        <v>0</v>
      </c>
      <c r="E756" s="22">
        <v>0</v>
      </c>
      <c r="F756" s="22">
        <v>0</v>
      </c>
      <c r="G756" s="22">
        <v>0</v>
      </c>
      <c r="H756" s="22">
        <v>0</v>
      </c>
      <c r="I756" s="22">
        <v>2</v>
      </c>
      <c r="J756" s="20">
        <v>0</v>
      </c>
      <c r="K756" s="20">
        <v>0</v>
      </c>
      <c r="L756" s="22">
        <v>0</v>
      </c>
      <c r="M756" s="20" t="s">
        <v>972</v>
      </c>
      <c r="N756" s="20">
        <v>0</v>
      </c>
      <c r="O756" s="22">
        <v>702</v>
      </c>
      <c r="P756" s="23" t="b">
        <v>0</v>
      </c>
      <c r="Q756" s="20" t="s">
        <v>3625</v>
      </c>
      <c r="R756" s="20" t="s">
        <v>3626</v>
      </c>
      <c r="S756" s="22">
        <v>40</v>
      </c>
      <c r="T756" s="20" t="s">
        <v>2996</v>
      </c>
      <c r="U756" s="20">
        <v>0</v>
      </c>
      <c r="V756" s="20" t="s">
        <v>679</v>
      </c>
      <c r="W756" s="20">
        <v>0.1</v>
      </c>
      <c r="X756" s="23" t="b">
        <v>0</v>
      </c>
      <c r="Y756" s="20"/>
      <c r="Z756" s="20" t="s">
        <v>871</v>
      </c>
      <c r="AA756" s="22">
        <v>18</v>
      </c>
      <c r="AB756" s="22">
        <v>6</v>
      </c>
      <c r="AC756" s="22">
        <v>0</v>
      </c>
      <c r="AD756" s="22">
        <v>11218</v>
      </c>
      <c r="AE756" s="22">
        <v>0</v>
      </c>
      <c r="AF756" s="22">
        <v>10331</v>
      </c>
      <c r="AG756" s="22">
        <v>42</v>
      </c>
      <c r="AH756" s="20">
        <v>0</v>
      </c>
      <c r="AI756" s="20">
        <v>0</v>
      </c>
      <c r="AJ756" s="20" t="s">
        <v>679</v>
      </c>
      <c r="AK756" s="22">
        <v>0</v>
      </c>
      <c r="AL756" s="22">
        <v>0</v>
      </c>
      <c r="AM756" s="22">
        <v>0</v>
      </c>
      <c r="AN756" s="22">
        <v>0</v>
      </c>
      <c r="AO756" s="22">
        <v>0</v>
      </c>
      <c r="AP756" s="22">
        <v>0</v>
      </c>
      <c r="AQ756" s="22">
        <v>0</v>
      </c>
      <c r="AR756" s="22">
        <v>0</v>
      </c>
      <c r="AS756" s="22">
        <v>0</v>
      </c>
      <c r="AT756" s="22">
        <v>0</v>
      </c>
      <c r="AU756" s="22">
        <v>0</v>
      </c>
      <c r="AV756" s="22">
        <v>0</v>
      </c>
      <c r="AW756" s="22">
        <v>0</v>
      </c>
      <c r="AX756" s="20">
        <v>0</v>
      </c>
      <c r="AY756" s="20">
        <v>0</v>
      </c>
      <c r="AZ756" s="20">
        <v>0</v>
      </c>
      <c r="BA756" s="20">
        <v>0</v>
      </c>
      <c r="BB756" s="22">
        <v>0</v>
      </c>
      <c r="BC756" s="20">
        <v>0</v>
      </c>
      <c r="BD756" s="20">
        <v>0</v>
      </c>
      <c r="BE756" s="20">
        <v>0</v>
      </c>
      <c r="BF756" s="20">
        <v>0</v>
      </c>
      <c r="BG756" s="22">
        <v>640</v>
      </c>
      <c r="BH756" s="22">
        <v>247</v>
      </c>
      <c r="BI756" s="22">
        <v>626</v>
      </c>
      <c r="BJ756" s="22">
        <v>246</v>
      </c>
      <c r="BK756" s="22">
        <v>590</v>
      </c>
      <c r="BL756" s="22">
        <v>237</v>
      </c>
      <c r="BM756" s="22">
        <v>644</v>
      </c>
      <c r="BN756" s="22">
        <v>247</v>
      </c>
      <c r="BO756" s="20"/>
      <c r="BP756" s="20"/>
      <c r="BQ756" s="20"/>
      <c r="BR756" s="20"/>
      <c r="BS756" s="20"/>
      <c r="BT756" s="20"/>
      <c r="BU756" s="22">
        <v>0</v>
      </c>
      <c r="BV756" s="22">
        <v>0</v>
      </c>
      <c r="BW756" s="22">
        <v>0</v>
      </c>
      <c r="BX756" s="22">
        <v>0</v>
      </c>
      <c r="BY756" s="22">
        <v>0</v>
      </c>
      <c r="BZ756" s="22">
        <v>0</v>
      </c>
      <c r="CA756" s="22">
        <v>768</v>
      </c>
      <c r="CB756" s="22">
        <v>232</v>
      </c>
      <c r="CC756" s="22">
        <v>507</v>
      </c>
      <c r="CD756" s="22">
        <v>199</v>
      </c>
      <c r="CE756" s="22">
        <v>651</v>
      </c>
      <c r="CF756" s="22">
        <v>243</v>
      </c>
      <c r="CG756" s="22">
        <v>482</v>
      </c>
      <c r="CH756" s="22">
        <v>188</v>
      </c>
      <c r="CI756" s="22">
        <v>0</v>
      </c>
      <c r="CJ756" s="22">
        <v>0</v>
      </c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2">
        <v>513588</v>
      </c>
      <c r="D757" s="22">
        <v>0</v>
      </c>
      <c r="E757" s="22">
        <v>0</v>
      </c>
      <c r="F757" s="22">
        <v>0</v>
      </c>
      <c r="G757" s="22">
        <v>0</v>
      </c>
      <c r="H757" s="22">
        <v>0</v>
      </c>
      <c r="I757" s="22">
        <v>4</v>
      </c>
      <c r="J757" s="20">
        <v>0.5</v>
      </c>
      <c r="K757" s="20">
        <v>0</v>
      </c>
      <c r="L757" s="22">
        <v>0</v>
      </c>
      <c r="M757" s="20" t="s">
        <v>3190</v>
      </c>
      <c r="N757" s="20">
        <v>0</v>
      </c>
      <c r="O757" s="22">
        <v>722</v>
      </c>
      <c r="P757" s="23" t="b">
        <v>0</v>
      </c>
      <c r="Q757" s="20"/>
      <c r="R757" s="20"/>
      <c r="S757" s="22">
        <v>45</v>
      </c>
      <c r="T757" s="20" t="s">
        <v>3191</v>
      </c>
      <c r="U757" s="20">
        <v>0.7</v>
      </c>
      <c r="V757" s="20" t="s">
        <v>3192</v>
      </c>
      <c r="W757" s="20">
        <v>0</v>
      </c>
      <c r="X757" s="23" t="b">
        <v>0</v>
      </c>
      <c r="Y757" s="20"/>
      <c r="Z757" s="20" t="s">
        <v>857</v>
      </c>
      <c r="AA757" s="22">
        <v>18</v>
      </c>
      <c r="AB757" s="22">
        <v>6</v>
      </c>
      <c r="AC757" s="22">
        <v>2</v>
      </c>
      <c r="AD757" s="22">
        <v>8638</v>
      </c>
      <c r="AE757" s="22">
        <v>63</v>
      </c>
      <c r="AF757" s="22">
        <v>6880</v>
      </c>
      <c r="AG757" s="22">
        <v>83</v>
      </c>
      <c r="AH757" s="20">
        <v>0</v>
      </c>
      <c r="AI757" s="20">
        <v>0.4</v>
      </c>
      <c r="AJ757" s="20" t="s">
        <v>3192</v>
      </c>
      <c r="AK757" s="22">
        <v>3</v>
      </c>
      <c r="AL757" s="22">
        <v>0</v>
      </c>
      <c r="AM757" s="22">
        <v>0</v>
      </c>
      <c r="AN757" s="22">
        <v>0</v>
      </c>
      <c r="AO757" s="22">
        <v>1</v>
      </c>
      <c r="AP757" s="22">
        <v>0</v>
      </c>
      <c r="AQ757" s="22">
        <v>0</v>
      </c>
      <c r="AR757" s="22">
        <v>0</v>
      </c>
      <c r="AS757" s="22">
        <v>1</v>
      </c>
      <c r="AT757" s="22">
        <v>0</v>
      </c>
      <c r="AU757" s="22">
        <v>0</v>
      </c>
      <c r="AV757" s="22">
        <v>0</v>
      </c>
      <c r="AW757" s="22">
        <v>3</v>
      </c>
      <c r="AX757" s="20">
        <v>3</v>
      </c>
      <c r="AY757" s="20">
        <v>0</v>
      </c>
      <c r="AZ757" s="20">
        <v>0</v>
      </c>
      <c r="BA757" s="20">
        <v>0.3</v>
      </c>
      <c r="BB757" s="22">
        <v>0</v>
      </c>
      <c r="BC757" s="20">
        <v>0</v>
      </c>
      <c r="BD757" s="20">
        <v>0</v>
      </c>
      <c r="BE757" s="20">
        <v>0</v>
      </c>
      <c r="BF757" s="20">
        <v>0.52</v>
      </c>
      <c r="BG757" s="22">
        <v>511</v>
      </c>
      <c r="BH757" s="22">
        <v>60</v>
      </c>
      <c r="BI757" s="22">
        <v>750</v>
      </c>
      <c r="BJ757" s="22">
        <v>85</v>
      </c>
      <c r="BK757" s="22">
        <v>738</v>
      </c>
      <c r="BL757" s="22">
        <v>84</v>
      </c>
      <c r="BM757" s="22">
        <v>520</v>
      </c>
      <c r="BN757" s="22">
        <v>63</v>
      </c>
      <c r="BO757" s="20"/>
      <c r="BP757" s="20"/>
      <c r="BQ757" s="20"/>
      <c r="BR757" s="20"/>
      <c r="BS757" s="20"/>
      <c r="BT757" s="20"/>
      <c r="BU757" s="22">
        <v>0</v>
      </c>
      <c r="BV757" s="22">
        <v>0</v>
      </c>
      <c r="BW757" s="22">
        <v>0</v>
      </c>
      <c r="BX757" s="22">
        <v>0</v>
      </c>
      <c r="BY757" s="22">
        <v>15.6</v>
      </c>
      <c r="BZ757" s="22">
        <v>30</v>
      </c>
      <c r="CA757" s="22">
        <v>463</v>
      </c>
      <c r="CB757" s="22">
        <v>81</v>
      </c>
      <c r="CC757" s="22">
        <v>682</v>
      </c>
      <c r="CD757" s="22">
        <v>66</v>
      </c>
      <c r="CE757" s="22">
        <v>530</v>
      </c>
      <c r="CF757" s="22">
        <v>70</v>
      </c>
      <c r="CG757" s="22">
        <v>520</v>
      </c>
      <c r="CH757" s="22">
        <v>74</v>
      </c>
      <c r="CI757" s="22">
        <v>0</v>
      </c>
      <c r="CJ757" s="22">
        <v>0</v>
      </c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2">
        <v>519321</v>
      </c>
      <c r="D758" s="22">
        <v>0</v>
      </c>
      <c r="E758" s="22">
        <v>0</v>
      </c>
      <c r="F758" s="22">
        <v>0</v>
      </c>
      <c r="G758" s="22">
        <v>0</v>
      </c>
      <c r="H758" s="22">
        <v>0</v>
      </c>
      <c r="I758" s="22">
        <v>2</v>
      </c>
      <c r="J758" s="20">
        <v>0.5</v>
      </c>
      <c r="K758" s="20">
        <v>0</v>
      </c>
      <c r="L758" s="22">
        <v>0</v>
      </c>
      <c r="M758" s="20" t="s">
        <v>1620</v>
      </c>
      <c r="N758" s="20">
        <v>0</v>
      </c>
      <c r="O758" s="22">
        <v>740</v>
      </c>
      <c r="P758" s="23" t="b">
        <v>0</v>
      </c>
      <c r="Q758" s="20"/>
      <c r="R758" s="20"/>
      <c r="S758" s="22">
        <v>40</v>
      </c>
      <c r="T758" s="20" t="s">
        <v>3344</v>
      </c>
      <c r="U758" s="20">
        <v>0</v>
      </c>
      <c r="V758" s="20" t="s">
        <v>3345</v>
      </c>
      <c r="W758" s="20">
        <v>0</v>
      </c>
      <c r="X758" s="23" t="b">
        <v>0</v>
      </c>
      <c r="Y758" s="20"/>
      <c r="Z758" s="20" t="s">
        <v>857</v>
      </c>
      <c r="AA758" s="22">
        <v>18</v>
      </c>
      <c r="AB758" s="22">
        <v>6</v>
      </c>
      <c r="AC758" s="22">
        <v>0</v>
      </c>
      <c r="AD758" s="22">
        <v>2288</v>
      </c>
      <c r="AE758" s="22">
        <v>41</v>
      </c>
      <c r="AF758" s="22">
        <v>1686</v>
      </c>
      <c r="AG758" s="22">
        <v>52</v>
      </c>
      <c r="AH758" s="20">
        <v>0</v>
      </c>
      <c r="AI758" s="20">
        <v>0</v>
      </c>
      <c r="AJ758" s="20" t="s">
        <v>3345</v>
      </c>
      <c r="AK758" s="22">
        <v>0</v>
      </c>
      <c r="AL758" s="22">
        <v>0</v>
      </c>
      <c r="AM758" s="22">
        <v>0</v>
      </c>
      <c r="AN758" s="22">
        <v>0</v>
      </c>
      <c r="AO758" s="22">
        <v>0</v>
      </c>
      <c r="AP758" s="22">
        <v>0</v>
      </c>
      <c r="AQ758" s="22">
        <v>0</v>
      </c>
      <c r="AR758" s="22">
        <v>0</v>
      </c>
      <c r="AS758" s="22">
        <v>0</v>
      </c>
      <c r="AT758" s="22">
        <v>0</v>
      </c>
      <c r="AU758" s="22">
        <v>0</v>
      </c>
      <c r="AV758" s="22">
        <v>0</v>
      </c>
      <c r="AW758" s="22">
        <v>0</v>
      </c>
      <c r="AX758" s="20">
        <v>0</v>
      </c>
      <c r="AY758" s="20">
        <v>0</v>
      </c>
      <c r="AZ758" s="20">
        <v>0</v>
      </c>
      <c r="BA758" s="20">
        <v>0</v>
      </c>
      <c r="BB758" s="22">
        <v>0</v>
      </c>
      <c r="BC758" s="20">
        <v>0</v>
      </c>
      <c r="BD758" s="20">
        <v>0</v>
      </c>
      <c r="BE758" s="20">
        <v>0</v>
      </c>
      <c r="BF758" s="20">
        <v>0</v>
      </c>
      <c r="BG758" s="22">
        <v>634</v>
      </c>
      <c r="BH758" s="22">
        <v>241</v>
      </c>
      <c r="BI758" s="22">
        <v>620</v>
      </c>
      <c r="BJ758" s="22">
        <v>240</v>
      </c>
      <c r="BK758" s="22">
        <v>584</v>
      </c>
      <c r="BL758" s="22">
        <v>231</v>
      </c>
      <c r="BM758" s="22">
        <v>638</v>
      </c>
      <c r="BN758" s="22">
        <v>241</v>
      </c>
      <c r="BO758" s="20"/>
      <c r="BP758" s="20"/>
      <c r="BQ758" s="20"/>
      <c r="BR758" s="20"/>
      <c r="BS758" s="20"/>
      <c r="BT758" s="20"/>
      <c r="BU758" s="22">
        <v>0</v>
      </c>
      <c r="BV758" s="22">
        <v>0</v>
      </c>
      <c r="BW758" s="22">
        <v>0</v>
      </c>
      <c r="BX758" s="22">
        <v>0</v>
      </c>
      <c r="BY758" s="22">
        <v>0</v>
      </c>
      <c r="BZ758" s="22">
        <v>0</v>
      </c>
      <c r="CA758" s="22">
        <v>762</v>
      </c>
      <c r="CB758" s="22">
        <v>226</v>
      </c>
      <c r="CC758" s="22">
        <v>501</v>
      </c>
      <c r="CD758" s="22">
        <v>193</v>
      </c>
      <c r="CE758" s="22">
        <v>645</v>
      </c>
      <c r="CF758" s="22">
        <v>237</v>
      </c>
      <c r="CG758" s="22">
        <v>606</v>
      </c>
      <c r="CH758" s="22">
        <v>224</v>
      </c>
      <c r="CI758" s="22">
        <v>0</v>
      </c>
      <c r="CJ758" s="22">
        <v>0</v>
      </c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2">
        <v>492779</v>
      </c>
      <c r="D759" s="22">
        <v>0</v>
      </c>
      <c r="E759" s="22">
        <v>0</v>
      </c>
      <c r="F759" s="22">
        <v>0</v>
      </c>
      <c r="G759" s="22">
        <v>0</v>
      </c>
      <c r="H759" s="22">
        <v>0</v>
      </c>
      <c r="I759" s="22">
        <v>3</v>
      </c>
      <c r="J759" s="20">
        <v>0.5</v>
      </c>
      <c r="K759" s="20">
        <v>0</v>
      </c>
      <c r="L759" s="22">
        <v>0</v>
      </c>
      <c r="M759" s="20" t="s">
        <v>3406</v>
      </c>
      <c r="N759" s="20">
        <v>0</v>
      </c>
      <c r="O759" s="22">
        <v>754</v>
      </c>
      <c r="P759" s="23" t="b">
        <v>0</v>
      </c>
      <c r="Q759" s="20"/>
      <c r="R759" s="20"/>
      <c r="S759" s="22">
        <v>45</v>
      </c>
      <c r="T759" s="20" t="s">
        <v>3407</v>
      </c>
      <c r="U759" s="20">
        <v>0</v>
      </c>
      <c r="V759" s="20" t="s">
        <v>3408</v>
      </c>
      <c r="W759" s="20">
        <v>0</v>
      </c>
      <c r="X759" s="23" t="b">
        <v>0</v>
      </c>
      <c r="Y759" s="20"/>
      <c r="Z759" s="20" t="s">
        <v>857</v>
      </c>
      <c r="AA759" s="22">
        <v>18</v>
      </c>
      <c r="AB759" s="22">
        <v>6</v>
      </c>
      <c r="AC759" s="22">
        <v>0</v>
      </c>
      <c r="AD759" s="22">
        <v>486</v>
      </c>
      <c r="AE759" s="22">
        <v>11</v>
      </c>
      <c r="AF759" s="22">
        <v>351</v>
      </c>
      <c r="AG759" s="22">
        <v>11</v>
      </c>
      <c r="AH759" s="20">
        <v>0</v>
      </c>
      <c r="AI759" s="20">
        <v>0</v>
      </c>
      <c r="AJ759" s="20" t="s">
        <v>3409</v>
      </c>
      <c r="AK759" s="22">
        <v>0</v>
      </c>
      <c r="AL759" s="22">
        <v>0</v>
      </c>
      <c r="AM759" s="22">
        <v>0</v>
      </c>
      <c r="AN759" s="22">
        <v>0</v>
      </c>
      <c r="AO759" s="22">
        <v>0</v>
      </c>
      <c r="AP759" s="22">
        <v>0</v>
      </c>
      <c r="AQ759" s="22">
        <v>0</v>
      </c>
      <c r="AR759" s="22">
        <v>0</v>
      </c>
      <c r="AS759" s="22">
        <v>0</v>
      </c>
      <c r="AT759" s="22">
        <v>0</v>
      </c>
      <c r="AU759" s="22">
        <v>0</v>
      </c>
      <c r="AV759" s="22">
        <v>0</v>
      </c>
      <c r="AW759" s="22">
        <v>0</v>
      </c>
      <c r="AX759" s="20">
        <v>0</v>
      </c>
      <c r="AY759" s="20">
        <v>0</v>
      </c>
      <c r="AZ759" s="20">
        <v>0</v>
      </c>
      <c r="BA759" s="20">
        <v>0</v>
      </c>
      <c r="BB759" s="22">
        <v>0</v>
      </c>
      <c r="BC759" s="20">
        <v>0</v>
      </c>
      <c r="BD759" s="20">
        <v>0</v>
      </c>
      <c r="BE759" s="20">
        <v>0</v>
      </c>
      <c r="BF759" s="20">
        <v>0</v>
      </c>
      <c r="BG759" s="22">
        <v>747</v>
      </c>
      <c r="BH759" s="22">
        <v>300</v>
      </c>
      <c r="BI759" s="22">
        <v>741</v>
      </c>
      <c r="BJ759" s="22">
        <v>299</v>
      </c>
      <c r="BK759" s="22">
        <v>729</v>
      </c>
      <c r="BL759" s="22">
        <v>294</v>
      </c>
      <c r="BM759" s="22">
        <v>750</v>
      </c>
      <c r="BN759" s="22">
        <v>301</v>
      </c>
      <c r="BO759" s="20"/>
      <c r="BP759" s="20"/>
      <c r="BQ759" s="20"/>
      <c r="BR759" s="20"/>
      <c r="BS759" s="20"/>
      <c r="BT759" s="20"/>
      <c r="BU759" s="22">
        <v>0</v>
      </c>
      <c r="BV759" s="22">
        <v>0</v>
      </c>
      <c r="BW759" s="22">
        <v>0</v>
      </c>
      <c r="BX759" s="22">
        <v>0</v>
      </c>
      <c r="BY759" s="22">
        <v>0</v>
      </c>
      <c r="BZ759" s="22">
        <v>0</v>
      </c>
      <c r="CA759" s="22">
        <v>450</v>
      </c>
      <c r="CB759" s="22">
        <v>264</v>
      </c>
      <c r="CC759" s="22">
        <v>670</v>
      </c>
      <c r="CD759" s="22">
        <v>255</v>
      </c>
      <c r="CE759" s="22">
        <v>750</v>
      </c>
      <c r="CF759" s="22">
        <v>303</v>
      </c>
      <c r="CG759" s="22">
        <v>764</v>
      </c>
      <c r="CH759" s="22">
        <v>309</v>
      </c>
      <c r="CI759" s="22">
        <v>0</v>
      </c>
      <c r="CJ759" s="22">
        <v>0</v>
      </c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2">
        <v>165153</v>
      </c>
      <c r="D760" s="22">
        <v>0</v>
      </c>
      <c r="E760" s="22">
        <v>0</v>
      </c>
      <c r="F760" s="22">
        <v>-2</v>
      </c>
      <c r="G760" s="22">
        <v>2</v>
      </c>
      <c r="H760" s="22">
        <v>0</v>
      </c>
      <c r="I760" s="22">
        <v>4</v>
      </c>
      <c r="J760" s="20">
        <v>5.5</v>
      </c>
      <c r="K760" s="20">
        <v>5</v>
      </c>
      <c r="L760" s="22">
        <v>5</v>
      </c>
      <c r="M760" s="20" t="s">
        <v>3697</v>
      </c>
      <c r="N760" s="20">
        <v>5</v>
      </c>
      <c r="O760" s="22">
        <v>776</v>
      </c>
      <c r="P760" s="23" t="b">
        <v>0</v>
      </c>
      <c r="Q760" s="20"/>
      <c r="R760" s="20"/>
      <c r="S760" s="22">
        <v>63</v>
      </c>
      <c r="T760" s="20" t="s">
        <v>3698</v>
      </c>
      <c r="U760" s="20">
        <v>4.0999999999999996</v>
      </c>
      <c r="V760" s="20" t="s">
        <v>3699</v>
      </c>
      <c r="W760" s="20">
        <v>1.2</v>
      </c>
      <c r="X760" s="23" t="b">
        <v>0</v>
      </c>
      <c r="Y760" s="20"/>
      <c r="Z760" s="20" t="s">
        <v>857</v>
      </c>
      <c r="AA760" s="22">
        <v>18</v>
      </c>
      <c r="AB760" s="22">
        <v>6</v>
      </c>
      <c r="AC760" s="22">
        <v>29</v>
      </c>
      <c r="AD760" s="22">
        <v>223362</v>
      </c>
      <c r="AE760" s="22">
        <v>28434</v>
      </c>
      <c r="AF760" s="22">
        <v>133024</v>
      </c>
      <c r="AG760" s="22">
        <v>2776</v>
      </c>
      <c r="AH760" s="20">
        <v>0.8</v>
      </c>
      <c r="AI760" s="20">
        <v>4.5999999999999996</v>
      </c>
      <c r="AJ760" s="20" t="s">
        <v>3699</v>
      </c>
      <c r="AK760" s="22">
        <v>418</v>
      </c>
      <c r="AL760" s="22">
        <v>2</v>
      </c>
      <c r="AM760" s="22">
        <v>2</v>
      </c>
      <c r="AN760" s="22">
        <v>0</v>
      </c>
      <c r="AO760" s="22">
        <v>7</v>
      </c>
      <c r="AP760" s="22">
        <v>0</v>
      </c>
      <c r="AQ760" s="22">
        <v>0</v>
      </c>
      <c r="AR760" s="22">
        <v>0</v>
      </c>
      <c r="AS760" s="22">
        <v>0</v>
      </c>
      <c r="AT760" s="22">
        <v>0</v>
      </c>
      <c r="AU760" s="22">
        <v>0</v>
      </c>
      <c r="AV760" s="22">
        <v>3</v>
      </c>
      <c r="AW760" s="22">
        <v>123</v>
      </c>
      <c r="AX760" s="20">
        <v>133.19999999999999</v>
      </c>
      <c r="AY760" s="20">
        <v>125</v>
      </c>
      <c r="AZ760" s="20">
        <v>175</v>
      </c>
      <c r="BA760" s="20">
        <v>43.3</v>
      </c>
      <c r="BB760" s="22">
        <v>5</v>
      </c>
      <c r="BC760" s="20">
        <v>1.74</v>
      </c>
      <c r="BD760" s="20">
        <v>1.22</v>
      </c>
      <c r="BE760" s="20">
        <v>2.96</v>
      </c>
      <c r="BF760" s="20">
        <v>4.8499999999999996</v>
      </c>
      <c r="BG760" s="22">
        <v>320</v>
      </c>
      <c r="BH760" s="22">
        <v>39</v>
      </c>
      <c r="BI760" s="22">
        <v>223</v>
      </c>
      <c r="BJ760" s="22">
        <v>33</v>
      </c>
      <c r="BK760" s="22">
        <v>155</v>
      </c>
      <c r="BL760" s="22">
        <v>39</v>
      </c>
      <c r="BM760" s="22">
        <v>265</v>
      </c>
      <c r="BN760" s="22">
        <v>37</v>
      </c>
      <c r="BO760" s="20"/>
      <c r="BP760" s="20"/>
      <c r="BQ760" s="20"/>
      <c r="BR760" s="20"/>
      <c r="BS760" s="20"/>
      <c r="BT760" s="20"/>
      <c r="BU760" s="22">
        <v>0.37</v>
      </c>
      <c r="BV760" s="22">
        <v>0</v>
      </c>
      <c r="BW760" s="22">
        <v>0.26</v>
      </c>
      <c r="BX760" s="22">
        <v>0.63</v>
      </c>
      <c r="BY760" s="22">
        <v>1.04</v>
      </c>
      <c r="BZ760" s="22">
        <v>1.51</v>
      </c>
      <c r="CA760" s="22">
        <v>53</v>
      </c>
      <c r="CB760" s="22">
        <v>19</v>
      </c>
      <c r="CC760" s="22">
        <v>33</v>
      </c>
      <c r="CD760" s="22">
        <v>6</v>
      </c>
      <c r="CE760" s="22">
        <v>44</v>
      </c>
      <c r="CF760" s="22">
        <v>10</v>
      </c>
      <c r="CG760" s="22">
        <v>181</v>
      </c>
      <c r="CH760" s="22">
        <v>28</v>
      </c>
      <c r="CI760" s="22">
        <v>1.08</v>
      </c>
      <c r="CJ760" s="22">
        <v>0</v>
      </c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2">
        <v>493125</v>
      </c>
      <c r="D761" s="22">
        <v>0</v>
      </c>
      <c r="E761" s="22">
        <v>0</v>
      </c>
      <c r="F761" s="22">
        <v>-3</v>
      </c>
      <c r="G761" s="22">
        <v>3</v>
      </c>
      <c r="H761" s="22">
        <v>0</v>
      </c>
      <c r="I761" s="22">
        <v>2</v>
      </c>
      <c r="J761" s="20">
        <v>0.5</v>
      </c>
      <c r="K761" s="20">
        <v>0</v>
      </c>
      <c r="L761" s="22">
        <v>0</v>
      </c>
      <c r="M761" s="20" t="s">
        <v>1926</v>
      </c>
      <c r="N761" s="20">
        <v>0</v>
      </c>
      <c r="O761" s="22">
        <v>777</v>
      </c>
      <c r="P761" s="23" t="b">
        <v>0</v>
      </c>
      <c r="Q761" s="20"/>
      <c r="R761" s="20"/>
      <c r="S761" s="22">
        <v>42</v>
      </c>
      <c r="T761" s="20" t="s">
        <v>3700</v>
      </c>
      <c r="U761" s="20">
        <v>0.8</v>
      </c>
      <c r="V761" s="20" t="s">
        <v>3701</v>
      </c>
      <c r="W761" s="20">
        <v>0</v>
      </c>
      <c r="X761" s="23" t="b">
        <v>0</v>
      </c>
      <c r="Y761" s="20"/>
      <c r="Z761" s="20" t="s">
        <v>857</v>
      </c>
      <c r="AA761" s="22">
        <v>18</v>
      </c>
      <c r="AB761" s="22">
        <v>6</v>
      </c>
      <c r="AC761" s="22">
        <v>3</v>
      </c>
      <c r="AD761" s="22">
        <v>9036</v>
      </c>
      <c r="AE761" s="22">
        <v>848</v>
      </c>
      <c r="AF761" s="22">
        <v>5298</v>
      </c>
      <c r="AG761" s="22">
        <v>190</v>
      </c>
      <c r="AH761" s="20">
        <v>0</v>
      </c>
      <c r="AI761" s="20">
        <v>0.7</v>
      </c>
      <c r="AJ761" s="20" t="s">
        <v>3702</v>
      </c>
      <c r="AK761" s="22">
        <v>49</v>
      </c>
      <c r="AL761" s="22">
        <v>0</v>
      </c>
      <c r="AM761" s="22">
        <v>0</v>
      </c>
      <c r="AN761" s="22">
        <v>0</v>
      </c>
      <c r="AO761" s="22">
        <v>1</v>
      </c>
      <c r="AP761" s="22">
        <v>0</v>
      </c>
      <c r="AQ761" s="22">
        <v>0</v>
      </c>
      <c r="AR761" s="22">
        <v>0</v>
      </c>
      <c r="AS761" s="22">
        <v>1</v>
      </c>
      <c r="AT761" s="22">
        <v>0</v>
      </c>
      <c r="AU761" s="22">
        <v>0</v>
      </c>
      <c r="AV761" s="22">
        <v>0</v>
      </c>
      <c r="AW761" s="22">
        <v>15</v>
      </c>
      <c r="AX761" s="20">
        <v>21.6</v>
      </c>
      <c r="AY761" s="20">
        <v>3.6</v>
      </c>
      <c r="AZ761" s="20">
        <v>0</v>
      </c>
      <c r="BA761" s="20">
        <v>2.6</v>
      </c>
      <c r="BB761" s="22">
        <v>0</v>
      </c>
      <c r="BC761" s="20">
        <v>0</v>
      </c>
      <c r="BD761" s="20">
        <v>0</v>
      </c>
      <c r="BE761" s="20">
        <v>0</v>
      </c>
      <c r="BF761" s="20">
        <v>1.92</v>
      </c>
      <c r="BG761" s="22">
        <v>463</v>
      </c>
      <c r="BH761" s="22">
        <v>168</v>
      </c>
      <c r="BI761" s="22">
        <v>457</v>
      </c>
      <c r="BJ761" s="22">
        <v>166</v>
      </c>
      <c r="BK761" s="22">
        <v>610</v>
      </c>
      <c r="BL761" s="22">
        <v>252</v>
      </c>
      <c r="BM761" s="22">
        <v>483</v>
      </c>
      <c r="BN761" s="22">
        <v>170</v>
      </c>
      <c r="BO761" s="20"/>
      <c r="BP761" s="20"/>
      <c r="BQ761" s="20"/>
      <c r="BR761" s="20"/>
      <c r="BS761" s="20"/>
      <c r="BT761" s="20"/>
      <c r="BU761" s="22">
        <v>0</v>
      </c>
      <c r="BV761" s="22">
        <v>0</v>
      </c>
      <c r="BW761" s="22">
        <v>0</v>
      </c>
      <c r="BX761" s="22">
        <v>0</v>
      </c>
      <c r="BY761" s="22">
        <v>3.53</v>
      </c>
      <c r="BZ761" s="22">
        <v>1.84</v>
      </c>
      <c r="CA761" s="22">
        <v>667</v>
      </c>
      <c r="CB761" s="22">
        <v>162</v>
      </c>
      <c r="CC761" s="22">
        <v>534</v>
      </c>
      <c r="CD761" s="22">
        <v>220</v>
      </c>
      <c r="CE761" s="22">
        <v>521</v>
      </c>
      <c r="CF761" s="22">
        <v>172</v>
      </c>
      <c r="CG761" s="22">
        <v>532</v>
      </c>
      <c r="CH761" s="22">
        <v>203</v>
      </c>
      <c r="CI761" s="22">
        <v>0</v>
      </c>
      <c r="CJ761" s="22">
        <v>0</v>
      </c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2">
        <v>100</v>
      </c>
      <c r="B762" s="22">
        <v>100</v>
      </c>
      <c r="C762" s="22">
        <v>155405</v>
      </c>
      <c r="D762" s="22">
        <v>0</v>
      </c>
      <c r="E762" s="22">
        <v>0</v>
      </c>
      <c r="F762" s="22">
        <v>-3</v>
      </c>
      <c r="G762" s="22">
        <v>3</v>
      </c>
      <c r="H762" s="22">
        <v>0</v>
      </c>
      <c r="I762" s="22">
        <v>3</v>
      </c>
      <c r="J762" s="20">
        <v>-0.3</v>
      </c>
      <c r="K762" s="20">
        <v>0.7</v>
      </c>
      <c r="L762" s="22">
        <v>1</v>
      </c>
      <c r="M762" s="20" t="s">
        <v>1410</v>
      </c>
      <c r="N762" s="20">
        <v>0.2</v>
      </c>
      <c r="O762" s="22">
        <v>364</v>
      </c>
      <c r="P762" s="23" t="b">
        <v>0</v>
      </c>
      <c r="Q762" s="20"/>
      <c r="R762" s="20" t="s">
        <v>4069</v>
      </c>
      <c r="S762" s="22">
        <v>47</v>
      </c>
      <c r="T762" s="20" t="s">
        <v>1411</v>
      </c>
      <c r="U762" s="20">
        <v>0.8</v>
      </c>
      <c r="V762" s="20" t="s">
        <v>679</v>
      </c>
      <c r="W762" s="20">
        <v>0</v>
      </c>
      <c r="X762" s="23" t="b">
        <v>0</v>
      </c>
      <c r="Y762" s="20"/>
      <c r="Z762" s="20" t="s">
        <v>857</v>
      </c>
      <c r="AA762" s="22">
        <v>19</v>
      </c>
      <c r="AB762" s="22">
        <v>21</v>
      </c>
      <c r="AC762" s="22">
        <v>8</v>
      </c>
      <c r="AD762" s="22">
        <v>5672</v>
      </c>
      <c r="AE762" s="22">
        <v>67</v>
      </c>
      <c r="AF762" s="22">
        <v>7491</v>
      </c>
      <c r="AG762" s="22">
        <v>60</v>
      </c>
      <c r="AH762" s="20">
        <v>0</v>
      </c>
      <c r="AI762" s="20">
        <v>1.7</v>
      </c>
      <c r="AJ762" s="20" t="s">
        <v>679</v>
      </c>
      <c r="AK762" s="22">
        <v>358</v>
      </c>
      <c r="AL762" s="22">
        <v>0</v>
      </c>
      <c r="AM762" s="22">
        <v>0</v>
      </c>
      <c r="AN762" s="22">
        <v>0</v>
      </c>
      <c r="AO762" s="22">
        <v>10</v>
      </c>
      <c r="AP762" s="22">
        <v>0</v>
      </c>
      <c r="AQ762" s="22">
        <v>0</v>
      </c>
      <c r="AR762" s="22">
        <v>0</v>
      </c>
      <c r="AS762" s="22">
        <v>1</v>
      </c>
      <c r="AT762" s="22">
        <v>1</v>
      </c>
      <c r="AU762" s="22">
        <v>0</v>
      </c>
      <c r="AV762" s="22">
        <v>0</v>
      </c>
      <c r="AW762" s="22">
        <v>22</v>
      </c>
      <c r="AX762" s="20">
        <v>30</v>
      </c>
      <c r="AY762" s="20">
        <v>22.5</v>
      </c>
      <c r="AZ762" s="20">
        <v>31</v>
      </c>
      <c r="BA762" s="20">
        <v>8.4</v>
      </c>
      <c r="BB762" s="22">
        <v>3</v>
      </c>
      <c r="BC762" s="20">
        <v>0.22</v>
      </c>
      <c r="BD762" s="20">
        <v>0.1</v>
      </c>
      <c r="BE762" s="20">
        <v>0.32</v>
      </c>
      <c r="BF762" s="20">
        <v>8.6199999999999992</v>
      </c>
      <c r="BG762" s="22">
        <v>448</v>
      </c>
      <c r="BH762" s="22">
        <v>196</v>
      </c>
      <c r="BI762" s="22">
        <v>401</v>
      </c>
      <c r="BJ762" s="22">
        <v>199</v>
      </c>
      <c r="BK762" s="22">
        <v>365</v>
      </c>
      <c r="BL762" s="22">
        <v>185</v>
      </c>
      <c r="BM762" s="22">
        <v>442</v>
      </c>
      <c r="BN762" s="22">
        <v>201</v>
      </c>
      <c r="BO762" s="20"/>
      <c r="BP762" s="20"/>
      <c r="BQ762" s="20"/>
      <c r="BR762" s="20"/>
      <c r="BS762" s="20"/>
      <c r="BT762" s="20"/>
      <c r="BU762" s="22">
        <v>0.06</v>
      </c>
      <c r="BV762" s="22">
        <v>0</v>
      </c>
      <c r="BW762" s="22">
        <v>0.03</v>
      </c>
      <c r="BX762" s="22">
        <v>0.09</v>
      </c>
      <c r="BY762" s="22">
        <v>2.17</v>
      </c>
      <c r="BZ762" s="22">
        <v>2.5099999999999998</v>
      </c>
      <c r="CA762" s="22">
        <v>313</v>
      </c>
      <c r="CB762" s="22">
        <v>204</v>
      </c>
      <c r="CC762" s="22">
        <v>365</v>
      </c>
      <c r="CD762" s="22">
        <v>170</v>
      </c>
      <c r="CE762" s="22">
        <v>523</v>
      </c>
      <c r="CF762" s="22">
        <v>245</v>
      </c>
      <c r="CG762" s="22">
        <v>529</v>
      </c>
      <c r="CH762" s="22">
        <v>181</v>
      </c>
      <c r="CI762" s="22">
        <v>0.75</v>
      </c>
      <c r="CJ762" s="22">
        <v>0</v>
      </c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2">
        <v>100</v>
      </c>
      <c r="B763" s="22">
        <v>75</v>
      </c>
      <c r="C763" s="22">
        <v>210494</v>
      </c>
      <c r="D763" s="22">
        <v>0</v>
      </c>
      <c r="E763" s="22">
        <v>0</v>
      </c>
      <c r="F763" s="22">
        <v>-1</v>
      </c>
      <c r="G763" s="22">
        <v>1</v>
      </c>
      <c r="H763" s="22">
        <v>0</v>
      </c>
      <c r="I763" s="22">
        <v>2</v>
      </c>
      <c r="J763" s="20">
        <v>0</v>
      </c>
      <c r="K763" s="20">
        <v>0.8</v>
      </c>
      <c r="L763" s="22">
        <v>1</v>
      </c>
      <c r="M763" s="20" t="s">
        <v>1650</v>
      </c>
      <c r="N763" s="20">
        <v>0.5</v>
      </c>
      <c r="O763" s="22">
        <v>522</v>
      </c>
      <c r="P763" s="23" t="b">
        <v>0</v>
      </c>
      <c r="Q763" s="20"/>
      <c r="R763" s="20" t="s">
        <v>4304</v>
      </c>
      <c r="S763" s="22">
        <v>44</v>
      </c>
      <c r="T763" s="20" t="s">
        <v>1651</v>
      </c>
      <c r="U763" s="20">
        <v>1.8</v>
      </c>
      <c r="V763" s="20" t="s">
        <v>548</v>
      </c>
      <c r="W763" s="20">
        <v>0.5</v>
      </c>
      <c r="X763" s="23" t="b">
        <v>0</v>
      </c>
      <c r="Y763" s="20"/>
      <c r="Z763" s="20" t="s">
        <v>857</v>
      </c>
      <c r="AA763" s="22">
        <v>19</v>
      </c>
      <c r="AB763" s="22">
        <v>21</v>
      </c>
      <c r="AC763" s="22">
        <v>35</v>
      </c>
      <c r="AD763" s="22">
        <v>112616</v>
      </c>
      <c r="AE763" s="22">
        <v>453</v>
      </c>
      <c r="AF763" s="22">
        <v>135825</v>
      </c>
      <c r="AG763" s="22">
        <v>355</v>
      </c>
      <c r="AH763" s="20">
        <v>0.1</v>
      </c>
      <c r="AI763" s="20">
        <v>8</v>
      </c>
      <c r="AJ763" s="20" t="s">
        <v>2314</v>
      </c>
      <c r="AK763" s="22">
        <v>1767</v>
      </c>
      <c r="AL763" s="22">
        <v>1</v>
      </c>
      <c r="AM763" s="22">
        <v>0</v>
      </c>
      <c r="AN763" s="22">
        <v>2</v>
      </c>
      <c r="AO763" s="22">
        <v>42</v>
      </c>
      <c r="AP763" s="22">
        <v>0</v>
      </c>
      <c r="AQ763" s="22">
        <v>0</v>
      </c>
      <c r="AR763" s="22">
        <v>0</v>
      </c>
      <c r="AS763" s="22">
        <v>1</v>
      </c>
      <c r="AT763" s="22">
        <v>1</v>
      </c>
      <c r="AU763" s="22">
        <v>0</v>
      </c>
      <c r="AV763" s="22">
        <v>0</v>
      </c>
      <c r="AW763" s="22">
        <v>264</v>
      </c>
      <c r="AX763" s="20">
        <v>413</v>
      </c>
      <c r="AY763" s="20">
        <v>46.8</v>
      </c>
      <c r="AZ763" s="20">
        <v>141</v>
      </c>
      <c r="BA763" s="20">
        <v>60.2</v>
      </c>
      <c r="BB763" s="22">
        <v>20</v>
      </c>
      <c r="BC763" s="20">
        <v>1.37</v>
      </c>
      <c r="BD763" s="20">
        <v>0.4</v>
      </c>
      <c r="BE763" s="20">
        <v>1.77</v>
      </c>
      <c r="BF763" s="20">
        <v>35.5</v>
      </c>
      <c r="BG763" s="22">
        <v>110</v>
      </c>
      <c r="BH763" s="22">
        <v>38</v>
      </c>
      <c r="BI763" s="22">
        <v>349</v>
      </c>
      <c r="BJ763" s="22">
        <v>121</v>
      </c>
      <c r="BK763" s="22">
        <v>186</v>
      </c>
      <c r="BL763" s="22">
        <v>39</v>
      </c>
      <c r="BM763" s="22">
        <v>203</v>
      </c>
      <c r="BN763" s="22">
        <v>56</v>
      </c>
      <c r="BO763" s="20"/>
      <c r="BP763" s="20"/>
      <c r="BQ763" s="20"/>
      <c r="BR763" s="20"/>
      <c r="BS763" s="20"/>
      <c r="BT763" s="20"/>
      <c r="BU763" s="22">
        <v>7.0000000000000007E-2</v>
      </c>
      <c r="BV763" s="22">
        <v>0</v>
      </c>
      <c r="BW763" s="22">
        <v>0.02</v>
      </c>
      <c r="BX763" s="22">
        <v>0.09</v>
      </c>
      <c r="BY763" s="22">
        <v>1.81</v>
      </c>
      <c r="BZ763" s="22">
        <v>2.14</v>
      </c>
      <c r="CA763" s="22">
        <v>543</v>
      </c>
      <c r="CB763" s="22">
        <v>103</v>
      </c>
      <c r="CC763" s="22">
        <v>304</v>
      </c>
      <c r="CD763" s="22">
        <v>98</v>
      </c>
      <c r="CE763" s="22">
        <v>335</v>
      </c>
      <c r="CF763" s="22">
        <v>115</v>
      </c>
      <c r="CG763" s="22">
        <v>241</v>
      </c>
      <c r="CH763" s="22">
        <v>98</v>
      </c>
      <c r="CI763" s="22">
        <v>1.02</v>
      </c>
      <c r="CJ763" s="22">
        <v>0.1</v>
      </c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2">
        <v>100</v>
      </c>
      <c r="B764" s="22">
        <v>100</v>
      </c>
      <c r="C764" s="22">
        <v>57531</v>
      </c>
      <c r="D764" s="22">
        <v>0</v>
      </c>
      <c r="E764" s="22">
        <v>0</v>
      </c>
      <c r="F764" s="22">
        <v>-3</v>
      </c>
      <c r="G764" s="22">
        <v>3</v>
      </c>
      <c r="H764" s="22">
        <v>1</v>
      </c>
      <c r="I764" s="22">
        <v>4</v>
      </c>
      <c r="J764" s="20">
        <v>0.3</v>
      </c>
      <c r="K764" s="20">
        <v>1.3</v>
      </c>
      <c r="L764" s="22">
        <v>1</v>
      </c>
      <c r="M764" s="20" t="s">
        <v>1633</v>
      </c>
      <c r="N764" s="20">
        <v>0.8</v>
      </c>
      <c r="O764" s="22">
        <v>523</v>
      </c>
      <c r="P764" s="23" t="b">
        <v>0</v>
      </c>
      <c r="Q764" s="20"/>
      <c r="R764" s="20" t="s">
        <v>3346</v>
      </c>
      <c r="S764" s="22">
        <v>57</v>
      </c>
      <c r="T764" s="20" t="s">
        <v>1634</v>
      </c>
      <c r="U764" s="20">
        <v>2.6</v>
      </c>
      <c r="V764" s="20" t="s">
        <v>529</v>
      </c>
      <c r="W764" s="20">
        <v>1.7</v>
      </c>
      <c r="X764" s="23" t="b">
        <v>0</v>
      </c>
      <c r="Y764" s="20"/>
      <c r="Z764" s="20" t="s">
        <v>857</v>
      </c>
      <c r="AA764" s="22">
        <v>19</v>
      </c>
      <c r="AB764" s="22">
        <v>21</v>
      </c>
      <c r="AC764" s="22">
        <v>41</v>
      </c>
      <c r="AD764" s="22">
        <v>675594</v>
      </c>
      <c r="AE764" s="22">
        <v>2089</v>
      </c>
      <c r="AF764" s="22">
        <v>809038</v>
      </c>
      <c r="AG764" s="22">
        <v>861</v>
      </c>
      <c r="AH764" s="20">
        <v>0.1</v>
      </c>
      <c r="AI764" s="20">
        <v>7.2</v>
      </c>
      <c r="AJ764" s="20" t="s">
        <v>529</v>
      </c>
      <c r="AK764" s="22">
        <v>956</v>
      </c>
      <c r="AL764" s="22">
        <v>2</v>
      </c>
      <c r="AM764" s="22">
        <v>2</v>
      </c>
      <c r="AN764" s="22">
        <v>4</v>
      </c>
      <c r="AO764" s="22">
        <v>15</v>
      </c>
      <c r="AP764" s="22">
        <v>0</v>
      </c>
      <c r="AQ764" s="22">
        <v>0</v>
      </c>
      <c r="AR764" s="22">
        <v>0</v>
      </c>
      <c r="AS764" s="22">
        <v>4</v>
      </c>
      <c r="AT764" s="22">
        <v>0</v>
      </c>
      <c r="AU764" s="22">
        <v>0</v>
      </c>
      <c r="AV764" s="22">
        <v>4</v>
      </c>
      <c r="AW764" s="22">
        <v>113</v>
      </c>
      <c r="AX764" s="20">
        <v>143</v>
      </c>
      <c r="AY764" s="20">
        <v>106.2</v>
      </c>
      <c r="AZ764" s="20">
        <v>166</v>
      </c>
      <c r="BA764" s="20">
        <v>40.700000000000003</v>
      </c>
      <c r="BB764" s="22">
        <v>12</v>
      </c>
      <c r="BC764" s="20">
        <v>2.1</v>
      </c>
      <c r="BD764" s="20">
        <v>1.19</v>
      </c>
      <c r="BE764" s="20">
        <v>3.29</v>
      </c>
      <c r="BF764" s="20">
        <v>19.7</v>
      </c>
      <c r="BG764" s="22">
        <v>314</v>
      </c>
      <c r="BH764" s="22">
        <v>37</v>
      </c>
      <c r="BI764" s="22">
        <v>254</v>
      </c>
      <c r="BJ764" s="22">
        <v>37</v>
      </c>
      <c r="BK764" s="22">
        <v>163</v>
      </c>
      <c r="BL764" s="22">
        <v>41</v>
      </c>
      <c r="BM764" s="22">
        <v>279</v>
      </c>
      <c r="BN764" s="22">
        <v>38</v>
      </c>
      <c r="BO764" s="20"/>
      <c r="BP764" s="20"/>
      <c r="BQ764" s="20"/>
      <c r="BR764" s="20"/>
      <c r="BS764" s="20"/>
      <c r="BT764" s="20"/>
      <c r="BU764" s="22">
        <v>0.2</v>
      </c>
      <c r="BV764" s="22">
        <v>0</v>
      </c>
      <c r="BW764" s="22">
        <v>0.11</v>
      </c>
      <c r="BX764" s="22">
        <v>0.31</v>
      </c>
      <c r="BY764" s="22">
        <v>1.85</v>
      </c>
      <c r="BZ764" s="22">
        <v>1.41</v>
      </c>
      <c r="CA764" s="22">
        <v>81</v>
      </c>
      <c r="CB764" s="22">
        <v>24</v>
      </c>
      <c r="CC764" s="22">
        <v>283</v>
      </c>
      <c r="CD764" s="22">
        <v>37</v>
      </c>
      <c r="CE764" s="22">
        <v>209</v>
      </c>
      <c r="CF764" s="22">
        <v>37</v>
      </c>
      <c r="CG764" s="22">
        <v>158</v>
      </c>
      <c r="CH764" s="22">
        <v>24</v>
      </c>
      <c r="CI764" s="22">
        <v>1.1299999999999999</v>
      </c>
      <c r="CJ764" s="22">
        <v>0.38</v>
      </c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2">
        <v>100</v>
      </c>
      <c r="B765" s="22">
        <v>100</v>
      </c>
      <c r="C765" s="22">
        <v>84182</v>
      </c>
      <c r="D765" s="22">
        <v>0</v>
      </c>
      <c r="E765" s="22">
        <v>0</v>
      </c>
      <c r="F765" s="22">
        <v>3</v>
      </c>
      <c r="G765" s="22">
        <v>-3</v>
      </c>
      <c r="H765" s="22">
        <v>3</v>
      </c>
      <c r="I765" s="22">
        <v>1</v>
      </c>
      <c r="J765" s="20">
        <v>4.5</v>
      </c>
      <c r="K765" s="20">
        <v>5.5</v>
      </c>
      <c r="L765" s="22">
        <v>2</v>
      </c>
      <c r="M765" s="20" t="s">
        <v>1652</v>
      </c>
      <c r="N765" s="20">
        <v>5</v>
      </c>
      <c r="O765" s="22">
        <v>524</v>
      </c>
      <c r="P765" s="23" t="b">
        <v>0</v>
      </c>
      <c r="Q765" s="20"/>
      <c r="R765" s="20" t="s">
        <v>3447</v>
      </c>
      <c r="S765" s="22">
        <v>43</v>
      </c>
      <c r="T765" s="20" t="s">
        <v>1653</v>
      </c>
      <c r="U765" s="20">
        <v>4</v>
      </c>
      <c r="V765" s="20" t="s">
        <v>676</v>
      </c>
      <c r="W765" s="20">
        <v>36.1</v>
      </c>
      <c r="X765" s="23" t="b">
        <v>0</v>
      </c>
      <c r="Y765" s="20"/>
      <c r="Z765" s="20" t="s">
        <v>857</v>
      </c>
      <c r="AA765" s="22">
        <v>19</v>
      </c>
      <c r="AB765" s="22">
        <v>21</v>
      </c>
      <c r="AC765" s="22">
        <v>101</v>
      </c>
      <c r="AD765" s="22">
        <v>3122017</v>
      </c>
      <c r="AE765" s="22">
        <v>24528</v>
      </c>
      <c r="AF765" s="22">
        <v>1569372</v>
      </c>
      <c r="AG765" s="22">
        <v>11766</v>
      </c>
      <c r="AH765" s="20">
        <v>1.2</v>
      </c>
      <c r="AI765" s="20">
        <v>23.5</v>
      </c>
      <c r="AJ765" s="20" t="s">
        <v>676</v>
      </c>
      <c r="AK765" s="22">
        <v>2205</v>
      </c>
      <c r="AL765" s="22">
        <v>0</v>
      </c>
      <c r="AM765" s="22">
        <v>0</v>
      </c>
      <c r="AN765" s="22">
        <v>4</v>
      </c>
      <c r="AO765" s="22">
        <v>40</v>
      </c>
      <c r="AP765" s="22">
        <v>0</v>
      </c>
      <c r="AQ765" s="22">
        <v>2</v>
      </c>
      <c r="AR765" s="22">
        <v>0</v>
      </c>
      <c r="AS765" s="22">
        <v>1</v>
      </c>
      <c r="AT765" s="22">
        <v>0</v>
      </c>
      <c r="AU765" s="22">
        <v>106</v>
      </c>
      <c r="AV765" s="22">
        <v>11</v>
      </c>
      <c r="AW765" s="22">
        <v>492</v>
      </c>
      <c r="AX765" s="20">
        <v>795.4</v>
      </c>
      <c r="AY765" s="20">
        <v>0</v>
      </c>
      <c r="AZ765" s="20">
        <v>0</v>
      </c>
      <c r="BA765" s="20">
        <v>79.5</v>
      </c>
      <c r="BB765" s="22">
        <v>25</v>
      </c>
      <c r="BC765" s="20">
        <v>0</v>
      </c>
      <c r="BD765" s="20">
        <v>0</v>
      </c>
      <c r="BE765" s="20">
        <v>0</v>
      </c>
      <c r="BF765" s="20">
        <v>44.34</v>
      </c>
      <c r="BG765" s="22">
        <v>10</v>
      </c>
      <c r="BH765" s="22">
        <v>5</v>
      </c>
      <c r="BI765" s="22">
        <v>645</v>
      </c>
      <c r="BJ765" s="22">
        <v>74</v>
      </c>
      <c r="BK765" s="22">
        <v>616</v>
      </c>
      <c r="BL765" s="22">
        <v>65</v>
      </c>
      <c r="BM765" s="22">
        <v>139</v>
      </c>
      <c r="BN765" s="22">
        <v>5</v>
      </c>
      <c r="BO765" s="20"/>
      <c r="BP765" s="20"/>
      <c r="BQ765" s="20"/>
      <c r="BR765" s="20"/>
      <c r="BS765" s="20"/>
      <c r="BT765" s="20"/>
      <c r="BU765" s="22">
        <v>0</v>
      </c>
      <c r="BV765" s="22">
        <v>4.33</v>
      </c>
      <c r="BW765" s="22">
        <v>0</v>
      </c>
      <c r="BX765" s="22">
        <v>0</v>
      </c>
      <c r="BY765" s="22">
        <v>1.81</v>
      </c>
      <c r="BZ765" s="22">
        <v>1.63</v>
      </c>
      <c r="CA765" s="22">
        <v>605</v>
      </c>
      <c r="CB765" s="22">
        <v>30</v>
      </c>
      <c r="CC765" s="22">
        <v>31</v>
      </c>
      <c r="CD765" s="22">
        <v>1</v>
      </c>
      <c r="CE765" s="22">
        <v>47</v>
      </c>
      <c r="CF765" s="22">
        <v>3</v>
      </c>
      <c r="CG765" s="22">
        <v>5</v>
      </c>
      <c r="CH765" s="22">
        <v>1</v>
      </c>
      <c r="CI765" s="22">
        <v>1.02</v>
      </c>
      <c r="CJ765" s="22">
        <v>0.16</v>
      </c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2">
        <v>0</v>
      </c>
      <c r="B766" s="22">
        <v>0</v>
      </c>
      <c r="C766" s="22">
        <v>172841</v>
      </c>
      <c r="D766" s="22">
        <v>0</v>
      </c>
      <c r="E766" s="22">
        <v>0</v>
      </c>
      <c r="F766" s="22">
        <v>-4</v>
      </c>
      <c r="G766" s="22">
        <v>4</v>
      </c>
      <c r="H766" s="22">
        <v>0</v>
      </c>
      <c r="I766" s="22">
        <v>3</v>
      </c>
      <c r="J766" s="20">
        <v>0</v>
      </c>
      <c r="K766" s="20">
        <v>0</v>
      </c>
      <c r="L766" s="22">
        <v>0</v>
      </c>
      <c r="M766" s="20" t="s">
        <v>1638</v>
      </c>
      <c r="N766" s="20">
        <v>0</v>
      </c>
      <c r="O766" s="22">
        <v>525</v>
      </c>
      <c r="P766" s="23" t="b">
        <v>0</v>
      </c>
      <c r="Q766" s="20" t="s">
        <v>2923</v>
      </c>
      <c r="R766" s="20" t="s">
        <v>3950</v>
      </c>
      <c r="S766" s="22">
        <v>56</v>
      </c>
      <c r="T766" s="20" t="s">
        <v>1639</v>
      </c>
      <c r="U766" s="20">
        <v>1.5</v>
      </c>
      <c r="V766" s="20" t="s">
        <v>479</v>
      </c>
      <c r="W766" s="20">
        <v>0.3</v>
      </c>
      <c r="X766" s="23" t="b">
        <v>0</v>
      </c>
      <c r="Y766" s="20"/>
      <c r="Z766" s="20" t="s">
        <v>871</v>
      </c>
      <c r="AA766" s="22">
        <v>19</v>
      </c>
      <c r="AB766" s="22">
        <v>21</v>
      </c>
      <c r="AC766" s="22">
        <v>20</v>
      </c>
      <c r="AD766" s="22">
        <v>37652</v>
      </c>
      <c r="AE766" s="22">
        <v>0</v>
      </c>
      <c r="AF766" s="22">
        <v>100754</v>
      </c>
      <c r="AG766" s="22">
        <v>149</v>
      </c>
      <c r="AH766" s="20">
        <v>0</v>
      </c>
      <c r="AI766" s="20">
        <v>3.6</v>
      </c>
      <c r="AJ766" s="20" t="s">
        <v>479</v>
      </c>
      <c r="AK766" s="22">
        <v>611</v>
      </c>
      <c r="AL766" s="22">
        <v>0</v>
      </c>
      <c r="AM766" s="22">
        <v>1</v>
      </c>
      <c r="AN766" s="22">
        <v>2</v>
      </c>
      <c r="AO766" s="22">
        <v>8</v>
      </c>
      <c r="AP766" s="22">
        <v>0</v>
      </c>
      <c r="AQ766" s="22">
        <v>0</v>
      </c>
      <c r="AR766" s="22">
        <v>1</v>
      </c>
      <c r="AS766" s="22">
        <v>1</v>
      </c>
      <c r="AT766" s="22">
        <v>0</v>
      </c>
      <c r="AU766" s="22">
        <v>0</v>
      </c>
      <c r="AV766" s="22">
        <v>0</v>
      </c>
      <c r="AW766" s="22">
        <v>64</v>
      </c>
      <c r="AX766" s="20">
        <v>85.4</v>
      </c>
      <c r="AY766" s="20">
        <v>164.9</v>
      </c>
      <c r="AZ766" s="20">
        <v>196</v>
      </c>
      <c r="BA766" s="20">
        <v>44.6</v>
      </c>
      <c r="BB766" s="22">
        <v>5</v>
      </c>
      <c r="BC766" s="20">
        <v>1.91</v>
      </c>
      <c r="BD766" s="20">
        <v>0.77</v>
      </c>
      <c r="BE766" s="20">
        <v>2.68</v>
      </c>
      <c r="BF766" s="20">
        <v>12.91</v>
      </c>
      <c r="BG766" s="22">
        <v>371</v>
      </c>
      <c r="BH766" s="22">
        <v>156</v>
      </c>
      <c r="BI766" s="22">
        <v>177</v>
      </c>
      <c r="BJ766" s="22">
        <v>113</v>
      </c>
      <c r="BK766" s="22">
        <v>144</v>
      </c>
      <c r="BL766" s="22">
        <v>91</v>
      </c>
      <c r="BM766" s="22">
        <v>257</v>
      </c>
      <c r="BN766" s="22">
        <v>123</v>
      </c>
      <c r="BO766" s="20"/>
      <c r="BP766" s="20"/>
      <c r="BQ766" s="20"/>
      <c r="BR766" s="20"/>
      <c r="BS766" s="20"/>
      <c r="BT766" s="20"/>
      <c r="BU766" s="22">
        <v>0.28000000000000003</v>
      </c>
      <c r="BV766" s="22">
        <v>0</v>
      </c>
      <c r="BW766" s="22">
        <v>0.11</v>
      </c>
      <c r="BX766" s="22">
        <v>0.39</v>
      </c>
      <c r="BY766" s="22">
        <v>1.9</v>
      </c>
      <c r="BZ766" s="22">
        <v>1.18</v>
      </c>
      <c r="CA766" s="22">
        <v>93</v>
      </c>
      <c r="CB766" s="22">
        <v>57</v>
      </c>
      <c r="CC766" s="22">
        <v>815</v>
      </c>
      <c r="CD766" s="22">
        <v>351</v>
      </c>
      <c r="CE766" s="22">
        <v>389</v>
      </c>
      <c r="CF766" s="22">
        <v>174</v>
      </c>
      <c r="CG766" s="22">
        <v>287</v>
      </c>
      <c r="CH766" s="22">
        <v>90</v>
      </c>
      <c r="CI766" s="22">
        <v>0.74</v>
      </c>
      <c r="CJ766" s="22">
        <v>0.28999999999999998</v>
      </c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2">
        <v>100</v>
      </c>
      <c r="B767" s="22">
        <v>100</v>
      </c>
      <c r="C767" s="22">
        <v>178186</v>
      </c>
      <c r="D767" s="22">
        <v>1</v>
      </c>
      <c r="E767" s="22">
        <v>-1</v>
      </c>
      <c r="F767" s="22">
        <v>10</v>
      </c>
      <c r="G767" s="22">
        <v>-10</v>
      </c>
      <c r="H767" s="22">
        <v>2</v>
      </c>
      <c r="I767" s="22">
        <v>3</v>
      </c>
      <c r="J767" s="20">
        <v>6.7</v>
      </c>
      <c r="K767" s="20">
        <v>7.7</v>
      </c>
      <c r="L767" s="22">
        <v>2</v>
      </c>
      <c r="M767" s="20" t="s">
        <v>1640</v>
      </c>
      <c r="N767" s="20">
        <v>7.2</v>
      </c>
      <c r="O767" s="22">
        <v>526</v>
      </c>
      <c r="P767" s="23" t="b">
        <v>1</v>
      </c>
      <c r="Q767" s="20"/>
      <c r="R767" s="20" t="s">
        <v>3627</v>
      </c>
      <c r="S767" s="22">
        <v>80</v>
      </c>
      <c r="T767" s="20" t="s">
        <v>1641</v>
      </c>
      <c r="U767" s="20">
        <v>5.4</v>
      </c>
      <c r="V767" s="20" t="s">
        <v>412</v>
      </c>
      <c r="W767" s="20">
        <v>27.7</v>
      </c>
      <c r="X767" s="23" t="b">
        <v>0</v>
      </c>
      <c r="Y767" s="20"/>
      <c r="Z767" s="20" t="s">
        <v>857</v>
      </c>
      <c r="AA767" s="22">
        <v>19</v>
      </c>
      <c r="AB767" s="22">
        <v>21</v>
      </c>
      <c r="AC767" s="22">
        <v>147</v>
      </c>
      <c r="AD767" s="22">
        <v>6901654</v>
      </c>
      <c r="AE767" s="22">
        <v>98436</v>
      </c>
      <c r="AF767" s="22">
        <v>4973412</v>
      </c>
      <c r="AG767" s="22">
        <v>28935</v>
      </c>
      <c r="AH767" s="20">
        <v>0.9</v>
      </c>
      <c r="AI767" s="20">
        <v>18.399999999999999</v>
      </c>
      <c r="AJ767" s="20" t="s">
        <v>412</v>
      </c>
      <c r="AK767" s="22">
        <v>2427</v>
      </c>
      <c r="AL767" s="22">
        <v>14</v>
      </c>
      <c r="AM767" s="22">
        <v>3</v>
      </c>
      <c r="AN767" s="22">
        <v>5</v>
      </c>
      <c r="AO767" s="22">
        <v>48</v>
      </c>
      <c r="AP767" s="22">
        <v>0</v>
      </c>
      <c r="AQ767" s="22">
        <v>0</v>
      </c>
      <c r="AR767" s="22">
        <v>0</v>
      </c>
      <c r="AS767" s="22">
        <v>2</v>
      </c>
      <c r="AT767" s="22">
        <v>0</v>
      </c>
      <c r="AU767" s="22">
        <v>0</v>
      </c>
      <c r="AV767" s="22">
        <v>11</v>
      </c>
      <c r="AW767" s="22">
        <v>414</v>
      </c>
      <c r="AX767" s="20">
        <v>714.4</v>
      </c>
      <c r="AY767" s="20">
        <v>300.89999999999998</v>
      </c>
      <c r="AZ767" s="20">
        <v>934</v>
      </c>
      <c r="BA767" s="20">
        <v>194.6</v>
      </c>
      <c r="BB767" s="22">
        <v>27</v>
      </c>
      <c r="BC767" s="20">
        <v>9.4499999999999993</v>
      </c>
      <c r="BD767" s="20">
        <v>3.01</v>
      </c>
      <c r="BE767" s="20">
        <v>12.46</v>
      </c>
      <c r="BF767" s="20">
        <v>48.98</v>
      </c>
      <c r="BG767" s="22">
        <v>18</v>
      </c>
      <c r="BH767" s="22">
        <v>8</v>
      </c>
      <c r="BI767" s="22">
        <v>92</v>
      </c>
      <c r="BJ767" s="22">
        <v>66</v>
      </c>
      <c r="BK767" s="22">
        <v>8</v>
      </c>
      <c r="BL767" s="22">
        <v>4</v>
      </c>
      <c r="BM767" s="22">
        <v>13</v>
      </c>
      <c r="BN767" s="22">
        <v>9</v>
      </c>
      <c r="BO767" s="22">
        <v>2</v>
      </c>
      <c r="BP767" s="20"/>
      <c r="BQ767" s="20"/>
      <c r="BR767" s="20"/>
      <c r="BS767" s="22">
        <v>4</v>
      </c>
      <c r="BT767" s="20"/>
      <c r="BU767" s="22">
        <v>0.35</v>
      </c>
      <c r="BV767" s="22">
        <v>0</v>
      </c>
      <c r="BW767" s="22">
        <v>0.11</v>
      </c>
      <c r="BX767" s="22">
        <v>0.46</v>
      </c>
      <c r="BY767" s="22">
        <v>1.82</v>
      </c>
      <c r="BZ767" s="22">
        <v>1.78</v>
      </c>
      <c r="CA767" s="22">
        <v>15</v>
      </c>
      <c r="CB767" s="22">
        <v>10</v>
      </c>
      <c r="CC767" s="22">
        <v>9</v>
      </c>
      <c r="CD767" s="22">
        <v>5</v>
      </c>
      <c r="CE767" s="22">
        <v>13</v>
      </c>
      <c r="CF767" s="22">
        <v>10</v>
      </c>
      <c r="CG767" s="22">
        <v>10</v>
      </c>
      <c r="CH767" s="22">
        <v>5</v>
      </c>
      <c r="CI767" s="22">
        <v>1</v>
      </c>
      <c r="CJ767" s="22">
        <v>0.19</v>
      </c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2">
        <v>0</v>
      </c>
      <c r="B768" s="22">
        <v>0</v>
      </c>
      <c r="C768" s="22">
        <v>149519</v>
      </c>
      <c r="D768" s="22">
        <v>0</v>
      </c>
      <c r="E768" s="22">
        <v>0</v>
      </c>
      <c r="F768" s="22">
        <v>-3</v>
      </c>
      <c r="G768" s="22">
        <v>3</v>
      </c>
      <c r="H768" s="22">
        <v>0</v>
      </c>
      <c r="I768" s="22">
        <v>3</v>
      </c>
      <c r="J768" s="20">
        <v>0</v>
      </c>
      <c r="K768" s="20">
        <v>0</v>
      </c>
      <c r="L768" s="22">
        <v>0</v>
      </c>
      <c r="M768" s="20" t="s">
        <v>1664</v>
      </c>
      <c r="N768" s="20">
        <v>0.2</v>
      </c>
      <c r="O768" s="22">
        <v>527</v>
      </c>
      <c r="P768" s="23" t="b">
        <v>0</v>
      </c>
      <c r="Q768" s="20" t="s">
        <v>3983</v>
      </c>
      <c r="R768" s="20" t="s">
        <v>4184</v>
      </c>
      <c r="S768" s="22">
        <v>52</v>
      </c>
      <c r="T768" s="20" t="s">
        <v>1665</v>
      </c>
      <c r="U768" s="20">
        <v>2.2000000000000002</v>
      </c>
      <c r="V768" s="20" t="s">
        <v>674</v>
      </c>
      <c r="W768" s="20">
        <v>0.1</v>
      </c>
      <c r="X768" s="23" t="b">
        <v>0</v>
      </c>
      <c r="Y768" s="20"/>
      <c r="Z768" s="20" t="s">
        <v>898</v>
      </c>
      <c r="AA768" s="22">
        <v>19</v>
      </c>
      <c r="AB768" s="22">
        <v>21</v>
      </c>
      <c r="AC768" s="22">
        <v>11</v>
      </c>
      <c r="AD768" s="22">
        <v>2812</v>
      </c>
      <c r="AE768" s="22">
        <v>11</v>
      </c>
      <c r="AF768" s="22">
        <v>7336</v>
      </c>
      <c r="AG768" s="22">
        <v>37</v>
      </c>
      <c r="AH768" s="20">
        <v>0</v>
      </c>
      <c r="AI768" s="20">
        <v>2.1</v>
      </c>
      <c r="AJ768" s="20" t="s">
        <v>674</v>
      </c>
      <c r="AK768" s="22">
        <v>103</v>
      </c>
      <c r="AL768" s="22">
        <v>1</v>
      </c>
      <c r="AM768" s="22">
        <v>0</v>
      </c>
      <c r="AN768" s="22">
        <v>0</v>
      </c>
      <c r="AO768" s="22">
        <v>3</v>
      </c>
      <c r="AP768" s="22">
        <v>0</v>
      </c>
      <c r="AQ768" s="22">
        <v>0</v>
      </c>
      <c r="AR768" s="22">
        <v>0</v>
      </c>
      <c r="AS768" s="22">
        <v>0</v>
      </c>
      <c r="AT768" s="22">
        <v>0</v>
      </c>
      <c r="AU768" s="22">
        <v>0</v>
      </c>
      <c r="AV768" s="22">
        <v>0</v>
      </c>
      <c r="AW768" s="22">
        <v>36</v>
      </c>
      <c r="AX768" s="20">
        <v>44</v>
      </c>
      <c r="AY768" s="20">
        <v>45.3</v>
      </c>
      <c r="AZ768" s="20">
        <v>54</v>
      </c>
      <c r="BA768" s="20">
        <v>14.3</v>
      </c>
      <c r="BB768" s="22">
        <v>1</v>
      </c>
      <c r="BC768" s="20">
        <v>0.4</v>
      </c>
      <c r="BD768" s="20">
        <v>0.02</v>
      </c>
      <c r="BE768" s="20">
        <v>0.42</v>
      </c>
      <c r="BF768" s="20">
        <v>2.77</v>
      </c>
      <c r="BG768" s="22">
        <v>430</v>
      </c>
      <c r="BH768" s="22">
        <v>190</v>
      </c>
      <c r="BI768" s="22">
        <v>352</v>
      </c>
      <c r="BJ768" s="22">
        <v>180</v>
      </c>
      <c r="BK768" s="22">
        <v>312</v>
      </c>
      <c r="BL768" s="22">
        <v>160</v>
      </c>
      <c r="BM768" s="22">
        <v>401</v>
      </c>
      <c r="BN768" s="22">
        <v>183</v>
      </c>
      <c r="BO768" s="20"/>
      <c r="BP768" s="20"/>
      <c r="BQ768" s="20"/>
      <c r="BR768" s="20"/>
      <c r="BS768" s="20"/>
      <c r="BT768" s="20"/>
      <c r="BU768" s="22">
        <v>0.35</v>
      </c>
      <c r="BV768" s="22">
        <v>0</v>
      </c>
      <c r="BW768" s="22">
        <v>0.02</v>
      </c>
      <c r="BX768" s="22">
        <v>0.37</v>
      </c>
      <c r="BY768" s="22">
        <v>2.42</v>
      </c>
      <c r="BZ768" s="22">
        <v>2.62</v>
      </c>
      <c r="CA768" s="22">
        <v>155</v>
      </c>
      <c r="CB768" s="22">
        <v>95</v>
      </c>
      <c r="CC768" s="22">
        <v>380</v>
      </c>
      <c r="CD768" s="22">
        <v>183</v>
      </c>
      <c r="CE768" s="22">
        <v>282</v>
      </c>
      <c r="CF768" s="22">
        <v>120</v>
      </c>
      <c r="CG768" s="22">
        <v>513</v>
      </c>
      <c r="CH768" s="22">
        <v>173</v>
      </c>
      <c r="CI768" s="22">
        <v>0.87</v>
      </c>
      <c r="CJ768" s="22">
        <v>0</v>
      </c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2">
        <v>100</v>
      </c>
      <c r="B769" s="22">
        <v>100</v>
      </c>
      <c r="C769" s="22">
        <v>164555</v>
      </c>
      <c r="D769" s="22">
        <v>0</v>
      </c>
      <c r="E769" s="22">
        <v>0</v>
      </c>
      <c r="F769" s="22">
        <v>1</v>
      </c>
      <c r="G769" s="22">
        <v>-1</v>
      </c>
      <c r="H769" s="22">
        <v>1</v>
      </c>
      <c r="I769" s="22">
        <v>2</v>
      </c>
      <c r="J769" s="20">
        <v>1.7</v>
      </c>
      <c r="K769" s="20">
        <v>2.7</v>
      </c>
      <c r="L769" s="22">
        <v>1</v>
      </c>
      <c r="M769" s="20" t="s">
        <v>2315</v>
      </c>
      <c r="N769" s="20">
        <v>2.2000000000000002</v>
      </c>
      <c r="O769" s="22">
        <v>528</v>
      </c>
      <c r="P769" s="23" t="b">
        <v>0</v>
      </c>
      <c r="Q769" s="20"/>
      <c r="R769" s="20" t="s">
        <v>3703</v>
      </c>
      <c r="S769" s="22">
        <v>46</v>
      </c>
      <c r="T769" s="20" t="s">
        <v>1637</v>
      </c>
      <c r="U769" s="20">
        <v>2.7</v>
      </c>
      <c r="V769" s="20" t="s">
        <v>525</v>
      </c>
      <c r="W769" s="20">
        <v>3.9</v>
      </c>
      <c r="X769" s="23" t="b">
        <v>0</v>
      </c>
      <c r="Y769" s="20"/>
      <c r="Z769" s="20" t="s">
        <v>857</v>
      </c>
      <c r="AA769" s="22">
        <v>19</v>
      </c>
      <c r="AB769" s="22">
        <v>21</v>
      </c>
      <c r="AC769" s="22">
        <v>69</v>
      </c>
      <c r="AD769" s="22">
        <v>858521</v>
      </c>
      <c r="AE769" s="22">
        <v>18355</v>
      </c>
      <c r="AF769" s="22">
        <v>626142</v>
      </c>
      <c r="AG769" s="22">
        <v>3747</v>
      </c>
      <c r="AH769" s="20">
        <v>0.5</v>
      </c>
      <c r="AI769" s="20">
        <v>15</v>
      </c>
      <c r="AJ769" s="20" t="s">
        <v>525</v>
      </c>
      <c r="AK769" s="22">
        <v>2302</v>
      </c>
      <c r="AL769" s="22">
        <v>0</v>
      </c>
      <c r="AM769" s="22">
        <v>6</v>
      </c>
      <c r="AN769" s="22">
        <v>4</v>
      </c>
      <c r="AO769" s="22">
        <v>46</v>
      </c>
      <c r="AP769" s="22">
        <v>0</v>
      </c>
      <c r="AQ769" s="22">
        <v>0</v>
      </c>
      <c r="AR769" s="22">
        <v>0</v>
      </c>
      <c r="AS769" s="22">
        <v>5</v>
      </c>
      <c r="AT769" s="22">
        <v>1</v>
      </c>
      <c r="AU769" s="22">
        <v>0</v>
      </c>
      <c r="AV769" s="22">
        <v>7</v>
      </c>
      <c r="AW769" s="22">
        <v>416</v>
      </c>
      <c r="AX769" s="20">
        <v>525.4</v>
      </c>
      <c r="AY769" s="20">
        <v>403.2</v>
      </c>
      <c r="AZ769" s="20">
        <v>42</v>
      </c>
      <c r="BA769" s="20">
        <v>97.3</v>
      </c>
      <c r="BB769" s="22">
        <v>26</v>
      </c>
      <c r="BC769" s="20">
        <v>0.04</v>
      </c>
      <c r="BD769" s="20">
        <v>2.13</v>
      </c>
      <c r="BE769" s="20">
        <v>2.17</v>
      </c>
      <c r="BF769" s="20">
        <v>46.2</v>
      </c>
      <c r="BG769" s="22">
        <v>56</v>
      </c>
      <c r="BH769" s="22">
        <v>18</v>
      </c>
      <c r="BI769" s="22">
        <v>61</v>
      </c>
      <c r="BJ769" s="22">
        <v>9</v>
      </c>
      <c r="BK769" s="22">
        <v>334</v>
      </c>
      <c r="BL769" s="22">
        <v>108</v>
      </c>
      <c r="BM769" s="22">
        <v>100</v>
      </c>
      <c r="BN769" s="22">
        <v>15</v>
      </c>
      <c r="BO769" s="20"/>
      <c r="BP769" s="20"/>
      <c r="BQ769" s="20"/>
      <c r="BR769" s="20"/>
      <c r="BS769" s="20"/>
      <c r="BT769" s="20"/>
      <c r="BU769" s="22">
        <v>0</v>
      </c>
      <c r="BV769" s="22">
        <v>0</v>
      </c>
      <c r="BW769" s="22">
        <v>0.08</v>
      </c>
      <c r="BX769" s="22">
        <v>0.08</v>
      </c>
      <c r="BY769" s="22">
        <v>1.81</v>
      </c>
      <c r="BZ769" s="22">
        <v>1.8</v>
      </c>
      <c r="CA769" s="22">
        <v>338</v>
      </c>
      <c r="CB769" s="22">
        <v>42</v>
      </c>
      <c r="CC769" s="22">
        <v>147</v>
      </c>
      <c r="CD769" s="22">
        <v>47</v>
      </c>
      <c r="CE769" s="22">
        <v>179</v>
      </c>
      <c r="CF769" s="22">
        <v>48</v>
      </c>
      <c r="CG769" s="22">
        <v>90</v>
      </c>
      <c r="CH769" s="22">
        <v>32</v>
      </c>
      <c r="CI769" s="22">
        <v>1.02</v>
      </c>
      <c r="CJ769" s="22">
        <v>0.16</v>
      </c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2">
        <v>0</v>
      </c>
      <c r="B770" s="22">
        <v>0</v>
      </c>
      <c r="C770" s="22">
        <v>222017</v>
      </c>
      <c r="D770" s="22">
        <v>0</v>
      </c>
      <c r="E770" s="22">
        <v>0</v>
      </c>
      <c r="F770" s="22">
        <v>-2</v>
      </c>
      <c r="G770" s="22">
        <v>2</v>
      </c>
      <c r="H770" s="22">
        <v>0</v>
      </c>
      <c r="I770" s="22">
        <v>3</v>
      </c>
      <c r="J770" s="20">
        <v>0</v>
      </c>
      <c r="K770" s="20">
        <v>0</v>
      </c>
      <c r="L770" s="22">
        <v>0</v>
      </c>
      <c r="M770" s="20" t="s">
        <v>1170</v>
      </c>
      <c r="N770" s="20">
        <v>0</v>
      </c>
      <c r="O770" s="22">
        <v>529</v>
      </c>
      <c r="P770" s="23" t="b">
        <v>0</v>
      </c>
      <c r="Q770" s="20" t="s">
        <v>3704</v>
      </c>
      <c r="R770" s="20" t="s">
        <v>3705</v>
      </c>
      <c r="S770" s="22">
        <v>43</v>
      </c>
      <c r="T770" s="20" t="s">
        <v>1661</v>
      </c>
      <c r="U770" s="20">
        <v>0</v>
      </c>
      <c r="V770" s="20" t="s">
        <v>675</v>
      </c>
      <c r="W770" s="20">
        <v>0.1</v>
      </c>
      <c r="X770" s="23" t="b">
        <v>0</v>
      </c>
      <c r="Y770" s="20"/>
      <c r="Z770" s="20" t="s">
        <v>871</v>
      </c>
      <c r="AA770" s="22">
        <v>19</v>
      </c>
      <c r="AB770" s="22">
        <v>21</v>
      </c>
      <c r="AC770" s="22">
        <v>0</v>
      </c>
      <c r="AD770" s="22">
        <v>6821</v>
      </c>
      <c r="AE770" s="22">
        <v>0</v>
      </c>
      <c r="AF770" s="22">
        <v>11361</v>
      </c>
      <c r="AG770" s="22">
        <v>28</v>
      </c>
      <c r="AH770" s="20">
        <v>0</v>
      </c>
      <c r="AI770" s="20">
        <v>0</v>
      </c>
      <c r="AJ770" s="20" t="s">
        <v>675</v>
      </c>
      <c r="AK770" s="22">
        <v>0</v>
      </c>
      <c r="AL770" s="22">
        <v>0</v>
      </c>
      <c r="AM770" s="22">
        <v>0</v>
      </c>
      <c r="AN770" s="22">
        <v>0</v>
      </c>
      <c r="AO770" s="22">
        <v>0</v>
      </c>
      <c r="AP770" s="22">
        <v>0</v>
      </c>
      <c r="AQ770" s="22">
        <v>0</v>
      </c>
      <c r="AR770" s="22">
        <v>0</v>
      </c>
      <c r="AS770" s="22">
        <v>0</v>
      </c>
      <c r="AT770" s="22">
        <v>0</v>
      </c>
      <c r="AU770" s="22">
        <v>0</v>
      </c>
      <c r="AV770" s="22">
        <v>0</v>
      </c>
      <c r="AW770" s="22">
        <v>0</v>
      </c>
      <c r="AX770" s="20">
        <v>0</v>
      </c>
      <c r="AY770" s="20">
        <v>0</v>
      </c>
      <c r="AZ770" s="20">
        <v>0</v>
      </c>
      <c r="BA770" s="20">
        <v>0</v>
      </c>
      <c r="BB770" s="22">
        <v>0</v>
      </c>
      <c r="BC770" s="20">
        <v>0</v>
      </c>
      <c r="BD770" s="20">
        <v>0</v>
      </c>
      <c r="BE770" s="20">
        <v>0</v>
      </c>
      <c r="BF770" s="20">
        <v>0</v>
      </c>
      <c r="BG770" s="22">
        <v>663</v>
      </c>
      <c r="BH770" s="22">
        <v>247</v>
      </c>
      <c r="BI770" s="22">
        <v>652</v>
      </c>
      <c r="BJ770" s="22">
        <v>249</v>
      </c>
      <c r="BK770" s="22">
        <v>624</v>
      </c>
      <c r="BL770" s="22">
        <v>236</v>
      </c>
      <c r="BM770" s="22">
        <v>666</v>
      </c>
      <c r="BN770" s="22">
        <v>248</v>
      </c>
      <c r="BO770" s="20"/>
      <c r="BP770" s="20"/>
      <c r="BQ770" s="20"/>
      <c r="BR770" s="20"/>
      <c r="BS770" s="20"/>
      <c r="BT770" s="20"/>
      <c r="BU770" s="22">
        <v>0</v>
      </c>
      <c r="BV770" s="22">
        <v>0</v>
      </c>
      <c r="BW770" s="22">
        <v>0</v>
      </c>
      <c r="BX770" s="22">
        <v>0</v>
      </c>
      <c r="BY770" s="22">
        <v>0</v>
      </c>
      <c r="BZ770" s="22">
        <v>0</v>
      </c>
      <c r="CA770" s="22">
        <v>629</v>
      </c>
      <c r="CB770" s="22">
        <v>350</v>
      </c>
      <c r="CC770" s="22">
        <v>555</v>
      </c>
      <c r="CD770" s="22">
        <v>193</v>
      </c>
      <c r="CE770" s="22">
        <v>674</v>
      </c>
      <c r="CF770" s="22">
        <v>255</v>
      </c>
      <c r="CG770" s="22">
        <v>475</v>
      </c>
      <c r="CH770" s="22">
        <v>157</v>
      </c>
      <c r="CI770" s="22">
        <v>0</v>
      </c>
      <c r="CJ770" s="22">
        <v>0</v>
      </c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2">
        <v>100</v>
      </c>
      <c r="B771" s="22">
        <v>100</v>
      </c>
      <c r="C771" s="22">
        <v>55459</v>
      </c>
      <c r="D771" s="22">
        <v>0</v>
      </c>
      <c r="E771" s="22">
        <v>0</v>
      </c>
      <c r="F771" s="22">
        <v>-3</v>
      </c>
      <c r="G771" s="22">
        <v>3</v>
      </c>
      <c r="H771" s="22">
        <v>0</v>
      </c>
      <c r="I771" s="22">
        <v>2</v>
      </c>
      <c r="J771" s="20">
        <v>-0.3</v>
      </c>
      <c r="K771" s="20">
        <v>0.7</v>
      </c>
      <c r="L771" s="22">
        <v>1</v>
      </c>
      <c r="M771" s="20" t="s">
        <v>882</v>
      </c>
      <c r="N771" s="20">
        <v>0.2</v>
      </c>
      <c r="O771" s="22">
        <v>530</v>
      </c>
      <c r="P771" s="23" t="b">
        <v>0</v>
      </c>
      <c r="Q771" s="20"/>
      <c r="R771" s="20" t="s">
        <v>3160</v>
      </c>
      <c r="S771" s="22">
        <v>42</v>
      </c>
      <c r="T771" s="20" t="s">
        <v>1632</v>
      </c>
      <c r="U771" s="20">
        <v>0.8</v>
      </c>
      <c r="V771" s="20" t="s">
        <v>521</v>
      </c>
      <c r="W771" s="20">
        <v>0.3</v>
      </c>
      <c r="X771" s="23" t="b">
        <v>0</v>
      </c>
      <c r="Y771" s="20"/>
      <c r="Z771" s="20" t="s">
        <v>857</v>
      </c>
      <c r="AA771" s="22">
        <v>19</v>
      </c>
      <c r="AB771" s="22">
        <v>21</v>
      </c>
      <c r="AC771" s="22">
        <v>4</v>
      </c>
      <c r="AD771" s="22">
        <v>21720</v>
      </c>
      <c r="AE771" s="22">
        <v>488</v>
      </c>
      <c r="AF771" s="22">
        <v>86472</v>
      </c>
      <c r="AG771" s="22">
        <v>150</v>
      </c>
      <c r="AH771" s="20">
        <v>0</v>
      </c>
      <c r="AI771" s="20">
        <v>1</v>
      </c>
      <c r="AJ771" s="20" t="s">
        <v>521</v>
      </c>
      <c r="AK771" s="22">
        <v>234</v>
      </c>
      <c r="AL771" s="22">
        <v>0</v>
      </c>
      <c r="AM771" s="22">
        <v>0</v>
      </c>
      <c r="AN771" s="22">
        <v>0</v>
      </c>
      <c r="AO771" s="22">
        <v>6</v>
      </c>
      <c r="AP771" s="22">
        <v>0</v>
      </c>
      <c r="AQ771" s="22">
        <v>0</v>
      </c>
      <c r="AR771" s="22">
        <v>0</v>
      </c>
      <c r="AS771" s="22">
        <v>1</v>
      </c>
      <c r="AT771" s="22">
        <v>0</v>
      </c>
      <c r="AU771" s="22">
        <v>0</v>
      </c>
      <c r="AV771" s="22">
        <v>0</v>
      </c>
      <c r="AW771" s="22">
        <v>38</v>
      </c>
      <c r="AX771" s="20">
        <v>32.4</v>
      </c>
      <c r="AY771" s="20">
        <v>63.3</v>
      </c>
      <c r="AZ771" s="20">
        <v>0</v>
      </c>
      <c r="BA771" s="20">
        <v>9.6</v>
      </c>
      <c r="BB771" s="22">
        <v>3</v>
      </c>
      <c r="BC771" s="20">
        <v>0</v>
      </c>
      <c r="BD771" s="20">
        <v>0.41</v>
      </c>
      <c r="BE771" s="20">
        <v>0.41</v>
      </c>
      <c r="BF771" s="20">
        <v>2.58</v>
      </c>
      <c r="BG771" s="22">
        <v>446</v>
      </c>
      <c r="BH771" s="22">
        <v>165</v>
      </c>
      <c r="BI771" s="22">
        <v>323</v>
      </c>
      <c r="BJ771" s="22">
        <v>109</v>
      </c>
      <c r="BK771" s="22">
        <v>606</v>
      </c>
      <c r="BL771" s="22">
        <v>249</v>
      </c>
      <c r="BM771" s="22">
        <v>433</v>
      </c>
      <c r="BN771" s="22">
        <v>156</v>
      </c>
      <c r="BO771" s="22">
        <v>3</v>
      </c>
      <c r="BP771" s="20"/>
      <c r="BQ771" s="20"/>
      <c r="BR771" s="20"/>
      <c r="BS771" s="20"/>
      <c r="BT771" s="20"/>
      <c r="BU771" s="22">
        <v>0</v>
      </c>
      <c r="BV771" s="22">
        <v>0</v>
      </c>
      <c r="BW771" s="22">
        <v>0.16</v>
      </c>
      <c r="BX771" s="22">
        <v>0.16</v>
      </c>
      <c r="BY771" s="22">
        <v>0.99</v>
      </c>
      <c r="BZ771" s="22">
        <v>2.31</v>
      </c>
      <c r="CA771" s="22">
        <v>649</v>
      </c>
      <c r="CB771" s="22">
        <v>149</v>
      </c>
      <c r="CC771" s="22">
        <v>348</v>
      </c>
      <c r="CD771" s="22">
        <v>116</v>
      </c>
      <c r="CE771" s="22">
        <v>520</v>
      </c>
      <c r="CF771" s="22">
        <v>171</v>
      </c>
      <c r="CG771" s="22">
        <v>294</v>
      </c>
      <c r="CH771" s="22">
        <v>117</v>
      </c>
      <c r="CI771" s="22">
        <v>1.1499999999999999</v>
      </c>
      <c r="CJ771" s="22">
        <v>0</v>
      </c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2">
        <v>0</v>
      </c>
      <c r="B772" s="22">
        <v>0</v>
      </c>
      <c r="C772" s="22">
        <v>220585</v>
      </c>
      <c r="D772" s="22">
        <v>0</v>
      </c>
      <c r="E772" s="22">
        <v>0</v>
      </c>
      <c r="F772" s="22">
        <v>0</v>
      </c>
      <c r="G772" s="22">
        <v>0</v>
      </c>
      <c r="H772" s="22">
        <v>0</v>
      </c>
      <c r="I772" s="22">
        <v>3</v>
      </c>
      <c r="J772" s="20">
        <v>0</v>
      </c>
      <c r="K772" s="20">
        <v>0</v>
      </c>
      <c r="L772" s="22">
        <v>0</v>
      </c>
      <c r="M772" s="20" t="s">
        <v>1654</v>
      </c>
      <c r="N772" s="20">
        <v>0</v>
      </c>
      <c r="O772" s="22">
        <v>531</v>
      </c>
      <c r="P772" s="23" t="b">
        <v>0</v>
      </c>
      <c r="Q772" s="20" t="s">
        <v>2825</v>
      </c>
      <c r="R772" s="20" t="s">
        <v>2857</v>
      </c>
      <c r="S772" s="22">
        <v>50</v>
      </c>
      <c r="T772" s="20" t="s">
        <v>1655</v>
      </c>
      <c r="U772" s="20">
        <v>0</v>
      </c>
      <c r="V772" s="20" t="s">
        <v>585</v>
      </c>
      <c r="W772" s="20">
        <v>0</v>
      </c>
      <c r="X772" s="23" t="b">
        <v>0</v>
      </c>
      <c r="Y772" s="20"/>
      <c r="Z772" s="20" t="s">
        <v>871</v>
      </c>
      <c r="AA772" s="22">
        <v>19</v>
      </c>
      <c r="AB772" s="22">
        <v>21</v>
      </c>
      <c r="AC772" s="22">
        <v>0</v>
      </c>
      <c r="AD772" s="22">
        <v>126</v>
      </c>
      <c r="AE772" s="22">
        <v>0</v>
      </c>
      <c r="AF772" s="22">
        <v>2017</v>
      </c>
      <c r="AG772" s="22">
        <v>2</v>
      </c>
      <c r="AH772" s="20">
        <v>0</v>
      </c>
      <c r="AI772" s="20">
        <v>0</v>
      </c>
      <c r="AJ772" s="20" t="s">
        <v>585</v>
      </c>
      <c r="AK772" s="22">
        <v>0</v>
      </c>
      <c r="AL772" s="22">
        <v>0</v>
      </c>
      <c r="AM772" s="22">
        <v>0</v>
      </c>
      <c r="AN772" s="22">
        <v>0</v>
      </c>
      <c r="AO772" s="22">
        <v>0</v>
      </c>
      <c r="AP772" s="22">
        <v>0</v>
      </c>
      <c r="AQ772" s="22">
        <v>0</v>
      </c>
      <c r="AR772" s="22">
        <v>0</v>
      </c>
      <c r="AS772" s="22">
        <v>0</v>
      </c>
      <c r="AT772" s="22">
        <v>0</v>
      </c>
      <c r="AU772" s="22">
        <v>0</v>
      </c>
      <c r="AV772" s="22">
        <v>0</v>
      </c>
      <c r="AW772" s="22">
        <v>0</v>
      </c>
      <c r="AX772" s="20">
        <v>0</v>
      </c>
      <c r="AY772" s="20">
        <v>0</v>
      </c>
      <c r="AZ772" s="20">
        <v>0</v>
      </c>
      <c r="BA772" s="20">
        <v>0</v>
      </c>
      <c r="BB772" s="22">
        <v>0</v>
      </c>
      <c r="BC772" s="20">
        <v>0</v>
      </c>
      <c r="BD772" s="20">
        <v>0</v>
      </c>
      <c r="BE772" s="20">
        <v>0</v>
      </c>
      <c r="BF772" s="20">
        <v>0</v>
      </c>
      <c r="BG772" s="22">
        <v>818</v>
      </c>
      <c r="BH772" s="22">
        <v>351</v>
      </c>
      <c r="BI772" s="22">
        <v>816</v>
      </c>
      <c r="BJ772" s="22">
        <v>351</v>
      </c>
      <c r="BK772" s="22">
        <v>814</v>
      </c>
      <c r="BL772" s="22">
        <v>351</v>
      </c>
      <c r="BM772" s="22">
        <v>818</v>
      </c>
      <c r="BN772" s="22">
        <v>351</v>
      </c>
      <c r="BO772" s="20"/>
      <c r="BP772" s="20"/>
      <c r="BQ772" s="20"/>
      <c r="BR772" s="20"/>
      <c r="BS772" s="20"/>
      <c r="BT772" s="20"/>
      <c r="BU772" s="22">
        <v>0</v>
      </c>
      <c r="BV772" s="22">
        <v>0</v>
      </c>
      <c r="BW772" s="22">
        <v>0</v>
      </c>
      <c r="BX772" s="22">
        <v>0</v>
      </c>
      <c r="BY772" s="22">
        <v>0</v>
      </c>
      <c r="BZ772" s="22">
        <v>0</v>
      </c>
      <c r="CA772" s="22">
        <v>198</v>
      </c>
      <c r="CB772" s="22">
        <v>122</v>
      </c>
      <c r="CC772" s="22">
        <v>786</v>
      </c>
      <c r="CD772" s="22">
        <v>334</v>
      </c>
      <c r="CE772" s="22">
        <v>817</v>
      </c>
      <c r="CF772" s="22">
        <v>351</v>
      </c>
      <c r="CG772" s="22">
        <v>692</v>
      </c>
      <c r="CH772" s="22">
        <v>272</v>
      </c>
      <c r="CI772" s="22">
        <v>0</v>
      </c>
      <c r="CJ772" s="22">
        <v>0</v>
      </c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2">
        <v>75</v>
      </c>
      <c r="B773" s="22">
        <v>75</v>
      </c>
      <c r="C773" s="22">
        <v>109533</v>
      </c>
      <c r="D773" s="22">
        <v>0</v>
      </c>
      <c r="E773" s="22">
        <v>0</v>
      </c>
      <c r="F773" s="22">
        <v>-1</v>
      </c>
      <c r="G773" s="22">
        <v>1</v>
      </c>
      <c r="H773" s="22">
        <v>2</v>
      </c>
      <c r="I773" s="22">
        <v>2</v>
      </c>
      <c r="J773" s="20">
        <v>2.6</v>
      </c>
      <c r="K773" s="20">
        <v>3.4</v>
      </c>
      <c r="L773" s="22">
        <v>0</v>
      </c>
      <c r="M773" s="20" t="s">
        <v>173</v>
      </c>
      <c r="N773" s="20">
        <v>4</v>
      </c>
      <c r="O773" s="22">
        <v>532</v>
      </c>
      <c r="P773" s="23" t="b">
        <v>0</v>
      </c>
      <c r="Q773" s="20" t="s">
        <v>4305</v>
      </c>
      <c r="R773" s="20" t="s">
        <v>4306</v>
      </c>
      <c r="S773" s="22">
        <v>44</v>
      </c>
      <c r="T773" s="20" t="s">
        <v>1658</v>
      </c>
      <c r="U773" s="20">
        <v>2.8</v>
      </c>
      <c r="V773" s="20" t="s">
        <v>1659</v>
      </c>
      <c r="W773" s="20">
        <v>2.8</v>
      </c>
      <c r="X773" s="23" t="b">
        <v>0</v>
      </c>
      <c r="Y773" s="20"/>
      <c r="Z773" s="20" t="s">
        <v>936</v>
      </c>
      <c r="AA773" s="22">
        <v>19</v>
      </c>
      <c r="AB773" s="22">
        <v>21</v>
      </c>
      <c r="AC773" s="22">
        <v>73</v>
      </c>
      <c r="AD773" s="22">
        <v>522008</v>
      </c>
      <c r="AE773" s="22">
        <v>2253</v>
      </c>
      <c r="AF773" s="22">
        <v>279386</v>
      </c>
      <c r="AG773" s="22">
        <v>11149</v>
      </c>
      <c r="AH773" s="20">
        <v>0.9</v>
      </c>
      <c r="AI773" s="20">
        <v>16.600000000000001</v>
      </c>
      <c r="AJ773" s="20" t="s">
        <v>173</v>
      </c>
      <c r="AK773" s="22">
        <v>2272</v>
      </c>
      <c r="AL773" s="22">
        <v>1</v>
      </c>
      <c r="AM773" s="22">
        <v>3</v>
      </c>
      <c r="AN773" s="22">
        <v>5</v>
      </c>
      <c r="AO773" s="22">
        <v>42</v>
      </c>
      <c r="AP773" s="22">
        <v>0</v>
      </c>
      <c r="AQ773" s="22">
        <v>0</v>
      </c>
      <c r="AR773" s="22">
        <v>0</v>
      </c>
      <c r="AS773" s="22">
        <v>7</v>
      </c>
      <c r="AT773" s="22">
        <v>0</v>
      </c>
      <c r="AU773" s="22">
        <v>0</v>
      </c>
      <c r="AV773" s="22">
        <v>8</v>
      </c>
      <c r="AW773" s="22">
        <v>424</v>
      </c>
      <c r="AX773" s="20">
        <v>492.6</v>
      </c>
      <c r="AY773" s="20">
        <v>310.7</v>
      </c>
      <c r="AZ773" s="20">
        <v>132</v>
      </c>
      <c r="BA773" s="20">
        <v>93.6</v>
      </c>
      <c r="BB773" s="22">
        <v>25</v>
      </c>
      <c r="BC773" s="20">
        <v>1.1399999999999999</v>
      </c>
      <c r="BD773" s="20">
        <v>1.82</v>
      </c>
      <c r="BE773" s="20">
        <v>2.96</v>
      </c>
      <c r="BF773" s="20">
        <v>47.08</v>
      </c>
      <c r="BG773" s="22">
        <v>68</v>
      </c>
      <c r="BH773" s="22">
        <v>26</v>
      </c>
      <c r="BI773" s="22">
        <v>87</v>
      </c>
      <c r="BJ773" s="22">
        <v>15</v>
      </c>
      <c r="BK773" s="22">
        <v>194</v>
      </c>
      <c r="BL773" s="22">
        <v>43</v>
      </c>
      <c r="BM773" s="22">
        <v>109</v>
      </c>
      <c r="BN773" s="22">
        <v>20</v>
      </c>
      <c r="BO773" s="20"/>
      <c r="BP773" s="20"/>
      <c r="BQ773" s="20"/>
      <c r="BR773" s="20"/>
      <c r="BS773" s="20"/>
      <c r="BT773" s="20"/>
      <c r="BU773" s="22">
        <v>0.05</v>
      </c>
      <c r="BV773" s="22">
        <v>0</v>
      </c>
      <c r="BW773" s="22">
        <v>7.0000000000000007E-2</v>
      </c>
      <c r="BX773" s="22">
        <v>0.12</v>
      </c>
      <c r="BY773" s="22">
        <v>1.86</v>
      </c>
      <c r="BZ773" s="22">
        <v>1.66</v>
      </c>
      <c r="CA773" s="22">
        <v>521</v>
      </c>
      <c r="CB773" s="22">
        <v>89</v>
      </c>
      <c r="CC773" s="22">
        <v>55</v>
      </c>
      <c r="CD773" s="22">
        <v>11</v>
      </c>
      <c r="CE773" s="22">
        <v>164</v>
      </c>
      <c r="CF773" s="22">
        <v>40</v>
      </c>
      <c r="CG773" s="22">
        <v>115</v>
      </c>
      <c r="CH773" s="22">
        <v>47</v>
      </c>
      <c r="CI773" s="22">
        <v>0.99</v>
      </c>
      <c r="CJ773" s="22">
        <v>0.2</v>
      </c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2">
        <v>100</v>
      </c>
      <c r="B774" s="22">
        <v>100</v>
      </c>
      <c r="C774" s="22">
        <v>37096</v>
      </c>
      <c r="D774" s="22">
        <v>0</v>
      </c>
      <c r="E774" s="22">
        <v>0</v>
      </c>
      <c r="F774" s="22">
        <v>-3</v>
      </c>
      <c r="G774" s="22">
        <v>3</v>
      </c>
      <c r="H774" s="22">
        <v>0</v>
      </c>
      <c r="I774" s="22">
        <v>1</v>
      </c>
      <c r="J774" s="20">
        <v>-0.5</v>
      </c>
      <c r="K774" s="20">
        <v>0.5</v>
      </c>
      <c r="L774" s="22">
        <v>0</v>
      </c>
      <c r="M774" s="20" t="s">
        <v>1628</v>
      </c>
      <c r="N774" s="20">
        <v>0</v>
      </c>
      <c r="O774" s="22">
        <v>533</v>
      </c>
      <c r="P774" s="23" t="b">
        <v>0</v>
      </c>
      <c r="Q774" s="20"/>
      <c r="R774" s="20" t="s">
        <v>3274</v>
      </c>
      <c r="S774" s="22">
        <v>42</v>
      </c>
      <c r="T774" s="20" t="s">
        <v>1629</v>
      </c>
      <c r="U774" s="20">
        <v>2.6</v>
      </c>
      <c r="V774" s="20" t="s">
        <v>446</v>
      </c>
      <c r="W774" s="20">
        <v>1.2</v>
      </c>
      <c r="X774" s="23" t="b">
        <v>0</v>
      </c>
      <c r="Y774" s="20"/>
      <c r="Z774" s="20" t="s">
        <v>857</v>
      </c>
      <c r="AA774" s="22">
        <v>19</v>
      </c>
      <c r="AB774" s="22">
        <v>21</v>
      </c>
      <c r="AC774" s="22">
        <v>13</v>
      </c>
      <c r="AD774" s="22">
        <v>59547</v>
      </c>
      <c r="AE774" s="22">
        <v>300</v>
      </c>
      <c r="AF774" s="22">
        <v>235204</v>
      </c>
      <c r="AG774" s="22">
        <v>609</v>
      </c>
      <c r="AH774" s="20">
        <v>0</v>
      </c>
      <c r="AI774" s="20">
        <v>3.1</v>
      </c>
      <c r="AJ774" s="20" t="s">
        <v>446</v>
      </c>
      <c r="AK774" s="22">
        <v>316</v>
      </c>
      <c r="AL774" s="22">
        <v>0</v>
      </c>
      <c r="AM774" s="22">
        <v>0</v>
      </c>
      <c r="AN774" s="22">
        <v>1</v>
      </c>
      <c r="AO774" s="22">
        <v>9</v>
      </c>
      <c r="AP774" s="22">
        <v>0</v>
      </c>
      <c r="AQ774" s="22">
        <v>0</v>
      </c>
      <c r="AR774" s="22">
        <v>0</v>
      </c>
      <c r="AS774" s="22">
        <v>0</v>
      </c>
      <c r="AT774" s="22">
        <v>0</v>
      </c>
      <c r="AU774" s="22">
        <v>11</v>
      </c>
      <c r="AV774" s="22">
        <v>1</v>
      </c>
      <c r="AW774" s="22">
        <v>69</v>
      </c>
      <c r="AX774" s="20">
        <v>84.8</v>
      </c>
      <c r="AY774" s="20">
        <v>0</v>
      </c>
      <c r="AZ774" s="20">
        <v>0</v>
      </c>
      <c r="BA774" s="20">
        <v>8.5</v>
      </c>
      <c r="BB774" s="22">
        <v>3</v>
      </c>
      <c r="BC774" s="20">
        <v>0</v>
      </c>
      <c r="BD774" s="20">
        <v>0</v>
      </c>
      <c r="BE774" s="20">
        <v>0</v>
      </c>
      <c r="BF774" s="20">
        <v>6.15</v>
      </c>
      <c r="BG774" s="22">
        <v>372</v>
      </c>
      <c r="BH774" s="22">
        <v>29</v>
      </c>
      <c r="BI774" s="22">
        <v>640</v>
      </c>
      <c r="BJ774" s="22">
        <v>72</v>
      </c>
      <c r="BK774" s="22">
        <v>604</v>
      </c>
      <c r="BL774" s="22">
        <v>61</v>
      </c>
      <c r="BM774" s="22">
        <v>441</v>
      </c>
      <c r="BN774" s="22">
        <v>29</v>
      </c>
      <c r="BO774" s="20"/>
      <c r="BP774" s="20"/>
      <c r="BQ774" s="20"/>
      <c r="BR774" s="20"/>
      <c r="BS774" s="20"/>
      <c r="BT774" s="20"/>
      <c r="BU774" s="22">
        <v>0</v>
      </c>
      <c r="BV774" s="22">
        <v>3.13</v>
      </c>
      <c r="BW774" s="22">
        <v>0</v>
      </c>
      <c r="BX774" s="22">
        <v>0</v>
      </c>
      <c r="BY774" s="22">
        <v>1.75</v>
      </c>
      <c r="BZ774" s="22">
        <v>2.56</v>
      </c>
      <c r="CA774" s="22">
        <v>647</v>
      </c>
      <c r="CB774" s="22">
        <v>34</v>
      </c>
      <c r="CC774" s="22">
        <v>523</v>
      </c>
      <c r="CD774" s="22">
        <v>82</v>
      </c>
      <c r="CE774" s="22">
        <v>195</v>
      </c>
      <c r="CF774" s="22">
        <v>24</v>
      </c>
      <c r="CG774" s="22">
        <v>182</v>
      </c>
      <c r="CH774" s="22">
        <v>24</v>
      </c>
      <c r="CI774" s="22">
        <v>0.85</v>
      </c>
      <c r="CJ774" s="22">
        <v>0.28000000000000003</v>
      </c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2">
        <v>0</v>
      </c>
      <c r="B775" s="22">
        <v>0</v>
      </c>
      <c r="C775" s="22">
        <v>217593</v>
      </c>
      <c r="D775" s="22">
        <v>0</v>
      </c>
      <c r="E775" s="22">
        <v>0</v>
      </c>
      <c r="F775" s="22">
        <v>-4</v>
      </c>
      <c r="G775" s="22">
        <v>4</v>
      </c>
      <c r="H775" s="22">
        <v>0</v>
      </c>
      <c r="I775" s="22">
        <v>3</v>
      </c>
      <c r="J775" s="20">
        <v>0</v>
      </c>
      <c r="K775" s="20">
        <v>0</v>
      </c>
      <c r="L775" s="22">
        <v>0</v>
      </c>
      <c r="M775" s="20" t="s">
        <v>894</v>
      </c>
      <c r="N775" s="20">
        <v>0</v>
      </c>
      <c r="O775" s="22">
        <v>534</v>
      </c>
      <c r="P775" s="23" t="b">
        <v>0</v>
      </c>
      <c r="Q775" s="20" t="s">
        <v>3951</v>
      </c>
      <c r="R775" s="20" t="s">
        <v>3952</v>
      </c>
      <c r="S775" s="22">
        <v>46</v>
      </c>
      <c r="T775" s="20" t="s">
        <v>1647</v>
      </c>
      <c r="U775" s="20">
        <v>1.3</v>
      </c>
      <c r="V775" s="20" t="s">
        <v>1648</v>
      </c>
      <c r="W775" s="20">
        <v>0</v>
      </c>
      <c r="X775" s="23" t="b">
        <v>0</v>
      </c>
      <c r="Y775" s="20"/>
      <c r="Z775" s="20" t="s">
        <v>871</v>
      </c>
      <c r="AA775" s="22">
        <v>19</v>
      </c>
      <c r="AB775" s="22">
        <v>21</v>
      </c>
      <c r="AC775" s="22">
        <v>19</v>
      </c>
      <c r="AD775" s="22">
        <v>4470</v>
      </c>
      <c r="AE775" s="22">
        <v>0</v>
      </c>
      <c r="AF775" s="22">
        <v>11524</v>
      </c>
      <c r="AG775" s="22">
        <v>24</v>
      </c>
      <c r="AH775" s="20">
        <v>0</v>
      </c>
      <c r="AI775" s="20">
        <v>4.0999999999999996</v>
      </c>
      <c r="AJ775" s="20" t="s">
        <v>2316</v>
      </c>
      <c r="AK775" s="22">
        <v>418</v>
      </c>
      <c r="AL775" s="22">
        <v>0</v>
      </c>
      <c r="AM775" s="22">
        <v>0</v>
      </c>
      <c r="AN775" s="22">
        <v>1</v>
      </c>
      <c r="AO775" s="22">
        <v>9</v>
      </c>
      <c r="AP775" s="22">
        <v>0</v>
      </c>
      <c r="AQ775" s="22">
        <v>0</v>
      </c>
      <c r="AR775" s="22">
        <v>0</v>
      </c>
      <c r="AS775" s="22">
        <v>0</v>
      </c>
      <c r="AT775" s="22">
        <v>0</v>
      </c>
      <c r="AU775" s="22">
        <v>0</v>
      </c>
      <c r="AV775" s="22">
        <v>0</v>
      </c>
      <c r="AW775" s="22">
        <v>68</v>
      </c>
      <c r="AX775" s="20">
        <v>64.2</v>
      </c>
      <c r="AY775" s="20">
        <v>75.5</v>
      </c>
      <c r="AZ775" s="20">
        <v>79</v>
      </c>
      <c r="BA775" s="20">
        <v>21.9</v>
      </c>
      <c r="BB775" s="22">
        <v>4</v>
      </c>
      <c r="BC775" s="20">
        <v>0.31</v>
      </c>
      <c r="BD775" s="20">
        <v>0.34</v>
      </c>
      <c r="BE775" s="20">
        <v>0.65</v>
      </c>
      <c r="BF775" s="20">
        <v>9.49</v>
      </c>
      <c r="BG775" s="22">
        <v>406</v>
      </c>
      <c r="BH775" s="22">
        <v>172</v>
      </c>
      <c r="BI775" s="22">
        <v>306</v>
      </c>
      <c r="BJ775" s="22">
        <v>167</v>
      </c>
      <c r="BK775" s="22">
        <v>264</v>
      </c>
      <c r="BL775" s="22">
        <v>134</v>
      </c>
      <c r="BM775" s="22">
        <v>362</v>
      </c>
      <c r="BN775" s="22">
        <v>162</v>
      </c>
      <c r="BO775" s="20"/>
      <c r="BP775" s="20"/>
      <c r="BQ775" s="20"/>
      <c r="BR775" s="20"/>
      <c r="BS775" s="20"/>
      <c r="BT775" s="20"/>
      <c r="BU775" s="22">
        <v>7.0000000000000007E-2</v>
      </c>
      <c r="BV775" s="22">
        <v>0</v>
      </c>
      <c r="BW775" s="22">
        <v>7.0000000000000007E-2</v>
      </c>
      <c r="BX775" s="22">
        <v>0.14000000000000001</v>
      </c>
      <c r="BY775" s="22">
        <v>2.04</v>
      </c>
      <c r="BZ775" s="22">
        <v>1.94</v>
      </c>
      <c r="CA775" s="22">
        <v>343</v>
      </c>
      <c r="CB775" s="22">
        <v>222</v>
      </c>
      <c r="CC775" s="22">
        <v>725</v>
      </c>
      <c r="CD775" s="22">
        <v>292</v>
      </c>
      <c r="CE775" s="22">
        <v>411</v>
      </c>
      <c r="CF775" s="22">
        <v>186</v>
      </c>
      <c r="CG775" s="22">
        <v>548</v>
      </c>
      <c r="CH775" s="22">
        <v>192</v>
      </c>
      <c r="CI775" s="22">
        <v>0.86</v>
      </c>
      <c r="CJ775" s="22">
        <v>0.22</v>
      </c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2">
        <v>84939</v>
      </c>
      <c r="D776" s="22">
        <v>0</v>
      </c>
      <c r="E776" s="22">
        <v>0</v>
      </c>
      <c r="F776" s="22">
        <v>-4</v>
      </c>
      <c r="G776" s="22">
        <v>4</v>
      </c>
      <c r="H776" s="22">
        <v>1</v>
      </c>
      <c r="I776" s="22">
        <v>4</v>
      </c>
      <c r="J776" s="20">
        <v>1.5</v>
      </c>
      <c r="K776" s="20">
        <v>2.5</v>
      </c>
      <c r="L776" s="22">
        <v>7</v>
      </c>
      <c r="M776" s="20" t="s">
        <v>1087</v>
      </c>
      <c r="N776" s="20">
        <v>2</v>
      </c>
      <c r="O776" s="22">
        <v>535</v>
      </c>
      <c r="P776" s="23" t="b">
        <v>0</v>
      </c>
      <c r="Q776" s="20"/>
      <c r="R776" s="20"/>
      <c r="S776" s="22">
        <v>56</v>
      </c>
      <c r="T776" s="20" t="s">
        <v>1627</v>
      </c>
      <c r="U776" s="20">
        <v>2.1</v>
      </c>
      <c r="V776" s="20" t="s">
        <v>636</v>
      </c>
      <c r="W776" s="20">
        <v>0.7</v>
      </c>
      <c r="X776" s="23" t="b">
        <v>0</v>
      </c>
      <c r="Y776" s="20"/>
      <c r="Z776" s="20" t="s">
        <v>857</v>
      </c>
      <c r="AA776" s="22">
        <v>19</v>
      </c>
      <c r="AB776" s="22">
        <v>21</v>
      </c>
      <c r="AC776" s="22">
        <v>29</v>
      </c>
      <c r="AD776" s="22">
        <v>56924</v>
      </c>
      <c r="AE776" s="22">
        <v>1952</v>
      </c>
      <c r="AF776" s="22">
        <v>182437</v>
      </c>
      <c r="AG776" s="22">
        <v>472</v>
      </c>
      <c r="AH776" s="20">
        <v>0.4</v>
      </c>
      <c r="AI776" s="20">
        <v>5.2</v>
      </c>
      <c r="AJ776" s="20" t="s">
        <v>636</v>
      </c>
      <c r="AK776" s="22">
        <v>253</v>
      </c>
      <c r="AL776" s="22">
        <v>1</v>
      </c>
      <c r="AM776" s="22">
        <v>2</v>
      </c>
      <c r="AN776" s="22">
        <v>0</v>
      </c>
      <c r="AO776" s="22">
        <v>7</v>
      </c>
      <c r="AP776" s="22">
        <v>0</v>
      </c>
      <c r="AQ776" s="22">
        <v>0</v>
      </c>
      <c r="AR776" s="22">
        <v>0</v>
      </c>
      <c r="AS776" s="22">
        <v>1</v>
      </c>
      <c r="AT776" s="22">
        <v>0</v>
      </c>
      <c r="AU776" s="22">
        <v>0</v>
      </c>
      <c r="AV776" s="22">
        <v>4</v>
      </c>
      <c r="AW776" s="22">
        <v>90</v>
      </c>
      <c r="AX776" s="20">
        <v>78.2</v>
      </c>
      <c r="AY776" s="20">
        <v>57.2</v>
      </c>
      <c r="AZ776" s="20">
        <v>90</v>
      </c>
      <c r="BA776" s="20">
        <v>22.5</v>
      </c>
      <c r="BB776" s="22">
        <v>2</v>
      </c>
      <c r="BC776" s="20">
        <v>1.03</v>
      </c>
      <c r="BD776" s="20">
        <v>0.08</v>
      </c>
      <c r="BE776" s="20">
        <v>1.1100000000000001</v>
      </c>
      <c r="BF776" s="20">
        <v>6.02</v>
      </c>
      <c r="BG776" s="22">
        <v>383</v>
      </c>
      <c r="BH776" s="22">
        <v>46</v>
      </c>
      <c r="BI776" s="22">
        <v>334</v>
      </c>
      <c r="BJ776" s="22">
        <v>45</v>
      </c>
      <c r="BK776" s="22">
        <v>244</v>
      </c>
      <c r="BL776" s="22">
        <v>49</v>
      </c>
      <c r="BM776" s="22">
        <v>359</v>
      </c>
      <c r="BN776" s="22">
        <v>46</v>
      </c>
      <c r="BO776" s="20"/>
      <c r="BP776" s="20"/>
      <c r="BQ776" s="20"/>
      <c r="BR776" s="20"/>
      <c r="BS776" s="20"/>
      <c r="BT776" s="20"/>
      <c r="BU776" s="22">
        <v>0.37</v>
      </c>
      <c r="BV776" s="22">
        <v>0</v>
      </c>
      <c r="BW776" s="22">
        <v>0.03</v>
      </c>
      <c r="BX776" s="22">
        <v>0.4</v>
      </c>
      <c r="BY776" s="22">
        <v>2.14</v>
      </c>
      <c r="BZ776" s="22">
        <v>2.4900000000000002</v>
      </c>
      <c r="CA776" s="22">
        <v>91</v>
      </c>
      <c r="CB776" s="22">
        <v>27</v>
      </c>
      <c r="CC776" s="22">
        <v>174</v>
      </c>
      <c r="CD776" s="22">
        <v>25</v>
      </c>
      <c r="CE776" s="22">
        <v>291</v>
      </c>
      <c r="CF776" s="22">
        <v>43</v>
      </c>
      <c r="CG776" s="22">
        <v>226</v>
      </c>
      <c r="CH776" s="22">
        <v>36</v>
      </c>
      <c r="CI776" s="22">
        <v>0.71</v>
      </c>
      <c r="CJ776" s="22">
        <v>0</v>
      </c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2">
        <v>100</v>
      </c>
      <c r="B777" s="22">
        <v>100</v>
      </c>
      <c r="C777" s="22">
        <v>222018</v>
      </c>
      <c r="D777" s="22">
        <v>0</v>
      </c>
      <c r="E777" s="22">
        <v>0</v>
      </c>
      <c r="F777" s="22">
        <v>-1</v>
      </c>
      <c r="G777" s="22">
        <v>1</v>
      </c>
      <c r="H777" s="22">
        <v>0</v>
      </c>
      <c r="I777" s="22">
        <v>2</v>
      </c>
      <c r="J777" s="20">
        <v>0.3</v>
      </c>
      <c r="K777" s="20">
        <v>1.3</v>
      </c>
      <c r="L777" s="22">
        <v>0</v>
      </c>
      <c r="M777" s="20" t="s">
        <v>998</v>
      </c>
      <c r="N777" s="20">
        <v>0.8</v>
      </c>
      <c r="O777" s="22">
        <v>536</v>
      </c>
      <c r="P777" s="23" t="b">
        <v>0</v>
      </c>
      <c r="Q777" s="20"/>
      <c r="R777" s="20" t="s">
        <v>3205</v>
      </c>
      <c r="S777" s="22">
        <v>44</v>
      </c>
      <c r="T777" s="20" t="s">
        <v>1649</v>
      </c>
      <c r="U777" s="20">
        <v>1.3</v>
      </c>
      <c r="V777" s="20" t="s">
        <v>458</v>
      </c>
      <c r="W777" s="20">
        <v>0.1</v>
      </c>
      <c r="X777" s="23" t="b">
        <v>0</v>
      </c>
      <c r="Y777" s="20"/>
      <c r="Z777" s="20" t="s">
        <v>857</v>
      </c>
      <c r="AA777" s="22">
        <v>19</v>
      </c>
      <c r="AB777" s="22">
        <v>21</v>
      </c>
      <c r="AC777" s="22">
        <v>12</v>
      </c>
      <c r="AD777" s="22">
        <v>4224</v>
      </c>
      <c r="AE777" s="22">
        <v>86</v>
      </c>
      <c r="AF777" s="22">
        <v>7594</v>
      </c>
      <c r="AG777" s="22">
        <v>68</v>
      </c>
      <c r="AH777" s="20">
        <v>0.2</v>
      </c>
      <c r="AI777" s="20">
        <v>2.7</v>
      </c>
      <c r="AJ777" s="20" t="s">
        <v>458</v>
      </c>
      <c r="AK777" s="22">
        <v>397</v>
      </c>
      <c r="AL777" s="22">
        <v>0</v>
      </c>
      <c r="AM777" s="22">
        <v>0</v>
      </c>
      <c r="AN777" s="22">
        <v>1</v>
      </c>
      <c r="AO777" s="22">
        <v>12</v>
      </c>
      <c r="AP777" s="22">
        <v>0</v>
      </c>
      <c r="AQ777" s="22">
        <v>0</v>
      </c>
      <c r="AR777" s="22">
        <v>0</v>
      </c>
      <c r="AS777" s="22">
        <v>1</v>
      </c>
      <c r="AT777" s="22">
        <v>0</v>
      </c>
      <c r="AU777" s="22">
        <v>0</v>
      </c>
      <c r="AV777" s="22">
        <v>0</v>
      </c>
      <c r="AW777" s="22">
        <v>68</v>
      </c>
      <c r="AX777" s="20">
        <v>53.4</v>
      </c>
      <c r="AY777" s="20">
        <v>16.2</v>
      </c>
      <c r="AZ777" s="20">
        <v>21</v>
      </c>
      <c r="BA777" s="20">
        <v>9.1999999999999993</v>
      </c>
      <c r="BB777" s="22">
        <v>4</v>
      </c>
      <c r="BC777" s="20">
        <v>0.21</v>
      </c>
      <c r="BD777" s="20">
        <v>7.0000000000000007E-2</v>
      </c>
      <c r="BE777" s="20">
        <v>0.28000000000000003</v>
      </c>
      <c r="BF777" s="20">
        <v>10.57</v>
      </c>
      <c r="BG777" s="22">
        <v>415</v>
      </c>
      <c r="BH777" s="22">
        <v>157</v>
      </c>
      <c r="BI777" s="22">
        <v>416</v>
      </c>
      <c r="BJ777" s="22">
        <v>151</v>
      </c>
      <c r="BK777" s="22">
        <v>395</v>
      </c>
      <c r="BL777" s="22">
        <v>139</v>
      </c>
      <c r="BM777" s="22">
        <v>437</v>
      </c>
      <c r="BN777" s="22">
        <v>157</v>
      </c>
      <c r="BO777" s="20"/>
      <c r="BP777" s="20"/>
      <c r="BQ777" s="20"/>
      <c r="BR777" s="20"/>
      <c r="BS777" s="20"/>
      <c r="BT777" s="20"/>
      <c r="BU777" s="22">
        <v>0.05</v>
      </c>
      <c r="BV777" s="22">
        <v>0</v>
      </c>
      <c r="BW777" s="22">
        <v>0.02</v>
      </c>
      <c r="BX777" s="22">
        <v>7.0000000000000007E-2</v>
      </c>
      <c r="BY777" s="22">
        <v>2.4</v>
      </c>
      <c r="BZ777" s="22">
        <v>2.72</v>
      </c>
      <c r="CA777" s="22">
        <v>549</v>
      </c>
      <c r="CB777" s="22">
        <v>108</v>
      </c>
      <c r="CC777" s="22">
        <v>265</v>
      </c>
      <c r="CD777" s="22">
        <v>89</v>
      </c>
      <c r="CE777" s="22">
        <v>408</v>
      </c>
      <c r="CF777" s="22">
        <v>141</v>
      </c>
      <c r="CG777" s="22">
        <v>466</v>
      </c>
      <c r="CH777" s="22">
        <v>180</v>
      </c>
      <c r="CI777" s="22">
        <v>0.91</v>
      </c>
      <c r="CJ777" s="22">
        <v>0.23</v>
      </c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2">
        <v>0</v>
      </c>
      <c r="B778" s="22">
        <v>0</v>
      </c>
      <c r="C778" s="22">
        <v>201057</v>
      </c>
      <c r="D778" s="22">
        <v>0</v>
      </c>
      <c r="E778" s="22">
        <v>0</v>
      </c>
      <c r="F778" s="22">
        <v>-3</v>
      </c>
      <c r="G778" s="22">
        <v>3</v>
      </c>
      <c r="H778" s="22">
        <v>0</v>
      </c>
      <c r="I778" s="22">
        <v>2</v>
      </c>
      <c r="J778" s="20">
        <v>0</v>
      </c>
      <c r="K778" s="20">
        <v>0</v>
      </c>
      <c r="L778" s="22">
        <v>0</v>
      </c>
      <c r="M778" s="20" t="s">
        <v>1666</v>
      </c>
      <c r="N778" s="20">
        <v>0</v>
      </c>
      <c r="O778" s="22">
        <v>537</v>
      </c>
      <c r="P778" s="23" t="b">
        <v>0</v>
      </c>
      <c r="Q778" s="20" t="s">
        <v>3628</v>
      </c>
      <c r="R778" s="20" t="s">
        <v>3629</v>
      </c>
      <c r="S778" s="22">
        <v>42</v>
      </c>
      <c r="T778" s="20" t="s">
        <v>1667</v>
      </c>
      <c r="U778" s="20">
        <v>0.5</v>
      </c>
      <c r="V778" s="20" t="s">
        <v>562</v>
      </c>
      <c r="W778" s="20">
        <v>0.1</v>
      </c>
      <c r="X778" s="23" t="b">
        <v>0</v>
      </c>
      <c r="Y778" s="20"/>
      <c r="Z778" s="20" t="s">
        <v>871</v>
      </c>
      <c r="AA778" s="22">
        <v>19</v>
      </c>
      <c r="AB778" s="22">
        <v>21</v>
      </c>
      <c r="AC778" s="22">
        <v>2</v>
      </c>
      <c r="AD778" s="22">
        <v>4290</v>
      </c>
      <c r="AE778" s="22">
        <v>0</v>
      </c>
      <c r="AF778" s="22">
        <v>14017</v>
      </c>
      <c r="AG778" s="22">
        <v>38</v>
      </c>
      <c r="AH778" s="20">
        <v>0</v>
      </c>
      <c r="AI778" s="20">
        <v>0.5</v>
      </c>
      <c r="AJ778" s="20" t="s">
        <v>562</v>
      </c>
      <c r="AK778" s="22">
        <v>19</v>
      </c>
      <c r="AL778" s="22">
        <v>0</v>
      </c>
      <c r="AM778" s="22">
        <v>0</v>
      </c>
      <c r="AN778" s="22">
        <v>0</v>
      </c>
      <c r="AO778" s="22">
        <v>1</v>
      </c>
      <c r="AP778" s="22">
        <v>0</v>
      </c>
      <c r="AQ778" s="22">
        <v>0</v>
      </c>
      <c r="AR778" s="22">
        <v>0</v>
      </c>
      <c r="AS778" s="22">
        <v>2</v>
      </c>
      <c r="AT778" s="22">
        <v>0</v>
      </c>
      <c r="AU778" s="22">
        <v>0</v>
      </c>
      <c r="AV778" s="22">
        <v>0</v>
      </c>
      <c r="AW778" s="22">
        <v>7</v>
      </c>
      <c r="AX778" s="20">
        <v>8.6</v>
      </c>
      <c r="AY778" s="20">
        <v>0.7</v>
      </c>
      <c r="AZ778" s="20">
        <v>0</v>
      </c>
      <c r="BA778" s="20">
        <v>0.9</v>
      </c>
      <c r="BB778" s="22">
        <v>0</v>
      </c>
      <c r="BC778" s="20">
        <v>0</v>
      </c>
      <c r="BD778" s="20">
        <v>0</v>
      </c>
      <c r="BE778" s="20">
        <v>0</v>
      </c>
      <c r="BF778" s="20">
        <v>0.47</v>
      </c>
      <c r="BG778" s="22">
        <v>485</v>
      </c>
      <c r="BH778" s="22">
        <v>178</v>
      </c>
      <c r="BI778" s="22">
        <v>483</v>
      </c>
      <c r="BJ778" s="22">
        <v>178</v>
      </c>
      <c r="BK778" s="22">
        <v>609</v>
      </c>
      <c r="BL778" s="22">
        <v>251</v>
      </c>
      <c r="BM778" s="22">
        <v>505</v>
      </c>
      <c r="BN778" s="22">
        <v>180</v>
      </c>
      <c r="BO778" s="20"/>
      <c r="BP778" s="20"/>
      <c r="BQ778" s="20"/>
      <c r="BR778" s="20"/>
      <c r="BS778" s="20"/>
      <c r="BT778" s="20"/>
      <c r="BU778" s="22">
        <v>0</v>
      </c>
      <c r="BV778" s="22">
        <v>0</v>
      </c>
      <c r="BW778" s="22">
        <v>0</v>
      </c>
      <c r="BX778" s="22">
        <v>0</v>
      </c>
      <c r="BY778" s="22">
        <v>2.23</v>
      </c>
      <c r="BZ778" s="22">
        <v>4.74</v>
      </c>
      <c r="CA778" s="22">
        <v>656</v>
      </c>
      <c r="CB778" s="22">
        <v>155</v>
      </c>
      <c r="CC778" s="22">
        <v>527</v>
      </c>
      <c r="CD778" s="22">
        <v>215</v>
      </c>
      <c r="CE778" s="22">
        <v>538</v>
      </c>
      <c r="CF778" s="22">
        <v>181</v>
      </c>
      <c r="CG778" s="22">
        <v>450</v>
      </c>
      <c r="CH778" s="22">
        <v>174</v>
      </c>
      <c r="CI778" s="22">
        <v>0</v>
      </c>
      <c r="CJ778" s="22">
        <v>0</v>
      </c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2">
        <v>487837</v>
      </c>
      <c r="D779" s="22">
        <v>-1</v>
      </c>
      <c r="E779" s="22">
        <v>1</v>
      </c>
      <c r="F779" s="22">
        <v>-4</v>
      </c>
      <c r="G779" s="22">
        <v>4</v>
      </c>
      <c r="H779" s="22">
        <v>0</v>
      </c>
      <c r="I779" s="22">
        <v>4</v>
      </c>
      <c r="J779" s="20">
        <v>-0.5</v>
      </c>
      <c r="K779" s="20">
        <v>0.5</v>
      </c>
      <c r="L779" s="22">
        <v>0</v>
      </c>
      <c r="M779" s="20" t="s">
        <v>1670</v>
      </c>
      <c r="N779" s="20">
        <v>0</v>
      </c>
      <c r="O779" s="22">
        <v>538</v>
      </c>
      <c r="P779" s="23" t="b">
        <v>0</v>
      </c>
      <c r="Q779" s="20"/>
      <c r="R779" s="20"/>
      <c r="S779" s="22">
        <v>41</v>
      </c>
      <c r="T779" s="20" t="s">
        <v>1671</v>
      </c>
      <c r="U779" s="20">
        <v>1</v>
      </c>
      <c r="V779" s="20" t="s">
        <v>1672</v>
      </c>
      <c r="W779" s="20">
        <v>4.5</v>
      </c>
      <c r="X779" s="23" t="b">
        <v>0</v>
      </c>
      <c r="Y779" s="20"/>
      <c r="Z779" s="20" t="s">
        <v>857</v>
      </c>
      <c r="AA779" s="22">
        <v>19</v>
      </c>
      <c r="AB779" s="22">
        <v>21</v>
      </c>
      <c r="AC779" s="22">
        <v>5</v>
      </c>
      <c r="AD779" s="22">
        <v>766356</v>
      </c>
      <c r="AE779" s="22">
        <v>5546</v>
      </c>
      <c r="AF779" s="22">
        <v>1411574</v>
      </c>
      <c r="AG779" s="22">
        <v>4810</v>
      </c>
      <c r="AH779" s="20">
        <v>0</v>
      </c>
      <c r="AI779" s="20">
        <v>1.2</v>
      </c>
      <c r="AJ779" s="20" t="s">
        <v>1672</v>
      </c>
      <c r="AK779" s="22">
        <v>75</v>
      </c>
      <c r="AL779" s="22">
        <v>0</v>
      </c>
      <c r="AM779" s="22">
        <v>0</v>
      </c>
      <c r="AN779" s="22">
        <v>0</v>
      </c>
      <c r="AO779" s="22">
        <v>2</v>
      </c>
      <c r="AP779" s="22">
        <v>0</v>
      </c>
      <c r="AQ779" s="22">
        <v>0</v>
      </c>
      <c r="AR779" s="22">
        <v>0</v>
      </c>
      <c r="AS779" s="22">
        <v>0</v>
      </c>
      <c r="AT779" s="22">
        <v>0</v>
      </c>
      <c r="AU779" s="22">
        <v>0</v>
      </c>
      <c r="AV779" s="22">
        <v>0</v>
      </c>
      <c r="AW779" s="22">
        <v>14</v>
      </c>
      <c r="AX779" s="20">
        <v>0.2</v>
      </c>
      <c r="AY779" s="20">
        <v>2.4</v>
      </c>
      <c r="AZ779" s="20">
        <v>5</v>
      </c>
      <c r="BA779" s="20">
        <v>0.8</v>
      </c>
      <c r="BB779" s="22">
        <v>0</v>
      </c>
      <c r="BC779" s="20">
        <v>0.16</v>
      </c>
      <c r="BD779" s="20">
        <v>0.01</v>
      </c>
      <c r="BE779" s="20">
        <v>0.17</v>
      </c>
      <c r="BF779" s="20">
        <v>2.89</v>
      </c>
      <c r="BG779" s="22">
        <v>528</v>
      </c>
      <c r="BH779" s="22">
        <v>64</v>
      </c>
      <c r="BI779" s="22">
        <v>461</v>
      </c>
      <c r="BJ779" s="22">
        <v>59</v>
      </c>
      <c r="BK779" s="22">
        <v>439</v>
      </c>
      <c r="BL779" s="22">
        <v>61</v>
      </c>
      <c r="BM779" s="22">
        <v>507</v>
      </c>
      <c r="BN779" s="22">
        <v>61</v>
      </c>
      <c r="BO779" s="20"/>
      <c r="BP779" s="20"/>
      <c r="BQ779" s="20"/>
      <c r="BR779" s="20"/>
      <c r="BS779" s="20"/>
      <c r="BT779" s="20"/>
      <c r="BU779" s="22">
        <v>0.19</v>
      </c>
      <c r="BV779" s="22">
        <v>0</v>
      </c>
      <c r="BW779" s="22">
        <v>0.01</v>
      </c>
      <c r="BX779" s="22">
        <v>0.2</v>
      </c>
      <c r="BY779" s="22">
        <v>3.47</v>
      </c>
      <c r="BZ779" s="22">
        <v>2.4</v>
      </c>
      <c r="CA779" s="22">
        <v>673</v>
      </c>
      <c r="CB779" s="22">
        <v>109</v>
      </c>
      <c r="CC779" s="22">
        <v>522</v>
      </c>
      <c r="CD779" s="22">
        <v>45</v>
      </c>
      <c r="CE779" s="22">
        <v>447</v>
      </c>
      <c r="CF779" s="22">
        <v>55</v>
      </c>
      <c r="CG779" s="22">
        <v>82</v>
      </c>
      <c r="CH779" s="22">
        <v>11</v>
      </c>
      <c r="CI779" s="22">
        <v>0</v>
      </c>
      <c r="CJ779" s="22">
        <v>0</v>
      </c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2">
        <v>100</v>
      </c>
      <c r="B780" s="22">
        <v>100</v>
      </c>
      <c r="C780" s="22">
        <v>224024</v>
      </c>
      <c r="D780" s="22">
        <v>0</v>
      </c>
      <c r="E780" s="22">
        <v>0</v>
      </c>
      <c r="F780" s="22">
        <v>0</v>
      </c>
      <c r="G780" s="22">
        <v>0</v>
      </c>
      <c r="H780" s="22">
        <v>1</v>
      </c>
      <c r="I780" s="22">
        <v>3</v>
      </c>
      <c r="J780" s="20">
        <v>2</v>
      </c>
      <c r="K780" s="20">
        <v>3</v>
      </c>
      <c r="L780" s="22">
        <v>6</v>
      </c>
      <c r="M780" s="20" t="s">
        <v>895</v>
      </c>
      <c r="N780" s="20">
        <v>2.5</v>
      </c>
      <c r="O780" s="22">
        <v>539</v>
      </c>
      <c r="P780" s="23" t="b">
        <v>0</v>
      </c>
      <c r="Q780" s="20"/>
      <c r="R780" s="20" t="s">
        <v>3566</v>
      </c>
      <c r="S780" s="22">
        <v>60</v>
      </c>
      <c r="T780" s="20" t="s">
        <v>1668</v>
      </c>
      <c r="U780" s="20">
        <v>3.5</v>
      </c>
      <c r="V780" s="20" t="s">
        <v>1669</v>
      </c>
      <c r="W780" s="20">
        <v>1.8</v>
      </c>
      <c r="X780" s="23" t="b">
        <v>0</v>
      </c>
      <c r="Y780" s="20"/>
      <c r="Z780" s="20" t="s">
        <v>857</v>
      </c>
      <c r="AA780" s="22">
        <v>19</v>
      </c>
      <c r="AB780" s="22">
        <v>21</v>
      </c>
      <c r="AC780" s="22">
        <v>73</v>
      </c>
      <c r="AD780" s="22">
        <v>322884</v>
      </c>
      <c r="AE780" s="22">
        <v>10725</v>
      </c>
      <c r="AF780" s="22">
        <v>369517</v>
      </c>
      <c r="AG780" s="22">
        <v>1109</v>
      </c>
      <c r="AH780" s="20">
        <v>0.4</v>
      </c>
      <c r="AI780" s="20">
        <v>12.2</v>
      </c>
      <c r="AJ780" s="20" t="s">
        <v>2317</v>
      </c>
      <c r="AK780" s="22">
        <v>1761</v>
      </c>
      <c r="AL780" s="22">
        <v>3</v>
      </c>
      <c r="AM780" s="22">
        <v>5</v>
      </c>
      <c r="AN780" s="22">
        <v>4</v>
      </c>
      <c r="AO780" s="22">
        <v>28</v>
      </c>
      <c r="AP780" s="22">
        <v>0</v>
      </c>
      <c r="AQ780" s="22">
        <v>0</v>
      </c>
      <c r="AR780" s="22">
        <v>0</v>
      </c>
      <c r="AS780" s="22">
        <v>7</v>
      </c>
      <c r="AT780" s="22">
        <v>0</v>
      </c>
      <c r="AU780" s="22">
        <v>0</v>
      </c>
      <c r="AV780" s="22">
        <v>5</v>
      </c>
      <c r="AW780" s="22">
        <v>294</v>
      </c>
      <c r="AX780" s="20">
        <v>407.4</v>
      </c>
      <c r="AY780" s="20">
        <v>490</v>
      </c>
      <c r="AZ780" s="20">
        <v>224</v>
      </c>
      <c r="BA780" s="20">
        <v>112.2</v>
      </c>
      <c r="BB780" s="22">
        <v>21</v>
      </c>
      <c r="BC780" s="20">
        <v>3.74</v>
      </c>
      <c r="BD780" s="20">
        <v>3.65</v>
      </c>
      <c r="BE780" s="20">
        <v>7.39</v>
      </c>
      <c r="BF780" s="20">
        <v>30.42</v>
      </c>
      <c r="BG780" s="22">
        <v>113</v>
      </c>
      <c r="BH780" s="22">
        <v>48</v>
      </c>
      <c r="BI780" s="22">
        <v>40</v>
      </c>
      <c r="BJ780" s="22">
        <v>34</v>
      </c>
      <c r="BK780" s="22">
        <v>126</v>
      </c>
      <c r="BL780" s="22">
        <v>81</v>
      </c>
      <c r="BM780" s="22">
        <v>77</v>
      </c>
      <c r="BN780" s="22">
        <v>55</v>
      </c>
      <c r="BO780" s="20"/>
      <c r="BP780" s="20"/>
      <c r="BQ780" s="20"/>
      <c r="BR780" s="20"/>
      <c r="BS780" s="22">
        <v>3</v>
      </c>
      <c r="BT780" s="20"/>
      <c r="BU780" s="22">
        <v>0.19</v>
      </c>
      <c r="BV780" s="22">
        <v>0</v>
      </c>
      <c r="BW780" s="22">
        <v>0.19</v>
      </c>
      <c r="BX780" s="22">
        <v>0.38</v>
      </c>
      <c r="BY780" s="22">
        <v>1.55</v>
      </c>
      <c r="BZ780" s="22">
        <v>1.43</v>
      </c>
      <c r="CA780" s="22">
        <v>65</v>
      </c>
      <c r="CB780" s="22">
        <v>40</v>
      </c>
      <c r="CC780" s="22">
        <v>137</v>
      </c>
      <c r="CD780" s="22">
        <v>63</v>
      </c>
      <c r="CE780" s="22">
        <v>103</v>
      </c>
      <c r="CF780" s="22">
        <v>53</v>
      </c>
      <c r="CG780" s="22">
        <v>154</v>
      </c>
      <c r="CH780" s="22">
        <v>48</v>
      </c>
      <c r="CI780" s="22">
        <v>1.07</v>
      </c>
      <c r="CJ780" s="22">
        <v>0.2</v>
      </c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2">
        <v>0</v>
      </c>
      <c r="B781" s="22">
        <v>0</v>
      </c>
      <c r="C781" s="22">
        <v>195899</v>
      </c>
      <c r="D781" s="22">
        <v>0</v>
      </c>
      <c r="E781" s="22">
        <v>0</v>
      </c>
      <c r="F781" s="22">
        <v>0</v>
      </c>
      <c r="G781" s="22">
        <v>0</v>
      </c>
      <c r="H781" s="22">
        <v>0</v>
      </c>
      <c r="I781" s="22">
        <v>4</v>
      </c>
      <c r="J781" s="20">
        <v>0</v>
      </c>
      <c r="K781" s="20">
        <v>0</v>
      </c>
      <c r="L781" s="22">
        <v>0</v>
      </c>
      <c r="M781" s="20" t="s">
        <v>1656</v>
      </c>
      <c r="N781" s="20">
        <v>0</v>
      </c>
      <c r="O781" s="22">
        <v>541</v>
      </c>
      <c r="P781" s="23" t="b">
        <v>0</v>
      </c>
      <c r="Q781" s="20" t="s">
        <v>2585</v>
      </c>
      <c r="R781" s="20" t="s">
        <v>2586</v>
      </c>
      <c r="S781" s="22">
        <v>60</v>
      </c>
      <c r="T781" s="20" t="s">
        <v>1657</v>
      </c>
      <c r="U781" s="20">
        <v>0</v>
      </c>
      <c r="V781" s="20" t="s">
        <v>535</v>
      </c>
      <c r="W781" s="20">
        <v>0</v>
      </c>
      <c r="X781" s="23" t="b">
        <v>0</v>
      </c>
      <c r="Y781" s="20"/>
      <c r="Z781" s="20" t="s">
        <v>871</v>
      </c>
      <c r="AA781" s="22">
        <v>19</v>
      </c>
      <c r="AB781" s="22">
        <v>21</v>
      </c>
      <c r="AC781" s="22">
        <v>0</v>
      </c>
      <c r="AD781" s="22">
        <v>0</v>
      </c>
      <c r="AE781" s="22">
        <v>0</v>
      </c>
      <c r="AF781" s="22">
        <v>5005</v>
      </c>
      <c r="AG781" s="22">
        <v>2</v>
      </c>
      <c r="AH781" s="20">
        <v>0</v>
      </c>
      <c r="AI781" s="20">
        <v>0</v>
      </c>
      <c r="AJ781" s="20" t="s">
        <v>535</v>
      </c>
      <c r="AK781" s="22">
        <v>0</v>
      </c>
      <c r="AL781" s="22">
        <v>0</v>
      </c>
      <c r="AM781" s="22">
        <v>0</v>
      </c>
      <c r="AN781" s="22">
        <v>0</v>
      </c>
      <c r="AO781" s="22">
        <v>0</v>
      </c>
      <c r="AP781" s="22">
        <v>0</v>
      </c>
      <c r="AQ781" s="22">
        <v>0</v>
      </c>
      <c r="AR781" s="22">
        <v>0</v>
      </c>
      <c r="AS781" s="22">
        <v>0</v>
      </c>
      <c r="AT781" s="22">
        <v>0</v>
      </c>
      <c r="AU781" s="22">
        <v>0</v>
      </c>
      <c r="AV781" s="22">
        <v>0</v>
      </c>
      <c r="AW781" s="22">
        <v>0</v>
      </c>
      <c r="AX781" s="20">
        <v>0</v>
      </c>
      <c r="AY781" s="20">
        <v>0</v>
      </c>
      <c r="AZ781" s="20">
        <v>0</v>
      </c>
      <c r="BA781" s="20">
        <v>0</v>
      </c>
      <c r="BB781" s="22">
        <v>0</v>
      </c>
      <c r="BC781" s="20">
        <v>0</v>
      </c>
      <c r="BD781" s="20">
        <v>0</v>
      </c>
      <c r="BE781" s="20">
        <v>0</v>
      </c>
      <c r="BF781" s="20">
        <v>0</v>
      </c>
      <c r="BG781" s="22">
        <v>834</v>
      </c>
      <c r="BH781" s="22">
        <v>106</v>
      </c>
      <c r="BI781" s="22">
        <v>834</v>
      </c>
      <c r="BJ781" s="22">
        <v>106</v>
      </c>
      <c r="BK781" s="22">
        <v>834</v>
      </c>
      <c r="BL781" s="22">
        <v>106</v>
      </c>
      <c r="BM781" s="22">
        <v>834</v>
      </c>
      <c r="BN781" s="22">
        <v>106</v>
      </c>
      <c r="BO781" s="20"/>
      <c r="BP781" s="20"/>
      <c r="BQ781" s="20"/>
      <c r="BR781" s="20"/>
      <c r="BS781" s="20"/>
      <c r="BT781" s="20"/>
      <c r="BU781" s="22">
        <v>0</v>
      </c>
      <c r="BV781" s="22">
        <v>0</v>
      </c>
      <c r="BW781" s="22">
        <v>0</v>
      </c>
      <c r="BX781" s="22">
        <v>0</v>
      </c>
      <c r="BY781" s="22">
        <v>0</v>
      </c>
      <c r="BZ781" s="22">
        <v>0</v>
      </c>
      <c r="CA781" s="22">
        <v>64</v>
      </c>
      <c r="CB781" s="22">
        <v>21</v>
      </c>
      <c r="CC781" s="22">
        <v>824</v>
      </c>
      <c r="CD781" s="22">
        <v>103</v>
      </c>
      <c r="CE781" s="22">
        <v>833</v>
      </c>
      <c r="CF781" s="22">
        <v>106</v>
      </c>
      <c r="CG781" s="22">
        <v>634</v>
      </c>
      <c r="CH781" s="22">
        <v>88</v>
      </c>
      <c r="CI781" s="22">
        <v>0</v>
      </c>
      <c r="CJ781" s="22">
        <v>0</v>
      </c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2">
        <v>100</v>
      </c>
      <c r="B782" s="22">
        <v>100</v>
      </c>
      <c r="C782" s="22">
        <v>215439</v>
      </c>
      <c r="D782" s="22">
        <v>0</v>
      </c>
      <c r="E782" s="22">
        <v>0</v>
      </c>
      <c r="F782" s="22">
        <v>-1</v>
      </c>
      <c r="G782" s="22">
        <v>1</v>
      </c>
      <c r="H782" s="22">
        <v>0</v>
      </c>
      <c r="I782" s="22">
        <v>3</v>
      </c>
      <c r="J782" s="20">
        <v>2.2999999999999998</v>
      </c>
      <c r="K782" s="20">
        <v>3.3</v>
      </c>
      <c r="L782" s="22">
        <v>1</v>
      </c>
      <c r="M782" s="20" t="s">
        <v>2318</v>
      </c>
      <c r="N782" s="20">
        <v>2.8</v>
      </c>
      <c r="O782" s="22">
        <v>542</v>
      </c>
      <c r="P782" s="23" t="b">
        <v>0</v>
      </c>
      <c r="Q782" s="20"/>
      <c r="R782" s="20" t="s">
        <v>2858</v>
      </c>
      <c r="S782" s="22">
        <v>49</v>
      </c>
      <c r="T782" s="20" t="s">
        <v>1646</v>
      </c>
      <c r="U782" s="20">
        <v>3.3</v>
      </c>
      <c r="V782" s="20" t="s">
        <v>2319</v>
      </c>
      <c r="W782" s="20">
        <v>1.1000000000000001</v>
      </c>
      <c r="X782" s="23" t="b">
        <v>0</v>
      </c>
      <c r="Y782" s="20"/>
      <c r="Z782" s="20" t="s">
        <v>857</v>
      </c>
      <c r="AA782" s="22">
        <v>19</v>
      </c>
      <c r="AB782" s="22">
        <v>21</v>
      </c>
      <c r="AC782" s="22">
        <v>90</v>
      </c>
      <c r="AD782" s="22">
        <v>356656</v>
      </c>
      <c r="AE782" s="22">
        <v>1925</v>
      </c>
      <c r="AF782" s="22">
        <v>361134</v>
      </c>
      <c r="AG782" s="22">
        <v>1488</v>
      </c>
      <c r="AH782" s="20">
        <v>0.6</v>
      </c>
      <c r="AI782" s="20">
        <v>18.399999999999999</v>
      </c>
      <c r="AJ782" s="20" t="s">
        <v>2319</v>
      </c>
      <c r="AK782" s="22">
        <v>2143</v>
      </c>
      <c r="AL782" s="22">
        <v>6</v>
      </c>
      <c r="AM782" s="22">
        <v>1</v>
      </c>
      <c r="AN782" s="22">
        <v>5</v>
      </c>
      <c r="AO782" s="22">
        <v>41</v>
      </c>
      <c r="AP782" s="22">
        <v>0</v>
      </c>
      <c r="AQ782" s="22">
        <v>0</v>
      </c>
      <c r="AR782" s="22">
        <v>0</v>
      </c>
      <c r="AS782" s="22">
        <v>5</v>
      </c>
      <c r="AT782" s="22">
        <v>0</v>
      </c>
      <c r="AU782" s="22">
        <v>0</v>
      </c>
      <c r="AV782" s="22">
        <v>6</v>
      </c>
      <c r="AW782" s="22">
        <v>333</v>
      </c>
      <c r="AX782" s="20">
        <v>541.4</v>
      </c>
      <c r="AY782" s="20">
        <v>127.8</v>
      </c>
      <c r="AZ782" s="20">
        <v>408</v>
      </c>
      <c r="BA782" s="20">
        <v>107.8</v>
      </c>
      <c r="BB782" s="22">
        <v>25</v>
      </c>
      <c r="BC782" s="20">
        <v>5.56</v>
      </c>
      <c r="BD782" s="20">
        <v>0.62</v>
      </c>
      <c r="BE782" s="20">
        <v>6.18</v>
      </c>
      <c r="BF782" s="20">
        <v>43.98</v>
      </c>
      <c r="BG782" s="22">
        <v>49</v>
      </c>
      <c r="BH782" s="22">
        <v>18</v>
      </c>
      <c r="BI782" s="22">
        <v>218</v>
      </c>
      <c r="BJ782" s="22">
        <v>134</v>
      </c>
      <c r="BK782" s="22">
        <v>60</v>
      </c>
      <c r="BL782" s="22">
        <v>37</v>
      </c>
      <c r="BM782" s="22">
        <v>84</v>
      </c>
      <c r="BN782" s="22">
        <v>59</v>
      </c>
      <c r="BO782" s="20"/>
      <c r="BP782" s="20"/>
      <c r="BQ782" s="20"/>
      <c r="BR782" s="20"/>
      <c r="BS782" s="20"/>
      <c r="BT782" s="20"/>
      <c r="BU782" s="22">
        <v>0.23</v>
      </c>
      <c r="BV782" s="22">
        <v>0</v>
      </c>
      <c r="BW782" s="22">
        <v>0.03</v>
      </c>
      <c r="BX782" s="22">
        <v>0.26</v>
      </c>
      <c r="BY782" s="22">
        <v>1.85</v>
      </c>
      <c r="BZ782" s="22">
        <v>1.72</v>
      </c>
      <c r="CA782" s="22">
        <v>244</v>
      </c>
      <c r="CB782" s="22">
        <v>157</v>
      </c>
      <c r="CC782" s="22">
        <v>114</v>
      </c>
      <c r="CD782" s="22">
        <v>51</v>
      </c>
      <c r="CE782" s="22">
        <v>114</v>
      </c>
      <c r="CF782" s="22">
        <v>59</v>
      </c>
      <c r="CG782" s="22">
        <v>186</v>
      </c>
      <c r="CH782" s="22">
        <v>56</v>
      </c>
      <c r="CI782" s="22">
        <v>1.05</v>
      </c>
      <c r="CJ782" s="22">
        <v>0.21</v>
      </c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2">
        <v>0</v>
      </c>
      <c r="B783" s="22">
        <v>0</v>
      </c>
      <c r="C783" s="22">
        <v>180151</v>
      </c>
      <c r="D783" s="22">
        <v>0</v>
      </c>
      <c r="E783" s="22">
        <v>0</v>
      </c>
      <c r="F783" s="22">
        <v>0</v>
      </c>
      <c r="G783" s="22">
        <v>0</v>
      </c>
      <c r="H783" s="22">
        <v>0</v>
      </c>
      <c r="I783" s="22">
        <v>3</v>
      </c>
      <c r="J783" s="20">
        <v>0</v>
      </c>
      <c r="K783" s="20">
        <v>0</v>
      </c>
      <c r="L783" s="22">
        <v>0</v>
      </c>
      <c r="M783" s="20" t="s">
        <v>1642</v>
      </c>
      <c r="N783" s="20">
        <v>0</v>
      </c>
      <c r="O783" s="22">
        <v>543</v>
      </c>
      <c r="P783" s="23" t="b">
        <v>0</v>
      </c>
      <c r="Q783" s="20" t="s">
        <v>2587</v>
      </c>
      <c r="R783" s="20" t="s">
        <v>2588</v>
      </c>
      <c r="S783" s="22">
        <v>45</v>
      </c>
      <c r="T783" s="20" t="s">
        <v>1643</v>
      </c>
      <c r="U783" s="20">
        <v>0</v>
      </c>
      <c r="V783" s="20" t="s">
        <v>2320</v>
      </c>
      <c r="W783" s="20">
        <v>0</v>
      </c>
      <c r="X783" s="23" t="b">
        <v>0</v>
      </c>
      <c r="Y783" s="20"/>
      <c r="Z783" s="20" t="s">
        <v>871</v>
      </c>
      <c r="AA783" s="22">
        <v>19</v>
      </c>
      <c r="AB783" s="22">
        <v>21</v>
      </c>
      <c r="AC783" s="22">
        <v>0</v>
      </c>
      <c r="AD783" s="22">
        <v>0</v>
      </c>
      <c r="AE783" s="22">
        <v>0</v>
      </c>
      <c r="AF783" s="22">
        <v>13854</v>
      </c>
      <c r="AG783" s="22">
        <v>4</v>
      </c>
      <c r="AH783" s="20">
        <v>0</v>
      </c>
      <c r="AI783" s="20">
        <v>0</v>
      </c>
      <c r="AJ783" s="20" t="s">
        <v>2320</v>
      </c>
      <c r="AK783" s="22">
        <v>0</v>
      </c>
      <c r="AL783" s="22">
        <v>0</v>
      </c>
      <c r="AM783" s="22">
        <v>0</v>
      </c>
      <c r="AN783" s="22">
        <v>0</v>
      </c>
      <c r="AO783" s="22">
        <v>0</v>
      </c>
      <c r="AP783" s="22">
        <v>0</v>
      </c>
      <c r="AQ783" s="22">
        <v>0</v>
      </c>
      <c r="AR783" s="22">
        <v>0</v>
      </c>
      <c r="AS783" s="22">
        <v>0</v>
      </c>
      <c r="AT783" s="22">
        <v>0</v>
      </c>
      <c r="AU783" s="22">
        <v>0</v>
      </c>
      <c r="AV783" s="22">
        <v>0</v>
      </c>
      <c r="AW783" s="22">
        <v>0</v>
      </c>
      <c r="AX783" s="20">
        <v>0</v>
      </c>
      <c r="AY783" s="20">
        <v>0</v>
      </c>
      <c r="AZ783" s="20">
        <v>0</v>
      </c>
      <c r="BA783" s="20">
        <v>0</v>
      </c>
      <c r="BB783" s="22">
        <v>0</v>
      </c>
      <c r="BC783" s="20">
        <v>0</v>
      </c>
      <c r="BD783" s="20">
        <v>0</v>
      </c>
      <c r="BE783" s="20">
        <v>0</v>
      </c>
      <c r="BF783" s="20">
        <v>0</v>
      </c>
      <c r="BG783" s="22">
        <v>707</v>
      </c>
      <c r="BH783" s="22">
        <v>273</v>
      </c>
      <c r="BI783" s="22">
        <v>700</v>
      </c>
      <c r="BJ783" s="22">
        <v>273</v>
      </c>
      <c r="BK783" s="22">
        <v>681</v>
      </c>
      <c r="BL783" s="22">
        <v>265</v>
      </c>
      <c r="BM783" s="22">
        <v>710</v>
      </c>
      <c r="BN783" s="22">
        <v>274</v>
      </c>
      <c r="BO783" s="20"/>
      <c r="BP783" s="20"/>
      <c r="BQ783" s="20"/>
      <c r="BR783" s="20"/>
      <c r="BS783" s="20"/>
      <c r="BT783" s="20"/>
      <c r="BU783" s="22">
        <v>0</v>
      </c>
      <c r="BV783" s="22">
        <v>0</v>
      </c>
      <c r="BW783" s="22">
        <v>0</v>
      </c>
      <c r="BX783" s="22">
        <v>0</v>
      </c>
      <c r="BY783" s="22">
        <v>0</v>
      </c>
      <c r="BZ783" s="22">
        <v>0</v>
      </c>
      <c r="CA783" s="22">
        <v>373</v>
      </c>
      <c r="CB783" s="22">
        <v>228</v>
      </c>
      <c r="CC783" s="22">
        <v>620</v>
      </c>
      <c r="CD783" s="22">
        <v>223</v>
      </c>
      <c r="CE783" s="22">
        <v>714</v>
      </c>
      <c r="CF783" s="22">
        <v>278</v>
      </c>
      <c r="CG783" s="22">
        <v>536</v>
      </c>
      <c r="CH783" s="22">
        <v>186</v>
      </c>
      <c r="CI783" s="22">
        <v>0</v>
      </c>
      <c r="CJ783" s="22">
        <v>0</v>
      </c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2">
        <v>100</v>
      </c>
      <c r="B784" s="22">
        <v>100</v>
      </c>
      <c r="C784" s="22">
        <v>103192</v>
      </c>
      <c r="D784" s="22">
        <v>0</v>
      </c>
      <c r="E784" s="22">
        <v>0</v>
      </c>
      <c r="F784" s="22">
        <v>0</v>
      </c>
      <c r="G784" s="22">
        <v>0</v>
      </c>
      <c r="H784" s="22">
        <v>1</v>
      </c>
      <c r="I784" s="22">
        <v>2</v>
      </c>
      <c r="J784" s="20">
        <v>2</v>
      </c>
      <c r="K784" s="20">
        <v>3</v>
      </c>
      <c r="L784" s="22">
        <v>0</v>
      </c>
      <c r="M784" s="20" t="s">
        <v>1635</v>
      </c>
      <c r="N784" s="20">
        <v>2.5</v>
      </c>
      <c r="O784" s="22">
        <v>544</v>
      </c>
      <c r="P784" s="23" t="b">
        <v>0</v>
      </c>
      <c r="Q784" s="20"/>
      <c r="R784" s="20" t="s">
        <v>3567</v>
      </c>
      <c r="S784" s="22">
        <v>45</v>
      </c>
      <c r="T784" s="20" t="s">
        <v>1636</v>
      </c>
      <c r="U784" s="20">
        <v>2.5</v>
      </c>
      <c r="V784" s="20" t="s">
        <v>432</v>
      </c>
      <c r="W784" s="20">
        <v>1.8</v>
      </c>
      <c r="X784" s="23" t="b">
        <v>0</v>
      </c>
      <c r="Y784" s="20"/>
      <c r="Z784" s="20" t="s">
        <v>857</v>
      </c>
      <c r="AA784" s="22">
        <v>19</v>
      </c>
      <c r="AB784" s="22">
        <v>21</v>
      </c>
      <c r="AC784" s="22">
        <v>57</v>
      </c>
      <c r="AD784" s="22">
        <v>311307</v>
      </c>
      <c r="AE784" s="22">
        <v>6018</v>
      </c>
      <c r="AF784" s="22">
        <v>274225</v>
      </c>
      <c r="AG784" s="22">
        <v>2290</v>
      </c>
      <c r="AH784" s="20">
        <v>0.6</v>
      </c>
      <c r="AI784" s="20">
        <v>12.7</v>
      </c>
      <c r="AJ784" s="20" t="s">
        <v>432</v>
      </c>
      <c r="AK784" s="22">
        <v>1998</v>
      </c>
      <c r="AL784" s="22">
        <v>2</v>
      </c>
      <c r="AM784" s="22">
        <v>0</v>
      </c>
      <c r="AN784" s="22">
        <v>3</v>
      </c>
      <c r="AO784" s="22">
        <v>39</v>
      </c>
      <c r="AP784" s="22">
        <v>0</v>
      </c>
      <c r="AQ784" s="22">
        <v>0</v>
      </c>
      <c r="AR784" s="22">
        <v>0</v>
      </c>
      <c r="AS784" s="22">
        <v>3</v>
      </c>
      <c r="AT784" s="22">
        <v>0</v>
      </c>
      <c r="AU784" s="22">
        <v>0</v>
      </c>
      <c r="AV784" s="22">
        <v>4</v>
      </c>
      <c r="AW784" s="22">
        <v>315</v>
      </c>
      <c r="AX784" s="20">
        <v>436.8</v>
      </c>
      <c r="AY784" s="20">
        <v>31.4</v>
      </c>
      <c r="AZ784" s="20">
        <v>178</v>
      </c>
      <c r="BA784" s="20">
        <v>64.599999999999994</v>
      </c>
      <c r="BB784" s="22">
        <v>23</v>
      </c>
      <c r="BC784" s="20">
        <v>1.6</v>
      </c>
      <c r="BD784" s="20">
        <v>0.02</v>
      </c>
      <c r="BE784" s="20">
        <v>1.62</v>
      </c>
      <c r="BF784" s="20">
        <v>40.369999999999997</v>
      </c>
      <c r="BG784" s="22">
        <v>103</v>
      </c>
      <c r="BH784" s="22">
        <v>36</v>
      </c>
      <c r="BI784" s="22">
        <v>380</v>
      </c>
      <c r="BJ784" s="22">
        <v>138</v>
      </c>
      <c r="BK784" s="22">
        <v>152</v>
      </c>
      <c r="BL784" s="22">
        <v>18</v>
      </c>
      <c r="BM784" s="22">
        <v>190</v>
      </c>
      <c r="BN784" s="22">
        <v>52</v>
      </c>
      <c r="BO784" s="20"/>
      <c r="BP784" s="20"/>
      <c r="BQ784" s="20"/>
      <c r="BR784" s="20"/>
      <c r="BS784" s="20"/>
      <c r="BT784" s="20"/>
      <c r="BU784" s="22">
        <v>7.0000000000000007E-2</v>
      </c>
      <c r="BV784" s="22">
        <v>0</v>
      </c>
      <c r="BW784" s="22">
        <v>0</v>
      </c>
      <c r="BX784" s="22">
        <v>7.0000000000000007E-2</v>
      </c>
      <c r="BY784" s="22">
        <v>1.82</v>
      </c>
      <c r="BZ784" s="22">
        <v>1.76</v>
      </c>
      <c r="CA784" s="22">
        <v>360</v>
      </c>
      <c r="CB784" s="22">
        <v>56</v>
      </c>
      <c r="CC784" s="22">
        <v>129</v>
      </c>
      <c r="CD784" s="22">
        <v>36</v>
      </c>
      <c r="CE784" s="22">
        <v>219</v>
      </c>
      <c r="CF784" s="22">
        <v>65</v>
      </c>
      <c r="CG784" s="22">
        <v>151</v>
      </c>
      <c r="CH784" s="22">
        <v>63</v>
      </c>
      <c r="CI784" s="22">
        <v>1.04</v>
      </c>
      <c r="CJ784" s="22">
        <v>0.14000000000000001</v>
      </c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2">
        <v>40669</v>
      </c>
      <c r="D785" s="22">
        <v>0</v>
      </c>
      <c r="E785" s="22">
        <v>0</v>
      </c>
      <c r="F785" s="22">
        <v>-2</v>
      </c>
      <c r="G785" s="22">
        <v>2</v>
      </c>
      <c r="H785" s="22">
        <v>0</v>
      </c>
      <c r="I785" s="22">
        <v>2</v>
      </c>
      <c r="J785" s="20">
        <v>-0.3</v>
      </c>
      <c r="K785" s="20">
        <v>0.7</v>
      </c>
      <c r="L785" s="22">
        <v>0</v>
      </c>
      <c r="M785" s="20" t="s">
        <v>1630</v>
      </c>
      <c r="N785" s="20">
        <v>0.2</v>
      </c>
      <c r="O785" s="22">
        <v>577</v>
      </c>
      <c r="P785" s="23" t="b">
        <v>0</v>
      </c>
      <c r="Q785" s="20"/>
      <c r="R785" s="20"/>
      <c r="S785" s="22">
        <v>43</v>
      </c>
      <c r="T785" s="20" t="s">
        <v>1631</v>
      </c>
      <c r="U785" s="20">
        <v>2.6</v>
      </c>
      <c r="V785" s="20" t="s">
        <v>454</v>
      </c>
      <c r="W785" s="20">
        <v>0.1</v>
      </c>
      <c r="X785" s="23" t="b">
        <v>0</v>
      </c>
      <c r="Y785" s="20"/>
      <c r="Z785" s="20" t="s">
        <v>857</v>
      </c>
      <c r="AA785" s="22">
        <v>19</v>
      </c>
      <c r="AB785" s="22">
        <v>21</v>
      </c>
      <c r="AC785" s="22">
        <v>18</v>
      </c>
      <c r="AD785" s="22">
        <v>9511</v>
      </c>
      <c r="AE785" s="22">
        <v>84</v>
      </c>
      <c r="AF785" s="22">
        <v>12940</v>
      </c>
      <c r="AG785" s="22">
        <v>82</v>
      </c>
      <c r="AH785" s="20">
        <v>0</v>
      </c>
      <c r="AI785" s="20">
        <v>4.2</v>
      </c>
      <c r="AJ785" s="20" t="s">
        <v>454</v>
      </c>
      <c r="AK785" s="22">
        <v>319</v>
      </c>
      <c r="AL785" s="22">
        <v>0</v>
      </c>
      <c r="AM785" s="22">
        <v>0</v>
      </c>
      <c r="AN785" s="22">
        <v>2</v>
      </c>
      <c r="AO785" s="22">
        <v>2</v>
      </c>
      <c r="AP785" s="22">
        <v>0</v>
      </c>
      <c r="AQ785" s="22">
        <v>0</v>
      </c>
      <c r="AR785" s="22">
        <v>0</v>
      </c>
      <c r="AS785" s="22">
        <v>0</v>
      </c>
      <c r="AT785" s="22">
        <v>0</v>
      </c>
      <c r="AU785" s="22">
        <v>0</v>
      </c>
      <c r="AV785" s="22">
        <v>0</v>
      </c>
      <c r="AW785" s="22">
        <v>73</v>
      </c>
      <c r="AX785" s="20">
        <v>82.2</v>
      </c>
      <c r="AY785" s="20">
        <v>0.7</v>
      </c>
      <c r="AZ785" s="20">
        <v>0</v>
      </c>
      <c r="BA785" s="20">
        <v>8.3000000000000007</v>
      </c>
      <c r="BB785" s="22">
        <v>3</v>
      </c>
      <c r="BC785" s="20">
        <v>0</v>
      </c>
      <c r="BD785" s="20">
        <v>0</v>
      </c>
      <c r="BE785" s="20">
        <v>0</v>
      </c>
      <c r="BF785" s="20">
        <v>7.73</v>
      </c>
      <c r="BG785" s="22">
        <v>377</v>
      </c>
      <c r="BH785" s="22">
        <v>148</v>
      </c>
      <c r="BI785" s="22">
        <v>484</v>
      </c>
      <c r="BJ785" s="22">
        <v>179</v>
      </c>
      <c r="BK785" s="22">
        <v>612</v>
      </c>
      <c r="BL785" s="22">
        <v>253</v>
      </c>
      <c r="BM785" s="22">
        <v>443</v>
      </c>
      <c r="BN785" s="22">
        <v>158</v>
      </c>
      <c r="BO785" s="20"/>
      <c r="BP785" s="20"/>
      <c r="BQ785" s="20"/>
      <c r="BR785" s="20"/>
      <c r="BS785" s="20"/>
      <c r="BT785" s="20"/>
      <c r="BU785" s="22">
        <v>0</v>
      </c>
      <c r="BV785" s="22">
        <v>0</v>
      </c>
      <c r="BW785" s="22">
        <v>0</v>
      </c>
      <c r="BX785" s="22">
        <v>0</v>
      </c>
      <c r="BY785" s="22">
        <v>2.1800000000000002</v>
      </c>
      <c r="BZ785" s="22">
        <v>0.56000000000000005</v>
      </c>
      <c r="CA785" s="22">
        <v>597</v>
      </c>
      <c r="CB785" s="22">
        <v>121</v>
      </c>
      <c r="CC785" s="22">
        <v>349</v>
      </c>
      <c r="CD785" s="22">
        <v>117</v>
      </c>
      <c r="CE785" s="22">
        <v>198</v>
      </c>
      <c r="CF785" s="22">
        <v>54</v>
      </c>
      <c r="CG785" s="22">
        <v>410</v>
      </c>
      <c r="CH785" s="22">
        <v>159</v>
      </c>
      <c r="CI785" s="22">
        <v>0.85</v>
      </c>
      <c r="CJ785" s="22">
        <v>0.56000000000000005</v>
      </c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2">
        <v>100</v>
      </c>
      <c r="B786" s="22">
        <v>100</v>
      </c>
      <c r="C786" s="22">
        <v>213999</v>
      </c>
      <c r="D786" s="22">
        <v>0</v>
      </c>
      <c r="E786" s="22">
        <v>0</v>
      </c>
      <c r="F786" s="22">
        <v>0</v>
      </c>
      <c r="G786" s="22">
        <v>0</v>
      </c>
      <c r="H786" s="22">
        <v>0</v>
      </c>
      <c r="I786" s="22">
        <v>3</v>
      </c>
      <c r="J786" s="20">
        <v>2.7</v>
      </c>
      <c r="K786" s="20">
        <v>3.7</v>
      </c>
      <c r="L786" s="22">
        <v>1</v>
      </c>
      <c r="M786" s="20" t="s">
        <v>2589</v>
      </c>
      <c r="N786" s="20">
        <v>3.2</v>
      </c>
      <c r="O786" s="22">
        <v>642</v>
      </c>
      <c r="P786" s="23" t="b">
        <v>0</v>
      </c>
      <c r="Q786" s="20"/>
      <c r="R786" s="20" t="s">
        <v>3836</v>
      </c>
      <c r="S786" s="22">
        <v>50</v>
      </c>
      <c r="T786" s="20" t="s">
        <v>2590</v>
      </c>
      <c r="U786" s="20">
        <v>2.2000000000000002</v>
      </c>
      <c r="V786" s="20" t="s">
        <v>2591</v>
      </c>
      <c r="W786" s="20">
        <v>0.2</v>
      </c>
      <c r="X786" s="23" t="b">
        <v>0</v>
      </c>
      <c r="Y786" s="20"/>
      <c r="Z786" s="20" t="s">
        <v>857</v>
      </c>
      <c r="AA786" s="22">
        <v>19</v>
      </c>
      <c r="AB786" s="22">
        <v>21</v>
      </c>
      <c r="AC786" s="22">
        <v>52</v>
      </c>
      <c r="AD786" s="22">
        <v>23617</v>
      </c>
      <c r="AE786" s="22">
        <v>352</v>
      </c>
      <c r="AF786" s="22">
        <v>24700</v>
      </c>
      <c r="AG786" s="22">
        <v>242</v>
      </c>
      <c r="AH786" s="20">
        <v>0.6</v>
      </c>
      <c r="AI786" s="20">
        <v>10.4</v>
      </c>
      <c r="AJ786" s="20" t="s">
        <v>410</v>
      </c>
      <c r="AK786" s="22">
        <v>1877</v>
      </c>
      <c r="AL786" s="22">
        <v>1</v>
      </c>
      <c r="AM786" s="22">
        <v>1</v>
      </c>
      <c r="AN786" s="22">
        <v>5</v>
      </c>
      <c r="AO786" s="22">
        <v>31</v>
      </c>
      <c r="AP786" s="22">
        <v>0</v>
      </c>
      <c r="AQ786" s="22">
        <v>0</v>
      </c>
      <c r="AR786" s="22">
        <v>0</v>
      </c>
      <c r="AS786" s="22">
        <v>9</v>
      </c>
      <c r="AT786" s="22">
        <v>0</v>
      </c>
      <c r="AU786" s="22">
        <v>0</v>
      </c>
      <c r="AV786" s="22">
        <v>3</v>
      </c>
      <c r="AW786" s="22">
        <v>278</v>
      </c>
      <c r="AX786" s="20">
        <v>443.6</v>
      </c>
      <c r="AY786" s="20">
        <v>144.4</v>
      </c>
      <c r="AZ786" s="20">
        <v>83</v>
      </c>
      <c r="BA786" s="20">
        <v>67.099999999999994</v>
      </c>
      <c r="BB786" s="22">
        <v>22</v>
      </c>
      <c r="BC786" s="20">
        <v>1.37</v>
      </c>
      <c r="BD786" s="20">
        <v>0.63</v>
      </c>
      <c r="BE786" s="20">
        <v>2</v>
      </c>
      <c r="BF786" s="20">
        <v>38.14</v>
      </c>
      <c r="BG786" s="22">
        <v>96</v>
      </c>
      <c r="BH786" s="22">
        <v>38</v>
      </c>
      <c r="BI786" s="22">
        <v>201</v>
      </c>
      <c r="BJ786" s="22">
        <v>128</v>
      </c>
      <c r="BK786" s="22">
        <v>255</v>
      </c>
      <c r="BL786" s="22">
        <v>130</v>
      </c>
      <c r="BM786" s="22">
        <v>184</v>
      </c>
      <c r="BN786" s="22">
        <v>92</v>
      </c>
      <c r="BO786" s="20"/>
      <c r="BP786" s="20"/>
      <c r="BQ786" s="20"/>
      <c r="BR786" s="20"/>
      <c r="BS786" s="20"/>
      <c r="BT786" s="20"/>
      <c r="BU786" s="22">
        <v>7.0000000000000007E-2</v>
      </c>
      <c r="BV786" s="22">
        <v>0</v>
      </c>
      <c r="BW786" s="22">
        <v>0.03</v>
      </c>
      <c r="BX786" s="22">
        <v>0.1</v>
      </c>
      <c r="BY786" s="22">
        <v>1.83</v>
      </c>
      <c r="BZ786" s="22">
        <v>1.49</v>
      </c>
      <c r="CA786" s="22">
        <v>197</v>
      </c>
      <c r="CB786" s="22">
        <v>121</v>
      </c>
      <c r="CC786" s="22">
        <v>89</v>
      </c>
      <c r="CD786" s="22">
        <v>40</v>
      </c>
      <c r="CE786" s="22">
        <v>279</v>
      </c>
      <c r="CF786" s="22">
        <v>117</v>
      </c>
      <c r="CG786" s="22">
        <v>351</v>
      </c>
      <c r="CH786" s="22">
        <v>109</v>
      </c>
      <c r="CI786" s="22">
        <v>1.05</v>
      </c>
      <c r="CJ786" s="22">
        <v>0.24</v>
      </c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2">
        <v>447879</v>
      </c>
      <c r="D787" s="22">
        <v>0</v>
      </c>
      <c r="E787" s="22">
        <v>0</v>
      </c>
      <c r="F787" s="22">
        <v>0</v>
      </c>
      <c r="G787" s="22">
        <v>0</v>
      </c>
      <c r="H787" s="22">
        <v>0</v>
      </c>
      <c r="I787" s="22">
        <v>1</v>
      </c>
      <c r="J787" s="20">
        <v>-0.5</v>
      </c>
      <c r="K787" s="20">
        <v>0.5</v>
      </c>
      <c r="L787" s="22">
        <v>0</v>
      </c>
      <c r="M787" s="20" t="s">
        <v>2592</v>
      </c>
      <c r="N787" s="20">
        <v>0</v>
      </c>
      <c r="O787" s="22">
        <v>647</v>
      </c>
      <c r="P787" s="23" t="b">
        <v>0</v>
      </c>
      <c r="Q787" s="20"/>
      <c r="R787" s="20"/>
      <c r="S787" s="22">
        <v>40</v>
      </c>
      <c r="T787" s="20" t="s">
        <v>2593</v>
      </c>
      <c r="U787" s="20">
        <v>0</v>
      </c>
      <c r="V787" s="20" t="s">
        <v>2594</v>
      </c>
      <c r="W787" s="20">
        <v>0.1</v>
      </c>
      <c r="X787" s="23" t="b">
        <v>0</v>
      </c>
      <c r="Y787" s="20"/>
      <c r="Z787" s="20" t="s">
        <v>857</v>
      </c>
      <c r="AA787" s="22">
        <v>19</v>
      </c>
      <c r="AB787" s="22">
        <v>21</v>
      </c>
      <c r="AC787" s="22">
        <v>0</v>
      </c>
      <c r="AD787" s="22">
        <v>6209</v>
      </c>
      <c r="AE787" s="22">
        <v>41</v>
      </c>
      <c r="AF787" s="22">
        <v>5222</v>
      </c>
      <c r="AG787" s="22">
        <v>52</v>
      </c>
      <c r="AH787" s="20">
        <v>0</v>
      </c>
      <c r="AI787" s="20">
        <v>0</v>
      </c>
      <c r="AJ787" s="20" t="s">
        <v>2594</v>
      </c>
      <c r="AK787" s="22">
        <v>0</v>
      </c>
      <c r="AL787" s="22">
        <v>0</v>
      </c>
      <c r="AM787" s="22">
        <v>0</v>
      </c>
      <c r="AN787" s="22">
        <v>0</v>
      </c>
      <c r="AO787" s="22">
        <v>0</v>
      </c>
      <c r="AP787" s="22">
        <v>0</v>
      </c>
      <c r="AQ787" s="22">
        <v>0</v>
      </c>
      <c r="AR787" s="22">
        <v>0</v>
      </c>
      <c r="AS787" s="22">
        <v>0</v>
      </c>
      <c r="AT787" s="22">
        <v>0</v>
      </c>
      <c r="AU787" s="22">
        <v>0</v>
      </c>
      <c r="AV787" s="22">
        <v>0</v>
      </c>
      <c r="AW787" s="22">
        <v>0</v>
      </c>
      <c r="AX787" s="20">
        <v>0</v>
      </c>
      <c r="AY787" s="20">
        <v>0</v>
      </c>
      <c r="AZ787" s="20">
        <v>0</v>
      </c>
      <c r="BA787" s="20">
        <v>0</v>
      </c>
      <c r="BB787" s="22">
        <v>0</v>
      </c>
      <c r="BC787" s="20">
        <v>0</v>
      </c>
      <c r="BD787" s="20">
        <v>0</v>
      </c>
      <c r="BE787" s="20">
        <v>0</v>
      </c>
      <c r="BF787" s="20">
        <v>0</v>
      </c>
      <c r="BG787" s="22">
        <v>600</v>
      </c>
      <c r="BH787" s="22">
        <v>74</v>
      </c>
      <c r="BI787" s="22">
        <v>586</v>
      </c>
      <c r="BJ787" s="22">
        <v>57</v>
      </c>
      <c r="BK787" s="22">
        <v>548</v>
      </c>
      <c r="BL787" s="22">
        <v>46</v>
      </c>
      <c r="BM787" s="22">
        <v>604</v>
      </c>
      <c r="BN787" s="22">
        <v>74</v>
      </c>
      <c r="BO787" s="20"/>
      <c r="BP787" s="20"/>
      <c r="BQ787" s="20"/>
      <c r="BR787" s="20"/>
      <c r="BS787" s="20"/>
      <c r="BT787" s="20"/>
      <c r="BU787" s="22">
        <v>0</v>
      </c>
      <c r="BV787" s="22">
        <v>0</v>
      </c>
      <c r="BW787" s="22">
        <v>0</v>
      </c>
      <c r="BX787" s="22">
        <v>0</v>
      </c>
      <c r="BY787" s="22">
        <v>0</v>
      </c>
      <c r="BZ787" s="22">
        <v>0</v>
      </c>
      <c r="CA787" s="22">
        <v>723</v>
      </c>
      <c r="CB787" s="22">
        <v>52</v>
      </c>
      <c r="CC787" s="22">
        <v>466</v>
      </c>
      <c r="CD787" s="22">
        <v>67</v>
      </c>
      <c r="CE787" s="22">
        <v>611</v>
      </c>
      <c r="CF787" s="22">
        <v>74</v>
      </c>
      <c r="CG787" s="22">
        <v>500</v>
      </c>
      <c r="CH787" s="22">
        <v>69</v>
      </c>
      <c r="CI787" s="22">
        <v>0</v>
      </c>
      <c r="CJ787" s="22">
        <v>0</v>
      </c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2">
        <v>101178</v>
      </c>
      <c r="D788" s="22">
        <v>0</v>
      </c>
      <c r="E788" s="22">
        <v>0</v>
      </c>
      <c r="F788" s="22">
        <v>-1</v>
      </c>
      <c r="G788" s="22">
        <v>1</v>
      </c>
      <c r="H788" s="22">
        <v>1</v>
      </c>
      <c r="I788" s="22">
        <v>3</v>
      </c>
      <c r="J788" s="20">
        <v>2</v>
      </c>
      <c r="K788" s="20">
        <v>3</v>
      </c>
      <c r="L788" s="22">
        <v>1</v>
      </c>
      <c r="M788" s="20" t="s">
        <v>478</v>
      </c>
      <c r="N788" s="20">
        <v>2.5</v>
      </c>
      <c r="O788" s="22">
        <v>664</v>
      </c>
      <c r="P788" s="23" t="b">
        <v>0</v>
      </c>
      <c r="Q788" s="20"/>
      <c r="R788" s="20"/>
      <c r="S788" s="22">
        <v>59</v>
      </c>
      <c r="T788" s="20" t="s">
        <v>2595</v>
      </c>
      <c r="U788" s="20">
        <v>4.3</v>
      </c>
      <c r="V788" s="20" t="s">
        <v>2596</v>
      </c>
      <c r="W788" s="20">
        <v>7.7</v>
      </c>
      <c r="X788" s="23" t="b">
        <v>0</v>
      </c>
      <c r="Y788" s="20"/>
      <c r="Z788" s="20" t="s">
        <v>857</v>
      </c>
      <c r="AA788" s="22">
        <v>19</v>
      </c>
      <c r="AB788" s="22">
        <v>21</v>
      </c>
      <c r="AC788" s="22">
        <v>115</v>
      </c>
      <c r="AD788" s="22">
        <v>2624910</v>
      </c>
      <c r="AE788" s="22">
        <v>17428</v>
      </c>
      <c r="AF788" s="22">
        <v>2021645</v>
      </c>
      <c r="AG788" s="22">
        <v>11434</v>
      </c>
      <c r="AH788" s="20">
        <v>0.4</v>
      </c>
      <c r="AI788" s="20">
        <v>19.5</v>
      </c>
      <c r="AJ788" s="20" t="s">
        <v>2596</v>
      </c>
      <c r="AK788" s="22">
        <v>2332</v>
      </c>
      <c r="AL788" s="22">
        <v>5</v>
      </c>
      <c r="AM788" s="22">
        <v>7</v>
      </c>
      <c r="AN788" s="22">
        <v>5</v>
      </c>
      <c r="AO788" s="22">
        <v>48</v>
      </c>
      <c r="AP788" s="22">
        <v>0</v>
      </c>
      <c r="AQ788" s="22">
        <v>0</v>
      </c>
      <c r="AR788" s="22">
        <v>0</v>
      </c>
      <c r="AS788" s="22">
        <v>4</v>
      </c>
      <c r="AT788" s="22">
        <v>0</v>
      </c>
      <c r="AU788" s="22">
        <v>0</v>
      </c>
      <c r="AV788" s="22">
        <v>15</v>
      </c>
      <c r="AW788" s="22">
        <v>559</v>
      </c>
      <c r="AX788" s="20">
        <v>662.4</v>
      </c>
      <c r="AY788" s="20">
        <v>839.1</v>
      </c>
      <c r="AZ788" s="20">
        <v>256</v>
      </c>
      <c r="BA788" s="20">
        <v>175.5</v>
      </c>
      <c r="BB788" s="22">
        <v>27</v>
      </c>
      <c r="BC788" s="20">
        <v>5.31</v>
      </c>
      <c r="BD788" s="20">
        <v>5.25</v>
      </c>
      <c r="BE788" s="20">
        <v>10.56</v>
      </c>
      <c r="BF788" s="20">
        <v>47.65</v>
      </c>
      <c r="BG788" s="22">
        <v>28</v>
      </c>
      <c r="BH788" s="22">
        <v>12</v>
      </c>
      <c r="BI788" s="22">
        <v>10</v>
      </c>
      <c r="BJ788" s="22">
        <v>7</v>
      </c>
      <c r="BK788" s="22">
        <v>110</v>
      </c>
      <c r="BL788" s="22">
        <v>71</v>
      </c>
      <c r="BM788" s="22">
        <v>20</v>
      </c>
      <c r="BN788" s="22">
        <v>14</v>
      </c>
      <c r="BO788" s="22">
        <v>1</v>
      </c>
      <c r="BP788" s="20"/>
      <c r="BQ788" s="22">
        <v>1</v>
      </c>
      <c r="BR788" s="20"/>
      <c r="BS788" s="22">
        <v>1</v>
      </c>
      <c r="BT788" s="20"/>
      <c r="BU788" s="22">
        <v>0.2</v>
      </c>
      <c r="BV788" s="22">
        <v>0</v>
      </c>
      <c r="BW788" s="22">
        <v>0.2</v>
      </c>
      <c r="BX788" s="22">
        <v>0.4</v>
      </c>
      <c r="BY788" s="22">
        <v>1.84</v>
      </c>
      <c r="BZ788" s="22">
        <v>1.85</v>
      </c>
      <c r="CA788" s="22">
        <v>67</v>
      </c>
      <c r="CB788" s="22">
        <v>42</v>
      </c>
      <c r="CC788" s="22">
        <v>136</v>
      </c>
      <c r="CD788" s="22">
        <v>62</v>
      </c>
      <c r="CE788" s="22">
        <v>32</v>
      </c>
      <c r="CF788" s="22">
        <v>22</v>
      </c>
      <c r="CG788" s="22">
        <v>51</v>
      </c>
      <c r="CH788" s="22">
        <v>18</v>
      </c>
      <c r="CI788" s="22">
        <v>1.04</v>
      </c>
      <c r="CJ788" s="22">
        <v>0.19</v>
      </c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2">
        <v>100</v>
      </c>
      <c r="B789" s="22">
        <v>100</v>
      </c>
      <c r="C789" s="22">
        <v>233963</v>
      </c>
      <c r="D789" s="22">
        <v>0</v>
      </c>
      <c r="E789" s="22">
        <v>0</v>
      </c>
      <c r="F789" s="22">
        <v>0</v>
      </c>
      <c r="G789" s="22">
        <v>0</v>
      </c>
      <c r="H789" s="22">
        <v>1</v>
      </c>
      <c r="I789" s="22">
        <v>2</v>
      </c>
      <c r="J789" s="20">
        <v>0</v>
      </c>
      <c r="K789" s="20">
        <v>1</v>
      </c>
      <c r="L789" s="22">
        <v>-1</v>
      </c>
      <c r="M789" s="20" t="s">
        <v>1361</v>
      </c>
      <c r="N789" s="20">
        <v>0.5</v>
      </c>
      <c r="O789" s="22">
        <v>676</v>
      </c>
      <c r="P789" s="23" t="b">
        <v>0</v>
      </c>
      <c r="Q789" s="20"/>
      <c r="R789" s="20" t="s">
        <v>3630</v>
      </c>
      <c r="S789" s="22">
        <v>45</v>
      </c>
      <c r="T789" s="20" t="s">
        <v>2859</v>
      </c>
      <c r="U789" s="20">
        <v>2.5</v>
      </c>
      <c r="V789" s="20" t="s">
        <v>2860</v>
      </c>
      <c r="W789" s="20">
        <v>0.2</v>
      </c>
      <c r="X789" s="23" t="b">
        <v>0</v>
      </c>
      <c r="Y789" s="20"/>
      <c r="Z789" s="20" t="s">
        <v>857</v>
      </c>
      <c r="AA789" s="22">
        <v>19</v>
      </c>
      <c r="AB789" s="22">
        <v>21</v>
      </c>
      <c r="AC789" s="22">
        <v>33</v>
      </c>
      <c r="AD789" s="22">
        <v>35413</v>
      </c>
      <c r="AE789" s="22">
        <v>635</v>
      </c>
      <c r="AF789" s="22">
        <v>23056</v>
      </c>
      <c r="AG789" s="22">
        <v>442</v>
      </c>
      <c r="AH789" s="20">
        <v>0.1</v>
      </c>
      <c r="AI789" s="20">
        <v>7.3</v>
      </c>
      <c r="AJ789" s="20" t="s">
        <v>2860</v>
      </c>
      <c r="AK789" s="22">
        <v>991</v>
      </c>
      <c r="AL789" s="22">
        <v>1</v>
      </c>
      <c r="AM789" s="22">
        <v>0</v>
      </c>
      <c r="AN789" s="22">
        <v>3</v>
      </c>
      <c r="AO789" s="22">
        <v>16</v>
      </c>
      <c r="AP789" s="22">
        <v>2</v>
      </c>
      <c r="AQ789" s="22">
        <v>0</v>
      </c>
      <c r="AR789" s="22">
        <v>0</v>
      </c>
      <c r="AS789" s="22">
        <v>1</v>
      </c>
      <c r="AT789" s="22">
        <v>0</v>
      </c>
      <c r="AU789" s="22">
        <v>0</v>
      </c>
      <c r="AV789" s="22">
        <v>3</v>
      </c>
      <c r="AW789" s="22">
        <v>166</v>
      </c>
      <c r="AX789" s="20">
        <v>221.2</v>
      </c>
      <c r="AY789" s="20">
        <v>29.6</v>
      </c>
      <c r="AZ789" s="20">
        <v>84</v>
      </c>
      <c r="BA789" s="20">
        <v>33.299999999999997</v>
      </c>
      <c r="BB789" s="22">
        <v>10</v>
      </c>
      <c r="BC789" s="20">
        <v>0.76</v>
      </c>
      <c r="BD789" s="20">
        <v>7.0000000000000007E-2</v>
      </c>
      <c r="BE789" s="20">
        <v>0.83</v>
      </c>
      <c r="BF789" s="20">
        <v>18.39</v>
      </c>
      <c r="BG789" s="22">
        <v>244</v>
      </c>
      <c r="BH789" s="22">
        <v>94</v>
      </c>
      <c r="BI789" s="22">
        <v>384</v>
      </c>
      <c r="BJ789" s="22">
        <v>139</v>
      </c>
      <c r="BK789" s="22">
        <v>254</v>
      </c>
      <c r="BL789" s="22">
        <v>76</v>
      </c>
      <c r="BM789" s="22">
        <v>308</v>
      </c>
      <c r="BN789" s="22">
        <v>107</v>
      </c>
      <c r="BO789" s="20"/>
      <c r="BP789" s="20"/>
      <c r="BQ789" s="20"/>
      <c r="BR789" s="20"/>
      <c r="BS789" s="20"/>
      <c r="BT789" s="20"/>
      <c r="BU789" s="22">
        <v>7.0000000000000007E-2</v>
      </c>
      <c r="BV789" s="22">
        <v>0</v>
      </c>
      <c r="BW789" s="22">
        <v>0.01</v>
      </c>
      <c r="BX789" s="22">
        <v>0.08</v>
      </c>
      <c r="BY789" s="22">
        <v>1.67</v>
      </c>
      <c r="BZ789" s="22">
        <v>1.45</v>
      </c>
      <c r="CA789" s="22">
        <v>396</v>
      </c>
      <c r="CB789" s="22">
        <v>75</v>
      </c>
      <c r="CC789" s="22">
        <v>312</v>
      </c>
      <c r="CD789" s="22">
        <v>102</v>
      </c>
      <c r="CE789" s="22">
        <v>220</v>
      </c>
      <c r="CF789" s="22">
        <v>66</v>
      </c>
      <c r="CG789" s="22">
        <v>344</v>
      </c>
      <c r="CH789" s="22">
        <v>137</v>
      </c>
      <c r="CI789" s="22">
        <v>0.91</v>
      </c>
      <c r="CJ789" s="22">
        <v>0.27</v>
      </c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2">
        <v>100</v>
      </c>
      <c r="B790" s="22">
        <v>100</v>
      </c>
      <c r="C790" s="22">
        <v>460842</v>
      </c>
      <c r="D790" s="22">
        <v>0</v>
      </c>
      <c r="E790" s="22">
        <v>0</v>
      </c>
      <c r="F790" s="22">
        <v>3</v>
      </c>
      <c r="G790" s="22">
        <v>-3</v>
      </c>
      <c r="H790" s="22">
        <v>2</v>
      </c>
      <c r="I790" s="22">
        <v>3</v>
      </c>
      <c r="J790" s="20">
        <v>2.7</v>
      </c>
      <c r="K790" s="20">
        <v>3.7</v>
      </c>
      <c r="L790" s="22">
        <v>2</v>
      </c>
      <c r="M790" s="20" t="s">
        <v>2997</v>
      </c>
      <c r="N790" s="20">
        <v>3.2</v>
      </c>
      <c r="O790" s="22">
        <v>689</v>
      </c>
      <c r="P790" s="23" t="b">
        <v>0</v>
      </c>
      <c r="Q790" s="20"/>
      <c r="R790" s="20" t="s">
        <v>3631</v>
      </c>
      <c r="S790" s="22">
        <v>68</v>
      </c>
      <c r="T790" s="20" t="s">
        <v>2998</v>
      </c>
      <c r="U790" s="20">
        <v>4.2</v>
      </c>
      <c r="V790" s="20" t="s">
        <v>2999</v>
      </c>
      <c r="W790" s="20">
        <v>4.8</v>
      </c>
      <c r="X790" s="23" t="b">
        <v>0</v>
      </c>
      <c r="Y790" s="20"/>
      <c r="Z790" s="20" t="s">
        <v>857</v>
      </c>
      <c r="AA790" s="22">
        <v>19</v>
      </c>
      <c r="AB790" s="22">
        <v>21</v>
      </c>
      <c r="AC790" s="22">
        <v>97</v>
      </c>
      <c r="AD790" s="22">
        <v>1394969</v>
      </c>
      <c r="AE790" s="22">
        <v>24192</v>
      </c>
      <c r="AF790" s="22">
        <v>1047577</v>
      </c>
      <c r="AG790" s="22">
        <v>8656</v>
      </c>
      <c r="AH790" s="20">
        <v>0.5</v>
      </c>
      <c r="AI790" s="20">
        <v>14.3</v>
      </c>
      <c r="AJ790" s="20" t="s">
        <v>2999</v>
      </c>
      <c r="AK790" s="22">
        <v>1591</v>
      </c>
      <c r="AL790" s="22">
        <v>6</v>
      </c>
      <c r="AM790" s="22">
        <v>6</v>
      </c>
      <c r="AN790" s="22">
        <v>3</v>
      </c>
      <c r="AO790" s="22">
        <v>36</v>
      </c>
      <c r="AP790" s="22">
        <v>0</v>
      </c>
      <c r="AQ790" s="22">
        <v>0</v>
      </c>
      <c r="AR790" s="22">
        <v>0</v>
      </c>
      <c r="AS790" s="22">
        <v>5</v>
      </c>
      <c r="AT790" s="22">
        <v>0</v>
      </c>
      <c r="AU790" s="22">
        <v>0</v>
      </c>
      <c r="AV790" s="22">
        <v>11</v>
      </c>
      <c r="AW790" s="22">
        <v>331</v>
      </c>
      <c r="AX790" s="20">
        <v>443</v>
      </c>
      <c r="AY790" s="20">
        <v>319.5</v>
      </c>
      <c r="AZ790" s="20">
        <v>360</v>
      </c>
      <c r="BA790" s="20">
        <v>112.2</v>
      </c>
      <c r="BB790" s="22">
        <v>17</v>
      </c>
      <c r="BC790" s="20">
        <v>3.2</v>
      </c>
      <c r="BD790" s="20">
        <v>2.35</v>
      </c>
      <c r="BE790" s="20">
        <v>5.55</v>
      </c>
      <c r="BF790" s="20">
        <v>28.27</v>
      </c>
      <c r="BG790" s="22">
        <v>97</v>
      </c>
      <c r="BH790" s="22">
        <v>39</v>
      </c>
      <c r="BI790" s="22">
        <v>84</v>
      </c>
      <c r="BJ790" s="22">
        <v>63</v>
      </c>
      <c r="BK790" s="22">
        <v>71</v>
      </c>
      <c r="BL790" s="22">
        <v>42</v>
      </c>
      <c r="BM790" s="22">
        <v>78</v>
      </c>
      <c r="BN790" s="22">
        <v>56</v>
      </c>
      <c r="BO790" s="20"/>
      <c r="BP790" s="20"/>
      <c r="BQ790" s="20"/>
      <c r="BR790" s="20"/>
      <c r="BS790" s="20"/>
      <c r="BT790" s="20"/>
      <c r="BU790" s="22">
        <v>0.18</v>
      </c>
      <c r="BV790" s="22">
        <v>0</v>
      </c>
      <c r="BW790" s="22">
        <v>0.13</v>
      </c>
      <c r="BX790" s="22">
        <v>0.31</v>
      </c>
      <c r="BY790" s="22">
        <v>1.6</v>
      </c>
      <c r="BZ790" s="22">
        <v>2.04</v>
      </c>
      <c r="CA790" s="22">
        <v>38</v>
      </c>
      <c r="CB790" s="22">
        <v>22</v>
      </c>
      <c r="CC790" s="22">
        <v>93</v>
      </c>
      <c r="CD790" s="22">
        <v>41</v>
      </c>
      <c r="CE790" s="22">
        <v>41</v>
      </c>
      <c r="CF790" s="22">
        <v>27</v>
      </c>
      <c r="CG790" s="22">
        <v>79</v>
      </c>
      <c r="CH790" s="22">
        <v>26</v>
      </c>
      <c r="CI790" s="22">
        <v>0.96</v>
      </c>
      <c r="CJ790" s="22">
        <v>0.17</v>
      </c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2">
        <v>518442</v>
      </c>
      <c r="D791" s="22">
        <v>0</v>
      </c>
      <c r="E791" s="22">
        <v>0</v>
      </c>
      <c r="F791" s="22">
        <v>0</v>
      </c>
      <c r="G791" s="22">
        <v>0</v>
      </c>
      <c r="H791" s="22">
        <v>0</v>
      </c>
      <c r="I791" s="22">
        <v>3</v>
      </c>
      <c r="J791" s="20">
        <v>-0.5</v>
      </c>
      <c r="K791" s="20">
        <v>0.5</v>
      </c>
      <c r="L791" s="22">
        <v>0</v>
      </c>
      <c r="M791" s="20" t="s">
        <v>504</v>
      </c>
      <c r="N791" s="20">
        <v>0</v>
      </c>
      <c r="O791" s="22">
        <v>773</v>
      </c>
      <c r="P791" s="23" t="b">
        <v>0</v>
      </c>
      <c r="Q791" s="20"/>
      <c r="R791" s="20"/>
      <c r="S791" s="22">
        <v>45</v>
      </c>
      <c r="T791" s="20" t="s">
        <v>3632</v>
      </c>
      <c r="U791" s="20">
        <v>0</v>
      </c>
      <c r="V791" s="20" t="s">
        <v>3633</v>
      </c>
      <c r="W791" s="20">
        <v>0</v>
      </c>
      <c r="X791" s="23" t="b">
        <v>0</v>
      </c>
      <c r="Y791" s="20"/>
      <c r="Z791" s="20" t="s">
        <v>857</v>
      </c>
      <c r="AA791" s="22">
        <v>19</v>
      </c>
      <c r="AB791" s="22">
        <v>21</v>
      </c>
      <c r="AC791" s="22">
        <v>0</v>
      </c>
      <c r="AD791" s="22">
        <v>199</v>
      </c>
      <c r="AE791" s="22">
        <v>17</v>
      </c>
      <c r="AF791" s="22">
        <v>117</v>
      </c>
      <c r="AG791" s="22">
        <v>4</v>
      </c>
      <c r="AH791" s="20">
        <v>0</v>
      </c>
      <c r="AI791" s="20">
        <v>0</v>
      </c>
      <c r="AJ791" s="20" t="s">
        <v>3633</v>
      </c>
      <c r="AK791" s="22">
        <v>0</v>
      </c>
      <c r="AL791" s="22">
        <v>0</v>
      </c>
      <c r="AM791" s="22">
        <v>0</v>
      </c>
      <c r="AN791" s="22">
        <v>0</v>
      </c>
      <c r="AO791" s="22">
        <v>0</v>
      </c>
      <c r="AP791" s="22">
        <v>0</v>
      </c>
      <c r="AQ791" s="22">
        <v>0</v>
      </c>
      <c r="AR791" s="22">
        <v>0</v>
      </c>
      <c r="AS791" s="22">
        <v>0</v>
      </c>
      <c r="AT791" s="22">
        <v>0</v>
      </c>
      <c r="AU791" s="22">
        <v>0</v>
      </c>
      <c r="AV791" s="22">
        <v>0</v>
      </c>
      <c r="AW791" s="22">
        <v>0</v>
      </c>
      <c r="AX791" s="20">
        <v>0</v>
      </c>
      <c r="AY791" s="20">
        <v>0</v>
      </c>
      <c r="AZ791" s="20">
        <v>0</v>
      </c>
      <c r="BA791" s="20">
        <v>0</v>
      </c>
      <c r="BB791" s="22">
        <v>0</v>
      </c>
      <c r="BC791" s="20">
        <v>0</v>
      </c>
      <c r="BD791" s="20">
        <v>0</v>
      </c>
      <c r="BE791" s="20">
        <v>0</v>
      </c>
      <c r="BF791" s="20">
        <v>0</v>
      </c>
      <c r="BG791" s="22">
        <v>764</v>
      </c>
      <c r="BH791" s="22">
        <v>314</v>
      </c>
      <c r="BI791" s="22">
        <v>760</v>
      </c>
      <c r="BJ791" s="22">
        <v>314</v>
      </c>
      <c r="BK791" s="22">
        <v>748</v>
      </c>
      <c r="BL791" s="22">
        <v>309</v>
      </c>
      <c r="BM791" s="22">
        <v>767</v>
      </c>
      <c r="BN791" s="22">
        <v>315</v>
      </c>
      <c r="BO791" s="20"/>
      <c r="BP791" s="20"/>
      <c r="BQ791" s="20"/>
      <c r="BR791" s="20"/>
      <c r="BS791" s="20"/>
      <c r="BT791" s="20"/>
      <c r="BU791" s="22">
        <v>0</v>
      </c>
      <c r="BV791" s="22">
        <v>0</v>
      </c>
      <c r="BW791" s="22">
        <v>0</v>
      </c>
      <c r="BX791" s="22">
        <v>0</v>
      </c>
      <c r="BY791" s="22">
        <v>0</v>
      </c>
      <c r="BZ791" s="22">
        <v>0</v>
      </c>
      <c r="CA791" s="22">
        <v>474</v>
      </c>
      <c r="CB791" s="22">
        <v>284</v>
      </c>
      <c r="CC791" s="22">
        <v>693</v>
      </c>
      <c r="CD791" s="22">
        <v>274</v>
      </c>
      <c r="CE791" s="22">
        <v>767</v>
      </c>
      <c r="CF791" s="22">
        <v>317</v>
      </c>
      <c r="CG791" s="22">
        <v>795</v>
      </c>
      <c r="CH791" s="22">
        <v>332</v>
      </c>
      <c r="CI791" s="22">
        <v>0</v>
      </c>
      <c r="CJ791" s="22">
        <v>0</v>
      </c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2">
        <v>518438</v>
      </c>
      <c r="D792" s="22">
        <v>0</v>
      </c>
      <c r="E792" s="22">
        <v>0</v>
      </c>
      <c r="F792" s="22">
        <v>0</v>
      </c>
      <c r="G792" s="22">
        <v>0</v>
      </c>
      <c r="H792" s="22">
        <v>0</v>
      </c>
      <c r="I792" s="22">
        <v>2</v>
      </c>
      <c r="J792" s="20">
        <v>-0.5</v>
      </c>
      <c r="K792" s="20">
        <v>0.5</v>
      </c>
      <c r="L792" s="22">
        <v>0</v>
      </c>
      <c r="M792" s="20" t="s">
        <v>3634</v>
      </c>
      <c r="N792" s="20">
        <v>0</v>
      </c>
      <c r="O792" s="22">
        <v>774</v>
      </c>
      <c r="P792" s="23" t="b">
        <v>0</v>
      </c>
      <c r="Q792" s="20"/>
      <c r="R792" s="20"/>
      <c r="S792" s="22">
        <v>40</v>
      </c>
      <c r="T792" s="20" t="s">
        <v>3635</v>
      </c>
      <c r="U792" s="20">
        <v>0</v>
      </c>
      <c r="V792" s="20" t="s">
        <v>3636</v>
      </c>
      <c r="W792" s="20">
        <v>0</v>
      </c>
      <c r="X792" s="23" t="b">
        <v>0</v>
      </c>
      <c r="Y792" s="20"/>
      <c r="Z792" s="20" t="s">
        <v>857</v>
      </c>
      <c r="AA792" s="22">
        <v>19</v>
      </c>
      <c r="AB792" s="22">
        <v>21</v>
      </c>
      <c r="AC792" s="22">
        <v>0</v>
      </c>
      <c r="AD792" s="22">
        <v>1113</v>
      </c>
      <c r="AE792" s="22">
        <v>43</v>
      </c>
      <c r="AF792" s="22">
        <v>548</v>
      </c>
      <c r="AG792" s="22">
        <v>36</v>
      </c>
      <c r="AH792" s="20">
        <v>0</v>
      </c>
      <c r="AI792" s="20">
        <v>0</v>
      </c>
      <c r="AJ792" s="20" t="s">
        <v>3636</v>
      </c>
      <c r="AK792" s="22">
        <v>0</v>
      </c>
      <c r="AL792" s="22">
        <v>0</v>
      </c>
      <c r="AM792" s="22">
        <v>0</v>
      </c>
      <c r="AN792" s="22">
        <v>0</v>
      </c>
      <c r="AO792" s="22">
        <v>0</v>
      </c>
      <c r="AP792" s="22">
        <v>0</v>
      </c>
      <c r="AQ792" s="22">
        <v>0</v>
      </c>
      <c r="AR792" s="22">
        <v>0</v>
      </c>
      <c r="AS792" s="22">
        <v>0</v>
      </c>
      <c r="AT792" s="22">
        <v>0</v>
      </c>
      <c r="AU792" s="22">
        <v>0</v>
      </c>
      <c r="AV792" s="22">
        <v>0</v>
      </c>
      <c r="AW792" s="22">
        <v>0</v>
      </c>
      <c r="AX792" s="20">
        <v>0</v>
      </c>
      <c r="AY792" s="20">
        <v>0</v>
      </c>
      <c r="AZ792" s="20">
        <v>0</v>
      </c>
      <c r="BA792" s="20">
        <v>0</v>
      </c>
      <c r="BB792" s="22">
        <v>0</v>
      </c>
      <c r="BC792" s="20">
        <v>0</v>
      </c>
      <c r="BD792" s="20">
        <v>0</v>
      </c>
      <c r="BE792" s="20">
        <v>0</v>
      </c>
      <c r="BF792" s="20">
        <v>0</v>
      </c>
      <c r="BG792" s="22">
        <v>633</v>
      </c>
      <c r="BH792" s="22">
        <v>240</v>
      </c>
      <c r="BI792" s="22">
        <v>619</v>
      </c>
      <c r="BJ792" s="22">
        <v>239</v>
      </c>
      <c r="BK792" s="22">
        <v>583</v>
      </c>
      <c r="BL792" s="22">
        <v>230</v>
      </c>
      <c r="BM792" s="22">
        <v>637</v>
      </c>
      <c r="BN792" s="22">
        <v>240</v>
      </c>
      <c r="BO792" s="20"/>
      <c r="BP792" s="20"/>
      <c r="BQ792" s="20"/>
      <c r="BR792" s="20"/>
      <c r="BS792" s="20"/>
      <c r="BT792" s="20"/>
      <c r="BU792" s="22">
        <v>0</v>
      </c>
      <c r="BV792" s="22">
        <v>0</v>
      </c>
      <c r="BW792" s="22">
        <v>0</v>
      </c>
      <c r="BX792" s="22">
        <v>0</v>
      </c>
      <c r="BY792" s="22">
        <v>0</v>
      </c>
      <c r="BZ792" s="22">
        <v>0</v>
      </c>
      <c r="CA792" s="22">
        <v>761</v>
      </c>
      <c r="CB792" s="22">
        <v>225</v>
      </c>
      <c r="CC792" s="22">
        <v>500</v>
      </c>
      <c r="CD792" s="22">
        <v>192</v>
      </c>
      <c r="CE792" s="22">
        <v>644</v>
      </c>
      <c r="CF792" s="22">
        <v>236</v>
      </c>
      <c r="CG792" s="22">
        <v>662</v>
      </c>
      <c r="CH792" s="22">
        <v>236</v>
      </c>
      <c r="CI792" s="22">
        <v>0</v>
      </c>
      <c r="CJ792" s="22">
        <v>0</v>
      </c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2">
        <v>536109</v>
      </c>
      <c r="D793" s="22">
        <v>0</v>
      </c>
      <c r="E793" s="22">
        <v>0</v>
      </c>
      <c r="F793" s="22">
        <v>0</v>
      </c>
      <c r="G793" s="22">
        <v>0</v>
      </c>
      <c r="H793" s="22">
        <v>0</v>
      </c>
      <c r="I793" s="22">
        <v>2</v>
      </c>
      <c r="J793" s="20">
        <v>-0.5</v>
      </c>
      <c r="K793" s="20">
        <v>0.5</v>
      </c>
      <c r="L793" s="22">
        <v>0</v>
      </c>
      <c r="M793" s="20" t="s">
        <v>1570</v>
      </c>
      <c r="N793" s="20">
        <v>0</v>
      </c>
      <c r="O793" s="22">
        <v>784</v>
      </c>
      <c r="P793" s="23" t="b">
        <v>0</v>
      </c>
      <c r="Q793" s="20"/>
      <c r="R793" s="20"/>
      <c r="S793" s="22">
        <v>40</v>
      </c>
      <c r="T793" s="20" t="s">
        <v>3706</v>
      </c>
      <c r="U793" s="20">
        <v>0</v>
      </c>
      <c r="V793" s="20" t="s">
        <v>3707</v>
      </c>
      <c r="W793" s="20">
        <v>0</v>
      </c>
      <c r="X793" s="23" t="b">
        <v>0</v>
      </c>
      <c r="Y793" s="20"/>
      <c r="Z793" s="20" t="s">
        <v>857</v>
      </c>
      <c r="AA793" s="22">
        <v>19</v>
      </c>
      <c r="AB793" s="22">
        <v>21</v>
      </c>
      <c r="AC793" s="22">
        <v>0</v>
      </c>
      <c r="AD793" s="22">
        <v>678</v>
      </c>
      <c r="AE793" s="22">
        <v>16</v>
      </c>
      <c r="AF793" s="22">
        <v>381</v>
      </c>
      <c r="AG793" s="22">
        <v>18</v>
      </c>
      <c r="AH793" s="20">
        <v>0</v>
      </c>
      <c r="AI793" s="20">
        <v>0</v>
      </c>
      <c r="AJ793" s="20" t="s">
        <v>3707</v>
      </c>
      <c r="AK793" s="22">
        <v>0</v>
      </c>
      <c r="AL793" s="22">
        <v>0</v>
      </c>
      <c r="AM793" s="22">
        <v>0</v>
      </c>
      <c r="AN793" s="22">
        <v>0</v>
      </c>
      <c r="AO793" s="22">
        <v>0</v>
      </c>
      <c r="AP793" s="22">
        <v>0</v>
      </c>
      <c r="AQ793" s="22">
        <v>0</v>
      </c>
      <c r="AR793" s="22">
        <v>0</v>
      </c>
      <c r="AS793" s="22">
        <v>0</v>
      </c>
      <c r="AT793" s="22">
        <v>0</v>
      </c>
      <c r="AU793" s="22">
        <v>0</v>
      </c>
      <c r="AV793" s="22">
        <v>0</v>
      </c>
      <c r="AW793" s="22">
        <v>0</v>
      </c>
      <c r="AX793" s="20">
        <v>0</v>
      </c>
      <c r="AY793" s="20">
        <v>0</v>
      </c>
      <c r="AZ793" s="20">
        <v>0</v>
      </c>
      <c r="BA793" s="20">
        <v>0</v>
      </c>
      <c r="BB793" s="22">
        <v>0</v>
      </c>
      <c r="BC793" s="20">
        <v>0</v>
      </c>
      <c r="BD793" s="20">
        <v>0</v>
      </c>
      <c r="BE793" s="20">
        <v>0</v>
      </c>
      <c r="BF793" s="20">
        <v>0</v>
      </c>
      <c r="BG793" s="22">
        <v>637</v>
      </c>
      <c r="BH793" s="22">
        <v>244</v>
      </c>
      <c r="BI793" s="22">
        <v>623</v>
      </c>
      <c r="BJ793" s="22">
        <v>243</v>
      </c>
      <c r="BK793" s="22">
        <v>587</v>
      </c>
      <c r="BL793" s="22">
        <v>234</v>
      </c>
      <c r="BM793" s="22">
        <v>641</v>
      </c>
      <c r="BN793" s="22">
        <v>244</v>
      </c>
      <c r="BO793" s="20"/>
      <c r="BP793" s="20"/>
      <c r="BQ793" s="20"/>
      <c r="BR793" s="20"/>
      <c r="BS793" s="20"/>
      <c r="BT793" s="20"/>
      <c r="BU793" s="22">
        <v>0</v>
      </c>
      <c r="BV793" s="22">
        <v>0</v>
      </c>
      <c r="BW793" s="22">
        <v>0</v>
      </c>
      <c r="BX793" s="22">
        <v>0</v>
      </c>
      <c r="BY793" s="22">
        <v>0</v>
      </c>
      <c r="BZ793" s="22">
        <v>0</v>
      </c>
      <c r="CA793" s="22">
        <v>765</v>
      </c>
      <c r="CB793" s="22">
        <v>229</v>
      </c>
      <c r="CC793" s="22">
        <v>504</v>
      </c>
      <c r="CD793" s="22">
        <v>196</v>
      </c>
      <c r="CE793" s="22">
        <v>648</v>
      </c>
      <c r="CF793" s="22">
        <v>240</v>
      </c>
      <c r="CG793" s="22">
        <v>696</v>
      </c>
      <c r="CH793" s="22">
        <v>247</v>
      </c>
      <c r="CI793" s="22">
        <v>0</v>
      </c>
      <c r="CJ793" s="22">
        <v>0</v>
      </c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2">
        <v>0</v>
      </c>
      <c r="B794" s="22">
        <v>0</v>
      </c>
      <c r="C794" s="22">
        <v>565431</v>
      </c>
      <c r="D794" s="22">
        <v>0</v>
      </c>
      <c r="E794" s="22">
        <v>0</v>
      </c>
      <c r="F794" s="22">
        <v>0</v>
      </c>
      <c r="G794" s="22">
        <v>0</v>
      </c>
      <c r="H794" s="22">
        <v>0</v>
      </c>
      <c r="I794" s="22">
        <v>4</v>
      </c>
      <c r="J794" s="20">
        <v>0</v>
      </c>
      <c r="K794" s="20">
        <v>0</v>
      </c>
      <c r="L794" s="22">
        <v>0</v>
      </c>
      <c r="M794" s="20" t="s">
        <v>1164</v>
      </c>
      <c r="N794" s="20">
        <v>0</v>
      </c>
      <c r="O794" s="22">
        <v>785</v>
      </c>
      <c r="P794" s="23" t="b">
        <v>0</v>
      </c>
      <c r="Q794" s="20" t="s">
        <v>3837</v>
      </c>
      <c r="R794" s="20" t="s">
        <v>3838</v>
      </c>
      <c r="S794" s="22">
        <v>45</v>
      </c>
      <c r="T794" s="20" t="s">
        <v>3708</v>
      </c>
      <c r="U794" s="20">
        <v>0</v>
      </c>
      <c r="V794" s="20" t="s">
        <v>3709</v>
      </c>
      <c r="W794" s="20">
        <v>0</v>
      </c>
      <c r="X794" s="23" t="b">
        <v>0</v>
      </c>
      <c r="Y794" s="20"/>
      <c r="Z794" s="20" t="s">
        <v>871</v>
      </c>
      <c r="AA794" s="22">
        <v>19</v>
      </c>
      <c r="AB794" s="22">
        <v>21</v>
      </c>
      <c r="AC794" s="22">
        <v>0</v>
      </c>
      <c r="AD794" s="22">
        <v>51</v>
      </c>
      <c r="AE794" s="22">
        <v>0</v>
      </c>
      <c r="AF794" s="22">
        <v>41</v>
      </c>
      <c r="AG794" s="22">
        <v>0</v>
      </c>
      <c r="AH794" s="20">
        <v>0</v>
      </c>
      <c r="AI794" s="20">
        <v>0</v>
      </c>
      <c r="AJ794" s="20" t="s">
        <v>3709</v>
      </c>
      <c r="AK794" s="22">
        <v>0</v>
      </c>
      <c r="AL794" s="22">
        <v>0</v>
      </c>
      <c r="AM794" s="22">
        <v>0</v>
      </c>
      <c r="AN794" s="22">
        <v>0</v>
      </c>
      <c r="AO794" s="22">
        <v>0</v>
      </c>
      <c r="AP794" s="22">
        <v>0</v>
      </c>
      <c r="AQ794" s="22">
        <v>0</v>
      </c>
      <c r="AR794" s="22">
        <v>0</v>
      </c>
      <c r="AS794" s="22">
        <v>0</v>
      </c>
      <c r="AT794" s="22">
        <v>0</v>
      </c>
      <c r="AU794" s="22">
        <v>0</v>
      </c>
      <c r="AV794" s="22">
        <v>0</v>
      </c>
      <c r="AW794" s="22">
        <v>0</v>
      </c>
      <c r="AX794" s="20">
        <v>0</v>
      </c>
      <c r="AY794" s="20">
        <v>0</v>
      </c>
      <c r="AZ794" s="20">
        <v>0</v>
      </c>
      <c r="BA794" s="20">
        <v>0</v>
      </c>
      <c r="BB794" s="22">
        <v>0</v>
      </c>
      <c r="BC794" s="20">
        <v>0</v>
      </c>
      <c r="BD794" s="20">
        <v>0</v>
      </c>
      <c r="BE794" s="20">
        <v>0</v>
      </c>
      <c r="BF794" s="20">
        <v>0</v>
      </c>
      <c r="BG794" s="22">
        <v>778</v>
      </c>
      <c r="BH794" s="22">
        <v>92</v>
      </c>
      <c r="BI794" s="22">
        <v>775</v>
      </c>
      <c r="BJ794" s="22">
        <v>94</v>
      </c>
      <c r="BK794" s="22">
        <v>765</v>
      </c>
      <c r="BL794" s="22">
        <v>94</v>
      </c>
      <c r="BM794" s="22">
        <v>781</v>
      </c>
      <c r="BN794" s="22">
        <v>94</v>
      </c>
      <c r="BO794" s="20"/>
      <c r="BP794" s="20"/>
      <c r="BQ794" s="20"/>
      <c r="BR794" s="20"/>
      <c r="BS794" s="20"/>
      <c r="BT794" s="20"/>
      <c r="BU794" s="22">
        <v>0</v>
      </c>
      <c r="BV794" s="22">
        <v>0</v>
      </c>
      <c r="BW794" s="22">
        <v>0</v>
      </c>
      <c r="BX794" s="22">
        <v>0</v>
      </c>
      <c r="BY794" s="22">
        <v>0</v>
      </c>
      <c r="BZ794" s="22">
        <v>0</v>
      </c>
      <c r="CA794" s="22">
        <v>497</v>
      </c>
      <c r="CB794" s="22">
        <v>93</v>
      </c>
      <c r="CC794" s="22">
        <v>711</v>
      </c>
      <c r="CD794" s="22">
        <v>77</v>
      </c>
      <c r="CE794" s="22">
        <v>780</v>
      </c>
      <c r="CF794" s="22">
        <v>94</v>
      </c>
      <c r="CG794" s="22">
        <v>833</v>
      </c>
      <c r="CH794" s="22">
        <v>109</v>
      </c>
      <c r="CI794" s="22">
        <v>0</v>
      </c>
      <c r="CJ794" s="22">
        <v>0</v>
      </c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2">
        <v>490885</v>
      </c>
      <c r="D795" s="22">
        <v>0</v>
      </c>
      <c r="E795" s="22">
        <v>0</v>
      </c>
      <c r="F795" s="22">
        <v>0</v>
      </c>
      <c r="G795" s="22">
        <v>0</v>
      </c>
      <c r="H795" s="22">
        <v>0</v>
      </c>
      <c r="I795" s="22">
        <v>3</v>
      </c>
      <c r="J795" s="20">
        <v>-0.5</v>
      </c>
      <c r="K795" s="20">
        <v>0.5</v>
      </c>
      <c r="L795" s="22">
        <v>0</v>
      </c>
      <c r="M795" s="20" t="s">
        <v>1789</v>
      </c>
      <c r="N795" s="20">
        <v>0</v>
      </c>
      <c r="O795" s="22">
        <v>829</v>
      </c>
      <c r="P795" s="23" t="b">
        <v>0</v>
      </c>
      <c r="Q795" s="20"/>
      <c r="R795" s="20"/>
      <c r="S795" s="22">
        <v>45</v>
      </c>
      <c r="T795" s="20" t="s">
        <v>4132</v>
      </c>
      <c r="U795" s="20">
        <v>0</v>
      </c>
      <c r="V795" s="20" t="s">
        <v>4133</v>
      </c>
      <c r="W795" s="20">
        <v>0</v>
      </c>
      <c r="X795" s="23" t="b">
        <v>0</v>
      </c>
      <c r="Y795" s="20"/>
      <c r="Z795" s="20" t="s">
        <v>857</v>
      </c>
      <c r="AA795" s="22">
        <v>19</v>
      </c>
      <c r="AB795" s="22">
        <v>21</v>
      </c>
      <c r="AC795" s="22">
        <v>0</v>
      </c>
      <c r="AD795" s="22">
        <v>50</v>
      </c>
      <c r="AE795" s="22">
        <v>7</v>
      </c>
      <c r="AF795" s="22">
        <v>15</v>
      </c>
      <c r="AG795" s="22">
        <v>4</v>
      </c>
      <c r="AH795" s="20">
        <v>0</v>
      </c>
      <c r="AI795" s="20">
        <v>0</v>
      </c>
      <c r="AJ795" s="20" t="s">
        <v>4133</v>
      </c>
      <c r="AK795" s="22">
        <v>0</v>
      </c>
      <c r="AL795" s="22">
        <v>0</v>
      </c>
      <c r="AM795" s="22">
        <v>0</v>
      </c>
      <c r="AN795" s="22">
        <v>0</v>
      </c>
      <c r="AO795" s="22">
        <v>0</v>
      </c>
      <c r="AP795" s="22">
        <v>0</v>
      </c>
      <c r="AQ795" s="22">
        <v>0</v>
      </c>
      <c r="AR795" s="22">
        <v>0</v>
      </c>
      <c r="AS795" s="22">
        <v>0</v>
      </c>
      <c r="AT795" s="22">
        <v>0</v>
      </c>
      <c r="AU795" s="22">
        <v>0</v>
      </c>
      <c r="AV795" s="22">
        <v>0</v>
      </c>
      <c r="AW795" s="22">
        <v>0</v>
      </c>
      <c r="AX795" s="20">
        <v>0</v>
      </c>
      <c r="AY795" s="20">
        <v>0</v>
      </c>
      <c r="AZ795" s="20">
        <v>0</v>
      </c>
      <c r="BA795" s="20">
        <v>0</v>
      </c>
      <c r="BB795" s="22">
        <v>0</v>
      </c>
      <c r="BC795" s="20">
        <v>0</v>
      </c>
      <c r="BD795" s="20">
        <v>0</v>
      </c>
      <c r="BE795" s="20">
        <v>0</v>
      </c>
      <c r="BF795" s="20">
        <v>0</v>
      </c>
      <c r="BG795" s="22">
        <v>743</v>
      </c>
      <c r="BH795" s="22">
        <v>296</v>
      </c>
      <c r="BI795" s="22">
        <v>737</v>
      </c>
      <c r="BJ795" s="22">
        <v>295</v>
      </c>
      <c r="BK795" s="22">
        <v>725</v>
      </c>
      <c r="BL795" s="22">
        <v>290</v>
      </c>
      <c r="BM795" s="22">
        <v>746</v>
      </c>
      <c r="BN795" s="22">
        <v>297</v>
      </c>
      <c r="BO795" s="20"/>
      <c r="BP795" s="20"/>
      <c r="BQ795" s="20"/>
      <c r="BR795" s="20"/>
      <c r="BS795" s="20"/>
      <c r="BT795" s="20"/>
      <c r="BU795" s="22">
        <v>0</v>
      </c>
      <c r="BV795" s="22">
        <v>0</v>
      </c>
      <c r="BW795" s="22">
        <v>0</v>
      </c>
      <c r="BX795" s="22">
        <v>0</v>
      </c>
      <c r="BY795" s="22">
        <v>0</v>
      </c>
      <c r="BZ795" s="22">
        <v>0</v>
      </c>
      <c r="CA795" s="22">
        <v>446</v>
      </c>
      <c r="CB795" s="22">
        <v>260</v>
      </c>
      <c r="CC795" s="22">
        <v>666</v>
      </c>
      <c r="CD795" s="22">
        <v>251</v>
      </c>
      <c r="CE795" s="22">
        <v>746</v>
      </c>
      <c r="CF795" s="22">
        <v>299</v>
      </c>
      <c r="CG795" s="22">
        <v>825</v>
      </c>
      <c r="CH795" s="22">
        <v>356</v>
      </c>
      <c r="CI795" s="22">
        <v>0</v>
      </c>
      <c r="CJ795" s="22">
        <v>0</v>
      </c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2">
        <v>100</v>
      </c>
      <c r="B796" s="22">
        <v>100</v>
      </c>
      <c r="C796" s="22">
        <v>220394</v>
      </c>
      <c r="D796" s="22">
        <v>0</v>
      </c>
      <c r="E796" s="22">
        <v>0</v>
      </c>
      <c r="F796" s="22">
        <v>-1</v>
      </c>
      <c r="G796" s="22">
        <v>1</v>
      </c>
      <c r="H796" s="22">
        <v>0</v>
      </c>
      <c r="I796" s="22">
        <v>3</v>
      </c>
      <c r="J796" s="20">
        <v>0</v>
      </c>
      <c r="K796" s="20">
        <v>1.2</v>
      </c>
      <c r="L796" s="22">
        <v>2</v>
      </c>
      <c r="M796" s="20" t="s">
        <v>2191</v>
      </c>
      <c r="N796" s="20">
        <v>1.2</v>
      </c>
      <c r="O796" s="22">
        <v>351</v>
      </c>
      <c r="P796" s="23" t="b">
        <v>0</v>
      </c>
      <c r="Q796" s="20"/>
      <c r="R796" s="20" t="s">
        <v>3161</v>
      </c>
      <c r="S796" s="22">
        <v>44</v>
      </c>
      <c r="T796" s="20" t="s">
        <v>2192</v>
      </c>
      <c r="U796" s="20">
        <v>1.4</v>
      </c>
      <c r="V796" s="20" t="s">
        <v>1807</v>
      </c>
      <c r="W796" s="20">
        <v>0.1</v>
      </c>
      <c r="X796" s="23" t="b">
        <v>0</v>
      </c>
      <c r="Y796" s="20"/>
      <c r="Z796" s="20" t="s">
        <v>857</v>
      </c>
      <c r="AA796" s="22">
        <v>20</v>
      </c>
      <c r="AB796" s="22">
        <v>39</v>
      </c>
      <c r="AC796" s="22">
        <v>27</v>
      </c>
      <c r="AD796" s="22">
        <v>13214</v>
      </c>
      <c r="AE796" s="22">
        <v>36</v>
      </c>
      <c r="AF796" s="22">
        <v>11274</v>
      </c>
      <c r="AG796" s="22">
        <v>111</v>
      </c>
      <c r="AH796" s="20">
        <v>0.3</v>
      </c>
      <c r="AI796" s="20">
        <v>6.1</v>
      </c>
      <c r="AJ796" s="20" t="s">
        <v>1807</v>
      </c>
      <c r="AK796" s="22">
        <v>802</v>
      </c>
      <c r="AL796" s="22">
        <v>0</v>
      </c>
      <c r="AM796" s="22">
        <v>0</v>
      </c>
      <c r="AN796" s="22">
        <v>3</v>
      </c>
      <c r="AO796" s="22">
        <v>15</v>
      </c>
      <c r="AP796" s="22">
        <v>0</v>
      </c>
      <c r="AQ796" s="22">
        <v>0</v>
      </c>
      <c r="AR796" s="22">
        <v>0</v>
      </c>
      <c r="AS796" s="22">
        <v>2</v>
      </c>
      <c r="AT796" s="22">
        <v>0</v>
      </c>
      <c r="AU796" s="22">
        <v>0</v>
      </c>
      <c r="AV796" s="22">
        <v>0</v>
      </c>
      <c r="AW796" s="22">
        <v>144</v>
      </c>
      <c r="AX796" s="20">
        <v>144.4</v>
      </c>
      <c r="AY796" s="20">
        <v>97.6</v>
      </c>
      <c r="AZ796" s="20">
        <v>26</v>
      </c>
      <c r="BA796" s="20">
        <v>26.8</v>
      </c>
      <c r="BB796" s="22">
        <v>6</v>
      </c>
      <c r="BC796" s="20">
        <v>0.21</v>
      </c>
      <c r="BD796" s="20">
        <v>0.66</v>
      </c>
      <c r="BE796" s="20">
        <v>0.87</v>
      </c>
      <c r="BF796" s="20">
        <v>15.11</v>
      </c>
      <c r="BG796" s="22">
        <v>313</v>
      </c>
      <c r="BH796" s="22">
        <v>132</v>
      </c>
      <c r="BI796" s="22">
        <v>261</v>
      </c>
      <c r="BJ796" s="22">
        <v>150</v>
      </c>
      <c r="BK796" s="22">
        <v>379</v>
      </c>
      <c r="BL796" s="22">
        <v>192</v>
      </c>
      <c r="BM796" s="22">
        <v>337</v>
      </c>
      <c r="BN796" s="22">
        <v>150</v>
      </c>
      <c r="BO796" s="22">
        <v>2</v>
      </c>
      <c r="BP796" s="20"/>
      <c r="BQ796" s="22">
        <v>4</v>
      </c>
      <c r="BR796" s="20"/>
      <c r="BS796" s="20"/>
      <c r="BT796" s="20"/>
      <c r="BU796" s="22">
        <v>0.02</v>
      </c>
      <c r="BV796" s="22">
        <v>0</v>
      </c>
      <c r="BW796" s="22">
        <v>7.0000000000000007E-2</v>
      </c>
      <c r="BX796" s="22">
        <v>0.09</v>
      </c>
      <c r="BY796" s="22">
        <v>1.7</v>
      </c>
      <c r="BZ796" s="22">
        <v>1.68</v>
      </c>
      <c r="CA796" s="22">
        <v>548</v>
      </c>
      <c r="CB796" s="22">
        <v>314</v>
      </c>
      <c r="CC796" s="22">
        <v>224</v>
      </c>
      <c r="CD796" s="22">
        <v>108</v>
      </c>
      <c r="CE796" s="22">
        <v>400</v>
      </c>
      <c r="CF796" s="22">
        <v>179</v>
      </c>
      <c r="CG796" s="22">
        <v>501</v>
      </c>
      <c r="CH796" s="22">
        <v>170</v>
      </c>
      <c r="CI796" s="22">
        <v>0.67</v>
      </c>
      <c r="CJ796" s="22">
        <v>0.34</v>
      </c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2">
        <v>100</v>
      </c>
      <c r="B797" s="22">
        <v>100</v>
      </c>
      <c r="C797" s="22">
        <v>448514</v>
      </c>
      <c r="D797" s="22">
        <v>0</v>
      </c>
      <c r="E797" s="22">
        <v>0</v>
      </c>
      <c r="F797" s="22">
        <v>0</v>
      </c>
      <c r="G797" s="22">
        <v>0</v>
      </c>
      <c r="H797" s="22">
        <v>2</v>
      </c>
      <c r="I797" s="22">
        <v>2</v>
      </c>
      <c r="J797" s="20">
        <v>0</v>
      </c>
      <c r="K797" s="20">
        <v>6</v>
      </c>
      <c r="L797" s="22">
        <v>10</v>
      </c>
      <c r="M797" s="20" t="s">
        <v>1695</v>
      </c>
      <c r="N797" s="20">
        <v>6</v>
      </c>
      <c r="O797" s="22">
        <v>545</v>
      </c>
      <c r="P797" s="23" t="b">
        <v>0</v>
      </c>
      <c r="Q797" s="20"/>
      <c r="R797" s="20" t="s">
        <v>3637</v>
      </c>
      <c r="S797" s="22">
        <v>45</v>
      </c>
      <c r="T797" s="20" t="s">
        <v>1696</v>
      </c>
      <c r="U797" s="20">
        <v>2.4</v>
      </c>
      <c r="V797" s="20" t="s">
        <v>492</v>
      </c>
      <c r="W797" s="20">
        <v>1.3</v>
      </c>
      <c r="X797" s="23" t="b">
        <v>0</v>
      </c>
      <c r="Y797" s="20"/>
      <c r="Z797" s="20" t="s">
        <v>857</v>
      </c>
      <c r="AA797" s="22">
        <v>20</v>
      </c>
      <c r="AB797" s="22">
        <v>39</v>
      </c>
      <c r="AC797" s="22">
        <v>57</v>
      </c>
      <c r="AD797" s="22">
        <v>221542</v>
      </c>
      <c r="AE797" s="22">
        <v>14095</v>
      </c>
      <c r="AF797" s="22">
        <v>115203</v>
      </c>
      <c r="AG797" s="22">
        <v>3758</v>
      </c>
      <c r="AH797" s="20">
        <v>1.3</v>
      </c>
      <c r="AI797" s="20">
        <v>12.7</v>
      </c>
      <c r="AJ797" s="20" t="s">
        <v>492</v>
      </c>
      <c r="AK797" s="22">
        <v>1704</v>
      </c>
      <c r="AL797" s="22">
        <v>1</v>
      </c>
      <c r="AM797" s="22">
        <v>2</v>
      </c>
      <c r="AN797" s="22">
        <v>3</v>
      </c>
      <c r="AO797" s="22">
        <v>29</v>
      </c>
      <c r="AP797" s="22">
        <v>0</v>
      </c>
      <c r="AQ797" s="22">
        <v>0</v>
      </c>
      <c r="AR797" s="22">
        <v>0</v>
      </c>
      <c r="AS797" s="22">
        <v>6</v>
      </c>
      <c r="AT797" s="22">
        <v>0</v>
      </c>
      <c r="AU797" s="22">
        <v>0</v>
      </c>
      <c r="AV797" s="22">
        <v>6</v>
      </c>
      <c r="AW797" s="22">
        <v>277</v>
      </c>
      <c r="AX797" s="20">
        <v>323</v>
      </c>
      <c r="AY797" s="20">
        <v>294.39999999999998</v>
      </c>
      <c r="AZ797" s="20">
        <v>154</v>
      </c>
      <c r="BA797" s="20">
        <v>77.099999999999994</v>
      </c>
      <c r="BB797" s="22">
        <v>21</v>
      </c>
      <c r="BC797" s="20">
        <v>1.84</v>
      </c>
      <c r="BD797" s="20">
        <v>1.51</v>
      </c>
      <c r="BE797" s="20">
        <v>3.35</v>
      </c>
      <c r="BF797" s="20">
        <v>30.97</v>
      </c>
      <c r="BG797" s="22">
        <v>177</v>
      </c>
      <c r="BH797" s="22">
        <v>62</v>
      </c>
      <c r="BI797" s="22">
        <v>95</v>
      </c>
      <c r="BJ797" s="22">
        <v>18</v>
      </c>
      <c r="BK797" s="22">
        <v>174</v>
      </c>
      <c r="BL797" s="22">
        <v>30</v>
      </c>
      <c r="BM797" s="22">
        <v>148</v>
      </c>
      <c r="BN797" s="22">
        <v>38</v>
      </c>
      <c r="BO797" s="20"/>
      <c r="BP797" s="20"/>
      <c r="BQ797" s="20"/>
      <c r="BR797" s="20"/>
      <c r="BS797" s="20"/>
      <c r="BT797" s="20"/>
      <c r="BU797" s="22">
        <v>0.1</v>
      </c>
      <c r="BV797" s="22">
        <v>0</v>
      </c>
      <c r="BW797" s="22">
        <v>0.08</v>
      </c>
      <c r="BX797" s="22">
        <v>0.18</v>
      </c>
      <c r="BY797" s="22">
        <v>1.64</v>
      </c>
      <c r="BZ797" s="22">
        <v>1.53</v>
      </c>
      <c r="CA797" s="22">
        <v>417</v>
      </c>
      <c r="CB797" s="22">
        <v>81</v>
      </c>
      <c r="CC797" s="22">
        <v>18</v>
      </c>
      <c r="CD797" s="22">
        <v>5</v>
      </c>
      <c r="CE797" s="22">
        <v>240</v>
      </c>
      <c r="CF797" s="22">
        <v>75</v>
      </c>
      <c r="CG797" s="22">
        <v>179</v>
      </c>
      <c r="CH797" s="22">
        <v>77</v>
      </c>
      <c r="CI797" s="22">
        <v>1.1100000000000001</v>
      </c>
      <c r="CJ797" s="22">
        <v>0.16</v>
      </c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2">
        <v>79602</v>
      </c>
      <c r="D798" s="22">
        <v>0</v>
      </c>
      <c r="E798" s="22">
        <v>0</v>
      </c>
      <c r="F798" s="22">
        <v>-1</v>
      </c>
      <c r="G798" s="22">
        <v>1</v>
      </c>
      <c r="H798" s="22">
        <v>1</v>
      </c>
      <c r="I798" s="22">
        <v>1</v>
      </c>
      <c r="J798" s="20">
        <v>0</v>
      </c>
      <c r="K798" s="20">
        <v>0.2</v>
      </c>
      <c r="L798" s="22">
        <v>0</v>
      </c>
      <c r="M798" s="20" t="s">
        <v>1025</v>
      </c>
      <c r="N798" s="20">
        <v>0.2</v>
      </c>
      <c r="O798" s="22">
        <v>546</v>
      </c>
      <c r="P798" s="23" t="b">
        <v>0</v>
      </c>
      <c r="Q798" s="20"/>
      <c r="R798" s="20"/>
      <c r="S798" s="22">
        <v>39</v>
      </c>
      <c r="T798" s="20" t="s">
        <v>1767</v>
      </c>
      <c r="U798" s="20">
        <v>4.2</v>
      </c>
      <c r="V798" s="20" t="s">
        <v>1768</v>
      </c>
      <c r="W798" s="20">
        <v>0.9</v>
      </c>
      <c r="X798" s="23" t="b">
        <v>0</v>
      </c>
      <c r="Y798" s="20"/>
      <c r="Z798" s="20" t="s">
        <v>857</v>
      </c>
      <c r="AA798" s="22">
        <v>20</v>
      </c>
      <c r="AB798" s="22">
        <v>39</v>
      </c>
      <c r="AC798" s="22">
        <v>17</v>
      </c>
      <c r="AD798" s="22">
        <v>148448</v>
      </c>
      <c r="AE798" s="22">
        <v>205</v>
      </c>
      <c r="AF798" s="22">
        <v>106505</v>
      </c>
      <c r="AG798" s="22">
        <v>982</v>
      </c>
      <c r="AH798" s="20">
        <v>0.1</v>
      </c>
      <c r="AI798" s="20">
        <v>4.4000000000000004</v>
      </c>
      <c r="AJ798" s="20" t="s">
        <v>1768</v>
      </c>
      <c r="AK798" s="22">
        <v>292</v>
      </c>
      <c r="AL798" s="22">
        <v>0</v>
      </c>
      <c r="AM798" s="22">
        <v>0</v>
      </c>
      <c r="AN798" s="22">
        <v>2</v>
      </c>
      <c r="AO798" s="22">
        <v>4</v>
      </c>
      <c r="AP798" s="22">
        <v>0</v>
      </c>
      <c r="AQ798" s="22">
        <v>0</v>
      </c>
      <c r="AR798" s="22">
        <v>0</v>
      </c>
      <c r="AS798" s="22">
        <v>0</v>
      </c>
      <c r="AT798" s="22">
        <v>0</v>
      </c>
      <c r="AU798" s="22">
        <v>8</v>
      </c>
      <c r="AV798" s="22">
        <v>1</v>
      </c>
      <c r="AW798" s="22">
        <v>65</v>
      </c>
      <c r="AX798" s="20">
        <v>66.2</v>
      </c>
      <c r="AY798" s="20">
        <v>0</v>
      </c>
      <c r="AZ798" s="20">
        <v>0</v>
      </c>
      <c r="BA798" s="20">
        <v>6.6</v>
      </c>
      <c r="BB798" s="22">
        <v>2</v>
      </c>
      <c r="BC798" s="20">
        <v>0</v>
      </c>
      <c r="BD798" s="20">
        <v>0</v>
      </c>
      <c r="BE798" s="20">
        <v>0</v>
      </c>
      <c r="BF798" s="20">
        <v>5.09</v>
      </c>
      <c r="BG798" s="22">
        <v>403</v>
      </c>
      <c r="BH798" s="22">
        <v>32</v>
      </c>
      <c r="BI798" s="22">
        <v>517</v>
      </c>
      <c r="BJ798" s="22">
        <v>20</v>
      </c>
      <c r="BK798" s="22">
        <v>475</v>
      </c>
      <c r="BL798" s="22">
        <v>9</v>
      </c>
      <c r="BM798" s="22">
        <v>452</v>
      </c>
      <c r="BN798" s="22">
        <v>32</v>
      </c>
      <c r="BO798" s="20"/>
      <c r="BP798" s="20"/>
      <c r="BQ798" s="20"/>
      <c r="BR798" s="20"/>
      <c r="BS798" s="20"/>
      <c r="BT798" s="20"/>
      <c r="BU798" s="22">
        <v>0</v>
      </c>
      <c r="BV798" s="22">
        <v>2.4700000000000002</v>
      </c>
      <c r="BW798" s="22">
        <v>0</v>
      </c>
      <c r="BX798" s="22">
        <v>0</v>
      </c>
      <c r="BY798" s="22">
        <v>1.57</v>
      </c>
      <c r="BZ798" s="22">
        <v>1.23</v>
      </c>
      <c r="CA798" s="22">
        <v>786</v>
      </c>
      <c r="CB798" s="22">
        <v>70</v>
      </c>
      <c r="CC798" s="22">
        <v>340</v>
      </c>
      <c r="CD798" s="22">
        <v>24</v>
      </c>
      <c r="CE798" s="22">
        <v>38</v>
      </c>
      <c r="CF798" s="22">
        <v>1</v>
      </c>
      <c r="CG798" s="22">
        <v>208</v>
      </c>
      <c r="CH798" s="22">
        <v>28</v>
      </c>
      <c r="CI798" s="22">
        <v>0.62</v>
      </c>
      <c r="CJ798" s="22">
        <v>0.62</v>
      </c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2">
        <v>0</v>
      </c>
      <c r="B799" s="22">
        <v>0</v>
      </c>
      <c r="C799" s="22">
        <v>431960</v>
      </c>
      <c r="D799" s="22">
        <v>0</v>
      </c>
      <c r="E799" s="22">
        <v>0</v>
      </c>
      <c r="F799" s="22">
        <v>0</v>
      </c>
      <c r="G799" s="22">
        <v>0</v>
      </c>
      <c r="H799" s="22">
        <v>0</v>
      </c>
      <c r="I799" s="22">
        <v>2</v>
      </c>
      <c r="J799" s="20">
        <v>0</v>
      </c>
      <c r="K799" s="20">
        <v>0</v>
      </c>
      <c r="L799" s="22">
        <v>0</v>
      </c>
      <c r="M799" s="20" t="s">
        <v>2321</v>
      </c>
      <c r="N799" s="20">
        <v>0</v>
      </c>
      <c r="O799" s="22">
        <v>547</v>
      </c>
      <c r="P799" s="23" t="b">
        <v>0</v>
      </c>
      <c r="Q799" s="20" t="s">
        <v>3000</v>
      </c>
      <c r="R799" s="20" t="s">
        <v>3001</v>
      </c>
      <c r="S799" s="22">
        <v>40</v>
      </c>
      <c r="T799" s="20" t="s">
        <v>2322</v>
      </c>
      <c r="U799" s="20">
        <v>0</v>
      </c>
      <c r="V799" s="20" t="s">
        <v>2323</v>
      </c>
      <c r="W799" s="20">
        <v>0.4</v>
      </c>
      <c r="X799" s="23" t="b">
        <v>0</v>
      </c>
      <c r="Y799" s="20"/>
      <c r="Z799" s="20" t="s">
        <v>871</v>
      </c>
      <c r="AA799" s="22">
        <v>20</v>
      </c>
      <c r="AB799" s="22">
        <v>39</v>
      </c>
      <c r="AC799" s="22">
        <v>0</v>
      </c>
      <c r="AD799" s="22">
        <v>11202</v>
      </c>
      <c r="AE799" s="22">
        <v>0</v>
      </c>
      <c r="AF799" s="22">
        <v>60363</v>
      </c>
      <c r="AG799" s="22">
        <v>79</v>
      </c>
      <c r="AH799" s="20">
        <v>0</v>
      </c>
      <c r="AI799" s="20">
        <v>0</v>
      </c>
      <c r="AJ799" s="20" t="s">
        <v>2323</v>
      </c>
      <c r="AK799" s="22">
        <v>0</v>
      </c>
      <c r="AL799" s="22">
        <v>0</v>
      </c>
      <c r="AM799" s="22">
        <v>0</v>
      </c>
      <c r="AN799" s="22">
        <v>0</v>
      </c>
      <c r="AO799" s="22">
        <v>0</v>
      </c>
      <c r="AP799" s="22">
        <v>0</v>
      </c>
      <c r="AQ799" s="22">
        <v>0</v>
      </c>
      <c r="AR799" s="22">
        <v>0</v>
      </c>
      <c r="AS799" s="22">
        <v>0</v>
      </c>
      <c r="AT799" s="22">
        <v>0</v>
      </c>
      <c r="AU799" s="22">
        <v>0</v>
      </c>
      <c r="AV799" s="22">
        <v>0</v>
      </c>
      <c r="AW799" s="22">
        <v>0</v>
      </c>
      <c r="AX799" s="20">
        <v>0</v>
      </c>
      <c r="AY799" s="20">
        <v>0</v>
      </c>
      <c r="AZ799" s="20">
        <v>0</v>
      </c>
      <c r="BA799" s="20">
        <v>0</v>
      </c>
      <c r="BB799" s="22">
        <v>0</v>
      </c>
      <c r="BC799" s="20">
        <v>0</v>
      </c>
      <c r="BD799" s="20">
        <v>0</v>
      </c>
      <c r="BE799" s="20">
        <v>0</v>
      </c>
      <c r="BF799" s="20">
        <v>0</v>
      </c>
      <c r="BG799" s="22">
        <v>594</v>
      </c>
      <c r="BH799" s="22">
        <v>215</v>
      </c>
      <c r="BI799" s="22">
        <v>580</v>
      </c>
      <c r="BJ799" s="22">
        <v>214</v>
      </c>
      <c r="BK799" s="22">
        <v>542</v>
      </c>
      <c r="BL799" s="22">
        <v>203</v>
      </c>
      <c r="BM799" s="22">
        <v>598</v>
      </c>
      <c r="BN799" s="22">
        <v>215</v>
      </c>
      <c r="BO799" s="20"/>
      <c r="BP799" s="20"/>
      <c r="BQ799" s="20"/>
      <c r="BR799" s="20"/>
      <c r="BS799" s="20"/>
      <c r="BT799" s="20"/>
      <c r="BU799" s="22">
        <v>0</v>
      </c>
      <c r="BV799" s="22">
        <v>0</v>
      </c>
      <c r="BW799" s="22">
        <v>0</v>
      </c>
      <c r="BX799" s="22">
        <v>0</v>
      </c>
      <c r="BY799" s="22">
        <v>0</v>
      </c>
      <c r="BZ799" s="22">
        <v>0</v>
      </c>
      <c r="CA799" s="22">
        <v>715</v>
      </c>
      <c r="CB799" s="22">
        <v>193</v>
      </c>
      <c r="CC799" s="22">
        <v>460</v>
      </c>
      <c r="CD799" s="22">
        <v>166</v>
      </c>
      <c r="CE799" s="22">
        <v>605</v>
      </c>
      <c r="CF799" s="22">
        <v>211</v>
      </c>
      <c r="CG799" s="22">
        <v>277</v>
      </c>
      <c r="CH799" s="22">
        <v>111</v>
      </c>
      <c r="CI799" s="22">
        <v>0</v>
      </c>
      <c r="CJ799" s="22">
        <v>0</v>
      </c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2">
        <v>100</v>
      </c>
      <c r="B800" s="22">
        <v>100</v>
      </c>
      <c r="C800" s="22">
        <v>490721</v>
      </c>
      <c r="D800" s="22">
        <v>0</v>
      </c>
      <c r="E800" s="22">
        <v>0</v>
      </c>
      <c r="F800" s="22">
        <v>-1</v>
      </c>
      <c r="G800" s="22">
        <v>1</v>
      </c>
      <c r="H800" s="22">
        <v>0</v>
      </c>
      <c r="I800" s="22">
        <v>2</v>
      </c>
      <c r="J800" s="20">
        <v>0</v>
      </c>
      <c r="K800" s="20">
        <v>0.2</v>
      </c>
      <c r="L800" s="22">
        <v>0</v>
      </c>
      <c r="M800" s="20" t="s">
        <v>1588</v>
      </c>
      <c r="N800" s="20">
        <v>0.2</v>
      </c>
      <c r="O800" s="22">
        <v>548</v>
      </c>
      <c r="P800" s="23" t="b">
        <v>0</v>
      </c>
      <c r="Q800" s="20"/>
      <c r="R800" s="20" t="s">
        <v>3710</v>
      </c>
      <c r="S800" s="22">
        <v>44</v>
      </c>
      <c r="T800" s="20" t="s">
        <v>1708</v>
      </c>
      <c r="U800" s="20">
        <v>1.5</v>
      </c>
      <c r="V800" s="20" t="s">
        <v>1709</v>
      </c>
      <c r="W800" s="20">
        <v>0.1</v>
      </c>
      <c r="X800" s="23" t="b">
        <v>0</v>
      </c>
      <c r="Y800" s="20"/>
      <c r="Z800" s="20" t="s">
        <v>857</v>
      </c>
      <c r="AA800" s="22">
        <v>20</v>
      </c>
      <c r="AB800" s="22">
        <v>39</v>
      </c>
      <c r="AC800" s="22">
        <v>21</v>
      </c>
      <c r="AD800" s="22">
        <v>7657</v>
      </c>
      <c r="AE800" s="22">
        <v>38</v>
      </c>
      <c r="AF800" s="22">
        <v>14709</v>
      </c>
      <c r="AG800" s="22">
        <v>52</v>
      </c>
      <c r="AH800" s="20">
        <v>0</v>
      </c>
      <c r="AI800" s="20">
        <v>4.8</v>
      </c>
      <c r="AJ800" s="20" t="s">
        <v>3002</v>
      </c>
      <c r="AK800" s="22">
        <v>423</v>
      </c>
      <c r="AL800" s="22">
        <v>0</v>
      </c>
      <c r="AM800" s="22">
        <v>0</v>
      </c>
      <c r="AN800" s="22">
        <v>2</v>
      </c>
      <c r="AO800" s="22">
        <v>8</v>
      </c>
      <c r="AP800" s="22">
        <v>1</v>
      </c>
      <c r="AQ800" s="22">
        <v>0</v>
      </c>
      <c r="AR800" s="22">
        <v>0</v>
      </c>
      <c r="AS800" s="22">
        <v>1</v>
      </c>
      <c r="AT800" s="22">
        <v>0</v>
      </c>
      <c r="AU800" s="22">
        <v>0</v>
      </c>
      <c r="AV800" s="22">
        <v>0</v>
      </c>
      <c r="AW800" s="22">
        <v>84</v>
      </c>
      <c r="AX800" s="20">
        <v>90</v>
      </c>
      <c r="AY800" s="20">
        <v>80.099999999999994</v>
      </c>
      <c r="AZ800" s="20">
        <v>25</v>
      </c>
      <c r="BA800" s="20">
        <v>19.399999999999999</v>
      </c>
      <c r="BB800" s="22">
        <v>4</v>
      </c>
      <c r="BC800" s="20">
        <v>0.28999999999999998</v>
      </c>
      <c r="BD800" s="20">
        <v>0.28000000000000003</v>
      </c>
      <c r="BE800" s="20">
        <v>0.56999999999999995</v>
      </c>
      <c r="BF800" s="20">
        <v>6.93</v>
      </c>
      <c r="BG800" s="22">
        <v>361</v>
      </c>
      <c r="BH800" s="22">
        <v>143</v>
      </c>
      <c r="BI800" s="22">
        <v>292</v>
      </c>
      <c r="BJ800" s="22">
        <v>92</v>
      </c>
      <c r="BK800" s="22">
        <v>387</v>
      </c>
      <c r="BL800" s="22">
        <v>135</v>
      </c>
      <c r="BM800" s="22">
        <v>375</v>
      </c>
      <c r="BN800" s="22">
        <v>135</v>
      </c>
      <c r="BO800" s="20"/>
      <c r="BP800" s="20"/>
      <c r="BQ800" s="20"/>
      <c r="BR800" s="20"/>
      <c r="BS800" s="20"/>
      <c r="BT800" s="20"/>
      <c r="BU800" s="22">
        <v>0.06</v>
      </c>
      <c r="BV800" s="22">
        <v>0</v>
      </c>
      <c r="BW800" s="22">
        <v>0.06</v>
      </c>
      <c r="BX800" s="22">
        <v>0.12</v>
      </c>
      <c r="BY800" s="22">
        <v>1.47</v>
      </c>
      <c r="BZ800" s="22">
        <v>1.7</v>
      </c>
      <c r="CA800" s="22">
        <v>581</v>
      </c>
      <c r="CB800" s="22">
        <v>117</v>
      </c>
      <c r="CC800" s="22">
        <v>353</v>
      </c>
      <c r="CD800" s="22">
        <v>120</v>
      </c>
      <c r="CE800" s="22">
        <v>380</v>
      </c>
      <c r="CF800" s="22">
        <v>134</v>
      </c>
      <c r="CG800" s="22">
        <v>423</v>
      </c>
      <c r="CH800" s="22">
        <v>165</v>
      </c>
      <c r="CI800" s="22">
        <v>0.85</v>
      </c>
      <c r="CJ800" s="22">
        <v>0.43</v>
      </c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2">
        <v>0</v>
      </c>
      <c r="B801" s="22">
        <v>0</v>
      </c>
      <c r="C801" s="22">
        <v>510363</v>
      </c>
      <c r="D801" s="22">
        <v>0</v>
      </c>
      <c r="E801" s="22">
        <v>0</v>
      </c>
      <c r="F801" s="22">
        <v>0</v>
      </c>
      <c r="G801" s="22">
        <v>0</v>
      </c>
      <c r="H801" s="22">
        <v>0</v>
      </c>
      <c r="I801" s="22">
        <v>3</v>
      </c>
      <c r="J801" s="20">
        <v>0</v>
      </c>
      <c r="K801" s="20">
        <v>0</v>
      </c>
      <c r="L801" s="22">
        <v>0</v>
      </c>
      <c r="M801" s="20" t="s">
        <v>1701</v>
      </c>
      <c r="N801" s="20">
        <v>0</v>
      </c>
      <c r="O801" s="22">
        <v>549</v>
      </c>
      <c r="P801" s="23" t="b">
        <v>0</v>
      </c>
      <c r="Q801" s="20" t="s">
        <v>2380</v>
      </c>
      <c r="R801" s="20" t="s">
        <v>2324</v>
      </c>
      <c r="S801" s="22">
        <v>45</v>
      </c>
      <c r="T801" s="20" t="s">
        <v>1702</v>
      </c>
      <c r="U801" s="20">
        <v>0</v>
      </c>
      <c r="V801" s="20" t="s">
        <v>1703</v>
      </c>
      <c r="W801" s="20">
        <v>0</v>
      </c>
      <c r="X801" s="23" t="b">
        <v>0</v>
      </c>
      <c r="Y801" s="20"/>
      <c r="Z801" s="20" t="s">
        <v>871</v>
      </c>
      <c r="AA801" s="22">
        <v>20</v>
      </c>
      <c r="AB801" s="22">
        <v>39</v>
      </c>
      <c r="AC801" s="22">
        <v>0</v>
      </c>
      <c r="AD801" s="22">
        <v>0</v>
      </c>
      <c r="AE801" s="22">
        <v>0</v>
      </c>
      <c r="AF801" s="22">
        <v>771</v>
      </c>
      <c r="AG801" s="22">
        <v>0</v>
      </c>
      <c r="AH801" s="20">
        <v>0</v>
      </c>
      <c r="AI801" s="20">
        <v>0</v>
      </c>
      <c r="AJ801" s="20" t="s">
        <v>673</v>
      </c>
      <c r="AK801" s="22">
        <v>0</v>
      </c>
      <c r="AL801" s="22">
        <v>0</v>
      </c>
      <c r="AM801" s="22">
        <v>0</v>
      </c>
      <c r="AN801" s="22">
        <v>0</v>
      </c>
      <c r="AO801" s="22">
        <v>0</v>
      </c>
      <c r="AP801" s="22">
        <v>0</v>
      </c>
      <c r="AQ801" s="22">
        <v>0</v>
      </c>
      <c r="AR801" s="22">
        <v>0</v>
      </c>
      <c r="AS801" s="22">
        <v>0</v>
      </c>
      <c r="AT801" s="22">
        <v>0</v>
      </c>
      <c r="AU801" s="22">
        <v>0</v>
      </c>
      <c r="AV801" s="22">
        <v>0</v>
      </c>
      <c r="AW801" s="22">
        <v>0</v>
      </c>
      <c r="AX801" s="20">
        <v>0</v>
      </c>
      <c r="AY801" s="20">
        <v>0</v>
      </c>
      <c r="AZ801" s="20">
        <v>0</v>
      </c>
      <c r="BA801" s="20">
        <v>0</v>
      </c>
      <c r="BB801" s="22">
        <v>0</v>
      </c>
      <c r="BC801" s="20">
        <v>0</v>
      </c>
      <c r="BD801" s="20">
        <v>0</v>
      </c>
      <c r="BE801" s="20">
        <v>0</v>
      </c>
      <c r="BF801" s="20">
        <v>0</v>
      </c>
      <c r="BG801" s="22">
        <v>754</v>
      </c>
      <c r="BH801" s="22">
        <v>307</v>
      </c>
      <c r="BI801" s="22">
        <v>749</v>
      </c>
      <c r="BJ801" s="22">
        <v>307</v>
      </c>
      <c r="BK801" s="22">
        <v>737</v>
      </c>
      <c r="BL801" s="22">
        <v>302</v>
      </c>
      <c r="BM801" s="22">
        <v>757</v>
      </c>
      <c r="BN801" s="22">
        <v>308</v>
      </c>
      <c r="BO801" s="20"/>
      <c r="BP801" s="20"/>
      <c r="BQ801" s="20"/>
      <c r="BR801" s="20"/>
      <c r="BS801" s="20"/>
      <c r="BT801" s="20"/>
      <c r="BU801" s="22">
        <v>0</v>
      </c>
      <c r="BV801" s="22">
        <v>0</v>
      </c>
      <c r="BW801" s="22">
        <v>0</v>
      </c>
      <c r="BX801" s="22">
        <v>0</v>
      </c>
      <c r="BY801" s="22">
        <v>0</v>
      </c>
      <c r="BZ801" s="22">
        <v>0</v>
      </c>
      <c r="CA801" s="22">
        <v>462</v>
      </c>
      <c r="CB801" s="22">
        <v>276</v>
      </c>
      <c r="CC801" s="22">
        <v>681</v>
      </c>
      <c r="CD801" s="22">
        <v>266</v>
      </c>
      <c r="CE801" s="22">
        <v>757</v>
      </c>
      <c r="CF801" s="22">
        <v>310</v>
      </c>
      <c r="CG801" s="22">
        <v>758</v>
      </c>
      <c r="CH801" s="22">
        <v>304</v>
      </c>
      <c r="CI801" s="22">
        <v>0</v>
      </c>
      <c r="CJ801" s="22">
        <v>0</v>
      </c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2">
        <v>0</v>
      </c>
      <c r="B802" s="22">
        <v>0</v>
      </c>
      <c r="C802" s="22">
        <v>245923</v>
      </c>
      <c r="D802" s="22">
        <v>0</v>
      </c>
      <c r="E802" s="22">
        <v>0</v>
      </c>
      <c r="F802" s="22">
        <v>0</v>
      </c>
      <c r="G802" s="22">
        <v>0</v>
      </c>
      <c r="H802" s="22">
        <v>0</v>
      </c>
      <c r="I802" s="22">
        <v>3</v>
      </c>
      <c r="J802" s="20">
        <v>0</v>
      </c>
      <c r="K802" s="20">
        <v>0</v>
      </c>
      <c r="L802" s="22">
        <v>0</v>
      </c>
      <c r="M802" s="20" t="s">
        <v>1234</v>
      </c>
      <c r="N802" s="20">
        <v>0</v>
      </c>
      <c r="O802" s="22">
        <v>550</v>
      </c>
      <c r="P802" s="23" t="b">
        <v>0</v>
      </c>
      <c r="Q802" s="20" t="s">
        <v>2597</v>
      </c>
      <c r="R802" s="20" t="s">
        <v>2598</v>
      </c>
      <c r="S802" s="22">
        <v>45</v>
      </c>
      <c r="T802" s="20" t="s">
        <v>1691</v>
      </c>
      <c r="U802" s="20">
        <v>0</v>
      </c>
      <c r="V802" s="20" t="s">
        <v>672</v>
      </c>
      <c r="W802" s="20">
        <v>0</v>
      </c>
      <c r="X802" s="23" t="b">
        <v>0</v>
      </c>
      <c r="Y802" s="20"/>
      <c r="Z802" s="20" t="s">
        <v>871</v>
      </c>
      <c r="AA802" s="22">
        <v>20</v>
      </c>
      <c r="AB802" s="22">
        <v>39</v>
      </c>
      <c r="AC802" s="22">
        <v>0</v>
      </c>
      <c r="AD802" s="22">
        <v>0</v>
      </c>
      <c r="AE802" s="22">
        <v>0</v>
      </c>
      <c r="AF802" s="22">
        <v>1979</v>
      </c>
      <c r="AG802" s="22">
        <v>1</v>
      </c>
      <c r="AH802" s="20">
        <v>0</v>
      </c>
      <c r="AI802" s="20">
        <v>0</v>
      </c>
      <c r="AJ802" s="20" t="s">
        <v>672</v>
      </c>
      <c r="AK802" s="22">
        <v>0</v>
      </c>
      <c r="AL802" s="22">
        <v>0</v>
      </c>
      <c r="AM802" s="22">
        <v>0</v>
      </c>
      <c r="AN802" s="22">
        <v>0</v>
      </c>
      <c r="AO802" s="22">
        <v>0</v>
      </c>
      <c r="AP802" s="22">
        <v>0</v>
      </c>
      <c r="AQ802" s="22">
        <v>0</v>
      </c>
      <c r="AR802" s="22">
        <v>0</v>
      </c>
      <c r="AS802" s="22">
        <v>0</v>
      </c>
      <c r="AT802" s="22">
        <v>0</v>
      </c>
      <c r="AU802" s="22">
        <v>0</v>
      </c>
      <c r="AV802" s="22">
        <v>0</v>
      </c>
      <c r="AW802" s="22">
        <v>0</v>
      </c>
      <c r="AX802" s="20">
        <v>0</v>
      </c>
      <c r="AY802" s="20">
        <v>0</v>
      </c>
      <c r="AZ802" s="20">
        <v>0</v>
      </c>
      <c r="BA802" s="20">
        <v>0</v>
      </c>
      <c r="BB802" s="22">
        <v>0</v>
      </c>
      <c r="BC802" s="20">
        <v>0</v>
      </c>
      <c r="BD802" s="20">
        <v>0</v>
      </c>
      <c r="BE802" s="20">
        <v>0</v>
      </c>
      <c r="BF802" s="20">
        <v>0</v>
      </c>
      <c r="BG802" s="22">
        <v>717</v>
      </c>
      <c r="BH802" s="22">
        <v>278</v>
      </c>
      <c r="BI802" s="22">
        <v>711</v>
      </c>
      <c r="BJ802" s="22">
        <v>278</v>
      </c>
      <c r="BK802" s="22">
        <v>694</v>
      </c>
      <c r="BL802" s="22">
        <v>270</v>
      </c>
      <c r="BM802" s="22">
        <v>720</v>
      </c>
      <c r="BN802" s="22">
        <v>279</v>
      </c>
      <c r="BO802" s="20"/>
      <c r="BP802" s="20"/>
      <c r="BQ802" s="20"/>
      <c r="BR802" s="20"/>
      <c r="BS802" s="20"/>
      <c r="BT802" s="20"/>
      <c r="BU802" s="22">
        <v>0</v>
      </c>
      <c r="BV802" s="22">
        <v>0</v>
      </c>
      <c r="BW802" s="22">
        <v>0</v>
      </c>
      <c r="BX802" s="22">
        <v>0</v>
      </c>
      <c r="BY802" s="22">
        <v>0</v>
      </c>
      <c r="BZ802" s="22">
        <v>0</v>
      </c>
      <c r="CA802" s="22">
        <v>404</v>
      </c>
      <c r="CB802" s="22">
        <v>235</v>
      </c>
      <c r="CC802" s="22">
        <v>636</v>
      </c>
      <c r="CD802" s="22">
        <v>229</v>
      </c>
      <c r="CE802" s="22">
        <v>724</v>
      </c>
      <c r="CF802" s="22">
        <v>283</v>
      </c>
      <c r="CG802" s="22">
        <v>701</v>
      </c>
      <c r="CH802" s="22">
        <v>274</v>
      </c>
      <c r="CI802" s="22">
        <v>0</v>
      </c>
      <c r="CJ802" s="22">
        <v>0</v>
      </c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2">
        <v>50</v>
      </c>
      <c r="B803" s="22">
        <v>50</v>
      </c>
      <c r="C803" s="22">
        <v>60232</v>
      </c>
      <c r="D803" s="22">
        <v>0</v>
      </c>
      <c r="E803" s="22">
        <v>0</v>
      </c>
      <c r="F803" s="22">
        <v>0</v>
      </c>
      <c r="G803" s="22">
        <v>0</v>
      </c>
      <c r="H803" s="22">
        <v>1</v>
      </c>
      <c r="I803" s="22">
        <v>2</v>
      </c>
      <c r="J803" s="20">
        <v>0</v>
      </c>
      <c r="K803" s="20">
        <v>1.2</v>
      </c>
      <c r="L803" s="22">
        <v>0</v>
      </c>
      <c r="M803" s="20" t="s">
        <v>1673</v>
      </c>
      <c r="N803" s="20">
        <v>2.5</v>
      </c>
      <c r="O803" s="22">
        <v>551</v>
      </c>
      <c r="P803" s="23" t="b">
        <v>0</v>
      </c>
      <c r="Q803" s="20" t="s">
        <v>4052</v>
      </c>
      <c r="R803" s="20" t="s">
        <v>4307</v>
      </c>
      <c r="S803" s="22">
        <v>45</v>
      </c>
      <c r="T803" s="20" t="s">
        <v>1674</v>
      </c>
      <c r="U803" s="20">
        <v>2.8</v>
      </c>
      <c r="V803" s="20" t="s">
        <v>579</v>
      </c>
      <c r="W803" s="20">
        <v>0.9</v>
      </c>
      <c r="X803" s="23" t="b">
        <v>0</v>
      </c>
      <c r="Y803" s="20"/>
      <c r="Z803" s="20" t="s">
        <v>936</v>
      </c>
      <c r="AA803" s="22">
        <v>20</v>
      </c>
      <c r="AB803" s="22">
        <v>39</v>
      </c>
      <c r="AC803" s="22">
        <v>69</v>
      </c>
      <c r="AD803" s="22">
        <v>206831</v>
      </c>
      <c r="AE803" s="22">
        <v>34</v>
      </c>
      <c r="AF803" s="22">
        <v>141069</v>
      </c>
      <c r="AG803" s="22">
        <v>7327</v>
      </c>
      <c r="AH803" s="20">
        <v>0.6</v>
      </c>
      <c r="AI803" s="20">
        <v>15.3</v>
      </c>
      <c r="AJ803" s="20" t="s">
        <v>579</v>
      </c>
      <c r="AK803" s="22">
        <v>2209</v>
      </c>
      <c r="AL803" s="22">
        <v>1</v>
      </c>
      <c r="AM803" s="22">
        <v>1</v>
      </c>
      <c r="AN803" s="22">
        <v>6</v>
      </c>
      <c r="AO803" s="22">
        <v>38</v>
      </c>
      <c r="AP803" s="22">
        <v>0</v>
      </c>
      <c r="AQ803" s="22">
        <v>0</v>
      </c>
      <c r="AR803" s="22">
        <v>0</v>
      </c>
      <c r="AS803" s="22">
        <v>7</v>
      </c>
      <c r="AT803" s="22">
        <v>0</v>
      </c>
      <c r="AU803" s="22">
        <v>0</v>
      </c>
      <c r="AV803" s="22">
        <v>6</v>
      </c>
      <c r="AW803" s="22">
        <v>421</v>
      </c>
      <c r="AX803" s="20">
        <v>611.79999999999995</v>
      </c>
      <c r="AY803" s="20">
        <v>108.6</v>
      </c>
      <c r="AZ803" s="20">
        <v>222</v>
      </c>
      <c r="BA803" s="20">
        <v>94.4</v>
      </c>
      <c r="BB803" s="22">
        <v>25</v>
      </c>
      <c r="BC803" s="20">
        <v>1.58</v>
      </c>
      <c r="BD803" s="20">
        <v>0.42</v>
      </c>
      <c r="BE803" s="20">
        <v>2</v>
      </c>
      <c r="BF803" s="20">
        <v>38.47</v>
      </c>
      <c r="BG803" s="22">
        <v>36</v>
      </c>
      <c r="BH803" s="22">
        <v>8</v>
      </c>
      <c r="BI803" s="22">
        <v>248</v>
      </c>
      <c r="BJ803" s="22">
        <v>67</v>
      </c>
      <c r="BK803" s="22">
        <v>128</v>
      </c>
      <c r="BL803" s="22">
        <v>10</v>
      </c>
      <c r="BM803" s="22">
        <v>107</v>
      </c>
      <c r="BN803" s="22">
        <v>19</v>
      </c>
      <c r="BO803" s="20"/>
      <c r="BP803" s="20"/>
      <c r="BQ803" s="20"/>
      <c r="BR803" s="20"/>
      <c r="BS803" s="20"/>
      <c r="BT803" s="20"/>
      <c r="BU803" s="22">
        <v>0.06</v>
      </c>
      <c r="BV803" s="22">
        <v>0</v>
      </c>
      <c r="BW803" s="22">
        <v>0.02</v>
      </c>
      <c r="BX803" s="22">
        <v>0.08</v>
      </c>
      <c r="BY803" s="22">
        <v>1.57</v>
      </c>
      <c r="BZ803" s="22">
        <v>1.55</v>
      </c>
      <c r="CA803" s="22">
        <v>354</v>
      </c>
      <c r="CB803" s="22">
        <v>52</v>
      </c>
      <c r="CC803" s="22">
        <v>128</v>
      </c>
      <c r="CD803" s="22">
        <v>35</v>
      </c>
      <c r="CE803" s="22">
        <v>165</v>
      </c>
      <c r="CF803" s="22">
        <v>41</v>
      </c>
      <c r="CG803" s="22">
        <v>210</v>
      </c>
      <c r="CH803" s="22">
        <v>85</v>
      </c>
      <c r="CI803" s="22">
        <v>1.02</v>
      </c>
      <c r="CJ803" s="22">
        <v>0.24</v>
      </c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2">
        <v>0</v>
      </c>
      <c r="B804" s="22">
        <v>0</v>
      </c>
      <c r="C804" s="22">
        <v>449988</v>
      </c>
      <c r="D804" s="22">
        <v>0</v>
      </c>
      <c r="E804" s="22">
        <v>0</v>
      </c>
      <c r="F804" s="22">
        <v>-3</v>
      </c>
      <c r="G804" s="22">
        <v>3</v>
      </c>
      <c r="H804" s="22">
        <v>0</v>
      </c>
      <c r="I804" s="22">
        <v>4</v>
      </c>
      <c r="J804" s="20">
        <v>0</v>
      </c>
      <c r="K804" s="20">
        <v>0</v>
      </c>
      <c r="L804" s="22">
        <v>0</v>
      </c>
      <c r="M804" s="20" t="s">
        <v>901</v>
      </c>
      <c r="N804" s="20">
        <v>0</v>
      </c>
      <c r="O804" s="22">
        <v>552</v>
      </c>
      <c r="P804" s="23" t="b">
        <v>0</v>
      </c>
      <c r="Q804" s="20" t="s">
        <v>3638</v>
      </c>
      <c r="R804" s="20" t="s">
        <v>3639</v>
      </c>
      <c r="S804" s="22">
        <v>52</v>
      </c>
      <c r="T804" s="20" t="s">
        <v>1697</v>
      </c>
      <c r="U804" s="20">
        <v>1</v>
      </c>
      <c r="V804" s="20" t="s">
        <v>1698</v>
      </c>
      <c r="W804" s="20">
        <v>0.2</v>
      </c>
      <c r="X804" s="23" t="b">
        <v>0</v>
      </c>
      <c r="Y804" s="20"/>
      <c r="Z804" s="20" t="s">
        <v>871</v>
      </c>
      <c r="AA804" s="22">
        <v>20</v>
      </c>
      <c r="AB804" s="22">
        <v>39</v>
      </c>
      <c r="AC804" s="22">
        <v>8</v>
      </c>
      <c r="AD804" s="22">
        <v>17549</v>
      </c>
      <c r="AE804" s="22">
        <v>0</v>
      </c>
      <c r="AF804" s="22">
        <v>34615</v>
      </c>
      <c r="AG804" s="22">
        <v>59</v>
      </c>
      <c r="AH804" s="20">
        <v>0</v>
      </c>
      <c r="AI804" s="20">
        <v>1.5</v>
      </c>
      <c r="AJ804" s="20" t="s">
        <v>2325</v>
      </c>
      <c r="AK804" s="22">
        <v>259</v>
      </c>
      <c r="AL804" s="22">
        <v>0</v>
      </c>
      <c r="AM804" s="22">
        <v>0</v>
      </c>
      <c r="AN804" s="22">
        <v>1</v>
      </c>
      <c r="AO804" s="22">
        <v>8</v>
      </c>
      <c r="AP804" s="22">
        <v>0</v>
      </c>
      <c r="AQ804" s="22">
        <v>0</v>
      </c>
      <c r="AR804" s="22">
        <v>0</v>
      </c>
      <c r="AS804" s="22">
        <v>2</v>
      </c>
      <c r="AT804" s="22">
        <v>0</v>
      </c>
      <c r="AU804" s="22">
        <v>0</v>
      </c>
      <c r="AV804" s="22">
        <v>0</v>
      </c>
      <c r="AW804" s="22">
        <v>7</v>
      </c>
      <c r="AX804" s="20">
        <v>25.2</v>
      </c>
      <c r="AY804" s="20">
        <v>51.6</v>
      </c>
      <c r="AZ804" s="20">
        <v>93</v>
      </c>
      <c r="BA804" s="20">
        <v>16.899999999999999</v>
      </c>
      <c r="BB804" s="22">
        <v>3</v>
      </c>
      <c r="BC804" s="20">
        <v>1.1200000000000001</v>
      </c>
      <c r="BD804" s="20">
        <v>0.09</v>
      </c>
      <c r="BE804" s="20">
        <v>1.21</v>
      </c>
      <c r="BF804" s="20">
        <v>7.2</v>
      </c>
      <c r="BG804" s="22">
        <v>456</v>
      </c>
      <c r="BH804" s="22">
        <v>54</v>
      </c>
      <c r="BI804" s="22">
        <v>341</v>
      </c>
      <c r="BJ804" s="22">
        <v>48</v>
      </c>
      <c r="BK804" s="22">
        <v>241</v>
      </c>
      <c r="BL804" s="22">
        <v>48</v>
      </c>
      <c r="BM804" s="22">
        <v>389</v>
      </c>
      <c r="BN804" s="22">
        <v>52</v>
      </c>
      <c r="BO804" s="20"/>
      <c r="BP804" s="20"/>
      <c r="BQ804" s="20"/>
      <c r="BR804" s="20"/>
      <c r="BS804" s="20"/>
      <c r="BT804" s="20"/>
      <c r="BU804" s="22">
        <v>0.39</v>
      </c>
      <c r="BV804" s="22">
        <v>0</v>
      </c>
      <c r="BW804" s="22">
        <v>0.03</v>
      </c>
      <c r="BX804" s="22">
        <v>0.42</v>
      </c>
      <c r="BY804" s="22">
        <v>2.5</v>
      </c>
      <c r="BZ804" s="22">
        <v>2.78</v>
      </c>
      <c r="CA804" s="22">
        <v>161</v>
      </c>
      <c r="CB804" s="22">
        <v>39</v>
      </c>
      <c r="CC804" s="22">
        <v>798</v>
      </c>
      <c r="CD804" s="22">
        <v>96</v>
      </c>
      <c r="CE804" s="22">
        <v>502</v>
      </c>
      <c r="CF804" s="22">
        <v>66</v>
      </c>
      <c r="CG804" s="22">
        <v>364</v>
      </c>
      <c r="CH804" s="22">
        <v>55</v>
      </c>
      <c r="CI804" s="22">
        <v>1.04</v>
      </c>
      <c r="CJ804" s="22">
        <v>0.35</v>
      </c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2">
        <v>0</v>
      </c>
      <c r="B805" s="22">
        <v>0</v>
      </c>
      <c r="C805" s="22">
        <v>181284</v>
      </c>
      <c r="D805" s="22">
        <v>0</v>
      </c>
      <c r="E805" s="22">
        <v>0</v>
      </c>
      <c r="F805" s="22">
        <v>-1</v>
      </c>
      <c r="G805" s="22">
        <v>1</v>
      </c>
      <c r="H805" s="22">
        <v>0</v>
      </c>
      <c r="I805" s="22">
        <v>3</v>
      </c>
      <c r="J805" s="20">
        <v>0</v>
      </c>
      <c r="K805" s="20">
        <v>0</v>
      </c>
      <c r="L805" s="22">
        <v>0</v>
      </c>
      <c r="M805" s="20" t="s">
        <v>1712</v>
      </c>
      <c r="N805" s="20">
        <v>0</v>
      </c>
      <c r="O805" s="22">
        <v>554</v>
      </c>
      <c r="P805" s="23" t="b">
        <v>0</v>
      </c>
      <c r="Q805" s="20" t="s">
        <v>3003</v>
      </c>
      <c r="R805" s="20" t="s">
        <v>3004</v>
      </c>
      <c r="S805" s="22">
        <v>54</v>
      </c>
      <c r="T805" s="20" t="s">
        <v>1713</v>
      </c>
      <c r="U805" s="20">
        <v>0</v>
      </c>
      <c r="V805" s="20" t="s">
        <v>1714</v>
      </c>
      <c r="W805" s="20">
        <v>0</v>
      </c>
      <c r="X805" s="23" t="b">
        <v>0</v>
      </c>
      <c r="Y805" s="20"/>
      <c r="Z805" s="20" t="s">
        <v>871</v>
      </c>
      <c r="AA805" s="22">
        <v>20</v>
      </c>
      <c r="AB805" s="22">
        <v>39</v>
      </c>
      <c r="AC805" s="22">
        <v>0</v>
      </c>
      <c r="AD805" s="22">
        <v>1001</v>
      </c>
      <c r="AE805" s="22">
        <v>0</v>
      </c>
      <c r="AF805" s="22">
        <v>7755</v>
      </c>
      <c r="AG805" s="22">
        <v>4</v>
      </c>
      <c r="AH805" s="20">
        <v>0</v>
      </c>
      <c r="AI805" s="20">
        <v>0</v>
      </c>
      <c r="AJ805" s="20" t="s">
        <v>593</v>
      </c>
      <c r="AK805" s="22">
        <v>0</v>
      </c>
      <c r="AL805" s="22">
        <v>0</v>
      </c>
      <c r="AM805" s="22">
        <v>0</v>
      </c>
      <c r="AN805" s="22">
        <v>0</v>
      </c>
      <c r="AO805" s="22">
        <v>0</v>
      </c>
      <c r="AP805" s="22">
        <v>0</v>
      </c>
      <c r="AQ805" s="22">
        <v>0</v>
      </c>
      <c r="AR805" s="22">
        <v>0</v>
      </c>
      <c r="AS805" s="22">
        <v>0</v>
      </c>
      <c r="AT805" s="22">
        <v>0</v>
      </c>
      <c r="AU805" s="22">
        <v>0</v>
      </c>
      <c r="AV805" s="22">
        <v>0</v>
      </c>
      <c r="AW805" s="22">
        <v>0</v>
      </c>
      <c r="AX805" s="20">
        <v>0</v>
      </c>
      <c r="AY805" s="20">
        <v>0</v>
      </c>
      <c r="AZ805" s="20">
        <v>0</v>
      </c>
      <c r="BA805" s="20">
        <v>0</v>
      </c>
      <c r="BB805" s="22">
        <v>0</v>
      </c>
      <c r="BC805" s="20">
        <v>0</v>
      </c>
      <c r="BD805" s="20">
        <v>0</v>
      </c>
      <c r="BE805" s="20">
        <v>0</v>
      </c>
      <c r="BF805" s="20">
        <v>0</v>
      </c>
      <c r="BG805" s="22">
        <v>825</v>
      </c>
      <c r="BH805" s="22">
        <v>358</v>
      </c>
      <c r="BI805" s="22">
        <v>825</v>
      </c>
      <c r="BJ805" s="22">
        <v>358</v>
      </c>
      <c r="BK805" s="22">
        <v>823</v>
      </c>
      <c r="BL805" s="22">
        <v>358</v>
      </c>
      <c r="BM805" s="22">
        <v>825</v>
      </c>
      <c r="BN805" s="22">
        <v>358</v>
      </c>
      <c r="BO805" s="20"/>
      <c r="BP805" s="20"/>
      <c r="BQ805" s="20"/>
      <c r="BR805" s="20"/>
      <c r="BS805" s="20"/>
      <c r="BT805" s="20"/>
      <c r="BU805" s="22">
        <v>0</v>
      </c>
      <c r="BV805" s="22">
        <v>0</v>
      </c>
      <c r="BW805" s="22">
        <v>0</v>
      </c>
      <c r="BX805" s="22">
        <v>0</v>
      </c>
      <c r="BY805" s="22">
        <v>0</v>
      </c>
      <c r="BZ805" s="22">
        <v>0</v>
      </c>
      <c r="CA805" s="22">
        <v>118</v>
      </c>
      <c r="CB805" s="22">
        <v>71</v>
      </c>
      <c r="CC805" s="22">
        <v>808</v>
      </c>
      <c r="CD805" s="22">
        <v>349</v>
      </c>
      <c r="CE805" s="22">
        <v>824</v>
      </c>
      <c r="CF805" s="22">
        <v>358</v>
      </c>
      <c r="CG805" s="22">
        <v>578</v>
      </c>
      <c r="CH805" s="22">
        <v>209</v>
      </c>
      <c r="CI805" s="22">
        <v>0</v>
      </c>
      <c r="CJ805" s="22">
        <v>0</v>
      </c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2">
        <v>0</v>
      </c>
      <c r="B806" s="22">
        <v>0</v>
      </c>
      <c r="C806" s="22">
        <v>240299</v>
      </c>
      <c r="D806" s="22">
        <v>0</v>
      </c>
      <c r="E806" s="22">
        <v>0</v>
      </c>
      <c r="F806" s="22">
        <v>-1</v>
      </c>
      <c r="G806" s="22">
        <v>1</v>
      </c>
      <c r="H806" s="22">
        <v>0</v>
      </c>
      <c r="I806" s="22">
        <v>3</v>
      </c>
      <c r="J806" s="20">
        <v>0</v>
      </c>
      <c r="K806" s="20">
        <v>0</v>
      </c>
      <c r="L806" s="22">
        <v>0</v>
      </c>
      <c r="M806" s="20" t="s">
        <v>1015</v>
      </c>
      <c r="N806" s="20">
        <v>0</v>
      </c>
      <c r="O806" s="22">
        <v>555</v>
      </c>
      <c r="P806" s="23" t="b">
        <v>0</v>
      </c>
      <c r="Q806" s="20" t="s">
        <v>3953</v>
      </c>
      <c r="R806" s="20" t="s">
        <v>3954</v>
      </c>
      <c r="S806" s="22">
        <v>44</v>
      </c>
      <c r="T806" s="20" t="s">
        <v>1710</v>
      </c>
      <c r="U806" s="20">
        <v>0</v>
      </c>
      <c r="V806" s="20" t="s">
        <v>633</v>
      </c>
      <c r="W806" s="20">
        <v>0</v>
      </c>
      <c r="X806" s="23" t="b">
        <v>0</v>
      </c>
      <c r="Y806" s="20"/>
      <c r="Z806" s="20" t="s">
        <v>871</v>
      </c>
      <c r="AA806" s="22">
        <v>20</v>
      </c>
      <c r="AB806" s="22">
        <v>39</v>
      </c>
      <c r="AC806" s="22">
        <v>0</v>
      </c>
      <c r="AD806" s="22">
        <v>4147</v>
      </c>
      <c r="AE806" s="22">
        <v>0</v>
      </c>
      <c r="AF806" s="22">
        <v>10185</v>
      </c>
      <c r="AG806" s="22">
        <v>14</v>
      </c>
      <c r="AH806" s="20">
        <v>0</v>
      </c>
      <c r="AI806" s="20">
        <v>0</v>
      </c>
      <c r="AJ806" s="20" t="s">
        <v>633</v>
      </c>
      <c r="AK806" s="22">
        <v>0</v>
      </c>
      <c r="AL806" s="22">
        <v>0</v>
      </c>
      <c r="AM806" s="22">
        <v>0</v>
      </c>
      <c r="AN806" s="22">
        <v>0</v>
      </c>
      <c r="AO806" s="22">
        <v>0</v>
      </c>
      <c r="AP806" s="22">
        <v>0</v>
      </c>
      <c r="AQ806" s="22">
        <v>0</v>
      </c>
      <c r="AR806" s="22">
        <v>0</v>
      </c>
      <c r="AS806" s="22">
        <v>0</v>
      </c>
      <c r="AT806" s="22">
        <v>0</v>
      </c>
      <c r="AU806" s="22">
        <v>0</v>
      </c>
      <c r="AV806" s="22">
        <v>0</v>
      </c>
      <c r="AW806" s="22">
        <v>0</v>
      </c>
      <c r="AX806" s="20">
        <v>0</v>
      </c>
      <c r="AY806" s="20">
        <v>0</v>
      </c>
      <c r="AZ806" s="20">
        <v>0</v>
      </c>
      <c r="BA806" s="20">
        <v>0</v>
      </c>
      <c r="BB806" s="22">
        <v>0</v>
      </c>
      <c r="BC806" s="20">
        <v>0</v>
      </c>
      <c r="BD806" s="20">
        <v>0</v>
      </c>
      <c r="BE806" s="20">
        <v>0</v>
      </c>
      <c r="BF806" s="20">
        <v>0</v>
      </c>
      <c r="BG806" s="22">
        <v>684</v>
      </c>
      <c r="BH806" s="22">
        <v>258</v>
      </c>
      <c r="BI806" s="22">
        <v>675</v>
      </c>
      <c r="BJ806" s="22">
        <v>260</v>
      </c>
      <c r="BK806" s="22">
        <v>648</v>
      </c>
      <c r="BL806" s="22">
        <v>248</v>
      </c>
      <c r="BM806" s="22">
        <v>687</v>
      </c>
      <c r="BN806" s="22">
        <v>259</v>
      </c>
      <c r="BO806" s="20"/>
      <c r="BP806" s="20"/>
      <c r="BQ806" s="20"/>
      <c r="BR806" s="20"/>
      <c r="BS806" s="20"/>
      <c r="BT806" s="20"/>
      <c r="BU806" s="22">
        <v>0</v>
      </c>
      <c r="BV806" s="22">
        <v>0</v>
      </c>
      <c r="BW806" s="22">
        <v>0</v>
      </c>
      <c r="BX806" s="22">
        <v>0</v>
      </c>
      <c r="BY806" s="22">
        <v>0</v>
      </c>
      <c r="BZ806" s="22">
        <v>0</v>
      </c>
      <c r="CA806" s="22">
        <v>557</v>
      </c>
      <c r="CB806" s="22">
        <v>318</v>
      </c>
      <c r="CC806" s="22">
        <v>590</v>
      </c>
      <c r="CD806" s="22">
        <v>207</v>
      </c>
      <c r="CE806" s="22">
        <v>696</v>
      </c>
      <c r="CF806" s="22">
        <v>266</v>
      </c>
      <c r="CG806" s="22">
        <v>535</v>
      </c>
      <c r="CH806" s="22">
        <v>185</v>
      </c>
      <c r="CI806" s="22">
        <v>0</v>
      </c>
      <c r="CJ806" s="22">
        <v>0</v>
      </c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2">
        <v>0</v>
      </c>
      <c r="B807" s="22">
        <v>0</v>
      </c>
      <c r="C807" s="22">
        <v>441271</v>
      </c>
      <c r="D807" s="22">
        <v>0</v>
      </c>
      <c r="E807" s="22">
        <v>0</v>
      </c>
      <c r="F807" s="22">
        <v>0</v>
      </c>
      <c r="G807" s="22">
        <v>0</v>
      </c>
      <c r="H807" s="22">
        <v>0</v>
      </c>
      <c r="I807" s="22">
        <v>2</v>
      </c>
      <c r="J807" s="20">
        <v>0</v>
      </c>
      <c r="K807" s="20">
        <v>0</v>
      </c>
      <c r="L807" s="22">
        <v>0</v>
      </c>
      <c r="M807" s="20" t="s">
        <v>2328</v>
      </c>
      <c r="N807" s="20">
        <v>0</v>
      </c>
      <c r="O807" s="22">
        <v>556</v>
      </c>
      <c r="P807" s="23" t="b">
        <v>0</v>
      </c>
      <c r="Q807" s="20" t="s">
        <v>2380</v>
      </c>
      <c r="R807" s="20" t="s">
        <v>2329</v>
      </c>
      <c r="S807" s="22">
        <v>40</v>
      </c>
      <c r="T807" s="20" t="s">
        <v>2330</v>
      </c>
      <c r="U807" s="20">
        <v>0</v>
      </c>
      <c r="V807" s="20" t="s">
        <v>2331</v>
      </c>
      <c r="W807" s="20">
        <v>0</v>
      </c>
      <c r="X807" s="23" t="b">
        <v>0</v>
      </c>
      <c r="Y807" s="20"/>
      <c r="Z807" s="20" t="s">
        <v>871</v>
      </c>
      <c r="AA807" s="22">
        <v>20</v>
      </c>
      <c r="AB807" s="22">
        <v>39</v>
      </c>
      <c r="AC807" s="22">
        <v>0</v>
      </c>
      <c r="AD807" s="22">
        <v>0</v>
      </c>
      <c r="AE807" s="22">
        <v>0</v>
      </c>
      <c r="AF807" s="22">
        <v>5434</v>
      </c>
      <c r="AG807" s="22">
        <v>11</v>
      </c>
      <c r="AH807" s="20">
        <v>0</v>
      </c>
      <c r="AI807" s="20">
        <v>0</v>
      </c>
      <c r="AJ807" s="20" t="s">
        <v>2331</v>
      </c>
      <c r="AK807" s="22">
        <v>0</v>
      </c>
      <c r="AL807" s="22">
        <v>0</v>
      </c>
      <c r="AM807" s="22">
        <v>0</v>
      </c>
      <c r="AN807" s="22">
        <v>0</v>
      </c>
      <c r="AO807" s="22">
        <v>0</v>
      </c>
      <c r="AP807" s="22">
        <v>0</v>
      </c>
      <c r="AQ807" s="22">
        <v>0</v>
      </c>
      <c r="AR807" s="22">
        <v>0</v>
      </c>
      <c r="AS807" s="22">
        <v>0</v>
      </c>
      <c r="AT807" s="22">
        <v>0</v>
      </c>
      <c r="AU807" s="22">
        <v>0</v>
      </c>
      <c r="AV807" s="22">
        <v>0</v>
      </c>
      <c r="AW807" s="22">
        <v>0</v>
      </c>
      <c r="AX807" s="20">
        <v>0</v>
      </c>
      <c r="AY807" s="20">
        <v>0</v>
      </c>
      <c r="AZ807" s="20">
        <v>0</v>
      </c>
      <c r="BA807" s="20">
        <v>0</v>
      </c>
      <c r="BB807" s="22">
        <v>0</v>
      </c>
      <c r="BC807" s="20">
        <v>0</v>
      </c>
      <c r="BD807" s="20">
        <v>0</v>
      </c>
      <c r="BE807" s="20">
        <v>0</v>
      </c>
      <c r="BF807" s="20">
        <v>0</v>
      </c>
      <c r="BG807" s="22">
        <v>596</v>
      </c>
      <c r="BH807" s="22">
        <v>217</v>
      </c>
      <c r="BI807" s="22">
        <v>582</v>
      </c>
      <c r="BJ807" s="22">
        <v>216</v>
      </c>
      <c r="BK807" s="22">
        <v>544</v>
      </c>
      <c r="BL807" s="22">
        <v>205</v>
      </c>
      <c r="BM807" s="22">
        <v>600</v>
      </c>
      <c r="BN807" s="22">
        <v>217</v>
      </c>
      <c r="BO807" s="20"/>
      <c r="BP807" s="20"/>
      <c r="BQ807" s="20"/>
      <c r="BR807" s="20"/>
      <c r="BS807" s="20"/>
      <c r="BT807" s="20"/>
      <c r="BU807" s="22">
        <v>0</v>
      </c>
      <c r="BV807" s="22">
        <v>0</v>
      </c>
      <c r="BW807" s="22">
        <v>0</v>
      </c>
      <c r="BX807" s="22">
        <v>0</v>
      </c>
      <c r="BY807" s="22">
        <v>0</v>
      </c>
      <c r="BZ807" s="22">
        <v>0</v>
      </c>
      <c r="CA807" s="22">
        <v>718</v>
      </c>
      <c r="CB807" s="22">
        <v>196</v>
      </c>
      <c r="CC807" s="22">
        <v>462</v>
      </c>
      <c r="CD807" s="22">
        <v>168</v>
      </c>
      <c r="CE807" s="22">
        <v>607</v>
      </c>
      <c r="CF807" s="22">
        <v>213</v>
      </c>
      <c r="CG807" s="22">
        <v>554</v>
      </c>
      <c r="CH807" s="22">
        <v>211</v>
      </c>
      <c r="CI807" s="22">
        <v>0</v>
      </c>
      <c r="CJ807" s="22">
        <v>0</v>
      </c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2">
        <v>0</v>
      </c>
      <c r="B808" s="22">
        <v>0</v>
      </c>
      <c r="C808" s="22">
        <v>184754</v>
      </c>
      <c r="D808" s="22">
        <v>0</v>
      </c>
      <c r="E808" s="22">
        <v>0</v>
      </c>
      <c r="F808" s="22">
        <v>0</v>
      </c>
      <c r="G808" s="22">
        <v>0</v>
      </c>
      <c r="H808" s="22">
        <v>1</v>
      </c>
      <c r="I808" s="22">
        <v>3</v>
      </c>
      <c r="J808" s="20">
        <v>0</v>
      </c>
      <c r="K808" s="20">
        <v>0</v>
      </c>
      <c r="L808" s="22">
        <v>0</v>
      </c>
      <c r="M808" s="20" t="s">
        <v>596</v>
      </c>
      <c r="N808" s="20">
        <v>1.2</v>
      </c>
      <c r="O808" s="22">
        <v>557</v>
      </c>
      <c r="P808" s="23" t="b">
        <v>0</v>
      </c>
      <c r="Q808" s="20" t="s">
        <v>4308</v>
      </c>
      <c r="R808" s="20" t="s">
        <v>4134</v>
      </c>
      <c r="S808" s="22">
        <v>55</v>
      </c>
      <c r="T808" s="20" t="s">
        <v>1682</v>
      </c>
      <c r="U808" s="20">
        <v>4.8</v>
      </c>
      <c r="V808" s="20" t="s">
        <v>1683</v>
      </c>
      <c r="W808" s="20">
        <v>2.9</v>
      </c>
      <c r="X808" s="23" t="b">
        <v>0</v>
      </c>
      <c r="Y808" s="20"/>
      <c r="Z808" s="20" t="s">
        <v>898</v>
      </c>
      <c r="AA808" s="22">
        <v>20</v>
      </c>
      <c r="AB808" s="22">
        <v>39</v>
      </c>
      <c r="AC808" s="22">
        <v>105</v>
      </c>
      <c r="AD808" s="22">
        <v>2640077</v>
      </c>
      <c r="AE808" s="22">
        <v>51</v>
      </c>
      <c r="AF808" s="22">
        <v>2357691</v>
      </c>
      <c r="AG808" s="22">
        <v>21948</v>
      </c>
      <c r="AH808" s="20">
        <v>0.2</v>
      </c>
      <c r="AI808" s="20">
        <v>19.100000000000001</v>
      </c>
      <c r="AJ808" s="20" t="s">
        <v>2332</v>
      </c>
      <c r="AK808" s="22">
        <v>1618</v>
      </c>
      <c r="AL808" s="22">
        <v>10</v>
      </c>
      <c r="AM808" s="22">
        <v>3</v>
      </c>
      <c r="AN808" s="22">
        <v>3</v>
      </c>
      <c r="AO808" s="22">
        <v>24</v>
      </c>
      <c r="AP808" s="22">
        <v>0</v>
      </c>
      <c r="AQ808" s="22">
        <v>0</v>
      </c>
      <c r="AR808" s="22">
        <v>0</v>
      </c>
      <c r="AS808" s="22">
        <v>4</v>
      </c>
      <c r="AT808" s="22">
        <v>0</v>
      </c>
      <c r="AU808" s="22">
        <v>0</v>
      </c>
      <c r="AV808" s="22">
        <v>10</v>
      </c>
      <c r="AW808" s="22">
        <v>287</v>
      </c>
      <c r="AX808" s="20">
        <v>447.4</v>
      </c>
      <c r="AY808" s="20">
        <v>220.5</v>
      </c>
      <c r="AZ808" s="20">
        <v>470</v>
      </c>
      <c r="BA808" s="20">
        <v>114</v>
      </c>
      <c r="BB808" s="22">
        <v>19</v>
      </c>
      <c r="BC808" s="20">
        <v>6.18</v>
      </c>
      <c r="BD808" s="20">
        <v>2.4300000000000002</v>
      </c>
      <c r="BE808" s="20">
        <v>8.61</v>
      </c>
      <c r="BF808" s="20">
        <v>25.01</v>
      </c>
      <c r="BG808" s="22">
        <v>93</v>
      </c>
      <c r="BH808" s="22">
        <v>35</v>
      </c>
      <c r="BI808" s="22">
        <v>138</v>
      </c>
      <c r="BJ808" s="22">
        <v>94</v>
      </c>
      <c r="BK808" s="22">
        <v>46</v>
      </c>
      <c r="BL808" s="22">
        <v>28</v>
      </c>
      <c r="BM808" s="22">
        <v>74</v>
      </c>
      <c r="BN808" s="22">
        <v>54</v>
      </c>
      <c r="BO808" s="20"/>
      <c r="BP808" s="20"/>
      <c r="BQ808" s="20"/>
      <c r="BR808" s="20"/>
      <c r="BS808" s="22">
        <v>1</v>
      </c>
      <c r="BT808" s="20"/>
      <c r="BU808" s="22">
        <v>0.34</v>
      </c>
      <c r="BV808" s="22">
        <v>0</v>
      </c>
      <c r="BW808" s="22">
        <v>0.14000000000000001</v>
      </c>
      <c r="BX808" s="22">
        <v>0.48</v>
      </c>
      <c r="BY808" s="22">
        <v>1.39</v>
      </c>
      <c r="BZ808" s="22">
        <v>1.33</v>
      </c>
      <c r="CA808" s="22">
        <v>102</v>
      </c>
      <c r="CB808" s="22">
        <v>62</v>
      </c>
      <c r="CC808" s="22">
        <v>232</v>
      </c>
      <c r="CD808" s="22">
        <v>112</v>
      </c>
      <c r="CE808" s="22">
        <v>21</v>
      </c>
      <c r="CF808" s="22">
        <v>16</v>
      </c>
      <c r="CG808" s="22">
        <v>113</v>
      </c>
      <c r="CH808" s="22">
        <v>35</v>
      </c>
      <c r="CI808" s="22">
        <v>1.06</v>
      </c>
      <c r="CJ808" s="22">
        <v>0.17</v>
      </c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2">
        <v>100</v>
      </c>
      <c r="B809" s="22">
        <v>100</v>
      </c>
      <c r="C809" s="22">
        <v>448089</v>
      </c>
      <c r="D809" s="22">
        <v>0</v>
      </c>
      <c r="E809" s="22">
        <v>0</v>
      </c>
      <c r="F809" s="22">
        <v>-1</v>
      </c>
      <c r="G809" s="22">
        <v>1</v>
      </c>
      <c r="H809" s="22">
        <v>1</v>
      </c>
      <c r="I809" s="22">
        <v>3</v>
      </c>
      <c r="J809" s="20">
        <v>0</v>
      </c>
      <c r="K809" s="20">
        <v>4.8</v>
      </c>
      <c r="L809" s="22">
        <v>2</v>
      </c>
      <c r="M809" s="20" t="s">
        <v>1769</v>
      </c>
      <c r="N809" s="20">
        <v>4.8</v>
      </c>
      <c r="O809" s="22">
        <v>559</v>
      </c>
      <c r="P809" s="23" t="b">
        <v>0</v>
      </c>
      <c r="Q809" s="20"/>
      <c r="R809" s="20" t="s">
        <v>4185</v>
      </c>
      <c r="S809" s="22">
        <v>49</v>
      </c>
      <c r="T809" s="20" t="s">
        <v>1770</v>
      </c>
      <c r="U809" s="20">
        <v>2.5</v>
      </c>
      <c r="V809" s="20" t="s">
        <v>1771</v>
      </c>
      <c r="W809" s="20">
        <v>0.1</v>
      </c>
      <c r="X809" s="23" t="b">
        <v>0</v>
      </c>
      <c r="Y809" s="20"/>
      <c r="Z809" s="20" t="s">
        <v>857</v>
      </c>
      <c r="AA809" s="22">
        <v>20</v>
      </c>
      <c r="AB809" s="22">
        <v>39</v>
      </c>
      <c r="AC809" s="22">
        <v>61</v>
      </c>
      <c r="AD809" s="22">
        <v>30973</v>
      </c>
      <c r="AE809" s="22">
        <v>360</v>
      </c>
      <c r="AF809" s="22">
        <v>22990</v>
      </c>
      <c r="AG809" s="22">
        <v>872</v>
      </c>
      <c r="AH809" s="20">
        <v>1</v>
      </c>
      <c r="AI809" s="20">
        <v>12.4</v>
      </c>
      <c r="AJ809" s="20" t="s">
        <v>1772</v>
      </c>
      <c r="AK809" s="22">
        <v>1812</v>
      </c>
      <c r="AL809" s="22">
        <v>2</v>
      </c>
      <c r="AM809" s="22">
        <v>2</v>
      </c>
      <c r="AN809" s="22">
        <v>4</v>
      </c>
      <c r="AO809" s="22">
        <v>30</v>
      </c>
      <c r="AP809" s="22">
        <v>0</v>
      </c>
      <c r="AQ809" s="22">
        <v>0</v>
      </c>
      <c r="AR809" s="22">
        <v>0</v>
      </c>
      <c r="AS809" s="22">
        <v>6</v>
      </c>
      <c r="AT809" s="22">
        <v>0</v>
      </c>
      <c r="AU809" s="22">
        <v>0</v>
      </c>
      <c r="AV809" s="22">
        <v>3</v>
      </c>
      <c r="AW809" s="22">
        <v>273</v>
      </c>
      <c r="AX809" s="20">
        <v>352.8</v>
      </c>
      <c r="AY809" s="20">
        <v>249</v>
      </c>
      <c r="AZ809" s="20">
        <v>125</v>
      </c>
      <c r="BA809" s="20">
        <v>72.7</v>
      </c>
      <c r="BB809" s="22">
        <v>22</v>
      </c>
      <c r="BC809" s="20">
        <v>1.1299999999999999</v>
      </c>
      <c r="BD809" s="20">
        <v>1.21</v>
      </c>
      <c r="BE809" s="20">
        <v>2.34</v>
      </c>
      <c r="BF809" s="20">
        <v>33.25</v>
      </c>
      <c r="BG809" s="22">
        <v>152</v>
      </c>
      <c r="BH809" s="22">
        <v>68</v>
      </c>
      <c r="BI809" s="22">
        <v>121</v>
      </c>
      <c r="BJ809" s="22">
        <v>85</v>
      </c>
      <c r="BK809" s="22">
        <v>199</v>
      </c>
      <c r="BL809" s="22">
        <v>109</v>
      </c>
      <c r="BM809" s="22">
        <v>167</v>
      </c>
      <c r="BN809" s="22">
        <v>86</v>
      </c>
      <c r="BO809" s="20"/>
      <c r="BP809" s="20"/>
      <c r="BQ809" s="20"/>
      <c r="BR809" s="20"/>
      <c r="BS809" s="20"/>
      <c r="BT809" s="20"/>
      <c r="BU809" s="22">
        <v>0.06</v>
      </c>
      <c r="BV809" s="22">
        <v>0</v>
      </c>
      <c r="BW809" s="22">
        <v>0.06</v>
      </c>
      <c r="BX809" s="22">
        <v>0.12</v>
      </c>
      <c r="BY809" s="22">
        <v>1.65</v>
      </c>
      <c r="BZ809" s="22">
        <v>1.49</v>
      </c>
      <c r="CA809" s="22">
        <v>263</v>
      </c>
      <c r="CB809" s="22">
        <v>168</v>
      </c>
      <c r="CC809" s="22">
        <v>39</v>
      </c>
      <c r="CD809" s="22">
        <v>24</v>
      </c>
      <c r="CE809" s="22">
        <v>225</v>
      </c>
      <c r="CF809" s="22">
        <v>94</v>
      </c>
      <c r="CG809" s="22">
        <v>371</v>
      </c>
      <c r="CH809" s="22">
        <v>116</v>
      </c>
      <c r="CI809" s="22">
        <v>1.0900000000000001</v>
      </c>
      <c r="CJ809" s="22">
        <v>0.2</v>
      </c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2">
        <v>0</v>
      </c>
      <c r="B810" s="22">
        <v>0</v>
      </c>
      <c r="C810" s="22">
        <v>114128</v>
      </c>
      <c r="D810" s="22">
        <v>0</v>
      </c>
      <c r="E810" s="22">
        <v>0</v>
      </c>
      <c r="F810" s="22">
        <v>-2</v>
      </c>
      <c r="G810" s="22">
        <v>2</v>
      </c>
      <c r="H810" s="22">
        <v>0</v>
      </c>
      <c r="I810" s="22">
        <v>2</v>
      </c>
      <c r="J810" s="20">
        <v>0</v>
      </c>
      <c r="K810" s="20">
        <v>0</v>
      </c>
      <c r="L810" s="22">
        <v>0</v>
      </c>
      <c r="M810" s="20" t="s">
        <v>1538</v>
      </c>
      <c r="N810" s="20">
        <v>0</v>
      </c>
      <c r="O810" s="22">
        <v>560</v>
      </c>
      <c r="P810" s="23" t="b">
        <v>0</v>
      </c>
      <c r="Q810" s="20" t="s">
        <v>3839</v>
      </c>
      <c r="R810" s="20" t="s">
        <v>3448</v>
      </c>
      <c r="S810" s="22">
        <v>43</v>
      </c>
      <c r="T810" s="20" t="s">
        <v>1677</v>
      </c>
      <c r="U810" s="20">
        <v>1</v>
      </c>
      <c r="V810" s="20" t="s">
        <v>1678</v>
      </c>
      <c r="W810" s="20">
        <v>0</v>
      </c>
      <c r="X810" s="23" t="b">
        <v>0</v>
      </c>
      <c r="Y810" s="20"/>
      <c r="Z810" s="20" t="s">
        <v>871</v>
      </c>
      <c r="AA810" s="22">
        <v>20</v>
      </c>
      <c r="AB810" s="22">
        <v>39</v>
      </c>
      <c r="AC810" s="22">
        <v>1</v>
      </c>
      <c r="AD810" s="22">
        <v>1446</v>
      </c>
      <c r="AE810" s="22">
        <v>0</v>
      </c>
      <c r="AF810" s="22">
        <v>5844</v>
      </c>
      <c r="AG810" s="22">
        <v>13</v>
      </c>
      <c r="AH810" s="20">
        <v>0</v>
      </c>
      <c r="AI810" s="20">
        <v>0.2</v>
      </c>
      <c r="AJ810" s="20" t="s">
        <v>2333</v>
      </c>
      <c r="AK810" s="22">
        <v>4</v>
      </c>
      <c r="AL810" s="22">
        <v>0</v>
      </c>
      <c r="AM810" s="22">
        <v>0</v>
      </c>
      <c r="AN810" s="22">
        <v>0</v>
      </c>
      <c r="AO810" s="22">
        <v>0</v>
      </c>
      <c r="AP810" s="22">
        <v>0</v>
      </c>
      <c r="AQ810" s="22">
        <v>0</v>
      </c>
      <c r="AR810" s="22">
        <v>0</v>
      </c>
      <c r="AS810" s="22">
        <v>0</v>
      </c>
      <c r="AT810" s="22">
        <v>0</v>
      </c>
      <c r="AU810" s="22">
        <v>0</v>
      </c>
      <c r="AV810" s="22">
        <v>0</v>
      </c>
      <c r="AW810" s="22">
        <v>3</v>
      </c>
      <c r="AX810" s="20">
        <v>5</v>
      </c>
      <c r="AY810" s="20">
        <v>0</v>
      </c>
      <c r="AZ810" s="20">
        <v>0</v>
      </c>
      <c r="BA810" s="20">
        <v>0.5</v>
      </c>
      <c r="BB810" s="22">
        <v>0</v>
      </c>
      <c r="BC810" s="20">
        <v>0</v>
      </c>
      <c r="BD810" s="20">
        <v>0</v>
      </c>
      <c r="BE810" s="20">
        <v>0</v>
      </c>
      <c r="BF810" s="20">
        <v>7.0000000000000007E-2</v>
      </c>
      <c r="BG810" s="22">
        <v>496</v>
      </c>
      <c r="BH810" s="22">
        <v>180</v>
      </c>
      <c r="BI810" s="22">
        <v>646</v>
      </c>
      <c r="BJ810" s="22">
        <v>259</v>
      </c>
      <c r="BK810" s="22">
        <v>617</v>
      </c>
      <c r="BL810" s="22">
        <v>255</v>
      </c>
      <c r="BM810" s="22">
        <v>512</v>
      </c>
      <c r="BN810" s="22">
        <v>183</v>
      </c>
      <c r="BO810" s="20"/>
      <c r="BP810" s="20"/>
      <c r="BQ810" s="20"/>
      <c r="BR810" s="20"/>
      <c r="BS810" s="20"/>
      <c r="BT810" s="20"/>
      <c r="BU810" s="22">
        <v>0</v>
      </c>
      <c r="BV810" s="22">
        <v>0</v>
      </c>
      <c r="BW810" s="22">
        <v>0</v>
      </c>
      <c r="BX810" s="22">
        <v>0</v>
      </c>
      <c r="BY810" s="22">
        <v>1.58</v>
      </c>
      <c r="BZ810" s="22">
        <v>0</v>
      </c>
      <c r="CA810" s="22">
        <v>612</v>
      </c>
      <c r="CB810" s="22">
        <v>131</v>
      </c>
      <c r="CC810" s="22">
        <v>543</v>
      </c>
      <c r="CD810" s="22">
        <v>225</v>
      </c>
      <c r="CE810" s="22">
        <v>451</v>
      </c>
      <c r="CF810" s="22">
        <v>160</v>
      </c>
      <c r="CG810" s="22">
        <v>549</v>
      </c>
      <c r="CH810" s="22">
        <v>209</v>
      </c>
      <c r="CI810" s="22">
        <v>0</v>
      </c>
      <c r="CJ810" s="22">
        <v>0</v>
      </c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2">
        <v>428610</v>
      </c>
      <c r="D811" s="22">
        <v>0</v>
      </c>
      <c r="E811" s="22">
        <v>0</v>
      </c>
      <c r="F811" s="22">
        <v>-2</v>
      </c>
      <c r="G811" s="22">
        <v>2</v>
      </c>
      <c r="H811" s="22">
        <v>0</v>
      </c>
      <c r="I811" s="22">
        <v>3</v>
      </c>
      <c r="J811" s="20">
        <v>0</v>
      </c>
      <c r="K811" s="20">
        <v>0</v>
      </c>
      <c r="L811" s="22">
        <v>0</v>
      </c>
      <c r="M811" s="20" t="s">
        <v>1427</v>
      </c>
      <c r="N811" s="20">
        <v>0</v>
      </c>
      <c r="O811" s="22">
        <v>561</v>
      </c>
      <c r="P811" s="23" t="b">
        <v>0</v>
      </c>
      <c r="Q811" s="20"/>
      <c r="R811" s="20"/>
      <c r="S811" s="22">
        <v>43</v>
      </c>
      <c r="T811" s="20" t="s">
        <v>2334</v>
      </c>
      <c r="U811" s="20">
        <v>0</v>
      </c>
      <c r="V811" s="20" t="s">
        <v>2335</v>
      </c>
      <c r="W811" s="20">
        <v>0.2</v>
      </c>
      <c r="X811" s="23" t="b">
        <v>0</v>
      </c>
      <c r="Y811" s="20"/>
      <c r="Z811" s="20" t="s">
        <v>857</v>
      </c>
      <c r="AA811" s="22">
        <v>20</v>
      </c>
      <c r="AB811" s="22">
        <v>39</v>
      </c>
      <c r="AC811" s="22">
        <v>0</v>
      </c>
      <c r="AD811" s="22">
        <v>21042</v>
      </c>
      <c r="AE811" s="22">
        <v>95</v>
      </c>
      <c r="AF811" s="22">
        <v>27844</v>
      </c>
      <c r="AG811" s="22">
        <v>178</v>
      </c>
      <c r="AH811" s="20">
        <v>0</v>
      </c>
      <c r="AI811" s="20">
        <v>0</v>
      </c>
      <c r="AJ811" s="20" t="s">
        <v>2336</v>
      </c>
      <c r="AK811" s="22">
        <v>0</v>
      </c>
      <c r="AL811" s="22">
        <v>0</v>
      </c>
      <c r="AM811" s="22">
        <v>0</v>
      </c>
      <c r="AN811" s="22">
        <v>0</v>
      </c>
      <c r="AO811" s="22">
        <v>0</v>
      </c>
      <c r="AP811" s="22">
        <v>0</v>
      </c>
      <c r="AQ811" s="22">
        <v>0</v>
      </c>
      <c r="AR811" s="22">
        <v>0</v>
      </c>
      <c r="AS811" s="22">
        <v>0</v>
      </c>
      <c r="AT811" s="22">
        <v>0</v>
      </c>
      <c r="AU811" s="22">
        <v>0</v>
      </c>
      <c r="AV811" s="22">
        <v>0</v>
      </c>
      <c r="AW811" s="22">
        <v>0</v>
      </c>
      <c r="AX811" s="20">
        <v>0</v>
      </c>
      <c r="AY811" s="20">
        <v>0</v>
      </c>
      <c r="AZ811" s="20">
        <v>0</v>
      </c>
      <c r="BA811" s="20">
        <v>0</v>
      </c>
      <c r="BB811" s="22">
        <v>0</v>
      </c>
      <c r="BC811" s="20">
        <v>0</v>
      </c>
      <c r="BD811" s="20">
        <v>0</v>
      </c>
      <c r="BE811" s="20">
        <v>0</v>
      </c>
      <c r="BF811" s="20">
        <v>0</v>
      </c>
      <c r="BG811" s="22">
        <v>666</v>
      </c>
      <c r="BH811" s="22">
        <v>248</v>
      </c>
      <c r="BI811" s="22">
        <v>655</v>
      </c>
      <c r="BJ811" s="22">
        <v>250</v>
      </c>
      <c r="BK811" s="22">
        <v>627</v>
      </c>
      <c r="BL811" s="22">
        <v>237</v>
      </c>
      <c r="BM811" s="22">
        <v>669</v>
      </c>
      <c r="BN811" s="22">
        <v>249</v>
      </c>
      <c r="BO811" s="20"/>
      <c r="BP811" s="20"/>
      <c r="BQ811" s="20"/>
      <c r="BR811" s="20"/>
      <c r="BS811" s="20"/>
      <c r="BT811" s="20"/>
      <c r="BU811" s="22">
        <v>0</v>
      </c>
      <c r="BV811" s="22">
        <v>0</v>
      </c>
      <c r="BW811" s="22">
        <v>0</v>
      </c>
      <c r="BX811" s="22">
        <v>0</v>
      </c>
      <c r="BY811" s="22">
        <v>0</v>
      </c>
      <c r="BZ811" s="22">
        <v>0</v>
      </c>
      <c r="CA811" s="22">
        <v>637</v>
      </c>
      <c r="CB811" s="22">
        <v>351</v>
      </c>
      <c r="CC811" s="22">
        <v>560</v>
      </c>
      <c r="CD811" s="22">
        <v>194</v>
      </c>
      <c r="CE811" s="22">
        <v>677</v>
      </c>
      <c r="CF811" s="22">
        <v>256</v>
      </c>
      <c r="CG811" s="22">
        <v>352</v>
      </c>
      <c r="CH811" s="22">
        <v>110</v>
      </c>
      <c r="CI811" s="22">
        <v>0</v>
      </c>
      <c r="CJ811" s="22">
        <v>0</v>
      </c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2">
        <v>0</v>
      </c>
      <c r="B812" s="22">
        <v>0</v>
      </c>
      <c r="C812" s="22">
        <v>429414</v>
      </c>
      <c r="D812" s="22">
        <v>0</v>
      </c>
      <c r="E812" s="22">
        <v>0</v>
      </c>
      <c r="F812" s="22">
        <v>-1</v>
      </c>
      <c r="G812" s="22">
        <v>1</v>
      </c>
      <c r="H812" s="22">
        <v>0</v>
      </c>
      <c r="I812" s="22">
        <v>4</v>
      </c>
      <c r="J812" s="20">
        <v>0</v>
      </c>
      <c r="K812" s="20">
        <v>0</v>
      </c>
      <c r="L812" s="22">
        <v>0</v>
      </c>
      <c r="M812" s="20" t="s">
        <v>1717</v>
      </c>
      <c r="N812" s="20">
        <v>0</v>
      </c>
      <c r="O812" s="22">
        <v>562</v>
      </c>
      <c r="P812" s="23" t="b">
        <v>0</v>
      </c>
      <c r="Q812" s="20" t="s">
        <v>3604</v>
      </c>
      <c r="R812" s="20" t="s">
        <v>3640</v>
      </c>
      <c r="S812" s="22">
        <v>49</v>
      </c>
      <c r="T812" s="20" t="s">
        <v>1718</v>
      </c>
      <c r="U812" s="20">
        <v>2.2000000000000002</v>
      </c>
      <c r="V812" s="20" t="s">
        <v>1719</v>
      </c>
      <c r="W812" s="20">
        <v>0.1</v>
      </c>
      <c r="X812" s="23" t="b">
        <v>0</v>
      </c>
      <c r="Y812" s="20"/>
      <c r="Z812" s="20" t="s">
        <v>871</v>
      </c>
      <c r="AA812" s="22">
        <v>20</v>
      </c>
      <c r="AB812" s="22">
        <v>39</v>
      </c>
      <c r="AC812" s="22">
        <v>24</v>
      </c>
      <c r="AD812" s="22">
        <v>25714</v>
      </c>
      <c r="AE812" s="22">
        <v>0</v>
      </c>
      <c r="AF812" s="22">
        <v>34235</v>
      </c>
      <c r="AG812" s="22">
        <v>44</v>
      </c>
      <c r="AH812" s="20">
        <v>0</v>
      </c>
      <c r="AI812" s="20">
        <v>4.9000000000000004</v>
      </c>
      <c r="AJ812" s="20" t="s">
        <v>1720</v>
      </c>
      <c r="AK812" s="22">
        <v>158</v>
      </c>
      <c r="AL812" s="22">
        <v>2</v>
      </c>
      <c r="AM812" s="22">
        <v>0</v>
      </c>
      <c r="AN812" s="22">
        <v>1</v>
      </c>
      <c r="AO812" s="22">
        <v>2</v>
      </c>
      <c r="AP812" s="22">
        <v>0</v>
      </c>
      <c r="AQ812" s="22">
        <v>0</v>
      </c>
      <c r="AR812" s="22">
        <v>0</v>
      </c>
      <c r="AS812" s="22">
        <v>0</v>
      </c>
      <c r="AT812" s="22">
        <v>0</v>
      </c>
      <c r="AU812" s="22">
        <v>0</v>
      </c>
      <c r="AV812" s="22">
        <v>4</v>
      </c>
      <c r="AW812" s="22">
        <v>88</v>
      </c>
      <c r="AX812" s="20">
        <v>94</v>
      </c>
      <c r="AY812" s="20">
        <v>48.7</v>
      </c>
      <c r="AZ812" s="20">
        <v>66</v>
      </c>
      <c r="BA812" s="20">
        <v>20.7</v>
      </c>
      <c r="BB812" s="22">
        <v>1</v>
      </c>
      <c r="BC812" s="20">
        <v>1.01</v>
      </c>
      <c r="BD812" s="20">
        <v>0.26</v>
      </c>
      <c r="BE812" s="20">
        <v>1.27</v>
      </c>
      <c r="BF812" s="20">
        <v>2.57</v>
      </c>
      <c r="BG812" s="22">
        <v>355</v>
      </c>
      <c r="BH812" s="22">
        <v>41</v>
      </c>
      <c r="BI812" s="22">
        <v>345</v>
      </c>
      <c r="BJ812" s="22">
        <v>49</v>
      </c>
      <c r="BK812" s="22">
        <v>284</v>
      </c>
      <c r="BL812" s="22">
        <v>53</v>
      </c>
      <c r="BM812" s="22">
        <v>371</v>
      </c>
      <c r="BN812" s="22">
        <v>49</v>
      </c>
      <c r="BO812" s="20"/>
      <c r="BP812" s="20"/>
      <c r="BQ812" s="20"/>
      <c r="BR812" s="20"/>
      <c r="BS812" s="20"/>
      <c r="BT812" s="20"/>
      <c r="BU812" s="22">
        <v>0.57999999999999996</v>
      </c>
      <c r="BV812" s="22">
        <v>0</v>
      </c>
      <c r="BW812" s="22">
        <v>0.15</v>
      </c>
      <c r="BX812" s="22">
        <v>0.73</v>
      </c>
      <c r="BY812" s="22">
        <v>1.46</v>
      </c>
      <c r="BZ812" s="22">
        <v>1.1399999999999999</v>
      </c>
      <c r="CA812" s="22">
        <v>256</v>
      </c>
      <c r="CB812" s="22">
        <v>57</v>
      </c>
      <c r="CC812" s="22">
        <v>768</v>
      </c>
      <c r="CD812" s="22">
        <v>91</v>
      </c>
      <c r="CE812" s="22">
        <v>278</v>
      </c>
      <c r="CF812" s="22">
        <v>40</v>
      </c>
      <c r="CG812" s="22">
        <v>411</v>
      </c>
      <c r="CH812" s="22">
        <v>64</v>
      </c>
      <c r="CI812" s="22">
        <v>0.56999999999999995</v>
      </c>
      <c r="CJ812" s="22">
        <v>0.56999999999999995</v>
      </c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2">
        <v>214048</v>
      </c>
      <c r="D813" s="22">
        <v>0</v>
      </c>
      <c r="E813" s="22">
        <v>0</v>
      </c>
      <c r="F813" s="22">
        <v>0</v>
      </c>
      <c r="G813" s="22">
        <v>0</v>
      </c>
      <c r="H813" s="22">
        <v>1</v>
      </c>
      <c r="I813" s="22">
        <v>2</v>
      </c>
      <c r="J813" s="20">
        <v>0</v>
      </c>
      <c r="K813" s="20">
        <v>2.8</v>
      </c>
      <c r="L813" s="22">
        <v>2</v>
      </c>
      <c r="M813" s="20" t="s">
        <v>1689</v>
      </c>
      <c r="N813" s="20">
        <v>2.8</v>
      </c>
      <c r="O813" s="22">
        <v>563</v>
      </c>
      <c r="P813" s="23" t="b">
        <v>0</v>
      </c>
      <c r="Q813" s="20"/>
      <c r="R813" s="20"/>
      <c r="S813" s="22">
        <v>45</v>
      </c>
      <c r="T813" s="20" t="s">
        <v>1690</v>
      </c>
      <c r="U813" s="20">
        <v>2.6</v>
      </c>
      <c r="V813" s="20" t="s">
        <v>496</v>
      </c>
      <c r="W813" s="20">
        <v>1.8</v>
      </c>
      <c r="X813" s="23" t="b">
        <v>0</v>
      </c>
      <c r="Y813" s="20"/>
      <c r="Z813" s="20" t="s">
        <v>857</v>
      </c>
      <c r="AA813" s="22">
        <v>20</v>
      </c>
      <c r="AB813" s="22">
        <v>39</v>
      </c>
      <c r="AC813" s="22">
        <v>72</v>
      </c>
      <c r="AD813" s="22">
        <v>288331</v>
      </c>
      <c r="AE813" s="22">
        <v>1434</v>
      </c>
      <c r="AF813" s="22">
        <v>169383</v>
      </c>
      <c r="AG813" s="22">
        <v>7042</v>
      </c>
      <c r="AH813" s="20">
        <v>0.6</v>
      </c>
      <c r="AI813" s="20">
        <v>16</v>
      </c>
      <c r="AJ813" s="20" t="s">
        <v>496</v>
      </c>
      <c r="AK813" s="22">
        <v>2520</v>
      </c>
      <c r="AL813" s="22">
        <v>2</v>
      </c>
      <c r="AM813" s="22">
        <v>0</v>
      </c>
      <c r="AN813" s="22">
        <v>5</v>
      </c>
      <c r="AO813" s="22">
        <v>44</v>
      </c>
      <c r="AP813" s="22">
        <v>0</v>
      </c>
      <c r="AQ813" s="22">
        <v>0</v>
      </c>
      <c r="AR813" s="22">
        <v>0</v>
      </c>
      <c r="AS813" s="22">
        <v>5</v>
      </c>
      <c r="AT813" s="22">
        <v>0</v>
      </c>
      <c r="AU813" s="22">
        <v>0</v>
      </c>
      <c r="AV813" s="22">
        <v>3</v>
      </c>
      <c r="AW813" s="22">
        <v>448</v>
      </c>
      <c r="AX813" s="20">
        <v>615.6</v>
      </c>
      <c r="AY813" s="20">
        <v>163.1</v>
      </c>
      <c r="AZ813" s="20">
        <v>176</v>
      </c>
      <c r="BA813" s="20">
        <v>95.8</v>
      </c>
      <c r="BB813" s="22">
        <v>28</v>
      </c>
      <c r="BC813" s="20">
        <v>1.65</v>
      </c>
      <c r="BD813" s="20">
        <v>0.87</v>
      </c>
      <c r="BE813" s="20">
        <v>2.52</v>
      </c>
      <c r="BF813" s="20">
        <v>46.99</v>
      </c>
      <c r="BG813" s="22">
        <v>35</v>
      </c>
      <c r="BH813" s="22">
        <v>7</v>
      </c>
      <c r="BI813" s="22">
        <v>180</v>
      </c>
      <c r="BJ813" s="22">
        <v>40</v>
      </c>
      <c r="BK813" s="22">
        <v>154</v>
      </c>
      <c r="BL813" s="22">
        <v>19</v>
      </c>
      <c r="BM813" s="22">
        <v>104</v>
      </c>
      <c r="BN813" s="22">
        <v>17</v>
      </c>
      <c r="BO813" s="20"/>
      <c r="BP813" s="20"/>
      <c r="BQ813" s="20"/>
      <c r="BR813" s="20"/>
      <c r="BS813" s="20"/>
      <c r="BT813" s="20"/>
      <c r="BU813" s="22">
        <v>0.06</v>
      </c>
      <c r="BV813" s="22">
        <v>0</v>
      </c>
      <c r="BW813" s="22">
        <v>0.03</v>
      </c>
      <c r="BX813" s="22">
        <v>0.09</v>
      </c>
      <c r="BY813" s="22">
        <v>1.68</v>
      </c>
      <c r="BZ813" s="22">
        <v>1.57</v>
      </c>
      <c r="CA813" s="22">
        <v>381</v>
      </c>
      <c r="CB813" s="22">
        <v>66</v>
      </c>
      <c r="CC813" s="22">
        <v>107</v>
      </c>
      <c r="CD813" s="22">
        <v>30</v>
      </c>
      <c r="CE813" s="22">
        <v>202</v>
      </c>
      <c r="CF813" s="22">
        <v>57</v>
      </c>
      <c r="CG813" s="22">
        <v>157</v>
      </c>
      <c r="CH813" s="22">
        <v>65</v>
      </c>
      <c r="CI813" s="22">
        <v>1</v>
      </c>
      <c r="CJ813" s="22">
        <v>0.18</v>
      </c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2">
        <v>138001</v>
      </c>
      <c r="D814" s="22">
        <v>0</v>
      </c>
      <c r="E814" s="22">
        <v>0</v>
      </c>
      <c r="F814" s="22">
        <v>-1</v>
      </c>
      <c r="G814" s="22">
        <v>1</v>
      </c>
      <c r="H814" s="22">
        <v>0</v>
      </c>
      <c r="I814" s="22">
        <v>1</v>
      </c>
      <c r="J814" s="20">
        <v>0</v>
      </c>
      <c r="K814" s="20">
        <v>0</v>
      </c>
      <c r="L814" s="22">
        <v>0</v>
      </c>
      <c r="M814" s="20" t="s">
        <v>1259</v>
      </c>
      <c r="N814" s="20">
        <v>0</v>
      </c>
      <c r="O814" s="22">
        <v>564</v>
      </c>
      <c r="P814" s="23" t="b">
        <v>0</v>
      </c>
      <c r="Q814" s="20"/>
      <c r="R814" s="20"/>
      <c r="S814" s="22">
        <v>39</v>
      </c>
      <c r="T814" s="20" t="s">
        <v>2337</v>
      </c>
      <c r="U814" s="20">
        <v>0</v>
      </c>
      <c r="V814" s="20" t="s">
        <v>2338</v>
      </c>
      <c r="W814" s="20">
        <v>0.7</v>
      </c>
      <c r="X814" s="23" t="b">
        <v>0</v>
      </c>
      <c r="Y814" s="20"/>
      <c r="Z814" s="20" t="s">
        <v>857</v>
      </c>
      <c r="AA814" s="22">
        <v>20</v>
      </c>
      <c r="AB814" s="22">
        <v>39</v>
      </c>
      <c r="AC814" s="22">
        <v>0</v>
      </c>
      <c r="AD814" s="22">
        <v>23948</v>
      </c>
      <c r="AE814" s="22">
        <v>200</v>
      </c>
      <c r="AF814" s="22">
        <v>40007</v>
      </c>
      <c r="AG814" s="22">
        <v>280</v>
      </c>
      <c r="AH814" s="20">
        <v>0</v>
      </c>
      <c r="AI814" s="20">
        <v>0</v>
      </c>
      <c r="AJ814" s="20" t="s">
        <v>2338</v>
      </c>
      <c r="AK814" s="22">
        <v>0</v>
      </c>
      <c r="AL814" s="22">
        <v>0</v>
      </c>
      <c r="AM814" s="22">
        <v>0</v>
      </c>
      <c r="AN814" s="22">
        <v>0</v>
      </c>
      <c r="AO814" s="22">
        <v>0</v>
      </c>
      <c r="AP814" s="22">
        <v>0</v>
      </c>
      <c r="AQ814" s="22">
        <v>0</v>
      </c>
      <c r="AR814" s="22">
        <v>0</v>
      </c>
      <c r="AS814" s="22">
        <v>0</v>
      </c>
      <c r="AT814" s="22">
        <v>0</v>
      </c>
      <c r="AU814" s="22">
        <v>0</v>
      </c>
      <c r="AV814" s="22">
        <v>0</v>
      </c>
      <c r="AW814" s="22">
        <v>0</v>
      </c>
      <c r="AX814" s="20">
        <v>0</v>
      </c>
      <c r="AY814" s="20">
        <v>0</v>
      </c>
      <c r="AZ814" s="20">
        <v>0</v>
      </c>
      <c r="BA814" s="20">
        <v>0</v>
      </c>
      <c r="BB814" s="22">
        <v>0</v>
      </c>
      <c r="BC814" s="20">
        <v>0</v>
      </c>
      <c r="BD814" s="20">
        <v>0</v>
      </c>
      <c r="BE814" s="20">
        <v>0</v>
      </c>
      <c r="BF814" s="20">
        <v>0</v>
      </c>
      <c r="BG814" s="22">
        <v>541</v>
      </c>
      <c r="BH814" s="22">
        <v>45</v>
      </c>
      <c r="BI814" s="22">
        <v>524</v>
      </c>
      <c r="BJ814" s="22">
        <v>25</v>
      </c>
      <c r="BK814" s="22">
        <v>483</v>
      </c>
      <c r="BL814" s="22">
        <v>14</v>
      </c>
      <c r="BM814" s="22">
        <v>544</v>
      </c>
      <c r="BN814" s="22">
        <v>45</v>
      </c>
      <c r="BO814" s="20"/>
      <c r="BP814" s="20"/>
      <c r="BQ814" s="20"/>
      <c r="BR814" s="20"/>
      <c r="BS814" s="20"/>
      <c r="BT814" s="20"/>
      <c r="BU814" s="22">
        <v>0</v>
      </c>
      <c r="BV814" s="22">
        <v>0</v>
      </c>
      <c r="BW814" s="22">
        <v>0</v>
      </c>
      <c r="BX814" s="22">
        <v>0</v>
      </c>
      <c r="BY814" s="22">
        <v>0</v>
      </c>
      <c r="BZ814" s="22">
        <v>0</v>
      </c>
      <c r="CA814" s="22">
        <v>795</v>
      </c>
      <c r="CB814" s="22">
        <v>75</v>
      </c>
      <c r="CC814" s="22">
        <v>397</v>
      </c>
      <c r="CD814" s="22">
        <v>35</v>
      </c>
      <c r="CE814" s="22">
        <v>552</v>
      </c>
      <c r="CF814" s="22">
        <v>45</v>
      </c>
      <c r="CG814" s="22">
        <v>227</v>
      </c>
      <c r="CH814" s="22">
        <v>30</v>
      </c>
      <c r="CI814" s="22">
        <v>0</v>
      </c>
      <c r="CJ814" s="22">
        <v>0</v>
      </c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2">
        <v>100</v>
      </c>
      <c r="B815" s="22">
        <v>100</v>
      </c>
      <c r="C815" s="22">
        <v>151086</v>
      </c>
      <c r="D815" s="22">
        <v>0</v>
      </c>
      <c r="E815" s="22">
        <v>0</v>
      </c>
      <c r="F815" s="22">
        <v>-1</v>
      </c>
      <c r="G815" s="22">
        <v>1</v>
      </c>
      <c r="H815" s="22">
        <v>1</v>
      </c>
      <c r="I815" s="22">
        <v>3</v>
      </c>
      <c r="J815" s="20">
        <v>0</v>
      </c>
      <c r="K815" s="20">
        <v>2.2000000000000002</v>
      </c>
      <c r="L815" s="22">
        <v>2</v>
      </c>
      <c r="M815" s="20" t="s">
        <v>1725</v>
      </c>
      <c r="N815" s="20">
        <v>2.2000000000000002</v>
      </c>
      <c r="O815" s="22">
        <v>565</v>
      </c>
      <c r="P815" s="23" t="b">
        <v>0</v>
      </c>
      <c r="Q815" s="20"/>
      <c r="R815" s="20" t="s">
        <v>3641</v>
      </c>
      <c r="S815" s="22">
        <v>49</v>
      </c>
      <c r="T815" s="20" t="s">
        <v>1726</v>
      </c>
      <c r="U815" s="20">
        <v>2.9</v>
      </c>
      <c r="V815" s="20" t="s">
        <v>1727</v>
      </c>
      <c r="W815" s="20">
        <v>0.1</v>
      </c>
      <c r="X815" s="23" t="b">
        <v>0</v>
      </c>
      <c r="Y815" s="20"/>
      <c r="Z815" s="20" t="s">
        <v>857</v>
      </c>
      <c r="AA815" s="22">
        <v>20</v>
      </c>
      <c r="AB815" s="22">
        <v>39</v>
      </c>
      <c r="AC815" s="22">
        <v>73</v>
      </c>
      <c r="AD815" s="22">
        <v>39422</v>
      </c>
      <c r="AE815" s="22">
        <v>97</v>
      </c>
      <c r="AF815" s="22">
        <v>34726</v>
      </c>
      <c r="AG815" s="22">
        <v>479</v>
      </c>
      <c r="AH815" s="20">
        <v>0.4</v>
      </c>
      <c r="AI815" s="20">
        <v>14.9</v>
      </c>
      <c r="AJ815" s="20" t="s">
        <v>3955</v>
      </c>
      <c r="AK815" s="22">
        <v>2181</v>
      </c>
      <c r="AL815" s="22">
        <v>4</v>
      </c>
      <c r="AM815" s="22">
        <v>0</v>
      </c>
      <c r="AN815" s="22">
        <v>4</v>
      </c>
      <c r="AO815" s="22">
        <v>38</v>
      </c>
      <c r="AP815" s="22">
        <v>0</v>
      </c>
      <c r="AQ815" s="22">
        <v>0</v>
      </c>
      <c r="AR815" s="22">
        <v>0</v>
      </c>
      <c r="AS815" s="22">
        <v>8</v>
      </c>
      <c r="AT815" s="22">
        <v>1</v>
      </c>
      <c r="AU815" s="22">
        <v>0</v>
      </c>
      <c r="AV815" s="22">
        <v>10</v>
      </c>
      <c r="AW815" s="22">
        <v>375</v>
      </c>
      <c r="AX815" s="20">
        <v>467.8</v>
      </c>
      <c r="AY815" s="20">
        <v>203.9</v>
      </c>
      <c r="AZ815" s="20">
        <v>379</v>
      </c>
      <c r="BA815" s="20">
        <v>105.3</v>
      </c>
      <c r="BB815" s="22">
        <v>25</v>
      </c>
      <c r="BC815" s="20">
        <v>4.05</v>
      </c>
      <c r="BD815" s="20">
        <v>0.72</v>
      </c>
      <c r="BE815" s="20">
        <v>4.7699999999999996</v>
      </c>
      <c r="BF815" s="20">
        <v>42.07</v>
      </c>
      <c r="BG815" s="22">
        <v>79</v>
      </c>
      <c r="BH815" s="22">
        <v>27</v>
      </c>
      <c r="BI815" s="22">
        <v>148</v>
      </c>
      <c r="BJ815" s="22">
        <v>98</v>
      </c>
      <c r="BK815" s="22">
        <v>68</v>
      </c>
      <c r="BL815" s="22">
        <v>41</v>
      </c>
      <c r="BM815" s="22">
        <v>87</v>
      </c>
      <c r="BN815" s="22">
        <v>60</v>
      </c>
      <c r="BO815" s="20"/>
      <c r="BP815" s="20"/>
      <c r="BQ815" s="20"/>
      <c r="BR815" s="20"/>
      <c r="BS815" s="20"/>
      <c r="BT815" s="20"/>
      <c r="BU815" s="22">
        <v>0.17</v>
      </c>
      <c r="BV815" s="22">
        <v>0</v>
      </c>
      <c r="BW815" s="22">
        <v>0.03</v>
      </c>
      <c r="BX815" s="22">
        <v>0.2</v>
      </c>
      <c r="BY815" s="22">
        <v>1.74</v>
      </c>
      <c r="BZ815" s="22">
        <v>1.57</v>
      </c>
      <c r="CA815" s="22">
        <v>229</v>
      </c>
      <c r="CB815" s="22">
        <v>147</v>
      </c>
      <c r="CC815" s="22">
        <v>152</v>
      </c>
      <c r="CD815" s="22">
        <v>67</v>
      </c>
      <c r="CE815" s="22">
        <v>159</v>
      </c>
      <c r="CF815" s="22">
        <v>74</v>
      </c>
      <c r="CG815" s="22">
        <v>402</v>
      </c>
      <c r="CH815" s="22">
        <v>125</v>
      </c>
      <c r="CI815" s="22">
        <v>1.03</v>
      </c>
      <c r="CJ815" s="22">
        <v>0.17</v>
      </c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2">
        <v>75</v>
      </c>
      <c r="B816" s="22">
        <v>100</v>
      </c>
      <c r="C816" s="22">
        <v>247632</v>
      </c>
      <c r="D816" s="22">
        <v>0</v>
      </c>
      <c r="E816" s="22">
        <v>0</v>
      </c>
      <c r="F816" s="22">
        <v>2</v>
      </c>
      <c r="G816" s="22">
        <v>-2</v>
      </c>
      <c r="H816" s="22">
        <v>1</v>
      </c>
      <c r="I816" s="22">
        <v>3</v>
      </c>
      <c r="J816" s="20">
        <v>0</v>
      </c>
      <c r="K816" s="20">
        <v>2.5</v>
      </c>
      <c r="L816" s="22">
        <v>1</v>
      </c>
      <c r="M816" s="20" t="s">
        <v>1692</v>
      </c>
      <c r="N816" s="20">
        <v>2.5</v>
      </c>
      <c r="O816" s="22">
        <v>567</v>
      </c>
      <c r="P816" s="23" t="b">
        <v>0</v>
      </c>
      <c r="Q816" s="20" t="s">
        <v>3997</v>
      </c>
      <c r="R816" s="20" t="s">
        <v>4309</v>
      </c>
      <c r="S816" s="22">
        <v>57</v>
      </c>
      <c r="T816" s="20" t="s">
        <v>1693</v>
      </c>
      <c r="U816" s="20">
        <v>4.5</v>
      </c>
      <c r="V816" s="20" t="s">
        <v>1694</v>
      </c>
      <c r="W816" s="20">
        <v>4</v>
      </c>
      <c r="X816" s="23" t="b">
        <v>0</v>
      </c>
      <c r="Y816" s="20"/>
      <c r="Z816" s="20" t="s">
        <v>936</v>
      </c>
      <c r="AA816" s="22">
        <v>20</v>
      </c>
      <c r="AB816" s="22">
        <v>39</v>
      </c>
      <c r="AC816" s="22">
        <v>85</v>
      </c>
      <c r="AD816" s="22">
        <v>2041107</v>
      </c>
      <c r="AE816" s="22">
        <v>512</v>
      </c>
      <c r="AF816" s="22">
        <v>1642793</v>
      </c>
      <c r="AG816" s="22">
        <v>40892</v>
      </c>
      <c r="AH816" s="20">
        <v>0.4</v>
      </c>
      <c r="AI816" s="20">
        <v>14.9</v>
      </c>
      <c r="AJ816" s="20" t="s">
        <v>273</v>
      </c>
      <c r="AK816" s="22">
        <v>1504</v>
      </c>
      <c r="AL816" s="22">
        <v>2</v>
      </c>
      <c r="AM816" s="22">
        <v>11</v>
      </c>
      <c r="AN816" s="22">
        <v>3</v>
      </c>
      <c r="AO816" s="22">
        <v>27</v>
      </c>
      <c r="AP816" s="22">
        <v>0</v>
      </c>
      <c r="AQ816" s="22">
        <v>0</v>
      </c>
      <c r="AR816" s="22">
        <v>0</v>
      </c>
      <c r="AS816" s="22">
        <v>4</v>
      </c>
      <c r="AT816" s="22">
        <v>0</v>
      </c>
      <c r="AU816" s="22">
        <v>0</v>
      </c>
      <c r="AV816" s="22">
        <v>8</v>
      </c>
      <c r="AW816" s="22">
        <v>307</v>
      </c>
      <c r="AX816" s="20">
        <v>367</v>
      </c>
      <c r="AY816" s="20">
        <v>597.1</v>
      </c>
      <c r="AZ816" s="20">
        <v>382</v>
      </c>
      <c r="BA816" s="20">
        <v>134.1</v>
      </c>
      <c r="BB816" s="22">
        <v>18</v>
      </c>
      <c r="BC816" s="20">
        <v>3.12</v>
      </c>
      <c r="BD816" s="20">
        <v>3.68</v>
      </c>
      <c r="BE816" s="20">
        <v>6.8</v>
      </c>
      <c r="BF816" s="20">
        <v>28.51</v>
      </c>
      <c r="BG816" s="22">
        <v>139</v>
      </c>
      <c r="BH816" s="22">
        <v>61</v>
      </c>
      <c r="BI816" s="22">
        <v>27</v>
      </c>
      <c r="BJ816" s="22">
        <v>22</v>
      </c>
      <c r="BK816" s="22">
        <v>67</v>
      </c>
      <c r="BL816" s="22">
        <v>40</v>
      </c>
      <c r="BM816" s="22">
        <v>49</v>
      </c>
      <c r="BN816" s="22">
        <v>36</v>
      </c>
      <c r="BO816" s="22">
        <v>1</v>
      </c>
      <c r="BP816" s="20"/>
      <c r="BQ816" s="22">
        <v>3</v>
      </c>
      <c r="BR816" s="20"/>
      <c r="BS816" s="20"/>
      <c r="BT816" s="20"/>
      <c r="BU816" s="22">
        <v>0.19</v>
      </c>
      <c r="BV816" s="22">
        <v>0</v>
      </c>
      <c r="BW816" s="22">
        <v>0.22</v>
      </c>
      <c r="BX816" s="22">
        <v>0.41</v>
      </c>
      <c r="BY816" s="22">
        <v>1.71</v>
      </c>
      <c r="BZ816" s="22">
        <v>1.62</v>
      </c>
      <c r="CA816" s="22">
        <v>88</v>
      </c>
      <c r="CB816" s="22">
        <v>55</v>
      </c>
      <c r="CC816" s="22">
        <v>135</v>
      </c>
      <c r="CD816" s="22">
        <v>61</v>
      </c>
      <c r="CE816" s="22">
        <v>27</v>
      </c>
      <c r="CF816" s="22">
        <v>18</v>
      </c>
      <c r="CG816" s="22">
        <v>87</v>
      </c>
      <c r="CH816" s="22">
        <v>27</v>
      </c>
      <c r="CI816" s="22">
        <v>1.08</v>
      </c>
      <c r="CJ816" s="22">
        <v>0.18</v>
      </c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2">
        <v>0</v>
      </c>
      <c r="B817" s="22">
        <v>0</v>
      </c>
      <c r="C817" s="22">
        <v>200600</v>
      </c>
      <c r="D817" s="22">
        <v>0</v>
      </c>
      <c r="E817" s="22">
        <v>0</v>
      </c>
      <c r="F817" s="22">
        <v>-2</v>
      </c>
      <c r="G817" s="22">
        <v>2</v>
      </c>
      <c r="H817" s="22">
        <v>0</v>
      </c>
      <c r="I817" s="22">
        <v>3</v>
      </c>
      <c r="J817" s="20">
        <v>0</v>
      </c>
      <c r="K817" s="20">
        <v>0</v>
      </c>
      <c r="L817" s="22">
        <v>0</v>
      </c>
      <c r="M817" s="20" t="s">
        <v>1025</v>
      </c>
      <c r="N817" s="20">
        <v>0</v>
      </c>
      <c r="O817" s="22">
        <v>568</v>
      </c>
      <c r="P817" s="23" t="b">
        <v>0</v>
      </c>
      <c r="Q817" s="20" t="s">
        <v>3120</v>
      </c>
      <c r="R817" s="20" t="s">
        <v>3121</v>
      </c>
      <c r="S817" s="22">
        <v>53</v>
      </c>
      <c r="T817" s="20" t="s">
        <v>1687</v>
      </c>
      <c r="U817" s="20">
        <v>0</v>
      </c>
      <c r="V817" s="20" t="s">
        <v>1688</v>
      </c>
      <c r="W817" s="20">
        <v>0</v>
      </c>
      <c r="X817" s="23" t="b">
        <v>0</v>
      </c>
      <c r="Y817" s="20"/>
      <c r="Z817" s="20" t="s">
        <v>871</v>
      </c>
      <c r="AA817" s="22">
        <v>20</v>
      </c>
      <c r="AB817" s="22">
        <v>39</v>
      </c>
      <c r="AC817" s="22">
        <v>0</v>
      </c>
      <c r="AD817" s="22">
        <v>868</v>
      </c>
      <c r="AE817" s="22">
        <v>0</v>
      </c>
      <c r="AF817" s="22">
        <v>11778</v>
      </c>
      <c r="AG817" s="22">
        <v>6</v>
      </c>
      <c r="AH817" s="20">
        <v>0</v>
      </c>
      <c r="AI817" s="20">
        <v>0</v>
      </c>
      <c r="AJ817" s="20" t="s">
        <v>439</v>
      </c>
      <c r="AK817" s="22">
        <v>0</v>
      </c>
      <c r="AL817" s="22">
        <v>0</v>
      </c>
      <c r="AM817" s="22">
        <v>0</v>
      </c>
      <c r="AN817" s="22">
        <v>0</v>
      </c>
      <c r="AO817" s="22">
        <v>0</v>
      </c>
      <c r="AP817" s="22">
        <v>0</v>
      </c>
      <c r="AQ817" s="22">
        <v>0</v>
      </c>
      <c r="AR817" s="22">
        <v>0</v>
      </c>
      <c r="AS817" s="22">
        <v>0</v>
      </c>
      <c r="AT817" s="22">
        <v>0</v>
      </c>
      <c r="AU817" s="22">
        <v>0</v>
      </c>
      <c r="AV817" s="22">
        <v>0</v>
      </c>
      <c r="AW817" s="22">
        <v>0</v>
      </c>
      <c r="AX817" s="20">
        <v>0</v>
      </c>
      <c r="AY817" s="20">
        <v>0</v>
      </c>
      <c r="AZ817" s="20">
        <v>0</v>
      </c>
      <c r="BA817" s="20">
        <v>0</v>
      </c>
      <c r="BB817" s="22">
        <v>0</v>
      </c>
      <c r="BC817" s="20">
        <v>0</v>
      </c>
      <c r="BD817" s="20">
        <v>0</v>
      </c>
      <c r="BE817" s="20">
        <v>0</v>
      </c>
      <c r="BF817" s="20">
        <v>0</v>
      </c>
      <c r="BG817" s="22">
        <v>823</v>
      </c>
      <c r="BH817" s="22">
        <v>356</v>
      </c>
      <c r="BI817" s="22">
        <v>823</v>
      </c>
      <c r="BJ817" s="22">
        <v>356</v>
      </c>
      <c r="BK817" s="22">
        <v>821</v>
      </c>
      <c r="BL817" s="22">
        <v>356</v>
      </c>
      <c r="BM817" s="22">
        <v>823</v>
      </c>
      <c r="BN817" s="22">
        <v>356</v>
      </c>
      <c r="BO817" s="20"/>
      <c r="BP817" s="20"/>
      <c r="BQ817" s="20"/>
      <c r="BR817" s="20"/>
      <c r="BS817" s="20"/>
      <c r="BT817" s="20"/>
      <c r="BU817" s="22">
        <v>0</v>
      </c>
      <c r="BV817" s="22">
        <v>0</v>
      </c>
      <c r="BW817" s="22">
        <v>0</v>
      </c>
      <c r="BX817" s="22">
        <v>0</v>
      </c>
      <c r="BY817" s="22">
        <v>0</v>
      </c>
      <c r="BZ817" s="22">
        <v>0</v>
      </c>
      <c r="CA817" s="22">
        <v>142</v>
      </c>
      <c r="CB817" s="22">
        <v>88</v>
      </c>
      <c r="CC817" s="22">
        <v>803</v>
      </c>
      <c r="CD817" s="22">
        <v>345</v>
      </c>
      <c r="CE817" s="22">
        <v>822</v>
      </c>
      <c r="CF817" s="22">
        <v>356</v>
      </c>
      <c r="CG817" s="22">
        <v>558</v>
      </c>
      <c r="CH817" s="22">
        <v>198</v>
      </c>
      <c r="CI817" s="22">
        <v>0</v>
      </c>
      <c r="CJ817" s="22">
        <v>0</v>
      </c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2">
        <v>100</v>
      </c>
      <c r="B818" s="22">
        <v>100</v>
      </c>
      <c r="C818" s="22">
        <v>149065</v>
      </c>
      <c r="D818" s="22">
        <v>0</v>
      </c>
      <c r="E818" s="22">
        <v>0</v>
      </c>
      <c r="F818" s="22">
        <v>0</v>
      </c>
      <c r="G818" s="22">
        <v>0</v>
      </c>
      <c r="H818" s="22">
        <v>1</v>
      </c>
      <c r="I818" s="22">
        <v>1</v>
      </c>
      <c r="J818" s="20">
        <v>0</v>
      </c>
      <c r="K818" s="20">
        <v>3.2</v>
      </c>
      <c r="L818" s="22">
        <v>3</v>
      </c>
      <c r="M818" s="20" t="s">
        <v>1679</v>
      </c>
      <c r="N818" s="20">
        <v>3.2</v>
      </c>
      <c r="O818" s="22">
        <v>569</v>
      </c>
      <c r="P818" s="23" t="b">
        <v>0</v>
      </c>
      <c r="Q818" s="20"/>
      <c r="R818" s="20" t="s">
        <v>4186</v>
      </c>
      <c r="S818" s="22">
        <v>50</v>
      </c>
      <c r="T818" s="20" t="s">
        <v>1680</v>
      </c>
      <c r="U818" s="20">
        <v>3</v>
      </c>
      <c r="V818" s="20" t="s">
        <v>1681</v>
      </c>
      <c r="W818" s="20">
        <v>1.6</v>
      </c>
      <c r="X818" s="23" t="b">
        <v>0</v>
      </c>
      <c r="Y818" s="20"/>
      <c r="Z818" s="20" t="s">
        <v>857</v>
      </c>
      <c r="AA818" s="22">
        <v>20</v>
      </c>
      <c r="AB818" s="22">
        <v>39</v>
      </c>
      <c r="AC818" s="22">
        <v>77</v>
      </c>
      <c r="AD818" s="22">
        <v>250224</v>
      </c>
      <c r="AE818" s="22">
        <v>1895</v>
      </c>
      <c r="AF818" s="22">
        <v>235937</v>
      </c>
      <c r="AG818" s="22">
        <v>2232</v>
      </c>
      <c r="AH818" s="20">
        <v>0.6</v>
      </c>
      <c r="AI818" s="20">
        <v>15.4</v>
      </c>
      <c r="AJ818" s="20" t="s">
        <v>94</v>
      </c>
      <c r="AK818" s="22">
        <v>2227</v>
      </c>
      <c r="AL818" s="22">
        <v>0</v>
      </c>
      <c r="AM818" s="22">
        <v>0</v>
      </c>
      <c r="AN818" s="22">
        <v>4</v>
      </c>
      <c r="AO818" s="22">
        <v>40</v>
      </c>
      <c r="AP818" s="22">
        <v>0</v>
      </c>
      <c r="AQ818" s="22">
        <v>0</v>
      </c>
      <c r="AR818" s="22">
        <v>0</v>
      </c>
      <c r="AS818" s="22">
        <v>1</v>
      </c>
      <c r="AT818" s="22">
        <v>0</v>
      </c>
      <c r="AU818" s="22">
        <v>82</v>
      </c>
      <c r="AV818" s="22">
        <v>5</v>
      </c>
      <c r="AW818" s="22">
        <v>426</v>
      </c>
      <c r="AX818" s="20">
        <v>587.6</v>
      </c>
      <c r="AY818" s="20">
        <v>0</v>
      </c>
      <c r="AZ818" s="20">
        <v>0</v>
      </c>
      <c r="BA818" s="20">
        <v>59</v>
      </c>
      <c r="BB818" s="22">
        <v>26</v>
      </c>
      <c r="BC818" s="20">
        <v>0</v>
      </c>
      <c r="BD818" s="20">
        <v>0</v>
      </c>
      <c r="BE818" s="20">
        <v>0</v>
      </c>
      <c r="BF818" s="20">
        <v>41.9</v>
      </c>
      <c r="BG818" s="22">
        <v>40</v>
      </c>
      <c r="BH818" s="22">
        <v>12</v>
      </c>
      <c r="BI818" s="22">
        <v>810</v>
      </c>
      <c r="BJ818" s="22">
        <v>92</v>
      </c>
      <c r="BK818" s="22">
        <v>808</v>
      </c>
      <c r="BL818" s="22">
        <v>90</v>
      </c>
      <c r="BM818" s="22">
        <v>206</v>
      </c>
      <c r="BN818" s="22">
        <v>12</v>
      </c>
      <c r="BO818" s="20"/>
      <c r="BP818" s="20"/>
      <c r="BQ818" s="20"/>
      <c r="BR818" s="20"/>
      <c r="BS818" s="20"/>
      <c r="BT818" s="20"/>
      <c r="BU818" s="22">
        <v>0</v>
      </c>
      <c r="BV818" s="22">
        <v>3.31</v>
      </c>
      <c r="BW818" s="22">
        <v>0</v>
      </c>
      <c r="BX818" s="22">
        <v>0</v>
      </c>
      <c r="BY818" s="22">
        <v>1.69</v>
      </c>
      <c r="BZ818" s="22">
        <v>1.62</v>
      </c>
      <c r="CA818" s="22">
        <v>180</v>
      </c>
      <c r="CB818" s="22">
        <v>7</v>
      </c>
      <c r="CC818" s="22">
        <v>87</v>
      </c>
      <c r="CD818" s="22">
        <v>11</v>
      </c>
      <c r="CE818" s="22">
        <v>149</v>
      </c>
      <c r="CF818" s="22">
        <v>19</v>
      </c>
      <c r="CG818" s="22">
        <v>167</v>
      </c>
      <c r="CH818" s="22">
        <v>22</v>
      </c>
      <c r="CI818" s="22">
        <v>1.05</v>
      </c>
      <c r="CJ818" s="22">
        <v>0.16</v>
      </c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2">
        <v>100</v>
      </c>
      <c r="B819" s="22">
        <v>100</v>
      </c>
      <c r="C819" s="22">
        <v>88484</v>
      </c>
      <c r="D819" s="22">
        <v>0</v>
      </c>
      <c r="E819" s="22">
        <v>0</v>
      </c>
      <c r="F819" s="22">
        <v>-3</v>
      </c>
      <c r="G819" s="22">
        <v>3</v>
      </c>
      <c r="H819" s="22">
        <v>1</v>
      </c>
      <c r="I819" s="22">
        <v>3</v>
      </c>
      <c r="J819" s="20">
        <v>0</v>
      </c>
      <c r="K819" s="20">
        <v>4.8</v>
      </c>
      <c r="L819" s="22">
        <v>2</v>
      </c>
      <c r="M819" s="20" t="s">
        <v>894</v>
      </c>
      <c r="N819" s="20">
        <v>4.8</v>
      </c>
      <c r="O819" s="22">
        <v>570</v>
      </c>
      <c r="P819" s="23" t="b">
        <v>0</v>
      </c>
      <c r="Q819" s="20"/>
      <c r="R819" s="20" t="s">
        <v>3840</v>
      </c>
      <c r="S819" s="22">
        <v>47</v>
      </c>
      <c r="T819" s="20" t="s">
        <v>1728</v>
      </c>
      <c r="U819" s="20">
        <v>3.8</v>
      </c>
      <c r="V819" s="20" t="s">
        <v>1729</v>
      </c>
      <c r="W819" s="20">
        <v>0.5</v>
      </c>
      <c r="X819" s="23" t="b">
        <v>0</v>
      </c>
      <c r="Y819" s="20"/>
      <c r="Z819" s="20" t="s">
        <v>857</v>
      </c>
      <c r="AA819" s="22">
        <v>20</v>
      </c>
      <c r="AB819" s="22">
        <v>39</v>
      </c>
      <c r="AC819" s="22">
        <v>79</v>
      </c>
      <c r="AD819" s="22">
        <v>111687</v>
      </c>
      <c r="AE819" s="22">
        <v>891</v>
      </c>
      <c r="AF819" s="22">
        <v>75876</v>
      </c>
      <c r="AG819" s="22">
        <v>3713</v>
      </c>
      <c r="AH819" s="20">
        <v>1</v>
      </c>
      <c r="AI819" s="20">
        <v>16.8</v>
      </c>
      <c r="AJ819" s="20" t="s">
        <v>1729</v>
      </c>
      <c r="AK819" s="22">
        <v>1268</v>
      </c>
      <c r="AL819" s="22">
        <v>3</v>
      </c>
      <c r="AM819" s="22">
        <v>6</v>
      </c>
      <c r="AN819" s="22">
        <v>6</v>
      </c>
      <c r="AO819" s="22">
        <v>16</v>
      </c>
      <c r="AP819" s="22">
        <v>0</v>
      </c>
      <c r="AQ819" s="22">
        <v>0</v>
      </c>
      <c r="AR819" s="22">
        <v>0</v>
      </c>
      <c r="AS819" s="22">
        <v>1</v>
      </c>
      <c r="AT819" s="22">
        <v>0</v>
      </c>
      <c r="AU819" s="22">
        <v>0</v>
      </c>
      <c r="AV819" s="22">
        <v>6</v>
      </c>
      <c r="AW819" s="22">
        <v>294</v>
      </c>
      <c r="AX819" s="20">
        <v>377.4</v>
      </c>
      <c r="AY819" s="20">
        <v>626.1</v>
      </c>
      <c r="AZ819" s="20">
        <v>299</v>
      </c>
      <c r="BA819" s="20">
        <v>130.5</v>
      </c>
      <c r="BB819" s="22">
        <v>15</v>
      </c>
      <c r="BC819" s="20">
        <v>3.7</v>
      </c>
      <c r="BD819" s="20">
        <v>4.08</v>
      </c>
      <c r="BE819" s="20">
        <v>7.78</v>
      </c>
      <c r="BF819" s="20">
        <v>22.34</v>
      </c>
      <c r="BG819" s="22">
        <v>132</v>
      </c>
      <c r="BH819" s="22">
        <v>55</v>
      </c>
      <c r="BI819" s="22">
        <v>22</v>
      </c>
      <c r="BJ819" s="22">
        <v>17</v>
      </c>
      <c r="BK819" s="22">
        <v>89</v>
      </c>
      <c r="BL819" s="22">
        <v>53</v>
      </c>
      <c r="BM819" s="22">
        <v>53</v>
      </c>
      <c r="BN819" s="22">
        <v>40</v>
      </c>
      <c r="BO819" s="22">
        <v>1</v>
      </c>
      <c r="BP819" s="20"/>
      <c r="BQ819" s="22">
        <v>2</v>
      </c>
      <c r="BR819" s="20"/>
      <c r="BS819" s="22">
        <v>3</v>
      </c>
      <c r="BT819" s="20"/>
      <c r="BU819" s="22">
        <v>0.26</v>
      </c>
      <c r="BV819" s="22">
        <v>0</v>
      </c>
      <c r="BW819" s="22">
        <v>0.28999999999999998</v>
      </c>
      <c r="BX819" s="22">
        <v>0.55000000000000004</v>
      </c>
      <c r="BY819" s="22">
        <v>1.59</v>
      </c>
      <c r="BZ819" s="22">
        <v>1.1399999999999999</v>
      </c>
      <c r="CA819" s="22">
        <v>308</v>
      </c>
      <c r="CB819" s="22">
        <v>199</v>
      </c>
      <c r="CC819" s="22">
        <v>38</v>
      </c>
      <c r="CD819" s="22">
        <v>23</v>
      </c>
      <c r="CE819" s="22">
        <v>63</v>
      </c>
      <c r="CF819" s="22">
        <v>35</v>
      </c>
      <c r="CG819" s="22">
        <v>250</v>
      </c>
      <c r="CH819" s="22">
        <v>78</v>
      </c>
      <c r="CI819" s="22">
        <v>1.06</v>
      </c>
      <c r="CJ819" s="22">
        <v>0.43</v>
      </c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2">
        <v>0</v>
      </c>
      <c r="B820" s="22">
        <v>0</v>
      </c>
      <c r="C820" s="22">
        <v>216208</v>
      </c>
      <c r="D820" s="22">
        <v>0</v>
      </c>
      <c r="E820" s="22">
        <v>0</v>
      </c>
      <c r="F820" s="22">
        <v>0</v>
      </c>
      <c r="G820" s="22">
        <v>0</v>
      </c>
      <c r="H820" s="22">
        <v>0</v>
      </c>
      <c r="I820" s="22">
        <v>1</v>
      </c>
      <c r="J820" s="20">
        <v>0</v>
      </c>
      <c r="K820" s="20">
        <v>0</v>
      </c>
      <c r="L820" s="22">
        <v>0</v>
      </c>
      <c r="M820" s="20" t="s">
        <v>1704</v>
      </c>
      <c r="N820" s="20">
        <v>0</v>
      </c>
      <c r="O820" s="22">
        <v>571</v>
      </c>
      <c r="P820" s="23" t="b">
        <v>0</v>
      </c>
      <c r="Q820" s="20" t="s">
        <v>2435</v>
      </c>
      <c r="R820" s="20" t="s">
        <v>2436</v>
      </c>
      <c r="S820" s="22">
        <v>40</v>
      </c>
      <c r="T820" s="20" t="s">
        <v>1705</v>
      </c>
      <c r="U820" s="20">
        <v>0</v>
      </c>
      <c r="V820" s="20" t="s">
        <v>760</v>
      </c>
      <c r="W820" s="20">
        <v>0.3</v>
      </c>
      <c r="X820" s="23" t="b">
        <v>0</v>
      </c>
      <c r="Y820" s="20"/>
      <c r="Z820" s="20" t="s">
        <v>871</v>
      </c>
      <c r="AA820" s="22">
        <v>20</v>
      </c>
      <c r="AB820" s="22">
        <v>39</v>
      </c>
      <c r="AC820" s="22">
        <v>0</v>
      </c>
      <c r="AD820" s="22">
        <v>0</v>
      </c>
      <c r="AE820" s="22">
        <v>0</v>
      </c>
      <c r="AF820" s="22">
        <v>29740</v>
      </c>
      <c r="AG820" s="22">
        <v>81</v>
      </c>
      <c r="AH820" s="20">
        <v>0</v>
      </c>
      <c r="AI820" s="20">
        <v>0</v>
      </c>
      <c r="AJ820" s="20" t="s">
        <v>760</v>
      </c>
      <c r="AK820" s="22">
        <v>0</v>
      </c>
      <c r="AL820" s="22">
        <v>0</v>
      </c>
      <c r="AM820" s="22">
        <v>0</v>
      </c>
      <c r="AN820" s="22">
        <v>0</v>
      </c>
      <c r="AO820" s="22">
        <v>0</v>
      </c>
      <c r="AP820" s="22">
        <v>0</v>
      </c>
      <c r="AQ820" s="22">
        <v>0</v>
      </c>
      <c r="AR820" s="22">
        <v>0</v>
      </c>
      <c r="AS820" s="22">
        <v>0</v>
      </c>
      <c r="AT820" s="22">
        <v>0</v>
      </c>
      <c r="AU820" s="22">
        <v>0</v>
      </c>
      <c r="AV820" s="22">
        <v>0</v>
      </c>
      <c r="AW820" s="22">
        <v>0</v>
      </c>
      <c r="AX820" s="20">
        <v>0</v>
      </c>
      <c r="AY820" s="20">
        <v>0</v>
      </c>
      <c r="AZ820" s="20">
        <v>0</v>
      </c>
      <c r="BA820" s="20">
        <v>0</v>
      </c>
      <c r="BB820" s="22">
        <v>0</v>
      </c>
      <c r="BC820" s="20">
        <v>0</v>
      </c>
      <c r="BD820" s="20">
        <v>0</v>
      </c>
      <c r="BE820" s="20">
        <v>0</v>
      </c>
      <c r="BF820" s="20">
        <v>0</v>
      </c>
      <c r="BG820" s="22">
        <v>582</v>
      </c>
      <c r="BH820" s="22">
        <v>67</v>
      </c>
      <c r="BI820" s="22">
        <v>568</v>
      </c>
      <c r="BJ820" s="22">
        <v>50</v>
      </c>
      <c r="BK820" s="22">
        <v>530</v>
      </c>
      <c r="BL820" s="22">
        <v>39</v>
      </c>
      <c r="BM820" s="22">
        <v>586</v>
      </c>
      <c r="BN820" s="22">
        <v>67</v>
      </c>
      <c r="BO820" s="20"/>
      <c r="BP820" s="20"/>
      <c r="BQ820" s="20"/>
      <c r="BR820" s="20"/>
      <c r="BS820" s="20"/>
      <c r="BT820" s="20"/>
      <c r="BU820" s="22">
        <v>0</v>
      </c>
      <c r="BV820" s="22">
        <v>0</v>
      </c>
      <c r="BW820" s="22">
        <v>0</v>
      </c>
      <c r="BX820" s="22">
        <v>0</v>
      </c>
      <c r="BY820" s="22">
        <v>0</v>
      </c>
      <c r="BZ820" s="22">
        <v>0</v>
      </c>
      <c r="CA820" s="22">
        <v>701</v>
      </c>
      <c r="CB820" s="22">
        <v>45</v>
      </c>
      <c r="CC820" s="22">
        <v>446</v>
      </c>
      <c r="CD820" s="22">
        <v>60</v>
      </c>
      <c r="CE820" s="22">
        <v>593</v>
      </c>
      <c r="CF820" s="22">
        <v>67</v>
      </c>
      <c r="CG820" s="22">
        <v>315</v>
      </c>
      <c r="CH820" s="22">
        <v>41</v>
      </c>
      <c r="CI820" s="22">
        <v>0</v>
      </c>
      <c r="CJ820" s="22">
        <v>0</v>
      </c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2">
        <v>100</v>
      </c>
      <c r="B821" s="22">
        <v>100</v>
      </c>
      <c r="C821" s="22">
        <v>200402</v>
      </c>
      <c r="D821" s="22">
        <v>0</v>
      </c>
      <c r="E821" s="22">
        <v>0</v>
      </c>
      <c r="F821" s="22">
        <v>0</v>
      </c>
      <c r="G821" s="22">
        <v>0</v>
      </c>
      <c r="H821" s="22">
        <v>0</v>
      </c>
      <c r="I821" s="22">
        <v>2</v>
      </c>
      <c r="J821" s="20">
        <v>0</v>
      </c>
      <c r="K821" s="20">
        <v>3</v>
      </c>
      <c r="L821" s="22">
        <v>4</v>
      </c>
      <c r="M821" s="20" t="s">
        <v>1684</v>
      </c>
      <c r="N821" s="20">
        <v>3</v>
      </c>
      <c r="O821" s="22">
        <v>572</v>
      </c>
      <c r="P821" s="23" t="b">
        <v>0</v>
      </c>
      <c r="Q821" s="20"/>
      <c r="R821" s="20" t="s">
        <v>3347</v>
      </c>
      <c r="S821" s="22">
        <v>45</v>
      </c>
      <c r="T821" s="20" t="s">
        <v>1685</v>
      </c>
      <c r="U821" s="20">
        <v>2.2000000000000002</v>
      </c>
      <c r="V821" s="20" t="s">
        <v>1686</v>
      </c>
      <c r="W821" s="20">
        <v>0.7</v>
      </c>
      <c r="X821" s="23" t="b">
        <v>0</v>
      </c>
      <c r="Y821" s="20"/>
      <c r="Z821" s="20" t="s">
        <v>857</v>
      </c>
      <c r="AA821" s="22">
        <v>20</v>
      </c>
      <c r="AB821" s="22">
        <v>39</v>
      </c>
      <c r="AC821" s="22">
        <v>59</v>
      </c>
      <c r="AD821" s="22">
        <v>139044</v>
      </c>
      <c r="AE821" s="22">
        <v>1069</v>
      </c>
      <c r="AF821" s="22">
        <v>106326</v>
      </c>
      <c r="AG821" s="22">
        <v>1972</v>
      </c>
      <c r="AH821" s="20">
        <v>0.7</v>
      </c>
      <c r="AI821" s="20">
        <v>13.1</v>
      </c>
      <c r="AJ821" s="20" t="s">
        <v>2340</v>
      </c>
      <c r="AK821" s="22">
        <v>2347</v>
      </c>
      <c r="AL821" s="22">
        <v>0</v>
      </c>
      <c r="AM821" s="22">
        <v>2</v>
      </c>
      <c r="AN821" s="22">
        <v>5</v>
      </c>
      <c r="AO821" s="22">
        <v>43</v>
      </c>
      <c r="AP821" s="22">
        <v>0</v>
      </c>
      <c r="AQ821" s="22">
        <v>0</v>
      </c>
      <c r="AR821" s="22">
        <v>0</v>
      </c>
      <c r="AS821" s="22">
        <v>7</v>
      </c>
      <c r="AT821" s="22">
        <v>0</v>
      </c>
      <c r="AU821" s="22">
        <v>0</v>
      </c>
      <c r="AV821" s="22">
        <v>0</v>
      </c>
      <c r="AW821" s="22">
        <v>378</v>
      </c>
      <c r="AX821" s="20">
        <v>404</v>
      </c>
      <c r="AY821" s="20">
        <v>279</v>
      </c>
      <c r="AZ821" s="20">
        <v>120</v>
      </c>
      <c r="BA821" s="20">
        <v>80.400000000000006</v>
      </c>
      <c r="BB821" s="22">
        <v>27</v>
      </c>
      <c r="BC821" s="20">
        <v>0.57999999999999996</v>
      </c>
      <c r="BD821" s="20">
        <v>1.04</v>
      </c>
      <c r="BE821" s="20">
        <v>1.61</v>
      </c>
      <c r="BF821" s="20">
        <v>45.55</v>
      </c>
      <c r="BG821" s="22">
        <v>114</v>
      </c>
      <c r="BH821" s="22">
        <v>40</v>
      </c>
      <c r="BI821" s="22">
        <v>105</v>
      </c>
      <c r="BJ821" s="22">
        <v>19</v>
      </c>
      <c r="BK821" s="22">
        <v>206</v>
      </c>
      <c r="BL821" s="22">
        <v>50</v>
      </c>
      <c r="BM821" s="22">
        <v>133</v>
      </c>
      <c r="BN821" s="22">
        <v>31</v>
      </c>
      <c r="BO821" s="20"/>
      <c r="BP821" s="20"/>
      <c r="BQ821" s="20"/>
      <c r="BR821" s="20"/>
      <c r="BS821" s="20"/>
      <c r="BT821" s="20"/>
      <c r="BU821" s="22">
        <v>0.02</v>
      </c>
      <c r="BV821" s="22">
        <v>0</v>
      </c>
      <c r="BW821" s="22">
        <v>0.04</v>
      </c>
      <c r="BX821" s="22">
        <v>0.06</v>
      </c>
      <c r="BY821" s="22">
        <v>1.75</v>
      </c>
      <c r="BZ821" s="22">
        <v>1.65</v>
      </c>
      <c r="CA821" s="22">
        <v>378</v>
      </c>
      <c r="CB821" s="22">
        <v>65</v>
      </c>
      <c r="CC821" s="22">
        <v>97</v>
      </c>
      <c r="CD821" s="22">
        <v>27</v>
      </c>
      <c r="CE821" s="22">
        <v>272</v>
      </c>
      <c r="CF821" s="22">
        <v>90</v>
      </c>
      <c r="CG821" s="22">
        <v>224</v>
      </c>
      <c r="CH821" s="22">
        <v>92</v>
      </c>
      <c r="CI821" s="22">
        <v>1.04</v>
      </c>
      <c r="CJ821" s="22">
        <v>0.19</v>
      </c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2">
        <v>510362</v>
      </c>
      <c r="D822" s="22">
        <v>0</v>
      </c>
      <c r="E822" s="22">
        <v>0</v>
      </c>
      <c r="F822" s="22">
        <v>-1</v>
      </c>
      <c r="G822" s="22">
        <v>1</v>
      </c>
      <c r="H822" s="22">
        <v>0</v>
      </c>
      <c r="I822" s="22">
        <v>2</v>
      </c>
      <c r="J822" s="20">
        <v>0</v>
      </c>
      <c r="K822" s="20">
        <v>2.8</v>
      </c>
      <c r="L822" s="22">
        <v>4</v>
      </c>
      <c r="M822" s="20" t="s">
        <v>1699</v>
      </c>
      <c r="N822" s="20">
        <v>2.8</v>
      </c>
      <c r="O822" s="22">
        <v>573</v>
      </c>
      <c r="P822" s="23" t="b">
        <v>0</v>
      </c>
      <c r="Q822" s="20"/>
      <c r="R822" s="20"/>
      <c r="S822" s="22">
        <v>44</v>
      </c>
      <c r="T822" s="20" t="s">
        <v>1700</v>
      </c>
      <c r="U822" s="20">
        <v>2.5</v>
      </c>
      <c r="V822" s="20" t="s">
        <v>695</v>
      </c>
      <c r="W822" s="20">
        <v>0.3</v>
      </c>
      <c r="X822" s="23" t="b">
        <v>0</v>
      </c>
      <c r="Y822" s="20"/>
      <c r="Z822" s="20" t="s">
        <v>857</v>
      </c>
      <c r="AA822" s="22">
        <v>20</v>
      </c>
      <c r="AB822" s="22">
        <v>39</v>
      </c>
      <c r="AC822" s="22">
        <v>62</v>
      </c>
      <c r="AD822" s="22">
        <v>51896</v>
      </c>
      <c r="AE822" s="22">
        <v>565</v>
      </c>
      <c r="AF822" s="22">
        <v>35407</v>
      </c>
      <c r="AG822" s="22">
        <v>855</v>
      </c>
      <c r="AH822" s="20">
        <v>0.6</v>
      </c>
      <c r="AI822" s="20">
        <v>14.1</v>
      </c>
      <c r="AJ822" s="20" t="s">
        <v>638</v>
      </c>
      <c r="AK822" s="22">
        <v>1872</v>
      </c>
      <c r="AL822" s="22">
        <v>0</v>
      </c>
      <c r="AM822" s="22">
        <v>3</v>
      </c>
      <c r="AN822" s="22">
        <v>4</v>
      </c>
      <c r="AO822" s="22">
        <v>28</v>
      </c>
      <c r="AP822" s="22">
        <v>0</v>
      </c>
      <c r="AQ822" s="22">
        <v>0</v>
      </c>
      <c r="AR822" s="22">
        <v>0</v>
      </c>
      <c r="AS822" s="22">
        <v>3</v>
      </c>
      <c r="AT822" s="22">
        <v>0</v>
      </c>
      <c r="AU822" s="22">
        <v>0</v>
      </c>
      <c r="AV822" s="22">
        <v>3</v>
      </c>
      <c r="AW822" s="22">
        <v>340</v>
      </c>
      <c r="AX822" s="20">
        <v>372.6</v>
      </c>
      <c r="AY822" s="20">
        <v>85.2</v>
      </c>
      <c r="AZ822" s="20">
        <v>96</v>
      </c>
      <c r="BA822" s="20">
        <v>55.8</v>
      </c>
      <c r="BB822" s="22">
        <v>21</v>
      </c>
      <c r="BC822" s="20">
        <v>0.95</v>
      </c>
      <c r="BD822" s="20">
        <v>0.59</v>
      </c>
      <c r="BE822" s="20">
        <v>1.54</v>
      </c>
      <c r="BF822" s="20">
        <v>33.28</v>
      </c>
      <c r="BG822" s="22">
        <v>136</v>
      </c>
      <c r="BH822" s="22">
        <v>49</v>
      </c>
      <c r="BI822" s="22">
        <v>284</v>
      </c>
      <c r="BJ822" s="22">
        <v>87</v>
      </c>
      <c r="BK822" s="22">
        <v>239</v>
      </c>
      <c r="BL822" s="22">
        <v>67</v>
      </c>
      <c r="BM822" s="22">
        <v>212</v>
      </c>
      <c r="BN822" s="22">
        <v>60</v>
      </c>
      <c r="BO822" s="20"/>
      <c r="BP822" s="20"/>
      <c r="BQ822" s="20"/>
      <c r="BR822" s="20"/>
      <c r="BS822" s="20"/>
      <c r="BT822" s="20"/>
      <c r="BU822" s="22">
        <v>0.05</v>
      </c>
      <c r="BV822" s="22">
        <v>0</v>
      </c>
      <c r="BW822" s="22">
        <v>0.03</v>
      </c>
      <c r="BX822" s="22">
        <v>0.08</v>
      </c>
      <c r="BY822" s="22">
        <v>1.6</v>
      </c>
      <c r="BZ822" s="22">
        <v>1.35</v>
      </c>
      <c r="CA822" s="22">
        <v>589</v>
      </c>
      <c r="CB822" s="22">
        <v>119</v>
      </c>
      <c r="CC822" s="22">
        <v>105</v>
      </c>
      <c r="CD822" s="22">
        <v>28</v>
      </c>
      <c r="CE822" s="22">
        <v>217</v>
      </c>
      <c r="CF822" s="22">
        <v>63</v>
      </c>
      <c r="CG822" s="22">
        <v>310</v>
      </c>
      <c r="CH822" s="22">
        <v>124</v>
      </c>
      <c r="CI822" s="22">
        <v>1.01</v>
      </c>
      <c r="CJ822" s="22">
        <v>0.19</v>
      </c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2">
        <v>100</v>
      </c>
      <c r="B823" s="22">
        <v>100</v>
      </c>
      <c r="C823" s="22">
        <v>476502</v>
      </c>
      <c r="D823" s="22">
        <v>0</v>
      </c>
      <c r="E823" s="22">
        <v>0</v>
      </c>
      <c r="F823" s="22">
        <v>-2</v>
      </c>
      <c r="G823" s="22">
        <v>2</v>
      </c>
      <c r="H823" s="22">
        <v>0</v>
      </c>
      <c r="I823" s="22">
        <v>3</v>
      </c>
      <c r="J823" s="20">
        <v>0</v>
      </c>
      <c r="K823" s="20">
        <v>0.5</v>
      </c>
      <c r="L823" s="22">
        <v>0</v>
      </c>
      <c r="M823" s="20" t="s">
        <v>964</v>
      </c>
      <c r="N823" s="20">
        <v>0.5</v>
      </c>
      <c r="O823" s="22">
        <v>574</v>
      </c>
      <c r="P823" s="23" t="b">
        <v>0</v>
      </c>
      <c r="Q823" s="20"/>
      <c r="R823" s="20" t="s">
        <v>3642</v>
      </c>
      <c r="S823" s="22">
        <v>43</v>
      </c>
      <c r="T823" s="20" t="s">
        <v>1721</v>
      </c>
      <c r="U823" s="20">
        <v>1.1000000000000001</v>
      </c>
      <c r="V823" s="20" t="s">
        <v>669</v>
      </c>
      <c r="W823" s="20">
        <v>0.3</v>
      </c>
      <c r="X823" s="23" t="b">
        <v>0</v>
      </c>
      <c r="Y823" s="20"/>
      <c r="Z823" s="20" t="s">
        <v>857</v>
      </c>
      <c r="AA823" s="22">
        <v>20</v>
      </c>
      <c r="AB823" s="22">
        <v>39</v>
      </c>
      <c r="AC823" s="22">
        <v>15</v>
      </c>
      <c r="AD823" s="22">
        <v>42422</v>
      </c>
      <c r="AE823" s="22">
        <v>69</v>
      </c>
      <c r="AF823" s="22">
        <v>66987</v>
      </c>
      <c r="AG823" s="22">
        <v>213</v>
      </c>
      <c r="AH823" s="20">
        <v>0.1</v>
      </c>
      <c r="AI823" s="20">
        <v>3.5</v>
      </c>
      <c r="AJ823" s="20" t="s">
        <v>2341</v>
      </c>
      <c r="AK823" s="22">
        <v>392</v>
      </c>
      <c r="AL823" s="22">
        <v>0</v>
      </c>
      <c r="AM823" s="22">
        <v>0</v>
      </c>
      <c r="AN823" s="22">
        <v>0</v>
      </c>
      <c r="AO823" s="22">
        <v>12</v>
      </c>
      <c r="AP823" s="22">
        <v>0</v>
      </c>
      <c r="AQ823" s="22">
        <v>0</v>
      </c>
      <c r="AR823" s="22">
        <v>0</v>
      </c>
      <c r="AS823" s="22">
        <v>1</v>
      </c>
      <c r="AT823" s="22">
        <v>0</v>
      </c>
      <c r="AU823" s="22">
        <v>0</v>
      </c>
      <c r="AV823" s="22">
        <v>0</v>
      </c>
      <c r="AW823" s="22">
        <v>67</v>
      </c>
      <c r="AX823" s="20">
        <v>48.4</v>
      </c>
      <c r="AY823" s="20">
        <v>57.2</v>
      </c>
      <c r="AZ823" s="20">
        <v>10</v>
      </c>
      <c r="BA823" s="20">
        <v>11.7</v>
      </c>
      <c r="BB823" s="22">
        <v>3</v>
      </c>
      <c r="BC823" s="20">
        <v>7.0000000000000007E-2</v>
      </c>
      <c r="BD823" s="20">
        <v>0.24</v>
      </c>
      <c r="BE823" s="20">
        <v>0.31</v>
      </c>
      <c r="BF823" s="20">
        <v>10.47</v>
      </c>
      <c r="BG823" s="22">
        <v>423</v>
      </c>
      <c r="BH823" s="22">
        <v>183</v>
      </c>
      <c r="BI823" s="22">
        <v>333</v>
      </c>
      <c r="BJ823" s="22">
        <v>174</v>
      </c>
      <c r="BK823" s="22">
        <v>429</v>
      </c>
      <c r="BL823" s="22">
        <v>212</v>
      </c>
      <c r="BM823" s="22">
        <v>422</v>
      </c>
      <c r="BN823" s="22">
        <v>191</v>
      </c>
      <c r="BO823" s="20"/>
      <c r="BP823" s="20"/>
      <c r="BQ823" s="20"/>
      <c r="BR823" s="20"/>
      <c r="BS823" s="20"/>
      <c r="BT823" s="20"/>
      <c r="BU823" s="22">
        <v>0.02</v>
      </c>
      <c r="BV823" s="22">
        <v>0</v>
      </c>
      <c r="BW823" s="22">
        <v>0.06</v>
      </c>
      <c r="BX823" s="22">
        <v>0.08</v>
      </c>
      <c r="BY823" s="22">
        <v>2.4</v>
      </c>
      <c r="BZ823" s="22">
        <v>2.76</v>
      </c>
      <c r="CA823" s="22">
        <v>643</v>
      </c>
      <c r="CB823" s="22">
        <v>356</v>
      </c>
      <c r="CC823" s="22">
        <v>302</v>
      </c>
      <c r="CD823" s="22">
        <v>147</v>
      </c>
      <c r="CE823" s="22">
        <v>425</v>
      </c>
      <c r="CF823" s="22">
        <v>192</v>
      </c>
      <c r="CG823" s="22">
        <v>291</v>
      </c>
      <c r="CH823" s="22">
        <v>94</v>
      </c>
      <c r="CI823" s="22">
        <v>0.69</v>
      </c>
      <c r="CJ823" s="22">
        <v>0</v>
      </c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2">
        <v>0</v>
      </c>
      <c r="B824" s="22">
        <v>0</v>
      </c>
      <c r="C824" s="22">
        <v>430871</v>
      </c>
      <c r="D824" s="22">
        <v>0</v>
      </c>
      <c r="E824" s="22">
        <v>0</v>
      </c>
      <c r="F824" s="22">
        <v>0</v>
      </c>
      <c r="G824" s="22">
        <v>0</v>
      </c>
      <c r="H824" s="22">
        <v>3</v>
      </c>
      <c r="I824" s="22">
        <v>4</v>
      </c>
      <c r="J824" s="20">
        <v>0</v>
      </c>
      <c r="K824" s="20">
        <v>0</v>
      </c>
      <c r="L824" s="22">
        <v>0</v>
      </c>
      <c r="M824" s="20" t="s">
        <v>641</v>
      </c>
      <c r="N824" s="20">
        <v>0</v>
      </c>
      <c r="O824" s="22">
        <v>590</v>
      </c>
      <c r="P824" s="23" t="b">
        <v>0</v>
      </c>
      <c r="Q824" s="20" t="s">
        <v>3983</v>
      </c>
      <c r="R824" s="20" t="s">
        <v>4001</v>
      </c>
      <c r="S824" s="22">
        <v>55</v>
      </c>
      <c r="T824" s="20" t="s">
        <v>1722</v>
      </c>
      <c r="U824" s="20">
        <v>4.5</v>
      </c>
      <c r="V824" s="20" t="s">
        <v>1723</v>
      </c>
      <c r="W824" s="20">
        <v>1.8</v>
      </c>
      <c r="X824" s="23" t="b">
        <v>0</v>
      </c>
      <c r="Y824" s="20"/>
      <c r="Z824" s="20" t="s">
        <v>898</v>
      </c>
      <c r="AA824" s="22">
        <v>20</v>
      </c>
      <c r="AB824" s="22">
        <v>39</v>
      </c>
      <c r="AC824" s="22">
        <v>108</v>
      </c>
      <c r="AD824" s="22">
        <v>1458605</v>
      </c>
      <c r="AE824" s="22">
        <v>329</v>
      </c>
      <c r="AF824" s="22">
        <v>1352170</v>
      </c>
      <c r="AG824" s="22">
        <v>8995</v>
      </c>
      <c r="AH824" s="20">
        <v>0</v>
      </c>
      <c r="AI824" s="20">
        <v>19.600000000000001</v>
      </c>
      <c r="AJ824" s="20" t="s">
        <v>1724</v>
      </c>
      <c r="AK824" s="22">
        <v>1962</v>
      </c>
      <c r="AL824" s="22">
        <v>9</v>
      </c>
      <c r="AM824" s="22">
        <v>6</v>
      </c>
      <c r="AN824" s="22">
        <v>5</v>
      </c>
      <c r="AO824" s="22">
        <v>33</v>
      </c>
      <c r="AP824" s="22">
        <v>0</v>
      </c>
      <c r="AQ824" s="22">
        <v>0</v>
      </c>
      <c r="AR824" s="22">
        <v>0</v>
      </c>
      <c r="AS824" s="22">
        <v>5</v>
      </c>
      <c r="AT824" s="22">
        <v>0</v>
      </c>
      <c r="AU824" s="22">
        <v>0</v>
      </c>
      <c r="AV824" s="22">
        <v>12</v>
      </c>
      <c r="AW824" s="22">
        <v>424</v>
      </c>
      <c r="AX824" s="20">
        <v>634</v>
      </c>
      <c r="AY824" s="20">
        <v>344.1</v>
      </c>
      <c r="AZ824" s="20">
        <v>713</v>
      </c>
      <c r="BA824" s="20">
        <v>168.7</v>
      </c>
      <c r="BB824" s="22">
        <v>24</v>
      </c>
      <c r="BC824" s="20">
        <v>8.2100000000000009</v>
      </c>
      <c r="BD824" s="20">
        <v>2.46</v>
      </c>
      <c r="BE824" s="20">
        <v>10.67</v>
      </c>
      <c r="BF824" s="20">
        <v>34.68</v>
      </c>
      <c r="BG824" s="22">
        <v>33</v>
      </c>
      <c r="BH824" s="22">
        <v>4</v>
      </c>
      <c r="BI824" s="22">
        <v>76</v>
      </c>
      <c r="BJ824" s="22">
        <v>6</v>
      </c>
      <c r="BK824" s="22">
        <v>14</v>
      </c>
      <c r="BL824" s="22">
        <v>7</v>
      </c>
      <c r="BM824" s="22">
        <v>22</v>
      </c>
      <c r="BN824" s="22">
        <v>6</v>
      </c>
      <c r="BO824" s="20"/>
      <c r="BP824" s="20"/>
      <c r="BQ824" s="20"/>
      <c r="BR824" s="20"/>
      <c r="BS824" s="22">
        <v>2</v>
      </c>
      <c r="BT824" s="20"/>
      <c r="BU824" s="22">
        <v>0.38</v>
      </c>
      <c r="BV824" s="22">
        <v>0</v>
      </c>
      <c r="BW824" s="22">
        <v>0.11</v>
      </c>
      <c r="BX824" s="22">
        <v>0.49</v>
      </c>
      <c r="BY824" s="22">
        <v>1.59</v>
      </c>
      <c r="BZ824" s="22">
        <v>1.51</v>
      </c>
      <c r="CA824" s="22">
        <v>107</v>
      </c>
      <c r="CB824" s="22">
        <v>30</v>
      </c>
      <c r="CC824" s="22">
        <v>812</v>
      </c>
      <c r="CD824" s="22">
        <v>100</v>
      </c>
      <c r="CE824" s="22">
        <v>26</v>
      </c>
      <c r="CF824" s="22">
        <v>7</v>
      </c>
      <c r="CG824" s="22">
        <v>153</v>
      </c>
      <c r="CH824" s="22">
        <v>23</v>
      </c>
      <c r="CI824" s="22">
        <v>1.1000000000000001</v>
      </c>
      <c r="CJ824" s="22">
        <v>0.23</v>
      </c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2">
        <v>87835</v>
      </c>
      <c r="D825" s="22">
        <v>0</v>
      </c>
      <c r="E825" s="22">
        <v>0</v>
      </c>
      <c r="F825" s="22">
        <v>-2</v>
      </c>
      <c r="G825" s="22">
        <v>2</v>
      </c>
      <c r="H825" s="22">
        <v>0</v>
      </c>
      <c r="I825" s="22">
        <v>2</v>
      </c>
      <c r="J825" s="20">
        <v>0</v>
      </c>
      <c r="K825" s="20">
        <v>0.8</v>
      </c>
      <c r="L825" s="22">
        <v>1</v>
      </c>
      <c r="M825" s="20" t="s">
        <v>899</v>
      </c>
      <c r="N825" s="20">
        <v>0.8</v>
      </c>
      <c r="O825" s="22">
        <v>598</v>
      </c>
      <c r="P825" s="23" t="b">
        <v>0</v>
      </c>
      <c r="Q825" s="20"/>
      <c r="R825" s="20"/>
      <c r="S825" s="22">
        <v>43</v>
      </c>
      <c r="T825" s="20" t="s">
        <v>1594</v>
      </c>
      <c r="U825" s="20">
        <v>1.5</v>
      </c>
      <c r="V825" s="20" t="s">
        <v>424</v>
      </c>
      <c r="W825" s="20">
        <v>0.2</v>
      </c>
      <c r="X825" s="23" t="b">
        <v>0</v>
      </c>
      <c r="Y825" s="20"/>
      <c r="Z825" s="20" t="s">
        <v>857</v>
      </c>
      <c r="AA825" s="22">
        <v>20</v>
      </c>
      <c r="AB825" s="22">
        <v>39</v>
      </c>
      <c r="AC825" s="22">
        <v>31</v>
      </c>
      <c r="AD825" s="22">
        <v>25534</v>
      </c>
      <c r="AE825" s="22">
        <v>132</v>
      </c>
      <c r="AF825" s="22">
        <v>34285</v>
      </c>
      <c r="AG825" s="22">
        <v>324</v>
      </c>
      <c r="AH825" s="20">
        <v>0.2</v>
      </c>
      <c r="AI825" s="20">
        <v>7.2</v>
      </c>
      <c r="AJ825" s="20" t="s">
        <v>424</v>
      </c>
      <c r="AK825" s="22">
        <v>581</v>
      </c>
      <c r="AL825" s="22">
        <v>1</v>
      </c>
      <c r="AM825" s="22">
        <v>0</v>
      </c>
      <c r="AN825" s="22">
        <v>1</v>
      </c>
      <c r="AO825" s="22">
        <v>11</v>
      </c>
      <c r="AP825" s="22">
        <v>0</v>
      </c>
      <c r="AQ825" s="22">
        <v>0</v>
      </c>
      <c r="AR825" s="22">
        <v>0</v>
      </c>
      <c r="AS825" s="22">
        <v>1</v>
      </c>
      <c r="AT825" s="22">
        <v>0</v>
      </c>
      <c r="AU825" s="22">
        <v>0</v>
      </c>
      <c r="AV825" s="22">
        <v>1</v>
      </c>
      <c r="AW825" s="22">
        <v>112</v>
      </c>
      <c r="AX825" s="20">
        <v>133</v>
      </c>
      <c r="AY825" s="20">
        <v>97</v>
      </c>
      <c r="AZ825" s="20">
        <v>73</v>
      </c>
      <c r="BA825" s="20">
        <v>30.4</v>
      </c>
      <c r="BB825" s="22">
        <v>3</v>
      </c>
      <c r="BC825" s="20">
        <v>0.59</v>
      </c>
      <c r="BD825" s="20">
        <v>0.52</v>
      </c>
      <c r="BE825" s="20">
        <v>1.1100000000000001</v>
      </c>
      <c r="BF825" s="20">
        <v>13.96</v>
      </c>
      <c r="BG825" s="22">
        <v>321</v>
      </c>
      <c r="BH825" s="22">
        <v>123</v>
      </c>
      <c r="BI825" s="22">
        <v>264</v>
      </c>
      <c r="BJ825" s="22">
        <v>76</v>
      </c>
      <c r="BK825" s="22">
        <v>270</v>
      </c>
      <c r="BL825" s="22">
        <v>81</v>
      </c>
      <c r="BM825" s="22">
        <v>321</v>
      </c>
      <c r="BN825" s="22">
        <v>113</v>
      </c>
      <c r="BO825" s="20"/>
      <c r="BP825" s="20"/>
      <c r="BQ825" s="20"/>
      <c r="BR825" s="20"/>
      <c r="BS825" s="20"/>
      <c r="BT825" s="20"/>
      <c r="BU825" s="22">
        <v>0.09</v>
      </c>
      <c r="BV825" s="22">
        <v>0</v>
      </c>
      <c r="BW825" s="22">
        <v>0.08</v>
      </c>
      <c r="BX825" s="22">
        <v>0.17</v>
      </c>
      <c r="BY825" s="22">
        <v>2.16</v>
      </c>
      <c r="BZ825" s="22">
        <v>1.7</v>
      </c>
      <c r="CA825" s="22">
        <v>606</v>
      </c>
      <c r="CB825" s="22">
        <v>126</v>
      </c>
      <c r="CC825" s="22">
        <v>260</v>
      </c>
      <c r="CD825" s="22">
        <v>85</v>
      </c>
      <c r="CE825" s="22">
        <v>378</v>
      </c>
      <c r="CF825" s="22">
        <v>132</v>
      </c>
      <c r="CG825" s="22">
        <v>327</v>
      </c>
      <c r="CH825" s="22">
        <v>129</v>
      </c>
      <c r="CI825" s="22">
        <v>0.46</v>
      </c>
      <c r="CJ825" s="22">
        <v>0.15</v>
      </c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2">
        <v>100</v>
      </c>
      <c r="B826" s="22">
        <v>100</v>
      </c>
      <c r="C826" s="22">
        <v>231480</v>
      </c>
      <c r="D826" s="22">
        <v>0</v>
      </c>
      <c r="E826" s="22">
        <v>0</v>
      </c>
      <c r="F826" s="22">
        <v>0</v>
      </c>
      <c r="G826" s="22">
        <v>0</v>
      </c>
      <c r="H826" s="22">
        <v>0</v>
      </c>
      <c r="I826" s="22">
        <v>2</v>
      </c>
      <c r="J826" s="20">
        <v>0</v>
      </c>
      <c r="K826" s="20">
        <v>0.2</v>
      </c>
      <c r="L826" s="22">
        <v>1</v>
      </c>
      <c r="M826" s="20" t="s">
        <v>3005</v>
      </c>
      <c r="N826" s="20">
        <v>0.2</v>
      </c>
      <c r="O826" s="22">
        <v>697</v>
      </c>
      <c r="P826" s="23" t="b">
        <v>0</v>
      </c>
      <c r="Q826" s="20"/>
      <c r="R826" s="20" t="s">
        <v>3223</v>
      </c>
      <c r="S826" s="22">
        <v>45</v>
      </c>
      <c r="T826" s="20" t="s">
        <v>3006</v>
      </c>
      <c r="U826" s="20">
        <v>1.2</v>
      </c>
      <c r="V826" s="20" t="s">
        <v>487</v>
      </c>
      <c r="W826" s="20">
        <v>0</v>
      </c>
      <c r="X826" s="23" t="b">
        <v>0</v>
      </c>
      <c r="Y826" s="20"/>
      <c r="Z826" s="20" t="s">
        <v>857</v>
      </c>
      <c r="AA826" s="22">
        <v>20</v>
      </c>
      <c r="AB826" s="22">
        <v>39</v>
      </c>
      <c r="AC826" s="22">
        <v>5</v>
      </c>
      <c r="AD826" s="22">
        <v>3637</v>
      </c>
      <c r="AE826" s="22">
        <v>34</v>
      </c>
      <c r="AF826" s="22">
        <v>3317</v>
      </c>
      <c r="AG826" s="22">
        <v>47</v>
      </c>
      <c r="AH826" s="20">
        <v>0</v>
      </c>
      <c r="AI826" s="20">
        <v>1.1000000000000001</v>
      </c>
      <c r="AJ826" s="20" t="s">
        <v>3007</v>
      </c>
      <c r="AK826" s="22">
        <v>290</v>
      </c>
      <c r="AL826" s="22">
        <v>0</v>
      </c>
      <c r="AM826" s="22">
        <v>0</v>
      </c>
      <c r="AN826" s="22">
        <v>0</v>
      </c>
      <c r="AO826" s="22">
        <v>6</v>
      </c>
      <c r="AP826" s="22">
        <v>0</v>
      </c>
      <c r="AQ826" s="22">
        <v>0</v>
      </c>
      <c r="AR826" s="22">
        <v>0</v>
      </c>
      <c r="AS826" s="22">
        <v>1</v>
      </c>
      <c r="AT826" s="22">
        <v>0</v>
      </c>
      <c r="AU826" s="22">
        <v>0</v>
      </c>
      <c r="AV826" s="22">
        <v>0</v>
      </c>
      <c r="AW826" s="22">
        <v>46</v>
      </c>
      <c r="AX826" s="20">
        <v>65.599999999999994</v>
      </c>
      <c r="AY826" s="20">
        <v>1.2</v>
      </c>
      <c r="AZ826" s="20">
        <v>0</v>
      </c>
      <c r="BA826" s="20">
        <v>6.7</v>
      </c>
      <c r="BB826" s="22">
        <v>3</v>
      </c>
      <c r="BC826" s="20">
        <v>0</v>
      </c>
      <c r="BD826" s="20">
        <v>0</v>
      </c>
      <c r="BE826" s="20">
        <v>0</v>
      </c>
      <c r="BF826" s="20">
        <v>8.4499999999999993</v>
      </c>
      <c r="BG826" s="22">
        <v>404</v>
      </c>
      <c r="BH826" s="22">
        <v>154</v>
      </c>
      <c r="BI826" s="22">
        <v>476</v>
      </c>
      <c r="BJ826" s="22">
        <v>175</v>
      </c>
      <c r="BK826" s="22">
        <v>688</v>
      </c>
      <c r="BL826" s="22">
        <v>268</v>
      </c>
      <c r="BM826" s="22">
        <v>451</v>
      </c>
      <c r="BN826" s="22">
        <v>161</v>
      </c>
      <c r="BO826" s="20"/>
      <c r="BP826" s="20"/>
      <c r="BQ826" s="20"/>
      <c r="BR826" s="20"/>
      <c r="BS826" s="20"/>
      <c r="BT826" s="20"/>
      <c r="BU826" s="22">
        <v>0</v>
      </c>
      <c r="BV826" s="22">
        <v>0</v>
      </c>
      <c r="BW826" s="22">
        <v>0</v>
      </c>
      <c r="BX826" s="22">
        <v>0</v>
      </c>
      <c r="BY826" s="22">
        <v>2.62</v>
      </c>
      <c r="BZ826" s="22">
        <v>1.86</v>
      </c>
      <c r="CA826" s="22">
        <v>393</v>
      </c>
      <c r="CB826" s="22">
        <v>74</v>
      </c>
      <c r="CC826" s="22">
        <v>360</v>
      </c>
      <c r="CD826" s="22">
        <v>123</v>
      </c>
      <c r="CE826" s="22">
        <v>420</v>
      </c>
      <c r="CF826" s="22">
        <v>143</v>
      </c>
      <c r="CG826" s="22">
        <v>553</v>
      </c>
      <c r="CH826" s="22">
        <v>210</v>
      </c>
      <c r="CI826" s="22">
        <v>0.93</v>
      </c>
      <c r="CJ826" s="22">
        <v>0</v>
      </c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2">
        <v>593001</v>
      </c>
      <c r="D827" s="22">
        <v>0</v>
      </c>
      <c r="E827" s="22">
        <v>0</v>
      </c>
      <c r="F827" s="22">
        <v>0</v>
      </c>
      <c r="G827" s="22">
        <v>0</v>
      </c>
      <c r="H827" s="22">
        <v>0</v>
      </c>
      <c r="I827" s="22">
        <v>3</v>
      </c>
      <c r="J827" s="20">
        <v>0</v>
      </c>
      <c r="K827" s="20">
        <v>0</v>
      </c>
      <c r="L827" s="22">
        <v>0</v>
      </c>
      <c r="M827" s="20" t="s">
        <v>3008</v>
      </c>
      <c r="N827" s="20">
        <v>0</v>
      </c>
      <c r="O827" s="22">
        <v>698</v>
      </c>
      <c r="P827" s="23" t="b">
        <v>0</v>
      </c>
      <c r="Q827" s="20"/>
      <c r="R827" s="20"/>
      <c r="S827" s="22">
        <v>50</v>
      </c>
      <c r="T827" s="20" t="s">
        <v>3009</v>
      </c>
      <c r="U827" s="20">
        <v>0</v>
      </c>
      <c r="V827" s="20" t="s">
        <v>3010</v>
      </c>
      <c r="W827" s="20">
        <v>0</v>
      </c>
      <c r="X827" s="23" t="b">
        <v>0</v>
      </c>
      <c r="Y827" s="20"/>
      <c r="Z827" s="20" t="s">
        <v>857</v>
      </c>
      <c r="AA827" s="22">
        <v>20</v>
      </c>
      <c r="AB827" s="22">
        <v>39</v>
      </c>
      <c r="AC827" s="22">
        <v>0</v>
      </c>
      <c r="AD827" s="22">
        <v>2107</v>
      </c>
      <c r="AE827" s="22">
        <v>19</v>
      </c>
      <c r="AF827" s="22">
        <v>2038</v>
      </c>
      <c r="AG827" s="22">
        <v>34</v>
      </c>
      <c r="AH827" s="20">
        <v>0</v>
      </c>
      <c r="AI827" s="20">
        <v>0</v>
      </c>
      <c r="AJ827" s="20" t="s">
        <v>3010</v>
      </c>
      <c r="AK827" s="22">
        <v>0</v>
      </c>
      <c r="AL827" s="22">
        <v>0</v>
      </c>
      <c r="AM827" s="22">
        <v>0</v>
      </c>
      <c r="AN827" s="22">
        <v>0</v>
      </c>
      <c r="AO827" s="22">
        <v>0</v>
      </c>
      <c r="AP827" s="22">
        <v>0</v>
      </c>
      <c r="AQ827" s="22">
        <v>0</v>
      </c>
      <c r="AR827" s="22">
        <v>0</v>
      </c>
      <c r="AS827" s="22">
        <v>0</v>
      </c>
      <c r="AT827" s="22">
        <v>0</v>
      </c>
      <c r="AU827" s="22">
        <v>0</v>
      </c>
      <c r="AV827" s="22">
        <v>0</v>
      </c>
      <c r="AW827" s="22">
        <v>0</v>
      </c>
      <c r="AX827" s="20">
        <v>0</v>
      </c>
      <c r="AY827" s="20">
        <v>0</v>
      </c>
      <c r="AZ827" s="20">
        <v>0</v>
      </c>
      <c r="BA827" s="20">
        <v>0</v>
      </c>
      <c r="BB827" s="22">
        <v>0</v>
      </c>
      <c r="BC827" s="20">
        <v>0</v>
      </c>
      <c r="BD827" s="20">
        <v>0</v>
      </c>
      <c r="BE827" s="20">
        <v>0</v>
      </c>
      <c r="BF827" s="20">
        <v>0</v>
      </c>
      <c r="BG827" s="22">
        <v>821</v>
      </c>
      <c r="BH827" s="22">
        <v>354</v>
      </c>
      <c r="BI827" s="22">
        <v>819</v>
      </c>
      <c r="BJ827" s="22">
        <v>354</v>
      </c>
      <c r="BK827" s="22">
        <v>817</v>
      </c>
      <c r="BL827" s="22">
        <v>354</v>
      </c>
      <c r="BM827" s="22">
        <v>821</v>
      </c>
      <c r="BN827" s="22">
        <v>354</v>
      </c>
      <c r="BO827" s="20"/>
      <c r="BP827" s="20"/>
      <c r="BQ827" s="20"/>
      <c r="BR827" s="20"/>
      <c r="BS827" s="20"/>
      <c r="BT827" s="20"/>
      <c r="BU827" s="22">
        <v>0</v>
      </c>
      <c r="BV827" s="22">
        <v>0</v>
      </c>
      <c r="BW827" s="22">
        <v>0</v>
      </c>
      <c r="BX827" s="22">
        <v>0</v>
      </c>
      <c r="BY827" s="22">
        <v>0</v>
      </c>
      <c r="BZ827" s="22">
        <v>0</v>
      </c>
      <c r="CA827" s="22">
        <v>217</v>
      </c>
      <c r="CB827" s="22">
        <v>138</v>
      </c>
      <c r="CC827" s="22">
        <v>791</v>
      </c>
      <c r="CD827" s="22">
        <v>338</v>
      </c>
      <c r="CE827" s="22">
        <v>820</v>
      </c>
      <c r="CF827" s="22">
        <v>354</v>
      </c>
      <c r="CG827" s="22">
        <v>645</v>
      </c>
      <c r="CH827" s="22">
        <v>248</v>
      </c>
      <c r="CI827" s="22">
        <v>0</v>
      </c>
      <c r="CJ827" s="22">
        <v>0</v>
      </c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2">
        <v>100</v>
      </c>
      <c r="B828" s="22">
        <v>100</v>
      </c>
      <c r="C828" s="22">
        <v>531363</v>
      </c>
      <c r="D828" s="22">
        <v>0</v>
      </c>
      <c r="E828" s="22">
        <v>0</v>
      </c>
      <c r="F828" s="22">
        <v>0</v>
      </c>
      <c r="G828" s="22">
        <v>0</v>
      </c>
      <c r="H828" s="22">
        <v>0</v>
      </c>
      <c r="I828" s="22">
        <v>4</v>
      </c>
      <c r="J828" s="20">
        <v>0</v>
      </c>
      <c r="K828" s="20">
        <v>0.8</v>
      </c>
      <c r="L828" s="22">
        <v>2</v>
      </c>
      <c r="M828" s="20" t="s">
        <v>919</v>
      </c>
      <c r="N828" s="20">
        <v>0.8</v>
      </c>
      <c r="O828" s="22">
        <v>704</v>
      </c>
      <c r="P828" s="23" t="b">
        <v>0</v>
      </c>
      <c r="Q828" s="20"/>
      <c r="R828" s="20" t="s">
        <v>3348</v>
      </c>
      <c r="S828" s="22">
        <v>45</v>
      </c>
      <c r="T828" s="20" t="s">
        <v>3011</v>
      </c>
      <c r="U828" s="20">
        <v>1</v>
      </c>
      <c r="V828" s="20" t="s">
        <v>621</v>
      </c>
      <c r="W828" s="20">
        <v>0.1</v>
      </c>
      <c r="X828" s="23" t="b">
        <v>0</v>
      </c>
      <c r="Y828" s="20"/>
      <c r="Z828" s="20" t="s">
        <v>857</v>
      </c>
      <c r="AA828" s="22">
        <v>20</v>
      </c>
      <c r="AB828" s="22">
        <v>39</v>
      </c>
      <c r="AC828" s="22">
        <v>4</v>
      </c>
      <c r="AD828" s="22">
        <v>19363</v>
      </c>
      <c r="AE828" s="22">
        <v>182</v>
      </c>
      <c r="AF828" s="22">
        <v>15323</v>
      </c>
      <c r="AG828" s="22">
        <v>192</v>
      </c>
      <c r="AH828" s="20">
        <v>0.2</v>
      </c>
      <c r="AI828" s="20">
        <v>0.9</v>
      </c>
      <c r="AJ828" s="20" t="s">
        <v>621</v>
      </c>
      <c r="AK828" s="22">
        <v>174</v>
      </c>
      <c r="AL828" s="22">
        <v>0</v>
      </c>
      <c r="AM828" s="22">
        <v>0</v>
      </c>
      <c r="AN828" s="22">
        <v>1</v>
      </c>
      <c r="AO828" s="22">
        <v>3</v>
      </c>
      <c r="AP828" s="22">
        <v>0</v>
      </c>
      <c r="AQ828" s="22">
        <v>0</v>
      </c>
      <c r="AR828" s="22">
        <v>0</v>
      </c>
      <c r="AS828" s="22">
        <v>1</v>
      </c>
      <c r="AT828" s="22">
        <v>0</v>
      </c>
      <c r="AU828" s="22">
        <v>0</v>
      </c>
      <c r="AV828" s="22">
        <v>0</v>
      </c>
      <c r="AW828" s="22">
        <v>10</v>
      </c>
      <c r="AX828" s="20">
        <v>19.399999999999999</v>
      </c>
      <c r="AY828" s="20">
        <v>25.3</v>
      </c>
      <c r="AZ828" s="20">
        <v>26</v>
      </c>
      <c r="BA828" s="20">
        <v>7</v>
      </c>
      <c r="BB828" s="22">
        <v>1</v>
      </c>
      <c r="BC828" s="20">
        <v>0.27</v>
      </c>
      <c r="BD828" s="20">
        <v>0.03</v>
      </c>
      <c r="BE828" s="20">
        <v>0.3</v>
      </c>
      <c r="BF828" s="20">
        <v>3.21</v>
      </c>
      <c r="BG828" s="22">
        <v>467</v>
      </c>
      <c r="BH828" s="22">
        <v>57</v>
      </c>
      <c r="BI828" s="22">
        <v>396</v>
      </c>
      <c r="BJ828" s="22">
        <v>54</v>
      </c>
      <c r="BK828" s="22">
        <v>382</v>
      </c>
      <c r="BL828" s="22">
        <v>58</v>
      </c>
      <c r="BM828" s="22">
        <v>450</v>
      </c>
      <c r="BN828" s="22">
        <v>56</v>
      </c>
      <c r="BO828" s="20"/>
      <c r="BP828" s="20"/>
      <c r="BQ828" s="20"/>
      <c r="BR828" s="20"/>
      <c r="BS828" s="20"/>
      <c r="BT828" s="20"/>
      <c r="BU828" s="22">
        <v>0.14000000000000001</v>
      </c>
      <c r="BV828" s="22">
        <v>0</v>
      </c>
      <c r="BW828" s="22">
        <v>0.02</v>
      </c>
      <c r="BX828" s="22">
        <v>0.16</v>
      </c>
      <c r="BY828" s="22">
        <v>1.66</v>
      </c>
      <c r="BZ828" s="22">
        <v>1.55</v>
      </c>
      <c r="CA828" s="22">
        <v>479</v>
      </c>
      <c r="CB828" s="22">
        <v>85</v>
      </c>
      <c r="CC828" s="22">
        <v>270</v>
      </c>
      <c r="CD828" s="22">
        <v>32</v>
      </c>
      <c r="CE828" s="22">
        <v>481</v>
      </c>
      <c r="CF828" s="22">
        <v>60</v>
      </c>
      <c r="CG828" s="22">
        <v>445</v>
      </c>
      <c r="CH828" s="22">
        <v>65</v>
      </c>
      <c r="CI828" s="22">
        <v>0.52</v>
      </c>
      <c r="CJ828" s="22">
        <v>0.52</v>
      </c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2">
        <v>75</v>
      </c>
      <c r="B829" s="22">
        <v>100</v>
      </c>
      <c r="C829" s="22">
        <v>231057</v>
      </c>
      <c r="D829" s="22">
        <v>0</v>
      </c>
      <c r="E829" s="22">
        <v>0</v>
      </c>
      <c r="F829" s="22">
        <v>-1</v>
      </c>
      <c r="G829" s="22">
        <v>1</v>
      </c>
      <c r="H829" s="22">
        <v>0</v>
      </c>
      <c r="I829" s="22">
        <v>3</v>
      </c>
      <c r="J829" s="20">
        <v>0</v>
      </c>
      <c r="K829" s="20">
        <v>1.2</v>
      </c>
      <c r="L829" s="22">
        <v>1</v>
      </c>
      <c r="M829" s="20" t="s">
        <v>3122</v>
      </c>
      <c r="N829" s="20">
        <v>1.2</v>
      </c>
      <c r="O829" s="22">
        <v>715</v>
      </c>
      <c r="P829" s="23" t="b">
        <v>0</v>
      </c>
      <c r="Q829" s="20" t="s">
        <v>4298</v>
      </c>
      <c r="R829" s="20" t="s">
        <v>4310</v>
      </c>
      <c r="S829" s="22">
        <v>49</v>
      </c>
      <c r="T829" s="20" t="s">
        <v>3123</v>
      </c>
      <c r="U829" s="20">
        <v>2</v>
      </c>
      <c r="V829" s="20" t="s">
        <v>3124</v>
      </c>
      <c r="W829" s="20">
        <v>0</v>
      </c>
      <c r="X829" s="23" t="b">
        <v>0</v>
      </c>
      <c r="Y829" s="20"/>
      <c r="Z829" s="20" t="s">
        <v>936</v>
      </c>
      <c r="AA829" s="22">
        <v>20</v>
      </c>
      <c r="AB829" s="22">
        <v>39</v>
      </c>
      <c r="AC829" s="22">
        <v>38</v>
      </c>
      <c r="AD829" s="22">
        <v>7123</v>
      </c>
      <c r="AE829" s="22">
        <v>1</v>
      </c>
      <c r="AF829" s="22">
        <v>6222</v>
      </c>
      <c r="AG829" s="22">
        <v>114</v>
      </c>
      <c r="AH829" s="20">
        <v>0.2</v>
      </c>
      <c r="AI829" s="20">
        <v>7.8</v>
      </c>
      <c r="AJ829" s="20" t="s">
        <v>3124</v>
      </c>
      <c r="AK829" s="22">
        <v>796</v>
      </c>
      <c r="AL829" s="22">
        <v>2</v>
      </c>
      <c r="AM829" s="22">
        <v>1</v>
      </c>
      <c r="AN829" s="22">
        <v>0</v>
      </c>
      <c r="AO829" s="22">
        <v>19</v>
      </c>
      <c r="AP829" s="22">
        <v>0</v>
      </c>
      <c r="AQ829" s="22">
        <v>0</v>
      </c>
      <c r="AR829" s="22">
        <v>0</v>
      </c>
      <c r="AS829" s="22">
        <v>0</v>
      </c>
      <c r="AT829" s="22">
        <v>1</v>
      </c>
      <c r="AU829" s="22">
        <v>0</v>
      </c>
      <c r="AV829" s="22">
        <v>1</v>
      </c>
      <c r="AW829" s="22">
        <v>130</v>
      </c>
      <c r="AX829" s="20">
        <v>181.4</v>
      </c>
      <c r="AY829" s="20">
        <v>156.1</v>
      </c>
      <c r="AZ829" s="20">
        <v>155</v>
      </c>
      <c r="BA829" s="20">
        <v>49.1</v>
      </c>
      <c r="BB829" s="22">
        <v>9</v>
      </c>
      <c r="BC829" s="20">
        <v>1.1499999999999999</v>
      </c>
      <c r="BD829" s="20">
        <v>0.75</v>
      </c>
      <c r="BE829" s="20">
        <v>1.9</v>
      </c>
      <c r="BF829" s="20">
        <v>19.14</v>
      </c>
      <c r="BG829" s="22">
        <v>288</v>
      </c>
      <c r="BH829" s="22">
        <v>121</v>
      </c>
      <c r="BI829" s="22">
        <v>190</v>
      </c>
      <c r="BJ829" s="22">
        <v>123</v>
      </c>
      <c r="BK829" s="22">
        <v>172</v>
      </c>
      <c r="BL829" s="22">
        <v>102</v>
      </c>
      <c r="BM829" s="22">
        <v>236</v>
      </c>
      <c r="BN829" s="22">
        <v>114</v>
      </c>
      <c r="BO829" s="20"/>
      <c r="BP829" s="20"/>
      <c r="BQ829" s="20"/>
      <c r="BR829" s="20"/>
      <c r="BS829" s="20"/>
      <c r="BT829" s="20"/>
      <c r="BU829" s="22">
        <v>0.13</v>
      </c>
      <c r="BV829" s="22">
        <v>0</v>
      </c>
      <c r="BW829" s="22">
        <v>0.08</v>
      </c>
      <c r="BX829" s="22">
        <v>0.21</v>
      </c>
      <c r="BY829" s="22">
        <v>2.16</v>
      </c>
      <c r="BZ829" s="22">
        <v>2.15</v>
      </c>
      <c r="CA829" s="22">
        <v>250</v>
      </c>
      <c r="CB829" s="22">
        <v>159</v>
      </c>
      <c r="CC829" s="22">
        <v>228</v>
      </c>
      <c r="CD829" s="22">
        <v>110</v>
      </c>
      <c r="CE829" s="22">
        <v>306</v>
      </c>
      <c r="CF829" s="22">
        <v>129</v>
      </c>
      <c r="CG829" s="22">
        <v>644</v>
      </c>
      <c r="CH829" s="22">
        <v>247</v>
      </c>
      <c r="CI829" s="22">
        <v>1.02</v>
      </c>
      <c r="CJ829" s="22">
        <v>0</v>
      </c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2">
        <v>483398</v>
      </c>
      <c r="D830" s="22">
        <v>0</v>
      </c>
      <c r="E830" s="22">
        <v>0</v>
      </c>
      <c r="F830" s="22">
        <v>0</v>
      </c>
      <c r="G830" s="22">
        <v>0</v>
      </c>
      <c r="H830" s="22">
        <v>0</v>
      </c>
      <c r="I830" s="22">
        <v>3</v>
      </c>
      <c r="J830" s="20">
        <v>0</v>
      </c>
      <c r="K830" s="20">
        <v>0</v>
      </c>
      <c r="L830" s="22">
        <v>0</v>
      </c>
      <c r="M830" s="20" t="s">
        <v>916</v>
      </c>
      <c r="N830" s="20">
        <v>0</v>
      </c>
      <c r="O830" s="22">
        <v>749</v>
      </c>
      <c r="P830" s="23" t="b">
        <v>0</v>
      </c>
      <c r="Q830" s="20"/>
      <c r="R830" s="20"/>
      <c r="S830" s="22">
        <v>45</v>
      </c>
      <c r="T830" s="20" t="s">
        <v>3410</v>
      </c>
      <c r="U830" s="20">
        <v>0</v>
      </c>
      <c r="V830" s="20" t="s">
        <v>3411</v>
      </c>
      <c r="W830" s="20">
        <v>0</v>
      </c>
      <c r="X830" s="23" t="b">
        <v>0</v>
      </c>
      <c r="Y830" s="20"/>
      <c r="Z830" s="20" t="s">
        <v>857</v>
      </c>
      <c r="AA830" s="22">
        <v>20</v>
      </c>
      <c r="AB830" s="22">
        <v>39</v>
      </c>
      <c r="AC830" s="22">
        <v>0</v>
      </c>
      <c r="AD830" s="22">
        <v>422</v>
      </c>
      <c r="AE830" s="22">
        <v>3</v>
      </c>
      <c r="AF830" s="22">
        <v>333</v>
      </c>
      <c r="AG830" s="22">
        <v>9</v>
      </c>
      <c r="AH830" s="20">
        <v>0</v>
      </c>
      <c r="AI830" s="20">
        <v>0</v>
      </c>
      <c r="AJ830" s="20" t="s">
        <v>3411</v>
      </c>
      <c r="AK830" s="22">
        <v>0</v>
      </c>
      <c r="AL830" s="22">
        <v>0</v>
      </c>
      <c r="AM830" s="22">
        <v>0</v>
      </c>
      <c r="AN830" s="22">
        <v>0</v>
      </c>
      <c r="AO830" s="22">
        <v>0</v>
      </c>
      <c r="AP830" s="22">
        <v>0</v>
      </c>
      <c r="AQ830" s="22">
        <v>0</v>
      </c>
      <c r="AR830" s="22">
        <v>0</v>
      </c>
      <c r="AS830" s="22">
        <v>0</v>
      </c>
      <c r="AT830" s="22">
        <v>0</v>
      </c>
      <c r="AU830" s="22">
        <v>0</v>
      </c>
      <c r="AV830" s="22">
        <v>0</v>
      </c>
      <c r="AW830" s="22">
        <v>0</v>
      </c>
      <c r="AX830" s="20">
        <v>0</v>
      </c>
      <c r="AY830" s="20">
        <v>0</v>
      </c>
      <c r="AZ830" s="20">
        <v>0</v>
      </c>
      <c r="BA830" s="20">
        <v>0</v>
      </c>
      <c r="BB830" s="22">
        <v>0</v>
      </c>
      <c r="BC830" s="20">
        <v>0</v>
      </c>
      <c r="BD830" s="20">
        <v>0</v>
      </c>
      <c r="BE830" s="20">
        <v>0</v>
      </c>
      <c r="BF830" s="20">
        <v>0</v>
      </c>
      <c r="BG830" s="22">
        <v>736</v>
      </c>
      <c r="BH830" s="22">
        <v>292</v>
      </c>
      <c r="BI830" s="22">
        <v>730</v>
      </c>
      <c r="BJ830" s="22">
        <v>291</v>
      </c>
      <c r="BK830" s="22">
        <v>718</v>
      </c>
      <c r="BL830" s="22">
        <v>286</v>
      </c>
      <c r="BM830" s="22">
        <v>739</v>
      </c>
      <c r="BN830" s="22">
        <v>293</v>
      </c>
      <c r="BO830" s="20"/>
      <c r="BP830" s="20"/>
      <c r="BQ830" s="20"/>
      <c r="BR830" s="20"/>
      <c r="BS830" s="20"/>
      <c r="BT830" s="20"/>
      <c r="BU830" s="22">
        <v>0</v>
      </c>
      <c r="BV830" s="22">
        <v>0</v>
      </c>
      <c r="BW830" s="22">
        <v>0</v>
      </c>
      <c r="BX830" s="22">
        <v>0</v>
      </c>
      <c r="BY830" s="22">
        <v>0</v>
      </c>
      <c r="BZ830" s="22">
        <v>0</v>
      </c>
      <c r="CA830" s="22">
        <v>438</v>
      </c>
      <c r="CB830" s="22">
        <v>255</v>
      </c>
      <c r="CC830" s="22">
        <v>660</v>
      </c>
      <c r="CD830" s="22">
        <v>247</v>
      </c>
      <c r="CE830" s="22">
        <v>740</v>
      </c>
      <c r="CF830" s="22">
        <v>295</v>
      </c>
      <c r="CG830" s="22">
        <v>776</v>
      </c>
      <c r="CH830" s="22">
        <v>319</v>
      </c>
      <c r="CI830" s="22">
        <v>0</v>
      </c>
      <c r="CJ830" s="22">
        <v>0</v>
      </c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2">
        <v>497606</v>
      </c>
      <c r="D831" s="22">
        <v>0</v>
      </c>
      <c r="E831" s="22">
        <v>0</v>
      </c>
      <c r="F831" s="22">
        <v>-1</v>
      </c>
      <c r="G831" s="22">
        <v>1</v>
      </c>
      <c r="H831" s="22">
        <v>0</v>
      </c>
      <c r="I831" s="22">
        <v>3</v>
      </c>
      <c r="J831" s="20">
        <v>0</v>
      </c>
      <c r="K831" s="20">
        <v>0.2</v>
      </c>
      <c r="L831" s="22">
        <v>0</v>
      </c>
      <c r="M831" s="20" t="s">
        <v>3412</v>
      </c>
      <c r="N831" s="20">
        <v>0.2</v>
      </c>
      <c r="O831" s="22">
        <v>750</v>
      </c>
      <c r="P831" s="23" t="b">
        <v>0</v>
      </c>
      <c r="Q831" s="20"/>
      <c r="R831" s="20"/>
      <c r="S831" s="22">
        <v>44</v>
      </c>
      <c r="T831" s="20" t="s">
        <v>3413</v>
      </c>
      <c r="U831" s="20">
        <v>1</v>
      </c>
      <c r="V831" s="20" t="s">
        <v>3414</v>
      </c>
      <c r="W831" s="20">
        <v>0</v>
      </c>
      <c r="X831" s="23" t="b">
        <v>0</v>
      </c>
      <c r="Y831" s="20"/>
      <c r="Z831" s="20" t="s">
        <v>857</v>
      </c>
      <c r="AA831" s="22">
        <v>20</v>
      </c>
      <c r="AB831" s="22">
        <v>39</v>
      </c>
      <c r="AC831" s="22">
        <v>2</v>
      </c>
      <c r="AD831" s="22">
        <v>708</v>
      </c>
      <c r="AE831" s="22">
        <v>4</v>
      </c>
      <c r="AF831" s="22">
        <v>527</v>
      </c>
      <c r="AG831" s="22">
        <v>11</v>
      </c>
      <c r="AH831" s="20">
        <v>0</v>
      </c>
      <c r="AI831" s="20">
        <v>0.5</v>
      </c>
      <c r="AJ831" s="20" t="s">
        <v>3414</v>
      </c>
      <c r="AK831" s="22">
        <v>11</v>
      </c>
      <c r="AL831" s="22">
        <v>0</v>
      </c>
      <c r="AM831" s="22">
        <v>0</v>
      </c>
      <c r="AN831" s="22">
        <v>0</v>
      </c>
      <c r="AO831" s="22">
        <v>1</v>
      </c>
      <c r="AP831" s="22">
        <v>0</v>
      </c>
      <c r="AQ831" s="22">
        <v>0</v>
      </c>
      <c r="AR831" s="22">
        <v>0</v>
      </c>
      <c r="AS831" s="22">
        <v>0</v>
      </c>
      <c r="AT831" s="22">
        <v>0</v>
      </c>
      <c r="AU831" s="22">
        <v>0</v>
      </c>
      <c r="AV831" s="22">
        <v>0</v>
      </c>
      <c r="AW831" s="22">
        <v>6</v>
      </c>
      <c r="AX831" s="20">
        <v>7.6</v>
      </c>
      <c r="AY831" s="20">
        <v>18.600000000000001</v>
      </c>
      <c r="AZ831" s="20">
        <v>4</v>
      </c>
      <c r="BA831" s="20">
        <v>3.1</v>
      </c>
      <c r="BB831" s="22">
        <v>0</v>
      </c>
      <c r="BC831" s="20">
        <v>0.08</v>
      </c>
      <c r="BD831" s="20">
        <v>0.01</v>
      </c>
      <c r="BE831" s="20">
        <v>0.09</v>
      </c>
      <c r="BF831" s="20">
        <v>0.22</v>
      </c>
      <c r="BG831" s="22">
        <v>488</v>
      </c>
      <c r="BH831" s="22">
        <v>216</v>
      </c>
      <c r="BI831" s="22">
        <v>412</v>
      </c>
      <c r="BJ831" s="22">
        <v>205</v>
      </c>
      <c r="BK831" s="22">
        <v>447</v>
      </c>
      <c r="BL831" s="22">
        <v>222</v>
      </c>
      <c r="BM831" s="22">
        <v>479</v>
      </c>
      <c r="BN831" s="22">
        <v>218</v>
      </c>
      <c r="BO831" s="20"/>
      <c r="BP831" s="20"/>
      <c r="BQ831" s="20"/>
      <c r="BR831" s="20"/>
      <c r="BS831" s="20"/>
      <c r="BT831" s="20"/>
      <c r="BU831" s="22">
        <v>0.65</v>
      </c>
      <c r="BV831" s="22">
        <v>0</v>
      </c>
      <c r="BW831" s="22">
        <v>0.08</v>
      </c>
      <c r="BX831" s="22">
        <v>0.73</v>
      </c>
      <c r="BY831" s="22">
        <v>1.8</v>
      </c>
      <c r="BZ831" s="22">
        <v>8.18</v>
      </c>
      <c r="CA831" s="22">
        <v>586</v>
      </c>
      <c r="CB831" s="22">
        <v>336</v>
      </c>
      <c r="CC831" s="22">
        <v>356</v>
      </c>
      <c r="CD831" s="22">
        <v>167</v>
      </c>
      <c r="CE831" s="22">
        <v>464</v>
      </c>
      <c r="CF831" s="22">
        <v>208</v>
      </c>
      <c r="CG831" s="22">
        <v>751</v>
      </c>
      <c r="CH831" s="22">
        <v>302</v>
      </c>
      <c r="CI831" s="22">
        <v>0</v>
      </c>
      <c r="CJ831" s="22">
        <v>0</v>
      </c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2">
        <v>100</v>
      </c>
      <c r="B832" s="22">
        <v>100</v>
      </c>
      <c r="C832" s="22">
        <v>504750</v>
      </c>
      <c r="D832" s="22">
        <v>0</v>
      </c>
      <c r="E832" s="22">
        <v>0</v>
      </c>
      <c r="F832" s="22">
        <v>0</v>
      </c>
      <c r="G832" s="22">
        <v>0</v>
      </c>
      <c r="H832" s="22">
        <v>0</v>
      </c>
      <c r="I832" s="22">
        <v>2</v>
      </c>
      <c r="J832" s="20">
        <v>0</v>
      </c>
      <c r="K832" s="20">
        <v>0</v>
      </c>
      <c r="L832" s="22">
        <v>0</v>
      </c>
      <c r="M832" s="20" t="s">
        <v>555</v>
      </c>
      <c r="N832" s="20">
        <v>0</v>
      </c>
      <c r="O832" s="22">
        <v>751</v>
      </c>
      <c r="P832" s="23" t="b">
        <v>0</v>
      </c>
      <c r="Q832" s="20"/>
      <c r="R832" s="20" t="s">
        <v>3643</v>
      </c>
      <c r="S832" s="22">
        <v>40</v>
      </c>
      <c r="T832" s="20" t="s">
        <v>3415</v>
      </c>
      <c r="U832" s="20">
        <v>0</v>
      </c>
      <c r="V832" s="20" t="s">
        <v>3416</v>
      </c>
      <c r="W832" s="20">
        <v>0</v>
      </c>
      <c r="X832" s="23" t="b">
        <v>0</v>
      </c>
      <c r="Y832" s="20"/>
      <c r="Z832" s="20" t="s">
        <v>857</v>
      </c>
      <c r="AA832" s="22">
        <v>20</v>
      </c>
      <c r="AB832" s="22">
        <v>39</v>
      </c>
      <c r="AC832" s="22">
        <v>0</v>
      </c>
      <c r="AD832" s="22">
        <v>3761</v>
      </c>
      <c r="AE832" s="22">
        <v>46</v>
      </c>
      <c r="AF832" s="22">
        <v>2347</v>
      </c>
      <c r="AG832" s="22">
        <v>107</v>
      </c>
      <c r="AH832" s="20">
        <v>0</v>
      </c>
      <c r="AI832" s="20">
        <v>0</v>
      </c>
      <c r="AJ832" s="20" t="s">
        <v>3416</v>
      </c>
      <c r="AK832" s="22">
        <v>0</v>
      </c>
      <c r="AL832" s="22">
        <v>0</v>
      </c>
      <c r="AM832" s="22">
        <v>0</v>
      </c>
      <c r="AN832" s="22">
        <v>0</v>
      </c>
      <c r="AO832" s="22">
        <v>0</v>
      </c>
      <c r="AP832" s="22">
        <v>0</v>
      </c>
      <c r="AQ832" s="22">
        <v>0</v>
      </c>
      <c r="AR832" s="22">
        <v>0</v>
      </c>
      <c r="AS832" s="22">
        <v>0</v>
      </c>
      <c r="AT832" s="22">
        <v>0</v>
      </c>
      <c r="AU832" s="22">
        <v>0</v>
      </c>
      <c r="AV832" s="22">
        <v>0</v>
      </c>
      <c r="AW832" s="22">
        <v>0</v>
      </c>
      <c r="AX832" s="20">
        <v>0</v>
      </c>
      <c r="AY832" s="20">
        <v>0</v>
      </c>
      <c r="AZ832" s="20">
        <v>0</v>
      </c>
      <c r="BA832" s="20">
        <v>0</v>
      </c>
      <c r="BB832" s="22">
        <v>0</v>
      </c>
      <c r="BC832" s="20">
        <v>0</v>
      </c>
      <c r="BD832" s="20">
        <v>0</v>
      </c>
      <c r="BE832" s="20">
        <v>0</v>
      </c>
      <c r="BF832" s="20">
        <v>0</v>
      </c>
      <c r="BG832" s="22">
        <v>623</v>
      </c>
      <c r="BH832" s="22">
        <v>233</v>
      </c>
      <c r="BI832" s="22">
        <v>609</v>
      </c>
      <c r="BJ832" s="22">
        <v>232</v>
      </c>
      <c r="BK832" s="22">
        <v>572</v>
      </c>
      <c r="BL832" s="22">
        <v>222</v>
      </c>
      <c r="BM832" s="22">
        <v>627</v>
      </c>
      <c r="BN832" s="22">
        <v>233</v>
      </c>
      <c r="BO832" s="20"/>
      <c r="BP832" s="20"/>
      <c r="BQ832" s="20"/>
      <c r="BR832" s="20"/>
      <c r="BS832" s="20"/>
      <c r="BT832" s="20"/>
      <c r="BU832" s="22">
        <v>0</v>
      </c>
      <c r="BV832" s="22">
        <v>0</v>
      </c>
      <c r="BW832" s="22">
        <v>0</v>
      </c>
      <c r="BX832" s="22">
        <v>0</v>
      </c>
      <c r="BY832" s="22">
        <v>0</v>
      </c>
      <c r="BZ832" s="22">
        <v>0</v>
      </c>
      <c r="CA832" s="22">
        <v>750</v>
      </c>
      <c r="CB832" s="22">
        <v>217</v>
      </c>
      <c r="CC832" s="22">
        <v>489</v>
      </c>
      <c r="CD832" s="22">
        <v>184</v>
      </c>
      <c r="CE832" s="22">
        <v>634</v>
      </c>
      <c r="CF832" s="22">
        <v>229</v>
      </c>
      <c r="CG832" s="22">
        <v>585</v>
      </c>
      <c r="CH832" s="22">
        <v>221</v>
      </c>
      <c r="CI832" s="22">
        <v>0</v>
      </c>
      <c r="CJ832" s="22">
        <v>0</v>
      </c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2">
        <v>0</v>
      </c>
      <c r="B833" s="22">
        <v>0</v>
      </c>
      <c r="C833" s="22">
        <v>432712</v>
      </c>
      <c r="D833" s="22">
        <v>0</v>
      </c>
      <c r="E833" s="22">
        <v>0</v>
      </c>
      <c r="F833" s="22">
        <v>0</v>
      </c>
      <c r="G833" s="22">
        <v>0</v>
      </c>
      <c r="H833" s="22">
        <v>0</v>
      </c>
      <c r="I833" s="22">
        <v>3</v>
      </c>
      <c r="J833" s="20">
        <v>0</v>
      </c>
      <c r="K833" s="20">
        <v>0</v>
      </c>
      <c r="L833" s="22">
        <v>0</v>
      </c>
      <c r="M833" s="20" t="s">
        <v>2465</v>
      </c>
      <c r="N833" s="20">
        <v>0</v>
      </c>
      <c r="O833" s="22">
        <v>769</v>
      </c>
      <c r="P833" s="23" t="b">
        <v>0</v>
      </c>
      <c r="Q833" s="20" t="s">
        <v>3644</v>
      </c>
      <c r="R833" s="20" t="s">
        <v>3645</v>
      </c>
      <c r="S833" s="22">
        <v>45</v>
      </c>
      <c r="T833" s="20" t="s">
        <v>3535</v>
      </c>
      <c r="U833" s="20">
        <v>0</v>
      </c>
      <c r="V833" s="20" t="s">
        <v>3536</v>
      </c>
      <c r="W833" s="20">
        <v>0</v>
      </c>
      <c r="X833" s="23" t="b">
        <v>0</v>
      </c>
      <c r="Y833" s="20"/>
      <c r="Z833" s="20" t="s">
        <v>871</v>
      </c>
      <c r="AA833" s="22">
        <v>20</v>
      </c>
      <c r="AB833" s="22">
        <v>39</v>
      </c>
      <c r="AC833" s="22">
        <v>0</v>
      </c>
      <c r="AD833" s="22">
        <v>76</v>
      </c>
      <c r="AE833" s="22">
        <v>0</v>
      </c>
      <c r="AF833" s="22">
        <v>60</v>
      </c>
      <c r="AG833" s="22">
        <v>0</v>
      </c>
      <c r="AH833" s="20">
        <v>0</v>
      </c>
      <c r="AI833" s="20">
        <v>0</v>
      </c>
      <c r="AJ833" s="20" t="s">
        <v>3536</v>
      </c>
      <c r="AK833" s="22">
        <v>0</v>
      </c>
      <c r="AL833" s="22">
        <v>0</v>
      </c>
      <c r="AM833" s="22">
        <v>0</v>
      </c>
      <c r="AN833" s="22">
        <v>0</v>
      </c>
      <c r="AO833" s="22">
        <v>0</v>
      </c>
      <c r="AP833" s="22">
        <v>0</v>
      </c>
      <c r="AQ833" s="22">
        <v>0</v>
      </c>
      <c r="AR833" s="22">
        <v>0</v>
      </c>
      <c r="AS833" s="22">
        <v>0</v>
      </c>
      <c r="AT833" s="22">
        <v>0</v>
      </c>
      <c r="AU833" s="22">
        <v>0</v>
      </c>
      <c r="AV833" s="22">
        <v>0</v>
      </c>
      <c r="AW833" s="22">
        <v>0</v>
      </c>
      <c r="AX833" s="20">
        <v>0</v>
      </c>
      <c r="AY833" s="20">
        <v>0</v>
      </c>
      <c r="AZ833" s="20">
        <v>0</v>
      </c>
      <c r="BA833" s="20">
        <v>0</v>
      </c>
      <c r="BB833" s="22">
        <v>0</v>
      </c>
      <c r="BC833" s="20">
        <v>0</v>
      </c>
      <c r="BD833" s="20">
        <v>0</v>
      </c>
      <c r="BE833" s="20">
        <v>0</v>
      </c>
      <c r="BF833" s="20">
        <v>0</v>
      </c>
      <c r="BG833" s="22">
        <v>720</v>
      </c>
      <c r="BH833" s="22">
        <v>280</v>
      </c>
      <c r="BI833" s="22">
        <v>714</v>
      </c>
      <c r="BJ833" s="22">
        <v>280</v>
      </c>
      <c r="BK833" s="22">
        <v>698</v>
      </c>
      <c r="BL833" s="22">
        <v>272</v>
      </c>
      <c r="BM833" s="22">
        <v>723</v>
      </c>
      <c r="BN833" s="22">
        <v>281</v>
      </c>
      <c r="BO833" s="20"/>
      <c r="BP833" s="20"/>
      <c r="BQ833" s="20"/>
      <c r="BR833" s="20"/>
      <c r="BS833" s="20"/>
      <c r="BT833" s="20"/>
      <c r="BU833" s="22">
        <v>0</v>
      </c>
      <c r="BV833" s="22">
        <v>0</v>
      </c>
      <c r="BW833" s="22">
        <v>0</v>
      </c>
      <c r="BX833" s="22">
        <v>0</v>
      </c>
      <c r="BY833" s="22">
        <v>0</v>
      </c>
      <c r="BZ833" s="22">
        <v>0</v>
      </c>
      <c r="CA833" s="22">
        <v>409</v>
      </c>
      <c r="CB833" s="22">
        <v>237</v>
      </c>
      <c r="CC833" s="22">
        <v>640</v>
      </c>
      <c r="CD833" s="22">
        <v>231</v>
      </c>
      <c r="CE833" s="22">
        <v>726</v>
      </c>
      <c r="CF833" s="22">
        <v>284</v>
      </c>
      <c r="CG833" s="22">
        <v>831</v>
      </c>
      <c r="CH833" s="22">
        <v>359</v>
      </c>
      <c r="CI833" s="22">
        <v>0</v>
      </c>
      <c r="CJ833" s="22">
        <v>0</v>
      </c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2">
        <v>490095</v>
      </c>
      <c r="D834" s="22">
        <v>0</v>
      </c>
      <c r="E834" s="22">
        <v>0</v>
      </c>
      <c r="F834" s="22">
        <v>0</v>
      </c>
      <c r="G834" s="22">
        <v>0</v>
      </c>
      <c r="H834" s="22">
        <v>0</v>
      </c>
      <c r="I834" s="22">
        <v>3</v>
      </c>
      <c r="J834" s="20">
        <v>0</v>
      </c>
      <c r="K834" s="20">
        <v>0</v>
      </c>
      <c r="L834" s="22">
        <v>0</v>
      </c>
      <c r="M834" s="20" t="s">
        <v>3537</v>
      </c>
      <c r="N834" s="20">
        <v>0</v>
      </c>
      <c r="O834" s="22">
        <v>770</v>
      </c>
      <c r="P834" s="23" t="b">
        <v>0</v>
      </c>
      <c r="Q834" s="20"/>
      <c r="R834" s="20"/>
      <c r="S834" s="22">
        <v>45</v>
      </c>
      <c r="T834" s="20" t="s">
        <v>3538</v>
      </c>
      <c r="U834" s="20">
        <v>0</v>
      </c>
      <c r="V834" s="20" t="s">
        <v>3539</v>
      </c>
      <c r="W834" s="20">
        <v>0</v>
      </c>
      <c r="X834" s="23" t="b">
        <v>0</v>
      </c>
      <c r="Y834" s="20"/>
      <c r="Z834" s="20" t="s">
        <v>857</v>
      </c>
      <c r="AA834" s="22">
        <v>20</v>
      </c>
      <c r="AB834" s="22">
        <v>39</v>
      </c>
      <c r="AC834" s="22">
        <v>0</v>
      </c>
      <c r="AD834" s="22">
        <v>572</v>
      </c>
      <c r="AE834" s="22">
        <v>6</v>
      </c>
      <c r="AF834" s="22">
        <v>353</v>
      </c>
      <c r="AG834" s="22">
        <v>10</v>
      </c>
      <c r="AH834" s="20">
        <v>0</v>
      </c>
      <c r="AI834" s="20">
        <v>0</v>
      </c>
      <c r="AJ834" s="20" t="s">
        <v>3539</v>
      </c>
      <c r="AK834" s="22">
        <v>0</v>
      </c>
      <c r="AL834" s="22">
        <v>0</v>
      </c>
      <c r="AM834" s="22">
        <v>0</v>
      </c>
      <c r="AN834" s="22">
        <v>0</v>
      </c>
      <c r="AO834" s="22">
        <v>0</v>
      </c>
      <c r="AP834" s="22">
        <v>0</v>
      </c>
      <c r="AQ834" s="22">
        <v>0</v>
      </c>
      <c r="AR834" s="22">
        <v>0</v>
      </c>
      <c r="AS834" s="22">
        <v>0</v>
      </c>
      <c r="AT834" s="22">
        <v>0</v>
      </c>
      <c r="AU834" s="22">
        <v>0</v>
      </c>
      <c r="AV834" s="22">
        <v>0</v>
      </c>
      <c r="AW834" s="22">
        <v>0</v>
      </c>
      <c r="AX834" s="20">
        <v>0</v>
      </c>
      <c r="AY834" s="20">
        <v>0</v>
      </c>
      <c r="AZ834" s="20">
        <v>0</v>
      </c>
      <c r="BA834" s="20">
        <v>0</v>
      </c>
      <c r="BB834" s="22">
        <v>0</v>
      </c>
      <c r="BC834" s="20">
        <v>0</v>
      </c>
      <c r="BD834" s="20">
        <v>0</v>
      </c>
      <c r="BE834" s="20">
        <v>0</v>
      </c>
      <c r="BF834" s="20">
        <v>0</v>
      </c>
      <c r="BG834" s="22">
        <v>738</v>
      </c>
      <c r="BH834" s="22">
        <v>294</v>
      </c>
      <c r="BI834" s="22">
        <v>732</v>
      </c>
      <c r="BJ834" s="22">
        <v>293</v>
      </c>
      <c r="BK834" s="22">
        <v>720</v>
      </c>
      <c r="BL834" s="22">
        <v>288</v>
      </c>
      <c r="BM834" s="22">
        <v>741</v>
      </c>
      <c r="BN834" s="22">
        <v>295</v>
      </c>
      <c r="BO834" s="20"/>
      <c r="BP834" s="20"/>
      <c r="BQ834" s="20"/>
      <c r="BR834" s="20"/>
      <c r="BS834" s="20"/>
      <c r="BT834" s="20"/>
      <c r="BU834" s="22">
        <v>0</v>
      </c>
      <c r="BV834" s="22">
        <v>0</v>
      </c>
      <c r="BW834" s="22">
        <v>0</v>
      </c>
      <c r="BX834" s="22">
        <v>0</v>
      </c>
      <c r="BY834" s="22">
        <v>0</v>
      </c>
      <c r="BZ834" s="22">
        <v>0</v>
      </c>
      <c r="CA834" s="22">
        <v>441</v>
      </c>
      <c r="CB834" s="22">
        <v>258</v>
      </c>
      <c r="CC834" s="22">
        <v>662</v>
      </c>
      <c r="CD834" s="22">
        <v>249</v>
      </c>
      <c r="CE834" s="22">
        <v>742</v>
      </c>
      <c r="CF834" s="22">
        <v>297</v>
      </c>
      <c r="CG834" s="22">
        <v>761</v>
      </c>
      <c r="CH834" s="22">
        <v>306</v>
      </c>
      <c r="CI834" s="22">
        <v>0</v>
      </c>
      <c r="CJ834" s="22">
        <v>0</v>
      </c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2">
        <v>449133</v>
      </c>
      <c r="D835" s="22">
        <v>0</v>
      </c>
      <c r="E835" s="22">
        <v>0</v>
      </c>
      <c r="F835" s="22">
        <v>0</v>
      </c>
      <c r="G835" s="22">
        <v>0</v>
      </c>
      <c r="H835" s="22">
        <v>0</v>
      </c>
      <c r="I835" s="22">
        <v>3</v>
      </c>
      <c r="J835" s="20">
        <v>0</v>
      </c>
      <c r="K835" s="20">
        <v>0</v>
      </c>
      <c r="L835" s="22">
        <v>0</v>
      </c>
      <c r="M835" s="20" t="s">
        <v>1179</v>
      </c>
      <c r="N835" s="20">
        <v>0</v>
      </c>
      <c r="O835" s="22">
        <v>787</v>
      </c>
      <c r="P835" s="23" t="b">
        <v>0</v>
      </c>
      <c r="Q835" s="20"/>
      <c r="R835" s="20"/>
      <c r="S835" s="22">
        <v>45</v>
      </c>
      <c r="T835" s="20" t="s">
        <v>3711</v>
      </c>
      <c r="U835" s="20">
        <v>0</v>
      </c>
      <c r="V835" s="20" t="s">
        <v>3712</v>
      </c>
      <c r="W835" s="20">
        <v>0</v>
      </c>
      <c r="X835" s="23" t="b">
        <v>0</v>
      </c>
      <c r="Y835" s="20"/>
      <c r="Z835" s="20" t="s">
        <v>857</v>
      </c>
      <c r="AA835" s="22">
        <v>20</v>
      </c>
      <c r="AB835" s="22">
        <v>39</v>
      </c>
      <c r="AC835" s="22">
        <v>0</v>
      </c>
      <c r="AD835" s="22">
        <v>302</v>
      </c>
      <c r="AE835" s="22">
        <v>11</v>
      </c>
      <c r="AF835" s="22">
        <v>148</v>
      </c>
      <c r="AG835" s="22">
        <v>17</v>
      </c>
      <c r="AH835" s="20">
        <v>0</v>
      </c>
      <c r="AI835" s="20">
        <v>0</v>
      </c>
      <c r="AJ835" s="20" t="s">
        <v>3712</v>
      </c>
      <c r="AK835" s="22">
        <v>0</v>
      </c>
      <c r="AL835" s="22">
        <v>0</v>
      </c>
      <c r="AM835" s="22">
        <v>0</v>
      </c>
      <c r="AN835" s="22">
        <v>0</v>
      </c>
      <c r="AO835" s="22">
        <v>0</v>
      </c>
      <c r="AP835" s="22">
        <v>0</v>
      </c>
      <c r="AQ835" s="22">
        <v>0</v>
      </c>
      <c r="AR835" s="22">
        <v>0</v>
      </c>
      <c r="AS835" s="22">
        <v>0</v>
      </c>
      <c r="AT835" s="22">
        <v>0</v>
      </c>
      <c r="AU835" s="22">
        <v>0</v>
      </c>
      <c r="AV835" s="22">
        <v>0</v>
      </c>
      <c r="AW835" s="22">
        <v>0</v>
      </c>
      <c r="AX835" s="20">
        <v>0</v>
      </c>
      <c r="AY835" s="20">
        <v>0</v>
      </c>
      <c r="AZ835" s="20">
        <v>0</v>
      </c>
      <c r="BA835" s="20">
        <v>0</v>
      </c>
      <c r="BB835" s="22">
        <v>0</v>
      </c>
      <c r="BC835" s="20">
        <v>0</v>
      </c>
      <c r="BD835" s="20">
        <v>0</v>
      </c>
      <c r="BE835" s="20">
        <v>0</v>
      </c>
      <c r="BF835" s="20">
        <v>0</v>
      </c>
      <c r="BG835" s="22">
        <v>725</v>
      </c>
      <c r="BH835" s="22">
        <v>284</v>
      </c>
      <c r="BI835" s="22">
        <v>719</v>
      </c>
      <c r="BJ835" s="22">
        <v>284</v>
      </c>
      <c r="BK835" s="22">
        <v>704</v>
      </c>
      <c r="BL835" s="22">
        <v>276</v>
      </c>
      <c r="BM835" s="22">
        <v>728</v>
      </c>
      <c r="BN835" s="22">
        <v>285</v>
      </c>
      <c r="BO835" s="20"/>
      <c r="BP835" s="20"/>
      <c r="BQ835" s="20"/>
      <c r="BR835" s="20"/>
      <c r="BS835" s="20"/>
      <c r="BT835" s="20"/>
      <c r="BU835" s="22">
        <v>0</v>
      </c>
      <c r="BV835" s="22">
        <v>0</v>
      </c>
      <c r="BW835" s="22">
        <v>0</v>
      </c>
      <c r="BX835" s="22">
        <v>0</v>
      </c>
      <c r="BY835" s="22">
        <v>0</v>
      </c>
      <c r="BZ835" s="22">
        <v>0</v>
      </c>
      <c r="CA835" s="22">
        <v>418</v>
      </c>
      <c r="CB835" s="22">
        <v>241</v>
      </c>
      <c r="CC835" s="22">
        <v>645</v>
      </c>
      <c r="CD835" s="22">
        <v>235</v>
      </c>
      <c r="CE835" s="22">
        <v>731</v>
      </c>
      <c r="CF835" s="22">
        <v>288</v>
      </c>
      <c r="CG835" s="22">
        <v>788</v>
      </c>
      <c r="CH835" s="22">
        <v>328</v>
      </c>
      <c r="CI835" s="22">
        <v>0</v>
      </c>
      <c r="CJ835" s="22">
        <v>0</v>
      </c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2">
        <v>0</v>
      </c>
      <c r="B836" s="22">
        <v>0</v>
      </c>
      <c r="C836" s="22">
        <v>501837</v>
      </c>
      <c r="D836" s="22">
        <v>0</v>
      </c>
      <c r="E836" s="22">
        <v>0</v>
      </c>
      <c r="F836" s="22">
        <v>0</v>
      </c>
      <c r="G836" s="22">
        <v>0</v>
      </c>
      <c r="H836" s="22">
        <v>0</v>
      </c>
      <c r="I836" s="22">
        <v>2</v>
      </c>
      <c r="J836" s="20">
        <v>0</v>
      </c>
      <c r="K836" s="20">
        <v>0</v>
      </c>
      <c r="L836" s="22">
        <v>0</v>
      </c>
      <c r="M836" s="20" t="s">
        <v>3713</v>
      </c>
      <c r="N836" s="20">
        <v>0</v>
      </c>
      <c r="O836" s="22">
        <v>788</v>
      </c>
      <c r="P836" s="23" t="b">
        <v>0</v>
      </c>
      <c r="Q836" s="20" t="s">
        <v>3841</v>
      </c>
      <c r="R836" s="20" t="s">
        <v>3842</v>
      </c>
      <c r="S836" s="22">
        <v>40</v>
      </c>
      <c r="T836" s="20" t="s">
        <v>3714</v>
      </c>
      <c r="U836" s="20">
        <v>0</v>
      </c>
      <c r="V836" s="20" t="s">
        <v>3715</v>
      </c>
      <c r="W836" s="20">
        <v>0</v>
      </c>
      <c r="X836" s="23" t="b">
        <v>0</v>
      </c>
      <c r="Y836" s="20"/>
      <c r="Z836" s="20" t="s">
        <v>871</v>
      </c>
      <c r="AA836" s="22">
        <v>20</v>
      </c>
      <c r="AB836" s="22">
        <v>39</v>
      </c>
      <c r="AC836" s="22">
        <v>0</v>
      </c>
      <c r="AD836" s="22">
        <v>19</v>
      </c>
      <c r="AE836" s="22">
        <v>0</v>
      </c>
      <c r="AF836" s="22">
        <v>10</v>
      </c>
      <c r="AG836" s="22">
        <v>1</v>
      </c>
      <c r="AH836" s="20">
        <v>0</v>
      </c>
      <c r="AI836" s="20">
        <v>0</v>
      </c>
      <c r="AJ836" s="20" t="s">
        <v>3715</v>
      </c>
      <c r="AK836" s="22">
        <v>0</v>
      </c>
      <c r="AL836" s="22">
        <v>0</v>
      </c>
      <c r="AM836" s="22">
        <v>0</v>
      </c>
      <c r="AN836" s="22">
        <v>0</v>
      </c>
      <c r="AO836" s="22">
        <v>0</v>
      </c>
      <c r="AP836" s="22">
        <v>0</v>
      </c>
      <c r="AQ836" s="22">
        <v>0</v>
      </c>
      <c r="AR836" s="22">
        <v>0</v>
      </c>
      <c r="AS836" s="22">
        <v>0</v>
      </c>
      <c r="AT836" s="22">
        <v>0</v>
      </c>
      <c r="AU836" s="22">
        <v>0</v>
      </c>
      <c r="AV836" s="22">
        <v>0</v>
      </c>
      <c r="AW836" s="22">
        <v>0</v>
      </c>
      <c r="AX836" s="20">
        <v>0</v>
      </c>
      <c r="AY836" s="20">
        <v>0</v>
      </c>
      <c r="AZ836" s="20">
        <v>0</v>
      </c>
      <c r="BA836" s="20">
        <v>0</v>
      </c>
      <c r="BB836" s="22">
        <v>0</v>
      </c>
      <c r="BC836" s="20">
        <v>0</v>
      </c>
      <c r="BD836" s="20">
        <v>0</v>
      </c>
      <c r="BE836" s="20">
        <v>0</v>
      </c>
      <c r="BF836" s="20">
        <v>0</v>
      </c>
      <c r="BG836" s="22">
        <v>620</v>
      </c>
      <c r="BH836" s="22">
        <v>231</v>
      </c>
      <c r="BI836" s="22">
        <v>606</v>
      </c>
      <c r="BJ836" s="22">
        <v>230</v>
      </c>
      <c r="BK836" s="22">
        <v>569</v>
      </c>
      <c r="BL836" s="22">
        <v>220</v>
      </c>
      <c r="BM836" s="22">
        <v>624</v>
      </c>
      <c r="BN836" s="22">
        <v>231</v>
      </c>
      <c r="BO836" s="20"/>
      <c r="BP836" s="20"/>
      <c r="BQ836" s="20"/>
      <c r="BR836" s="20"/>
      <c r="BS836" s="20"/>
      <c r="BT836" s="20"/>
      <c r="BU836" s="22">
        <v>0</v>
      </c>
      <c r="BV836" s="22">
        <v>0</v>
      </c>
      <c r="BW836" s="22">
        <v>0</v>
      </c>
      <c r="BX836" s="22">
        <v>0</v>
      </c>
      <c r="BY836" s="22">
        <v>0</v>
      </c>
      <c r="BZ836" s="22">
        <v>0</v>
      </c>
      <c r="CA836" s="22">
        <v>746</v>
      </c>
      <c r="CB836" s="22">
        <v>214</v>
      </c>
      <c r="CC836" s="22">
        <v>486</v>
      </c>
      <c r="CD836" s="22">
        <v>182</v>
      </c>
      <c r="CE836" s="22">
        <v>631</v>
      </c>
      <c r="CF836" s="22">
        <v>227</v>
      </c>
      <c r="CG836" s="22">
        <v>837</v>
      </c>
      <c r="CH836" s="22">
        <v>271</v>
      </c>
      <c r="CI836" s="22">
        <v>0</v>
      </c>
      <c r="CJ836" s="22">
        <v>0</v>
      </c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2">
        <v>550833</v>
      </c>
      <c r="D837" s="22">
        <v>0</v>
      </c>
      <c r="E837" s="22">
        <v>0</v>
      </c>
      <c r="F837" s="22">
        <v>0</v>
      </c>
      <c r="G837" s="22">
        <v>0</v>
      </c>
      <c r="H837" s="22">
        <v>0</v>
      </c>
      <c r="I837" s="22">
        <v>3</v>
      </c>
      <c r="J837" s="20">
        <v>0</v>
      </c>
      <c r="K837" s="20">
        <v>0</v>
      </c>
      <c r="L837" s="22">
        <v>0</v>
      </c>
      <c r="M837" s="20" t="s">
        <v>3843</v>
      </c>
      <c r="N837" s="20">
        <v>0</v>
      </c>
      <c r="O837" s="22">
        <v>800</v>
      </c>
      <c r="P837" s="23" t="b">
        <v>0</v>
      </c>
      <c r="Q837" s="20"/>
      <c r="R837" s="20"/>
      <c r="S837" s="22">
        <v>50</v>
      </c>
      <c r="T837" s="20" t="s">
        <v>3844</v>
      </c>
      <c r="U837" s="20">
        <v>0</v>
      </c>
      <c r="V837" s="20" t="s">
        <v>1727</v>
      </c>
      <c r="W837" s="20">
        <v>0</v>
      </c>
      <c r="X837" s="23" t="b">
        <v>0</v>
      </c>
      <c r="Y837" s="20"/>
      <c r="Z837" s="20" t="s">
        <v>857</v>
      </c>
      <c r="AA837" s="22">
        <v>20</v>
      </c>
      <c r="AB837" s="22">
        <v>39</v>
      </c>
      <c r="AC837" s="22">
        <v>0</v>
      </c>
      <c r="AD837" s="22">
        <v>1126</v>
      </c>
      <c r="AE837" s="22">
        <v>41</v>
      </c>
      <c r="AF837" s="22">
        <v>714</v>
      </c>
      <c r="AG837" s="22">
        <v>75</v>
      </c>
      <c r="AH837" s="20">
        <v>0</v>
      </c>
      <c r="AI837" s="20">
        <v>0</v>
      </c>
      <c r="AJ837" s="20" t="s">
        <v>3845</v>
      </c>
      <c r="AK837" s="22">
        <v>0</v>
      </c>
      <c r="AL837" s="22">
        <v>0</v>
      </c>
      <c r="AM837" s="22">
        <v>0</v>
      </c>
      <c r="AN837" s="22">
        <v>0</v>
      </c>
      <c r="AO837" s="22">
        <v>0</v>
      </c>
      <c r="AP837" s="22">
        <v>0</v>
      </c>
      <c r="AQ837" s="22">
        <v>0</v>
      </c>
      <c r="AR837" s="22">
        <v>0</v>
      </c>
      <c r="AS837" s="22">
        <v>0</v>
      </c>
      <c r="AT837" s="22">
        <v>0</v>
      </c>
      <c r="AU837" s="22">
        <v>0</v>
      </c>
      <c r="AV837" s="22">
        <v>0</v>
      </c>
      <c r="AW837" s="22">
        <v>0</v>
      </c>
      <c r="AX837" s="20">
        <v>0</v>
      </c>
      <c r="AY837" s="20">
        <v>0</v>
      </c>
      <c r="AZ837" s="20">
        <v>0</v>
      </c>
      <c r="BA837" s="20">
        <v>0</v>
      </c>
      <c r="BB837" s="22">
        <v>0</v>
      </c>
      <c r="BC837" s="20">
        <v>0</v>
      </c>
      <c r="BD837" s="20">
        <v>0</v>
      </c>
      <c r="BE837" s="20">
        <v>0</v>
      </c>
      <c r="BF837" s="20">
        <v>0</v>
      </c>
      <c r="BG837" s="22">
        <v>820</v>
      </c>
      <c r="BH837" s="22">
        <v>353</v>
      </c>
      <c r="BI837" s="22">
        <v>818</v>
      </c>
      <c r="BJ837" s="22">
        <v>353</v>
      </c>
      <c r="BK837" s="22">
        <v>816</v>
      </c>
      <c r="BL837" s="22">
        <v>353</v>
      </c>
      <c r="BM837" s="22">
        <v>820</v>
      </c>
      <c r="BN837" s="22">
        <v>353</v>
      </c>
      <c r="BO837" s="20"/>
      <c r="BP837" s="20"/>
      <c r="BQ837" s="20"/>
      <c r="BR837" s="20"/>
      <c r="BS837" s="20"/>
      <c r="BT837" s="20"/>
      <c r="BU837" s="22">
        <v>0</v>
      </c>
      <c r="BV837" s="22">
        <v>0</v>
      </c>
      <c r="BW837" s="22">
        <v>0</v>
      </c>
      <c r="BX837" s="22">
        <v>0</v>
      </c>
      <c r="BY837" s="22">
        <v>0</v>
      </c>
      <c r="BZ837" s="22">
        <v>0</v>
      </c>
      <c r="CA837" s="22">
        <v>215</v>
      </c>
      <c r="CB837" s="22">
        <v>136</v>
      </c>
      <c r="CC837" s="22">
        <v>790</v>
      </c>
      <c r="CD837" s="22">
        <v>337</v>
      </c>
      <c r="CE837" s="22">
        <v>819</v>
      </c>
      <c r="CF837" s="22">
        <v>353</v>
      </c>
      <c r="CG837" s="22">
        <v>730</v>
      </c>
      <c r="CH837" s="22">
        <v>291</v>
      </c>
      <c r="CI837" s="22">
        <v>0</v>
      </c>
      <c r="CJ837" s="22">
        <v>0</v>
      </c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2">
        <v>613467</v>
      </c>
      <c r="D838" s="22">
        <v>0</v>
      </c>
      <c r="E838" s="22">
        <v>0</v>
      </c>
      <c r="F838" s="22">
        <v>0</v>
      </c>
      <c r="G838" s="22">
        <v>0</v>
      </c>
      <c r="H838" s="22">
        <v>0</v>
      </c>
      <c r="I838" s="22">
        <v>2</v>
      </c>
      <c r="J838" s="20">
        <v>0</v>
      </c>
      <c r="K838" s="20">
        <v>0</v>
      </c>
      <c r="L838" s="22">
        <v>0</v>
      </c>
      <c r="M838" s="20" t="s">
        <v>1175</v>
      </c>
      <c r="N838" s="20">
        <v>0</v>
      </c>
      <c r="O838" s="22">
        <v>832</v>
      </c>
      <c r="P838" s="23" t="b">
        <v>0</v>
      </c>
      <c r="Q838" s="20"/>
      <c r="R838" s="20"/>
      <c r="S838" s="22">
        <v>40</v>
      </c>
      <c r="T838" s="20" t="s">
        <v>4187</v>
      </c>
      <c r="U838" s="20">
        <v>0</v>
      </c>
      <c r="V838" s="20" t="s">
        <v>4188</v>
      </c>
      <c r="W838" s="20">
        <v>0</v>
      </c>
      <c r="X838" s="23" t="b">
        <v>0</v>
      </c>
      <c r="Y838" s="20"/>
      <c r="Z838" s="20" t="s">
        <v>857</v>
      </c>
      <c r="AA838" s="22">
        <v>20</v>
      </c>
      <c r="AB838" s="22">
        <v>39</v>
      </c>
      <c r="AC838" s="22">
        <v>0</v>
      </c>
      <c r="AD838" s="22">
        <v>170</v>
      </c>
      <c r="AE838" s="22">
        <v>36</v>
      </c>
      <c r="AF838" s="22">
        <v>26</v>
      </c>
      <c r="AG838" s="22">
        <v>16</v>
      </c>
      <c r="AH838" s="20">
        <v>0</v>
      </c>
      <c r="AI838" s="20">
        <v>0</v>
      </c>
      <c r="AJ838" s="20" t="s">
        <v>4188</v>
      </c>
      <c r="AK838" s="22">
        <v>0</v>
      </c>
      <c r="AL838" s="22">
        <v>0</v>
      </c>
      <c r="AM838" s="22">
        <v>0</v>
      </c>
      <c r="AN838" s="22">
        <v>0</v>
      </c>
      <c r="AO838" s="22">
        <v>0</v>
      </c>
      <c r="AP838" s="22">
        <v>0</v>
      </c>
      <c r="AQ838" s="22">
        <v>0</v>
      </c>
      <c r="AR838" s="22">
        <v>0</v>
      </c>
      <c r="AS838" s="22">
        <v>0</v>
      </c>
      <c r="AT838" s="22">
        <v>0</v>
      </c>
      <c r="AU838" s="22">
        <v>0</v>
      </c>
      <c r="AV838" s="22">
        <v>0</v>
      </c>
      <c r="AW838" s="22">
        <v>0</v>
      </c>
      <c r="AX838" s="20">
        <v>0</v>
      </c>
      <c r="AY838" s="20">
        <v>0</v>
      </c>
      <c r="AZ838" s="20">
        <v>0</v>
      </c>
      <c r="BA838" s="20">
        <v>0</v>
      </c>
      <c r="BB838" s="22">
        <v>0</v>
      </c>
      <c r="BC838" s="20">
        <v>0</v>
      </c>
      <c r="BD838" s="20">
        <v>0</v>
      </c>
      <c r="BE838" s="20">
        <v>0</v>
      </c>
      <c r="BF838" s="20">
        <v>0</v>
      </c>
      <c r="BG838" s="22">
        <v>651</v>
      </c>
      <c r="BH838" s="22">
        <v>256</v>
      </c>
      <c r="BI838" s="22">
        <v>637</v>
      </c>
      <c r="BJ838" s="22">
        <v>255</v>
      </c>
      <c r="BK838" s="22">
        <v>601</v>
      </c>
      <c r="BL838" s="22">
        <v>246</v>
      </c>
      <c r="BM838" s="22">
        <v>655</v>
      </c>
      <c r="BN838" s="22">
        <v>256</v>
      </c>
      <c r="BO838" s="20"/>
      <c r="BP838" s="20"/>
      <c r="BQ838" s="20"/>
      <c r="BR838" s="20"/>
      <c r="BS838" s="20"/>
      <c r="BT838" s="20"/>
      <c r="BU838" s="22">
        <v>0</v>
      </c>
      <c r="BV838" s="22">
        <v>0</v>
      </c>
      <c r="BW838" s="22">
        <v>0</v>
      </c>
      <c r="BX838" s="22">
        <v>0</v>
      </c>
      <c r="BY838" s="22">
        <v>0</v>
      </c>
      <c r="BZ838" s="22">
        <v>0</v>
      </c>
      <c r="CA838" s="22">
        <v>779</v>
      </c>
      <c r="CB838" s="22">
        <v>241</v>
      </c>
      <c r="CC838" s="22">
        <v>518</v>
      </c>
      <c r="CD838" s="22">
        <v>208</v>
      </c>
      <c r="CE838" s="22">
        <v>662</v>
      </c>
      <c r="CF838" s="22">
        <v>252</v>
      </c>
      <c r="CG838" s="22">
        <v>779</v>
      </c>
      <c r="CH838" s="22">
        <v>261</v>
      </c>
      <c r="CI838" s="22">
        <v>0</v>
      </c>
      <c r="CJ838" s="22">
        <v>0</v>
      </c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2">
        <v>589507</v>
      </c>
      <c r="D839" s="22">
        <v>0</v>
      </c>
      <c r="E839" s="22">
        <v>0</v>
      </c>
      <c r="F839" s="22">
        <v>0</v>
      </c>
      <c r="G839" s="22">
        <v>0</v>
      </c>
      <c r="H839" s="22">
        <v>0</v>
      </c>
      <c r="I839" s="22">
        <v>4</v>
      </c>
      <c r="J839" s="20">
        <v>0</v>
      </c>
      <c r="K839" s="20">
        <v>1.3</v>
      </c>
      <c r="L839" s="22">
        <v>0</v>
      </c>
      <c r="M839" s="20" t="s">
        <v>952</v>
      </c>
      <c r="N839" s="20">
        <v>0</v>
      </c>
      <c r="O839" s="22">
        <v>836</v>
      </c>
      <c r="P839" s="23" t="b">
        <v>0</v>
      </c>
      <c r="Q839" s="20"/>
      <c r="R839" s="20"/>
      <c r="S839" s="22">
        <v>45</v>
      </c>
      <c r="T839" s="20" t="s">
        <v>4311</v>
      </c>
      <c r="U839" s="20">
        <v>0</v>
      </c>
      <c r="V839" s="20" t="s">
        <v>4312</v>
      </c>
      <c r="W839" s="20">
        <v>0</v>
      </c>
      <c r="X839" s="23" t="b">
        <v>0</v>
      </c>
      <c r="Y839" s="20"/>
      <c r="Z839" s="20" t="s">
        <v>857</v>
      </c>
      <c r="AA839" s="22">
        <v>20</v>
      </c>
      <c r="AB839" s="22">
        <v>39</v>
      </c>
      <c r="AC839" s="22">
        <v>0</v>
      </c>
      <c r="AD839" s="22">
        <v>81</v>
      </c>
      <c r="AE839" s="22">
        <v>81</v>
      </c>
      <c r="AF839" s="22">
        <v>9</v>
      </c>
      <c r="AG839" s="22">
        <v>9</v>
      </c>
      <c r="AH839" s="20">
        <v>0</v>
      </c>
      <c r="AI839" s="20">
        <v>0</v>
      </c>
      <c r="AJ839" s="20" t="s">
        <v>4312</v>
      </c>
      <c r="AK839" s="22">
        <v>0</v>
      </c>
      <c r="AL839" s="22">
        <v>0</v>
      </c>
      <c r="AM839" s="22">
        <v>0</v>
      </c>
      <c r="AN839" s="22">
        <v>0</v>
      </c>
      <c r="AO839" s="22">
        <v>0</v>
      </c>
      <c r="AP839" s="22">
        <v>0</v>
      </c>
      <c r="AQ839" s="22">
        <v>0</v>
      </c>
      <c r="AR839" s="22">
        <v>0</v>
      </c>
      <c r="AS839" s="22">
        <v>0</v>
      </c>
      <c r="AT839" s="22">
        <v>0</v>
      </c>
      <c r="AU839" s="22">
        <v>0</v>
      </c>
      <c r="AV839" s="22">
        <v>0</v>
      </c>
      <c r="AW839" s="22">
        <v>0</v>
      </c>
      <c r="AX839" s="20">
        <v>0</v>
      </c>
      <c r="AY839" s="20">
        <v>0</v>
      </c>
      <c r="AZ839" s="20">
        <v>0</v>
      </c>
      <c r="BA839" s="20">
        <v>0</v>
      </c>
      <c r="BB839" s="22">
        <v>0</v>
      </c>
      <c r="BC839" s="20">
        <v>0</v>
      </c>
      <c r="BD839" s="20">
        <v>0</v>
      </c>
      <c r="BE839" s="20">
        <v>0</v>
      </c>
      <c r="BF839" s="20">
        <v>0</v>
      </c>
      <c r="BG839" s="22">
        <v>783</v>
      </c>
      <c r="BH839" s="22">
        <v>95</v>
      </c>
      <c r="BI839" s="22">
        <v>780</v>
      </c>
      <c r="BJ839" s="22">
        <v>97</v>
      </c>
      <c r="BK839" s="22">
        <v>770</v>
      </c>
      <c r="BL839" s="22">
        <v>97</v>
      </c>
      <c r="BM839" s="22">
        <v>786</v>
      </c>
      <c r="BN839" s="22">
        <v>97</v>
      </c>
      <c r="BO839" s="20"/>
      <c r="BP839" s="20"/>
      <c r="BQ839" s="20"/>
      <c r="BR839" s="20"/>
      <c r="BS839" s="20"/>
      <c r="BT839" s="20"/>
      <c r="BU839" s="22">
        <v>0</v>
      </c>
      <c r="BV839" s="22">
        <v>0</v>
      </c>
      <c r="BW839" s="22">
        <v>0</v>
      </c>
      <c r="BX839" s="22">
        <v>0</v>
      </c>
      <c r="BY839" s="22">
        <v>0</v>
      </c>
      <c r="BZ839" s="22">
        <v>0</v>
      </c>
      <c r="CA839" s="22">
        <v>503</v>
      </c>
      <c r="CB839" s="22">
        <v>96</v>
      </c>
      <c r="CC839" s="22">
        <v>715</v>
      </c>
      <c r="CD839" s="22">
        <v>80</v>
      </c>
      <c r="CE839" s="22">
        <v>784</v>
      </c>
      <c r="CF839" s="22">
        <v>97</v>
      </c>
      <c r="CG839" s="22">
        <v>815</v>
      </c>
      <c r="CH839" s="22">
        <v>108</v>
      </c>
      <c r="CI839" s="22">
        <v>0</v>
      </c>
      <c r="CJ839" s="22">
        <v>0</v>
      </c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9"/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9"/>
      <c r="CQ1081" s="99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sheetPr codeName="Sheet2"/>
  <dimension ref="A1:AK558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" width="9" style="96"/>
    <col min="2" max="2" width="26.375" style="96" bestFit="1" customWidth="1"/>
    <col min="3" max="16384" width="9" style="96"/>
  </cols>
  <sheetData>
    <row r="1" spans="1:37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5"/>
      <c r="L1" s="100" t="s">
        <v>1</v>
      </c>
      <c r="M1" s="101"/>
      <c r="N1" s="101"/>
      <c r="O1" s="101"/>
      <c r="P1" s="101"/>
      <c r="Q1" s="101"/>
      <c r="R1" s="101"/>
      <c r="S1" s="105"/>
      <c r="T1" s="100" t="s">
        <v>3</v>
      </c>
      <c r="U1" s="101"/>
      <c r="V1" s="101"/>
      <c r="W1" s="105"/>
      <c r="X1" s="100" t="s">
        <v>1773</v>
      </c>
      <c r="Y1" s="101"/>
      <c r="Z1" s="105"/>
      <c r="AA1" s="100" t="s">
        <v>2</v>
      </c>
      <c r="AB1" s="101"/>
      <c r="AC1" s="101"/>
      <c r="AD1" s="101"/>
      <c r="AE1" s="101"/>
      <c r="AF1" s="101"/>
      <c r="AG1" s="101"/>
      <c r="AH1" s="101"/>
      <c r="AI1" s="101"/>
      <c r="AJ1" s="102"/>
      <c r="AK1" s="61"/>
    </row>
    <row r="2" spans="1:37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1774</v>
      </c>
      <c r="Y2" s="54" t="s">
        <v>1775</v>
      </c>
      <c r="Z2" s="54" t="s">
        <v>1776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</row>
    <row r="3" spans="1:37" ht="17.25" thickBot="1">
      <c r="A3" s="72">
        <v>266</v>
      </c>
      <c r="B3" s="57" t="s">
        <v>2637</v>
      </c>
      <c r="C3" s="58" t="s">
        <v>1843</v>
      </c>
      <c r="D3" s="69" t="s">
        <v>111</v>
      </c>
      <c r="E3" s="58" t="s">
        <v>2599</v>
      </c>
      <c r="F3" s="69" t="s">
        <v>4552</v>
      </c>
      <c r="G3" s="69">
        <v>1992</v>
      </c>
      <c r="H3" s="70">
        <v>28</v>
      </c>
      <c r="I3" s="71">
        <v>28</v>
      </c>
      <c r="J3" s="95">
        <v>2520</v>
      </c>
      <c r="K3" s="71">
        <v>28</v>
      </c>
      <c r="L3" s="59">
        <v>0</v>
      </c>
      <c r="M3" s="60">
        <v>0</v>
      </c>
      <c r="N3" s="60">
        <v>0</v>
      </c>
      <c r="O3" s="60">
        <v>0</v>
      </c>
      <c r="P3" s="60">
        <v>0</v>
      </c>
      <c r="Q3" s="60">
        <v>0</v>
      </c>
      <c r="R3" s="71">
        <v>3</v>
      </c>
      <c r="S3" s="60">
        <v>0</v>
      </c>
      <c r="T3" s="59">
        <v>0</v>
      </c>
      <c r="U3" s="60">
        <v>0</v>
      </c>
      <c r="V3" s="60">
        <v>0</v>
      </c>
      <c r="W3" s="60">
        <v>0</v>
      </c>
      <c r="X3" s="59">
        <v>0</v>
      </c>
      <c r="Y3" s="71">
        <v>1</v>
      </c>
      <c r="Z3" s="60">
        <v>0</v>
      </c>
      <c r="AA3" s="59">
        <v>0</v>
      </c>
      <c r="AB3" s="60">
        <v>0</v>
      </c>
      <c r="AC3" s="60">
        <v>0</v>
      </c>
      <c r="AD3" s="60">
        <v>0</v>
      </c>
      <c r="AE3" s="60">
        <v>0</v>
      </c>
      <c r="AF3" s="59">
        <v>0</v>
      </c>
      <c r="AG3" s="60">
        <v>0</v>
      </c>
      <c r="AH3" s="60">
        <v>0</v>
      </c>
      <c r="AI3" s="60">
        <v>0</v>
      </c>
      <c r="AJ3" s="60">
        <v>0</v>
      </c>
      <c r="AK3" s="63" t="s">
        <v>25</v>
      </c>
    </row>
    <row r="4" spans="1:37" ht="17.25" thickBot="1">
      <c r="A4" s="72">
        <v>273</v>
      </c>
      <c r="B4" s="57" t="s">
        <v>227</v>
      </c>
      <c r="C4" s="58" t="s">
        <v>1811</v>
      </c>
      <c r="D4" s="69" t="s">
        <v>104</v>
      </c>
      <c r="E4" s="58" t="s">
        <v>93</v>
      </c>
      <c r="F4" s="69" t="s">
        <v>4199</v>
      </c>
      <c r="G4" s="69">
        <v>1997</v>
      </c>
      <c r="H4" s="70">
        <v>28</v>
      </c>
      <c r="I4" s="71">
        <v>28</v>
      </c>
      <c r="J4" s="95">
        <v>2520</v>
      </c>
      <c r="K4" s="71">
        <v>28</v>
      </c>
      <c r="L4" s="70">
        <v>2</v>
      </c>
      <c r="M4" s="60">
        <v>0</v>
      </c>
      <c r="N4" s="71">
        <v>2</v>
      </c>
      <c r="O4" s="71">
        <v>2</v>
      </c>
      <c r="P4" s="60">
        <v>0</v>
      </c>
      <c r="Q4" s="60">
        <v>0</v>
      </c>
      <c r="R4" s="71">
        <v>5</v>
      </c>
      <c r="S4" s="60">
        <v>0</v>
      </c>
      <c r="T4" s="70">
        <v>1.6</v>
      </c>
      <c r="U4" s="71">
        <v>1.6</v>
      </c>
      <c r="V4" s="71">
        <v>0.7</v>
      </c>
      <c r="W4" s="71">
        <v>2.4</v>
      </c>
      <c r="X4" s="70">
        <v>21</v>
      </c>
      <c r="Y4" s="71">
        <v>93</v>
      </c>
      <c r="Z4" s="71">
        <v>3</v>
      </c>
      <c r="AA4" s="70">
        <v>7.0000000000000007E-2</v>
      </c>
      <c r="AB4" s="60">
        <v>0</v>
      </c>
      <c r="AC4" s="71">
        <v>7.0000000000000007E-2</v>
      </c>
      <c r="AD4" s="71">
        <v>7.0000000000000007E-2</v>
      </c>
      <c r="AE4" s="71">
        <v>7.0000000000000007E-2</v>
      </c>
      <c r="AF4" s="70">
        <v>0.06</v>
      </c>
      <c r="AG4" s="71">
        <v>0.03</v>
      </c>
      <c r="AH4" s="71">
        <v>0.08</v>
      </c>
      <c r="AI4" s="71">
        <v>0.06</v>
      </c>
      <c r="AJ4" s="71">
        <v>0.08</v>
      </c>
      <c r="AK4" s="63" t="s">
        <v>25</v>
      </c>
    </row>
    <row r="5" spans="1:37" ht="17.25" thickBot="1">
      <c r="A5" s="72">
        <v>291</v>
      </c>
      <c r="B5" s="57" t="s">
        <v>76</v>
      </c>
      <c r="C5" s="58" t="s">
        <v>1835</v>
      </c>
      <c r="D5" s="69" t="s">
        <v>111</v>
      </c>
      <c r="E5" s="58" t="s">
        <v>75</v>
      </c>
      <c r="F5" s="69" t="s">
        <v>4573</v>
      </c>
      <c r="G5" s="69">
        <v>1992</v>
      </c>
      <c r="H5" s="70">
        <v>28</v>
      </c>
      <c r="I5" s="71">
        <v>28</v>
      </c>
      <c r="J5" s="95">
        <v>2520</v>
      </c>
      <c r="K5" s="71">
        <v>28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71">
        <v>3</v>
      </c>
      <c r="S5" s="60">
        <v>0</v>
      </c>
      <c r="T5" s="59">
        <v>0</v>
      </c>
      <c r="U5" s="60">
        <v>0</v>
      </c>
      <c r="V5" s="60">
        <v>0</v>
      </c>
      <c r="W5" s="60">
        <v>0</v>
      </c>
      <c r="X5" s="59">
        <v>0</v>
      </c>
      <c r="Y5" s="60">
        <v>0</v>
      </c>
      <c r="Z5" s="60">
        <v>0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59">
        <v>0</v>
      </c>
      <c r="AG5" s="60">
        <v>0</v>
      </c>
      <c r="AH5" s="60">
        <v>0</v>
      </c>
      <c r="AI5" s="60">
        <v>0</v>
      </c>
      <c r="AJ5" s="60">
        <v>0</v>
      </c>
      <c r="AK5" s="63" t="s">
        <v>25</v>
      </c>
    </row>
    <row r="6" spans="1:37" ht="17.25" thickBot="1">
      <c r="A6" s="72">
        <v>385</v>
      </c>
      <c r="B6" s="57" t="s">
        <v>2651</v>
      </c>
      <c r="C6" s="58" t="s">
        <v>1859</v>
      </c>
      <c r="D6" s="69" t="s">
        <v>111</v>
      </c>
      <c r="E6" s="58" t="s">
        <v>69</v>
      </c>
      <c r="F6" s="69" t="s">
        <v>4651</v>
      </c>
      <c r="G6" s="69">
        <v>1996</v>
      </c>
      <c r="H6" s="70">
        <v>28</v>
      </c>
      <c r="I6" s="71">
        <v>28</v>
      </c>
      <c r="J6" s="95">
        <v>2520</v>
      </c>
      <c r="K6" s="71">
        <v>28</v>
      </c>
      <c r="L6" s="59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71">
        <v>4</v>
      </c>
      <c r="S6" s="60">
        <v>0</v>
      </c>
      <c r="T6" s="59">
        <v>0</v>
      </c>
      <c r="U6" s="60">
        <v>0</v>
      </c>
      <c r="V6" s="71">
        <v>0.1</v>
      </c>
      <c r="W6" s="71">
        <v>0.1</v>
      </c>
      <c r="X6" s="70">
        <v>1</v>
      </c>
      <c r="Y6" s="71">
        <v>5</v>
      </c>
      <c r="Z6" s="60">
        <v>0</v>
      </c>
      <c r="AA6" s="59">
        <v>0</v>
      </c>
      <c r="AB6" s="60">
        <v>0</v>
      </c>
      <c r="AC6" s="60">
        <v>0</v>
      </c>
      <c r="AD6" s="60">
        <v>0</v>
      </c>
      <c r="AE6" s="60">
        <v>0</v>
      </c>
      <c r="AF6" s="59">
        <v>0</v>
      </c>
      <c r="AG6" s="71">
        <v>0.01</v>
      </c>
      <c r="AH6" s="71">
        <v>0.01</v>
      </c>
      <c r="AI6" s="60">
        <v>0</v>
      </c>
      <c r="AJ6" s="71">
        <v>0.01</v>
      </c>
      <c r="AK6" s="63" t="s">
        <v>25</v>
      </c>
    </row>
    <row r="7" spans="1:37" ht="17.25" thickBot="1">
      <c r="A7" s="72">
        <v>413</v>
      </c>
      <c r="B7" s="57" t="s">
        <v>97</v>
      </c>
      <c r="C7" s="58" t="s">
        <v>1811</v>
      </c>
      <c r="D7" s="69" t="s">
        <v>111</v>
      </c>
      <c r="E7" s="58" t="s">
        <v>96</v>
      </c>
      <c r="F7" s="69" t="s">
        <v>4671</v>
      </c>
      <c r="G7" s="69">
        <v>1994</v>
      </c>
      <c r="H7" s="70">
        <v>28</v>
      </c>
      <c r="I7" s="71">
        <v>28</v>
      </c>
      <c r="J7" s="95">
        <v>2520</v>
      </c>
      <c r="K7" s="71">
        <v>28</v>
      </c>
      <c r="L7" s="59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71">
        <v>4</v>
      </c>
      <c r="S7" s="60">
        <v>0</v>
      </c>
      <c r="T7" s="59">
        <v>0</v>
      </c>
      <c r="U7" s="60">
        <v>0</v>
      </c>
      <c r="V7" s="71">
        <v>0.1</v>
      </c>
      <c r="W7" s="71">
        <v>0.1</v>
      </c>
      <c r="X7" s="70">
        <v>1</v>
      </c>
      <c r="Y7" s="71">
        <v>5</v>
      </c>
      <c r="Z7" s="60">
        <v>0</v>
      </c>
      <c r="AA7" s="59">
        <v>0</v>
      </c>
      <c r="AB7" s="60">
        <v>0</v>
      </c>
      <c r="AC7" s="60">
        <v>0</v>
      </c>
      <c r="AD7" s="60">
        <v>0</v>
      </c>
      <c r="AE7" s="60">
        <v>0</v>
      </c>
      <c r="AF7" s="59">
        <v>0</v>
      </c>
      <c r="AG7" s="60">
        <v>0</v>
      </c>
      <c r="AH7" s="60">
        <v>0</v>
      </c>
      <c r="AI7" s="60">
        <v>0</v>
      </c>
      <c r="AJ7" s="60">
        <v>0</v>
      </c>
      <c r="AK7" s="63" t="s">
        <v>25</v>
      </c>
    </row>
    <row r="8" spans="1:37" ht="17.25" thickBot="1">
      <c r="A8" s="72">
        <v>452</v>
      </c>
      <c r="B8" s="57" t="s">
        <v>312</v>
      </c>
      <c r="C8" s="58" t="s">
        <v>1813</v>
      </c>
      <c r="D8" s="69" t="s">
        <v>104</v>
      </c>
      <c r="E8" s="58" t="s">
        <v>63</v>
      </c>
      <c r="F8" s="69" t="s">
        <v>4701</v>
      </c>
      <c r="G8" s="69">
        <v>2001</v>
      </c>
      <c r="H8" s="70">
        <v>28</v>
      </c>
      <c r="I8" s="71">
        <v>28</v>
      </c>
      <c r="J8" s="95">
        <v>2520</v>
      </c>
      <c r="K8" s="71">
        <v>28</v>
      </c>
      <c r="L8" s="70">
        <v>2</v>
      </c>
      <c r="M8" s="71">
        <v>1</v>
      </c>
      <c r="N8" s="71">
        <v>3</v>
      </c>
      <c r="O8" s="71">
        <v>2</v>
      </c>
      <c r="P8" s="60">
        <v>0</v>
      </c>
      <c r="Q8" s="60">
        <v>0</v>
      </c>
      <c r="R8" s="71">
        <v>3</v>
      </c>
      <c r="S8" s="60">
        <v>0</v>
      </c>
      <c r="T8" s="70">
        <v>1.5</v>
      </c>
      <c r="U8" s="71">
        <v>1.5</v>
      </c>
      <c r="V8" s="71">
        <v>0.2</v>
      </c>
      <c r="W8" s="71">
        <v>1.7</v>
      </c>
      <c r="X8" s="70">
        <v>14</v>
      </c>
      <c r="Y8" s="71">
        <v>117</v>
      </c>
      <c r="Z8" s="71">
        <v>5</v>
      </c>
      <c r="AA8" s="70">
        <v>7.0000000000000007E-2</v>
      </c>
      <c r="AB8" s="71">
        <v>0.04</v>
      </c>
      <c r="AC8" s="71">
        <v>0.11</v>
      </c>
      <c r="AD8" s="71">
        <v>7.0000000000000007E-2</v>
      </c>
      <c r="AE8" s="71">
        <v>0.11</v>
      </c>
      <c r="AF8" s="70">
        <v>0.05</v>
      </c>
      <c r="AG8" s="71">
        <v>0.01</v>
      </c>
      <c r="AH8" s="71">
        <v>0.06</v>
      </c>
      <c r="AI8" s="71">
        <v>0.05</v>
      </c>
      <c r="AJ8" s="71">
        <v>0.06</v>
      </c>
      <c r="AK8" s="63" t="s">
        <v>25</v>
      </c>
    </row>
    <row r="9" spans="1:37" ht="17.25" thickBot="1">
      <c r="A9" s="72">
        <v>503</v>
      </c>
      <c r="B9" s="57" t="s">
        <v>2663</v>
      </c>
      <c r="C9" s="58" t="s">
        <v>1811</v>
      </c>
      <c r="D9" s="69" t="s">
        <v>111</v>
      </c>
      <c r="E9" s="58" t="s">
        <v>2342</v>
      </c>
      <c r="F9" s="69" t="s">
        <v>4228</v>
      </c>
      <c r="G9" s="69">
        <v>2002</v>
      </c>
      <c r="H9" s="70">
        <v>28</v>
      </c>
      <c r="I9" s="71">
        <v>28</v>
      </c>
      <c r="J9" s="95">
        <v>2520</v>
      </c>
      <c r="K9" s="71">
        <v>28</v>
      </c>
      <c r="L9" s="59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71">
        <v>2</v>
      </c>
      <c r="S9" s="60">
        <v>0</v>
      </c>
      <c r="T9" s="59">
        <v>0</v>
      </c>
      <c r="U9" s="60">
        <v>0</v>
      </c>
      <c r="V9" s="60">
        <v>0</v>
      </c>
      <c r="W9" s="60">
        <v>0</v>
      </c>
      <c r="X9" s="59">
        <v>0</v>
      </c>
      <c r="Y9" s="71">
        <v>6</v>
      </c>
      <c r="Z9" s="60">
        <v>0</v>
      </c>
      <c r="AA9" s="59">
        <v>0</v>
      </c>
      <c r="AB9" s="60">
        <v>0</v>
      </c>
      <c r="AC9" s="60">
        <v>0</v>
      </c>
      <c r="AD9" s="60">
        <v>0</v>
      </c>
      <c r="AE9" s="60">
        <v>0</v>
      </c>
      <c r="AF9" s="59">
        <v>0</v>
      </c>
      <c r="AG9" s="60">
        <v>0</v>
      </c>
      <c r="AH9" s="60">
        <v>0</v>
      </c>
      <c r="AI9" s="60">
        <v>0</v>
      </c>
      <c r="AJ9" s="60">
        <v>0</v>
      </c>
      <c r="AK9" s="63" t="s">
        <v>25</v>
      </c>
    </row>
    <row r="10" spans="1:37" ht="17.25" thickBot="1">
      <c r="A10" s="72">
        <v>551</v>
      </c>
      <c r="B10" s="57" t="s">
        <v>1787</v>
      </c>
      <c r="C10" s="58" t="s">
        <v>1861</v>
      </c>
      <c r="D10" s="69" t="s">
        <v>104</v>
      </c>
      <c r="E10" s="58" t="s">
        <v>95</v>
      </c>
      <c r="F10" s="69" t="s">
        <v>4788</v>
      </c>
      <c r="G10" s="69">
        <v>2002</v>
      </c>
      <c r="H10" s="70">
        <v>28</v>
      </c>
      <c r="I10" s="71">
        <v>28</v>
      </c>
      <c r="J10" s="95">
        <v>2520</v>
      </c>
      <c r="K10" s="71">
        <v>28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4</v>
      </c>
      <c r="S10" s="60">
        <v>0</v>
      </c>
      <c r="T10" s="70">
        <v>0.7</v>
      </c>
      <c r="U10" s="71">
        <v>0.7</v>
      </c>
      <c r="V10" s="71">
        <v>0.3</v>
      </c>
      <c r="W10" s="71">
        <v>1</v>
      </c>
      <c r="X10" s="70">
        <v>20</v>
      </c>
      <c r="Y10" s="71">
        <v>92</v>
      </c>
      <c r="Z10" s="71">
        <v>1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70">
        <v>0.02</v>
      </c>
      <c r="AG10" s="71">
        <v>0.01</v>
      </c>
      <c r="AH10" s="71">
        <v>0.04</v>
      </c>
      <c r="AI10" s="71">
        <v>0.02</v>
      </c>
      <c r="AJ10" s="71">
        <v>0.04</v>
      </c>
      <c r="AK10" s="63" t="s">
        <v>25</v>
      </c>
    </row>
    <row r="11" spans="1:37" ht="17.25" thickBot="1">
      <c r="A11" s="72">
        <v>24</v>
      </c>
      <c r="B11" s="57" t="s">
        <v>114</v>
      </c>
      <c r="C11" s="58" t="s">
        <v>1824</v>
      </c>
      <c r="D11" s="69" t="s">
        <v>104</v>
      </c>
      <c r="E11" s="58" t="s">
        <v>85</v>
      </c>
      <c r="F11" s="69" t="s">
        <v>4335</v>
      </c>
      <c r="G11" s="69">
        <v>1996</v>
      </c>
      <c r="H11" s="70">
        <v>28</v>
      </c>
      <c r="I11" s="71">
        <v>28</v>
      </c>
      <c r="J11" s="95">
        <v>2519</v>
      </c>
      <c r="K11" s="71">
        <v>28</v>
      </c>
      <c r="L11" s="70">
        <v>2</v>
      </c>
      <c r="M11" s="71">
        <v>2</v>
      </c>
      <c r="N11" s="71">
        <v>4</v>
      </c>
      <c r="O11" s="71">
        <v>2</v>
      </c>
      <c r="P11" s="60">
        <v>0</v>
      </c>
      <c r="Q11" s="60">
        <v>0</v>
      </c>
      <c r="R11" s="71">
        <v>4</v>
      </c>
      <c r="S11" s="60">
        <v>0</v>
      </c>
      <c r="T11" s="70">
        <v>1.3</v>
      </c>
      <c r="U11" s="71">
        <v>1.3</v>
      </c>
      <c r="V11" s="71">
        <v>1.7</v>
      </c>
      <c r="W11" s="71">
        <v>3</v>
      </c>
      <c r="X11" s="70">
        <v>20</v>
      </c>
      <c r="Y11" s="71">
        <v>121</v>
      </c>
      <c r="Z11" s="71">
        <v>8</v>
      </c>
      <c r="AA11" s="70">
        <v>7.0000000000000007E-2</v>
      </c>
      <c r="AB11" s="71">
        <v>7.0000000000000007E-2</v>
      </c>
      <c r="AC11" s="71">
        <v>0.14000000000000001</v>
      </c>
      <c r="AD11" s="71">
        <v>7.0000000000000007E-2</v>
      </c>
      <c r="AE11" s="71">
        <v>0.14000000000000001</v>
      </c>
      <c r="AF11" s="70">
        <v>0.05</v>
      </c>
      <c r="AG11" s="71">
        <v>0.06</v>
      </c>
      <c r="AH11" s="71">
        <v>0.11</v>
      </c>
      <c r="AI11" s="71">
        <v>0.05</v>
      </c>
      <c r="AJ11" s="71">
        <v>0.11</v>
      </c>
      <c r="AK11" s="63" t="s">
        <v>25</v>
      </c>
    </row>
    <row r="12" spans="1:37" ht="17.25" thickBot="1">
      <c r="A12" s="72">
        <v>488</v>
      </c>
      <c r="B12" s="57" t="s">
        <v>332</v>
      </c>
      <c r="C12" s="58" t="s">
        <v>1811</v>
      </c>
      <c r="D12" s="69" t="s">
        <v>104</v>
      </c>
      <c r="E12" s="58" t="s">
        <v>96</v>
      </c>
      <c r="F12" s="69" t="s">
        <v>4733</v>
      </c>
      <c r="G12" s="69">
        <v>1992</v>
      </c>
      <c r="H12" s="70">
        <v>28</v>
      </c>
      <c r="I12" s="71">
        <v>28</v>
      </c>
      <c r="J12" s="95">
        <v>2519</v>
      </c>
      <c r="K12" s="71">
        <v>28</v>
      </c>
      <c r="L12" s="70">
        <v>1</v>
      </c>
      <c r="M12" s="71">
        <v>1</v>
      </c>
      <c r="N12" s="71">
        <v>2</v>
      </c>
      <c r="O12" s="71">
        <v>1</v>
      </c>
      <c r="P12" s="60">
        <v>0</v>
      </c>
      <c r="Q12" s="60">
        <v>0</v>
      </c>
      <c r="R12" s="71">
        <v>5</v>
      </c>
      <c r="S12" s="60">
        <v>0</v>
      </c>
      <c r="T12" s="70">
        <v>2.2000000000000002</v>
      </c>
      <c r="U12" s="71">
        <v>2.2000000000000002</v>
      </c>
      <c r="V12" s="71">
        <v>1.8</v>
      </c>
      <c r="W12" s="71">
        <v>4</v>
      </c>
      <c r="X12" s="70">
        <v>14</v>
      </c>
      <c r="Y12" s="71">
        <v>106</v>
      </c>
      <c r="Z12" s="71">
        <v>17</v>
      </c>
      <c r="AA12" s="70">
        <v>0.04</v>
      </c>
      <c r="AB12" s="71">
        <v>0.04</v>
      </c>
      <c r="AC12" s="71">
        <v>7.0000000000000007E-2</v>
      </c>
      <c r="AD12" s="71">
        <v>0.04</v>
      </c>
      <c r="AE12" s="71">
        <v>7.0000000000000007E-2</v>
      </c>
      <c r="AF12" s="70">
        <v>0.08</v>
      </c>
      <c r="AG12" s="71">
        <v>0.06</v>
      </c>
      <c r="AH12" s="71">
        <v>0.14000000000000001</v>
      </c>
      <c r="AI12" s="71">
        <v>0.08</v>
      </c>
      <c r="AJ12" s="71">
        <v>0.14000000000000001</v>
      </c>
      <c r="AK12" s="63" t="s">
        <v>25</v>
      </c>
    </row>
    <row r="13" spans="1:37" ht="17.25" thickBot="1">
      <c r="A13" s="72">
        <v>478</v>
      </c>
      <c r="B13" s="57" t="s">
        <v>326</v>
      </c>
      <c r="C13" s="58" t="s">
        <v>1811</v>
      </c>
      <c r="D13" s="69" t="s">
        <v>102</v>
      </c>
      <c r="E13" s="58" t="s">
        <v>95</v>
      </c>
      <c r="F13" s="69" t="s">
        <v>4725</v>
      </c>
      <c r="G13" s="69">
        <v>1997</v>
      </c>
      <c r="H13" s="70">
        <v>28</v>
      </c>
      <c r="I13" s="71">
        <v>28</v>
      </c>
      <c r="J13" s="95">
        <v>2494</v>
      </c>
      <c r="K13" s="71">
        <v>27.7</v>
      </c>
      <c r="L13" s="70">
        <v>15</v>
      </c>
      <c r="M13" s="71">
        <v>3</v>
      </c>
      <c r="N13" s="71">
        <v>18</v>
      </c>
      <c r="O13" s="71">
        <v>14</v>
      </c>
      <c r="P13" s="71">
        <v>1</v>
      </c>
      <c r="Q13" s="71">
        <v>2</v>
      </c>
      <c r="R13" s="71">
        <v>2</v>
      </c>
      <c r="S13" s="60">
        <v>0</v>
      </c>
      <c r="T13" s="70">
        <v>15.9</v>
      </c>
      <c r="U13" s="71">
        <v>14.4</v>
      </c>
      <c r="V13" s="71">
        <v>2.2000000000000002</v>
      </c>
      <c r="W13" s="71">
        <v>16.600000000000001</v>
      </c>
      <c r="X13" s="70">
        <v>34</v>
      </c>
      <c r="Y13" s="71">
        <v>46</v>
      </c>
      <c r="Z13" s="71">
        <v>138</v>
      </c>
      <c r="AA13" s="70">
        <v>0.54</v>
      </c>
      <c r="AB13" s="71">
        <v>0.11</v>
      </c>
      <c r="AC13" s="71">
        <v>0.65</v>
      </c>
      <c r="AD13" s="71">
        <v>0.51</v>
      </c>
      <c r="AE13" s="71">
        <v>0.61</v>
      </c>
      <c r="AF13" s="70">
        <v>0.56999999999999995</v>
      </c>
      <c r="AG13" s="71">
        <v>0.08</v>
      </c>
      <c r="AH13" s="71">
        <v>0.65</v>
      </c>
      <c r="AI13" s="71">
        <v>0.52</v>
      </c>
      <c r="AJ13" s="71">
        <v>0.6</v>
      </c>
      <c r="AK13" s="63" t="s">
        <v>25</v>
      </c>
    </row>
    <row r="14" spans="1:37" ht="17.25" thickBot="1">
      <c r="A14" s="72">
        <v>532</v>
      </c>
      <c r="B14" s="57" t="s">
        <v>349</v>
      </c>
      <c r="C14" s="58" t="s">
        <v>1811</v>
      </c>
      <c r="D14" s="69" t="s">
        <v>102</v>
      </c>
      <c r="E14" s="58" t="s">
        <v>83</v>
      </c>
      <c r="F14" s="69" t="s">
        <v>4771</v>
      </c>
      <c r="G14" s="69">
        <v>1995</v>
      </c>
      <c r="H14" s="70">
        <v>28</v>
      </c>
      <c r="I14" s="71">
        <v>28</v>
      </c>
      <c r="J14" s="95">
        <v>2475</v>
      </c>
      <c r="K14" s="71">
        <v>27.5</v>
      </c>
      <c r="L14" s="70">
        <v>16</v>
      </c>
      <c r="M14" s="71">
        <v>10</v>
      </c>
      <c r="N14" s="71">
        <v>26</v>
      </c>
      <c r="O14" s="71">
        <v>16</v>
      </c>
      <c r="P14" s="60">
        <v>0</v>
      </c>
      <c r="Q14" s="60">
        <v>0</v>
      </c>
      <c r="R14" s="71">
        <v>4</v>
      </c>
      <c r="S14" s="60">
        <v>0</v>
      </c>
      <c r="T14" s="70">
        <v>14.3</v>
      </c>
      <c r="U14" s="71">
        <v>14.3</v>
      </c>
      <c r="V14" s="71">
        <v>5.4</v>
      </c>
      <c r="W14" s="71">
        <v>19.600000000000001</v>
      </c>
      <c r="X14" s="70">
        <v>47</v>
      </c>
      <c r="Y14" s="71">
        <v>43</v>
      </c>
      <c r="Z14" s="71">
        <v>163</v>
      </c>
      <c r="AA14" s="70">
        <v>0.57999999999999996</v>
      </c>
      <c r="AB14" s="71">
        <v>0.36</v>
      </c>
      <c r="AC14" s="71">
        <v>0.95</v>
      </c>
      <c r="AD14" s="71">
        <v>0.57999999999999996</v>
      </c>
      <c r="AE14" s="71">
        <v>0.95</v>
      </c>
      <c r="AF14" s="70">
        <v>0.52</v>
      </c>
      <c r="AG14" s="71">
        <v>0.2</v>
      </c>
      <c r="AH14" s="71">
        <v>0.71</v>
      </c>
      <c r="AI14" s="71">
        <v>0.52</v>
      </c>
      <c r="AJ14" s="71">
        <v>0.71</v>
      </c>
      <c r="AK14" s="63" t="s">
        <v>25</v>
      </c>
    </row>
    <row r="15" spans="1:37" ht="17.25" thickBot="1">
      <c r="A15" s="72">
        <v>462</v>
      </c>
      <c r="B15" s="57" t="s">
        <v>317</v>
      </c>
      <c r="C15" s="58" t="s">
        <v>1816</v>
      </c>
      <c r="D15" s="69" t="s">
        <v>104</v>
      </c>
      <c r="E15" s="58" t="s">
        <v>67</v>
      </c>
      <c r="F15" s="69" t="s">
        <v>4544</v>
      </c>
      <c r="G15" s="69">
        <v>1991</v>
      </c>
      <c r="H15" s="70">
        <v>28</v>
      </c>
      <c r="I15" s="71">
        <v>28</v>
      </c>
      <c r="J15" s="95">
        <v>2443</v>
      </c>
      <c r="K15" s="71">
        <v>27.1</v>
      </c>
      <c r="L15" s="70">
        <v>3</v>
      </c>
      <c r="M15" s="71">
        <v>1</v>
      </c>
      <c r="N15" s="71">
        <v>4</v>
      </c>
      <c r="O15" s="71">
        <v>3</v>
      </c>
      <c r="P15" s="60">
        <v>0</v>
      </c>
      <c r="Q15" s="60">
        <v>0</v>
      </c>
      <c r="R15" s="71">
        <v>4</v>
      </c>
      <c r="S15" s="60">
        <v>0</v>
      </c>
      <c r="T15" s="70">
        <v>2.4</v>
      </c>
      <c r="U15" s="71">
        <v>2.4</v>
      </c>
      <c r="V15" s="71">
        <v>0.6</v>
      </c>
      <c r="W15" s="71">
        <v>3</v>
      </c>
      <c r="X15" s="70">
        <v>18</v>
      </c>
      <c r="Y15" s="71">
        <v>102</v>
      </c>
      <c r="Z15" s="71">
        <v>17</v>
      </c>
      <c r="AA15" s="70">
        <v>0.11</v>
      </c>
      <c r="AB15" s="71">
        <v>0.04</v>
      </c>
      <c r="AC15" s="71">
        <v>0.15</v>
      </c>
      <c r="AD15" s="71">
        <v>0.11</v>
      </c>
      <c r="AE15" s="71">
        <v>0.15</v>
      </c>
      <c r="AF15" s="70">
        <v>0.09</v>
      </c>
      <c r="AG15" s="71">
        <v>0.02</v>
      </c>
      <c r="AH15" s="71">
        <v>0.11</v>
      </c>
      <c r="AI15" s="71">
        <v>0.09</v>
      </c>
      <c r="AJ15" s="71">
        <v>0.11</v>
      </c>
      <c r="AK15" s="63" t="s">
        <v>25</v>
      </c>
    </row>
    <row r="16" spans="1:37" ht="17.25" thickBot="1">
      <c r="A16" s="72">
        <v>178</v>
      </c>
      <c r="B16" s="57" t="s">
        <v>179</v>
      </c>
      <c r="C16" s="58" t="s">
        <v>1840</v>
      </c>
      <c r="D16" s="69" t="s">
        <v>1809</v>
      </c>
      <c r="E16" s="58" t="s">
        <v>69</v>
      </c>
      <c r="F16" s="69" t="s">
        <v>4476</v>
      </c>
      <c r="G16" s="69">
        <v>1994</v>
      </c>
      <c r="H16" s="70">
        <v>27</v>
      </c>
      <c r="I16" s="71">
        <v>27</v>
      </c>
      <c r="J16" s="95">
        <v>2430</v>
      </c>
      <c r="K16" s="71">
        <v>27</v>
      </c>
      <c r="L16" s="70">
        <v>4</v>
      </c>
      <c r="M16" s="71">
        <v>6</v>
      </c>
      <c r="N16" s="71">
        <v>10</v>
      </c>
      <c r="O16" s="71">
        <v>2</v>
      </c>
      <c r="P16" s="71">
        <v>2</v>
      </c>
      <c r="Q16" s="71">
        <v>3</v>
      </c>
      <c r="R16" s="71">
        <v>8</v>
      </c>
      <c r="S16" s="60">
        <v>0</v>
      </c>
      <c r="T16" s="70">
        <v>7.2</v>
      </c>
      <c r="U16" s="71">
        <v>4.9000000000000004</v>
      </c>
      <c r="V16" s="71">
        <v>8.1999999999999993</v>
      </c>
      <c r="W16" s="71">
        <v>13.1</v>
      </c>
      <c r="X16" s="70">
        <v>58</v>
      </c>
      <c r="Y16" s="71">
        <v>223</v>
      </c>
      <c r="Z16" s="71">
        <v>137</v>
      </c>
      <c r="AA16" s="70">
        <v>0.15</v>
      </c>
      <c r="AB16" s="71">
        <v>0.22</v>
      </c>
      <c r="AC16" s="71">
        <v>0.37</v>
      </c>
      <c r="AD16" s="71">
        <v>7.0000000000000007E-2</v>
      </c>
      <c r="AE16" s="71">
        <v>0.3</v>
      </c>
      <c r="AF16" s="70">
        <v>0.27</v>
      </c>
      <c r="AG16" s="71">
        <v>0.31</v>
      </c>
      <c r="AH16" s="71">
        <v>0.56999999999999995</v>
      </c>
      <c r="AI16" s="71">
        <v>0.18</v>
      </c>
      <c r="AJ16" s="71">
        <v>0.49</v>
      </c>
      <c r="AK16" s="63" t="s">
        <v>25</v>
      </c>
    </row>
    <row r="17" spans="1:37" ht="17.25" thickBot="1">
      <c r="A17" s="72">
        <v>314</v>
      </c>
      <c r="B17" s="57" t="s">
        <v>84</v>
      </c>
      <c r="C17" s="58" t="s">
        <v>1820</v>
      </c>
      <c r="D17" s="69" t="s">
        <v>111</v>
      </c>
      <c r="E17" s="58" t="s">
        <v>83</v>
      </c>
      <c r="F17" s="69" t="s">
        <v>4594</v>
      </c>
      <c r="G17" s="69">
        <v>1992</v>
      </c>
      <c r="H17" s="70">
        <v>27</v>
      </c>
      <c r="I17" s="71">
        <v>27</v>
      </c>
      <c r="J17" s="95">
        <v>2430</v>
      </c>
      <c r="K17" s="71">
        <v>27</v>
      </c>
      <c r="L17" s="59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71">
        <v>4</v>
      </c>
      <c r="S17" s="60">
        <v>0</v>
      </c>
      <c r="T17" s="59">
        <v>0</v>
      </c>
      <c r="U17" s="60">
        <v>0</v>
      </c>
      <c r="V17" s="60">
        <v>0</v>
      </c>
      <c r="W17" s="60">
        <v>0</v>
      </c>
      <c r="X17" s="59">
        <v>0</v>
      </c>
      <c r="Y17" s="71">
        <v>2</v>
      </c>
      <c r="Z17" s="60">
        <v>0</v>
      </c>
      <c r="AA17" s="59">
        <v>0</v>
      </c>
      <c r="AB17" s="60">
        <v>0</v>
      </c>
      <c r="AC17" s="60">
        <v>0</v>
      </c>
      <c r="AD17" s="60">
        <v>0</v>
      </c>
      <c r="AE17" s="60">
        <v>0</v>
      </c>
      <c r="AF17" s="59">
        <v>0</v>
      </c>
      <c r="AG17" s="60">
        <v>0</v>
      </c>
      <c r="AH17" s="60">
        <v>0</v>
      </c>
      <c r="AI17" s="60">
        <v>0</v>
      </c>
      <c r="AJ17" s="60">
        <v>0</v>
      </c>
      <c r="AK17" s="63" t="s">
        <v>25</v>
      </c>
    </row>
    <row r="18" spans="1:37" ht="17.25" thickBot="1">
      <c r="A18" s="72">
        <v>522</v>
      </c>
      <c r="B18" s="57" t="s">
        <v>2667</v>
      </c>
      <c r="C18" s="58" t="s">
        <v>1851</v>
      </c>
      <c r="D18" s="69" t="s">
        <v>111</v>
      </c>
      <c r="E18" s="58" t="s">
        <v>71</v>
      </c>
      <c r="F18" s="69" t="s">
        <v>4761</v>
      </c>
      <c r="G18" s="69">
        <v>1996</v>
      </c>
      <c r="H18" s="70">
        <v>27</v>
      </c>
      <c r="I18" s="71">
        <v>27</v>
      </c>
      <c r="J18" s="95">
        <v>2430</v>
      </c>
      <c r="K18" s="71">
        <v>27</v>
      </c>
      <c r="L18" s="59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71">
        <v>2</v>
      </c>
      <c r="S18" s="60">
        <v>0</v>
      </c>
      <c r="T18" s="59">
        <v>0</v>
      </c>
      <c r="U18" s="60">
        <v>0</v>
      </c>
      <c r="V18" s="60">
        <v>0</v>
      </c>
      <c r="W18" s="60">
        <v>0</v>
      </c>
      <c r="X18" s="59">
        <v>0</v>
      </c>
      <c r="Y18" s="71">
        <v>1</v>
      </c>
      <c r="Z18" s="60">
        <v>0</v>
      </c>
      <c r="AA18" s="59">
        <v>0</v>
      </c>
      <c r="AB18" s="60">
        <v>0</v>
      </c>
      <c r="AC18" s="60">
        <v>0</v>
      </c>
      <c r="AD18" s="60">
        <v>0</v>
      </c>
      <c r="AE18" s="60">
        <v>0</v>
      </c>
      <c r="AF18" s="59">
        <v>0</v>
      </c>
      <c r="AG18" s="60">
        <v>0</v>
      </c>
      <c r="AH18" s="60">
        <v>0</v>
      </c>
      <c r="AI18" s="60">
        <v>0</v>
      </c>
      <c r="AJ18" s="60">
        <v>0</v>
      </c>
      <c r="AK18" s="63" t="s">
        <v>25</v>
      </c>
    </row>
    <row r="19" spans="1:37" ht="17.25" thickBot="1">
      <c r="A19" s="72">
        <v>67</v>
      </c>
      <c r="B19" s="57" t="s">
        <v>132</v>
      </c>
      <c r="C19" s="58" t="s">
        <v>1811</v>
      </c>
      <c r="D19" s="69" t="s">
        <v>102</v>
      </c>
      <c r="E19" s="58" t="s">
        <v>91</v>
      </c>
      <c r="F19" s="69" t="s">
        <v>4373</v>
      </c>
      <c r="G19" s="69">
        <v>1996</v>
      </c>
      <c r="H19" s="70">
        <v>27</v>
      </c>
      <c r="I19" s="71">
        <v>27</v>
      </c>
      <c r="J19" s="95">
        <v>2426</v>
      </c>
      <c r="K19" s="71">
        <v>27</v>
      </c>
      <c r="L19" s="70">
        <v>14</v>
      </c>
      <c r="M19" s="71">
        <v>3</v>
      </c>
      <c r="N19" s="71">
        <v>17</v>
      </c>
      <c r="O19" s="71">
        <v>14</v>
      </c>
      <c r="P19" s="60">
        <v>0</v>
      </c>
      <c r="Q19" s="60">
        <v>0</v>
      </c>
      <c r="R19" s="71">
        <v>2</v>
      </c>
      <c r="S19" s="60">
        <v>0</v>
      </c>
      <c r="T19" s="70">
        <v>9.3000000000000007</v>
      </c>
      <c r="U19" s="71">
        <v>9.3000000000000007</v>
      </c>
      <c r="V19" s="71">
        <v>3.8</v>
      </c>
      <c r="W19" s="71">
        <v>13.1</v>
      </c>
      <c r="X19" s="70">
        <v>71</v>
      </c>
      <c r="Y19" s="71">
        <v>44</v>
      </c>
      <c r="Z19" s="71">
        <v>152</v>
      </c>
      <c r="AA19" s="70">
        <v>0.52</v>
      </c>
      <c r="AB19" s="71">
        <v>0.11</v>
      </c>
      <c r="AC19" s="71">
        <v>0.63</v>
      </c>
      <c r="AD19" s="71">
        <v>0.52</v>
      </c>
      <c r="AE19" s="71">
        <v>0.63</v>
      </c>
      <c r="AF19" s="70">
        <v>0.34</v>
      </c>
      <c r="AG19" s="71">
        <v>0.14000000000000001</v>
      </c>
      <c r="AH19" s="71">
        <v>0.48</v>
      </c>
      <c r="AI19" s="71">
        <v>0.34</v>
      </c>
      <c r="AJ19" s="71">
        <v>0.48</v>
      </c>
      <c r="AK19" s="63" t="s">
        <v>25</v>
      </c>
    </row>
    <row r="20" spans="1:37" ht="17.25" thickBot="1">
      <c r="A20" s="72">
        <v>433</v>
      </c>
      <c r="B20" s="57" t="s">
        <v>298</v>
      </c>
      <c r="C20" s="58" t="s">
        <v>1811</v>
      </c>
      <c r="D20" s="69" t="s">
        <v>103</v>
      </c>
      <c r="E20" s="58" t="s">
        <v>63</v>
      </c>
      <c r="F20" s="69" t="s">
        <v>4462</v>
      </c>
      <c r="G20" s="69">
        <v>1999</v>
      </c>
      <c r="H20" s="70">
        <v>28</v>
      </c>
      <c r="I20" s="71">
        <v>28</v>
      </c>
      <c r="J20" s="95">
        <v>2391</v>
      </c>
      <c r="K20" s="71">
        <v>26.6</v>
      </c>
      <c r="L20" s="70">
        <v>6</v>
      </c>
      <c r="M20" s="71">
        <v>5</v>
      </c>
      <c r="N20" s="71">
        <v>11</v>
      </c>
      <c r="O20" s="71">
        <v>6</v>
      </c>
      <c r="P20" s="60">
        <v>0</v>
      </c>
      <c r="Q20" s="60">
        <v>0</v>
      </c>
      <c r="R20" s="71">
        <v>3</v>
      </c>
      <c r="S20" s="60">
        <v>0</v>
      </c>
      <c r="T20" s="70">
        <v>2.2000000000000002</v>
      </c>
      <c r="U20" s="71">
        <v>2.2000000000000002</v>
      </c>
      <c r="V20" s="71">
        <v>3.7</v>
      </c>
      <c r="W20" s="71">
        <v>5.9</v>
      </c>
      <c r="X20" s="70">
        <v>55</v>
      </c>
      <c r="Y20" s="71">
        <v>227</v>
      </c>
      <c r="Z20" s="71">
        <v>39</v>
      </c>
      <c r="AA20" s="70">
        <v>0.23</v>
      </c>
      <c r="AB20" s="71">
        <v>0.19</v>
      </c>
      <c r="AC20" s="71">
        <v>0.41</v>
      </c>
      <c r="AD20" s="71">
        <v>0.23</v>
      </c>
      <c r="AE20" s="71">
        <v>0.41</v>
      </c>
      <c r="AF20" s="70">
        <v>0.08</v>
      </c>
      <c r="AG20" s="71">
        <v>0.14000000000000001</v>
      </c>
      <c r="AH20" s="71">
        <v>0.22</v>
      </c>
      <c r="AI20" s="71">
        <v>0.08</v>
      </c>
      <c r="AJ20" s="71">
        <v>0.22</v>
      </c>
      <c r="AK20" s="63" t="s">
        <v>25</v>
      </c>
    </row>
    <row r="21" spans="1:37" ht="17.25" thickBot="1">
      <c r="A21" s="72">
        <v>181</v>
      </c>
      <c r="B21" s="57" t="s">
        <v>2626</v>
      </c>
      <c r="C21" s="58" t="s">
        <v>1817</v>
      </c>
      <c r="D21" s="69" t="s">
        <v>111</v>
      </c>
      <c r="E21" s="58" t="s">
        <v>77</v>
      </c>
      <c r="F21" s="69" t="s">
        <v>4479</v>
      </c>
      <c r="G21" s="69">
        <v>1993</v>
      </c>
      <c r="H21" s="70">
        <v>27</v>
      </c>
      <c r="I21" s="71">
        <v>27</v>
      </c>
      <c r="J21" s="95">
        <v>2385</v>
      </c>
      <c r="K21" s="71">
        <v>26.5</v>
      </c>
      <c r="L21" s="59">
        <v>0</v>
      </c>
      <c r="M21" s="71">
        <v>1</v>
      </c>
      <c r="N21" s="71">
        <v>1</v>
      </c>
      <c r="O21" s="60">
        <v>0</v>
      </c>
      <c r="P21" s="60">
        <v>0</v>
      </c>
      <c r="Q21" s="60">
        <v>0</v>
      </c>
      <c r="R21" s="71">
        <v>3</v>
      </c>
      <c r="S21" s="60">
        <v>0</v>
      </c>
      <c r="T21" s="59">
        <v>0</v>
      </c>
      <c r="U21" s="60">
        <v>0</v>
      </c>
      <c r="V21" s="71">
        <v>0.2</v>
      </c>
      <c r="W21" s="71">
        <v>0.2</v>
      </c>
      <c r="X21" s="59">
        <v>0</v>
      </c>
      <c r="Y21" s="71">
        <v>3</v>
      </c>
      <c r="Z21" s="60">
        <v>0</v>
      </c>
      <c r="AA21" s="59">
        <v>0</v>
      </c>
      <c r="AB21" s="71">
        <v>0.04</v>
      </c>
      <c r="AC21" s="71">
        <v>0.04</v>
      </c>
      <c r="AD21" s="60">
        <v>0</v>
      </c>
      <c r="AE21" s="71">
        <v>0.04</v>
      </c>
      <c r="AF21" s="59">
        <v>0</v>
      </c>
      <c r="AG21" s="71">
        <v>0.01</v>
      </c>
      <c r="AH21" s="71">
        <v>0.01</v>
      </c>
      <c r="AI21" s="60">
        <v>0</v>
      </c>
      <c r="AJ21" s="71">
        <v>0.01</v>
      </c>
      <c r="AK21" s="63" t="s">
        <v>25</v>
      </c>
    </row>
    <row r="22" spans="1:37" ht="17.25" thickBot="1">
      <c r="A22" s="72">
        <v>440</v>
      </c>
      <c r="B22" s="57" t="s">
        <v>303</v>
      </c>
      <c r="C22" s="58" t="s">
        <v>1808</v>
      </c>
      <c r="D22" s="69" t="s">
        <v>104</v>
      </c>
      <c r="E22" s="58" t="s">
        <v>75</v>
      </c>
      <c r="F22" s="69" t="s">
        <v>4691</v>
      </c>
      <c r="G22" s="69">
        <v>1997</v>
      </c>
      <c r="H22" s="70">
        <v>27</v>
      </c>
      <c r="I22" s="71">
        <v>27</v>
      </c>
      <c r="J22" s="95">
        <v>2378</v>
      </c>
      <c r="K22" s="71">
        <v>26.4</v>
      </c>
      <c r="L22" s="59">
        <v>0</v>
      </c>
      <c r="M22" s="71">
        <v>5</v>
      </c>
      <c r="N22" s="71">
        <v>5</v>
      </c>
      <c r="O22" s="60">
        <v>0</v>
      </c>
      <c r="P22" s="60">
        <v>0</v>
      </c>
      <c r="Q22" s="60">
        <v>0</v>
      </c>
      <c r="R22" s="71">
        <v>4</v>
      </c>
      <c r="S22" s="60">
        <v>0</v>
      </c>
      <c r="T22" s="70">
        <v>0.5</v>
      </c>
      <c r="U22" s="71">
        <v>0.5</v>
      </c>
      <c r="V22" s="71">
        <v>3.2</v>
      </c>
      <c r="W22" s="71">
        <v>3.7</v>
      </c>
      <c r="X22" s="70">
        <v>72</v>
      </c>
      <c r="Y22" s="71">
        <v>92</v>
      </c>
      <c r="Z22" s="71">
        <v>135</v>
      </c>
      <c r="AA22" s="59">
        <v>0</v>
      </c>
      <c r="AB22" s="71">
        <v>0.19</v>
      </c>
      <c r="AC22" s="71">
        <v>0.19</v>
      </c>
      <c r="AD22" s="60">
        <v>0</v>
      </c>
      <c r="AE22" s="71">
        <v>0.19</v>
      </c>
      <c r="AF22" s="70">
        <v>0.02</v>
      </c>
      <c r="AG22" s="71">
        <v>0.12</v>
      </c>
      <c r="AH22" s="71">
        <v>0.14000000000000001</v>
      </c>
      <c r="AI22" s="71">
        <v>0.02</v>
      </c>
      <c r="AJ22" s="71">
        <v>0.14000000000000001</v>
      </c>
      <c r="AK22" s="63" t="s">
        <v>25</v>
      </c>
    </row>
    <row r="23" spans="1:37" ht="17.25" thickBot="1">
      <c r="A23" s="72">
        <v>330</v>
      </c>
      <c r="B23" s="57" t="s">
        <v>257</v>
      </c>
      <c r="C23" s="58" t="s">
        <v>1810</v>
      </c>
      <c r="D23" s="69" t="s">
        <v>1809</v>
      </c>
      <c r="E23" s="58" t="s">
        <v>83</v>
      </c>
      <c r="F23" s="69" t="s">
        <v>4602</v>
      </c>
      <c r="G23" s="69">
        <v>1994</v>
      </c>
      <c r="H23" s="70">
        <v>28</v>
      </c>
      <c r="I23" s="71">
        <v>28</v>
      </c>
      <c r="J23" s="95">
        <v>2373</v>
      </c>
      <c r="K23" s="71">
        <v>26.4</v>
      </c>
      <c r="L23" s="70">
        <v>6</v>
      </c>
      <c r="M23" s="71">
        <v>3</v>
      </c>
      <c r="N23" s="71">
        <v>9</v>
      </c>
      <c r="O23" s="71">
        <v>6</v>
      </c>
      <c r="P23" s="60">
        <v>0</v>
      </c>
      <c r="Q23" s="60">
        <v>0</v>
      </c>
      <c r="R23" s="71">
        <v>7</v>
      </c>
      <c r="S23" s="71">
        <v>1</v>
      </c>
      <c r="T23" s="70">
        <v>4.3</v>
      </c>
      <c r="U23" s="71">
        <v>4.3</v>
      </c>
      <c r="V23" s="71">
        <v>3.9</v>
      </c>
      <c r="W23" s="71">
        <v>8.1999999999999993</v>
      </c>
      <c r="X23" s="70">
        <v>49</v>
      </c>
      <c r="Y23" s="71">
        <v>166</v>
      </c>
      <c r="Z23" s="71">
        <v>71</v>
      </c>
      <c r="AA23" s="70">
        <v>0.23</v>
      </c>
      <c r="AB23" s="71">
        <v>0.11</v>
      </c>
      <c r="AC23" s="71">
        <v>0.34</v>
      </c>
      <c r="AD23" s="71">
        <v>0.23</v>
      </c>
      <c r="AE23" s="71">
        <v>0.34</v>
      </c>
      <c r="AF23" s="70">
        <v>0.16</v>
      </c>
      <c r="AG23" s="71">
        <v>0.15</v>
      </c>
      <c r="AH23" s="71">
        <v>0.31</v>
      </c>
      <c r="AI23" s="71">
        <v>0.16</v>
      </c>
      <c r="AJ23" s="71">
        <v>0.31</v>
      </c>
      <c r="AK23" s="63" t="s">
        <v>25</v>
      </c>
    </row>
    <row r="24" spans="1:37" ht="17.25" thickBot="1">
      <c r="A24" s="72">
        <v>213</v>
      </c>
      <c r="B24" s="57" t="s">
        <v>199</v>
      </c>
      <c r="C24" s="58" t="s">
        <v>1821</v>
      </c>
      <c r="D24" s="69" t="s">
        <v>103</v>
      </c>
      <c r="E24" s="58" t="s">
        <v>67</v>
      </c>
      <c r="F24" s="69" t="s">
        <v>4507</v>
      </c>
      <c r="G24" s="69">
        <v>1997</v>
      </c>
      <c r="H24" s="70">
        <v>27</v>
      </c>
      <c r="I24" s="71">
        <v>27</v>
      </c>
      <c r="J24" s="95">
        <v>2364</v>
      </c>
      <c r="K24" s="71">
        <v>26.3</v>
      </c>
      <c r="L24" s="70">
        <v>3</v>
      </c>
      <c r="M24" s="71">
        <v>5</v>
      </c>
      <c r="N24" s="71">
        <v>8</v>
      </c>
      <c r="O24" s="71">
        <v>3</v>
      </c>
      <c r="P24" s="60">
        <v>0</v>
      </c>
      <c r="Q24" s="60">
        <v>0</v>
      </c>
      <c r="R24" s="71">
        <v>9</v>
      </c>
      <c r="S24" s="60">
        <v>0</v>
      </c>
      <c r="T24" s="70">
        <v>2.6</v>
      </c>
      <c r="U24" s="71">
        <v>2.6</v>
      </c>
      <c r="V24" s="71">
        <v>4.2</v>
      </c>
      <c r="W24" s="71">
        <v>6.8</v>
      </c>
      <c r="X24" s="70">
        <v>41</v>
      </c>
      <c r="Y24" s="71">
        <v>196</v>
      </c>
      <c r="Z24" s="71">
        <v>52</v>
      </c>
      <c r="AA24" s="70">
        <v>0.11</v>
      </c>
      <c r="AB24" s="71">
        <v>0.19</v>
      </c>
      <c r="AC24" s="71">
        <v>0.3</v>
      </c>
      <c r="AD24" s="71">
        <v>0.11</v>
      </c>
      <c r="AE24" s="71">
        <v>0.3</v>
      </c>
      <c r="AF24" s="70">
        <v>0.1</v>
      </c>
      <c r="AG24" s="71">
        <v>0.16</v>
      </c>
      <c r="AH24" s="71">
        <v>0.26</v>
      </c>
      <c r="AI24" s="71">
        <v>0.1</v>
      </c>
      <c r="AJ24" s="71">
        <v>0.26</v>
      </c>
      <c r="AK24" s="63" t="s">
        <v>25</v>
      </c>
    </row>
    <row r="25" spans="1:37" ht="17.25" thickBot="1">
      <c r="A25" s="72">
        <v>341</v>
      </c>
      <c r="B25" s="57" t="s">
        <v>263</v>
      </c>
      <c r="C25" s="58" t="s">
        <v>1811</v>
      </c>
      <c r="D25" s="69" t="s">
        <v>104</v>
      </c>
      <c r="E25" s="58" t="s">
        <v>85</v>
      </c>
      <c r="F25" s="69" t="s">
        <v>4613</v>
      </c>
      <c r="G25" s="69">
        <v>1999</v>
      </c>
      <c r="H25" s="70">
        <v>27</v>
      </c>
      <c r="I25" s="71">
        <v>27</v>
      </c>
      <c r="J25" s="95">
        <v>2347</v>
      </c>
      <c r="K25" s="71">
        <v>26.1</v>
      </c>
      <c r="L25" s="70">
        <v>1</v>
      </c>
      <c r="M25" s="71">
        <v>2</v>
      </c>
      <c r="N25" s="71">
        <v>3</v>
      </c>
      <c r="O25" s="71">
        <v>1</v>
      </c>
      <c r="P25" s="60">
        <v>0</v>
      </c>
      <c r="Q25" s="60">
        <v>0</v>
      </c>
      <c r="R25" s="71">
        <v>5</v>
      </c>
      <c r="S25" s="60">
        <v>0</v>
      </c>
      <c r="T25" s="70">
        <v>0.7</v>
      </c>
      <c r="U25" s="71">
        <v>0.7</v>
      </c>
      <c r="V25" s="71">
        <v>1.6</v>
      </c>
      <c r="W25" s="71">
        <v>2.4</v>
      </c>
      <c r="X25" s="70">
        <v>15</v>
      </c>
      <c r="Y25" s="71">
        <v>70</v>
      </c>
      <c r="Z25" s="71">
        <v>104</v>
      </c>
      <c r="AA25" s="70">
        <v>0.04</v>
      </c>
      <c r="AB25" s="71">
        <v>0.08</v>
      </c>
      <c r="AC25" s="71">
        <v>0.12</v>
      </c>
      <c r="AD25" s="71">
        <v>0.04</v>
      </c>
      <c r="AE25" s="71">
        <v>0.12</v>
      </c>
      <c r="AF25" s="70">
        <v>0.03</v>
      </c>
      <c r="AG25" s="71">
        <v>0.06</v>
      </c>
      <c r="AH25" s="71">
        <v>0.09</v>
      </c>
      <c r="AI25" s="71">
        <v>0.03</v>
      </c>
      <c r="AJ25" s="71">
        <v>0.09</v>
      </c>
      <c r="AK25" s="63" t="s">
        <v>25</v>
      </c>
    </row>
    <row r="26" spans="1:37" ht="17.25" thickBot="1">
      <c r="A26" s="72">
        <v>466</v>
      </c>
      <c r="B26" s="57" t="s">
        <v>319</v>
      </c>
      <c r="C26" s="58" t="s">
        <v>1840</v>
      </c>
      <c r="D26" s="69" t="s">
        <v>1832</v>
      </c>
      <c r="E26" s="58" t="s">
        <v>93</v>
      </c>
      <c r="F26" s="69" t="s">
        <v>4714</v>
      </c>
      <c r="G26" s="69">
        <v>1993</v>
      </c>
      <c r="H26" s="70">
        <v>27</v>
      </c>
      <c r="I26" s="71">
        <v>27</v>
      </c>
      <c r="J26" s="95">
        <v>2347</v>
      </c>
      <c r="K26" s="71">
        <v>26.1</v>
      </c>
      <c r="L26" s="59">
        <v>0</v>
      </c>
      <c r="M26" s="71">
        <v>1</v>
      </c>
      <c r="N26" s="71">
        <v>1</v>
      </c>
      <c r="O26" s="60">
        <v>0</v>
      </c>
      <c r="P26" s="60">
        <v>0</v>
      </c>
      <c r="Q26" s="60">
        <v>0</v>
      </c>
      <c r="R26" s="71">
        <v>7</v>
      </c>
      <c r="S26" s="60">
        <v>0</v>
      </c>
      <c r="T26" s="70">
        <v>0.9</v>
      </c>
      <c r="U26" s="71">
        <v>0.9</v>
      </c>
      <c r="V26" s="71">
        <v>1.1000000000000001</v>
      </c>
      <c r="W26" s="71">
        <v>2</v>
      </c>
      <c r="X26" s="70">
        <v>79</v>
      </c>
      <c r="Y26" s="71">
        <v>110</v>
      </c>
      <c r="Z26" s="71">
        <v>113</v>
      </c>
      <c r="AA26" s="59">
        <v>0</v>
      </c>
      <c r="AB26" s="71">
        <v>0.04</v>
      </c>
      <c r="AC26" s="71">
        <v>0.04</v>
      </c>
      <c r="AD26" s="60">
        <v>0</v>
      </c>
      <c r="AE26" s="71">
        <v>0.04</v>
      </c>
      <c r="AF26" s="70">
        <v>0.03</v>
      </c>
      <c r="AG26" s="71">
        <v>0.04</v>
      </c>
      <c r="AH26" s="71">
        <v>0.08</v>
      </c>
      <c r="AI26" s="71">
        <v>0.03</v>
      </c>
      <c r="AJ26" s="71">
        <v>0.08</v>
      </c>
      <c r="AK26" s="63" t="s">
        <v>25</v>
      </c>
    </row>
    <row r="27" spans="1:37" ht="17.25" thickBot="1">
      <c r="A27" s="72">
        <v>363</v>
      </c>
      <c r="B27" s="57" t="s">
        <v>273</v>
      </c>
      <c r="C27" s="58" t="s">
        <v>1821</v>
      </c>
      <c r="D27" s="69" t="s">
        <v>111</v>
      </c>
      <c r="E27" s="58" t="s">
        <v>95</v>
      </c>
      <c r="F27" s="69" t="s">
        <v>4631</v>
      </c>
      <c r="G27" s="69">
        <v>1989</v>
      </c>
      <c r="H27" s="70">
        <v>26</v>
      </c>
      <c r="I27" s="71">
        <v>26</v>
      </c>
      <c r="J27" s="95">
        <v>2340</v>
      </c>
      <c r="K27" s="71">
        <v>26</v>
      </c>
      <c r="L27" s="59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71">
        <v>4</v>
      </c>
      <c r="S27" s="60">
        <v>0</v>
      </c>
      <c r="T27" s="59">
        <v>0</v>
      </c>
      <c r="U27" s="60">
        <v>0</v>
      </c>
      <c r="V27" s="60">
        <v>0</v>
      </c>
      <c r="W27" s="60">
        <v>0</v>
      </c>
      <c r="X27" s="59">
        <v>0</v>
      </c>
      <c r="Y27" s="60">
        <v>0</v>
      </c>
      <c r="Z27" s="60">
        <v>0</v>
      </c>
      <c r="AA27" s="59">
        <v>0</v>
      </c>
      <c r="AB27" s="60">
        <v>0</v>
      </c>
      <c r="AC27" s="60">
        <v>0</v>
      </c>
      <c r="AD27" s="60">
        <v>0</v>
      </c>
      <c r="AE27" s="60">
        <v>0</v>
      </c>
      <c r="AF27" s="59">
        <v>0</v>
      </c>
      <c r="AG27" s="60">
        <v>0</v>
      </c>
      <c r="AH27" s="60">
        <v>0</v>
      </c>
      <c r="AI27" s="60">
        <v>0</v>
      </c>
      <c r="AJ27" s="60">
        <v>0</v>
      </c>
      <c r="AK27" s="63" t="s">
        <v>25</v>
      </c>
    </row>
    <row r="28" spans="1:37" ht="17.25" thickBot="1">
      <c r="A28" s="72">
        <v>530</v>
      </c>
      <c r="B28" s="57" t="s">
        <v>2775</v>
      </c>
      <c r="C28" s="58" t="s">
        <v>1811</v>
      </c>
      <c r="D28" s="69" t="s">
        <v>103</v>
      </c>
      <c r="E28" s="58" t="s">
        <v>91</v>
      </c>
      <c r="F28" s="69" t="s">
        <v>4769</v>
      </c>
      <c r="G28" s="69">
        <v>1994</v>
      </c>
      <c r="H28" s="70">
        <v>27</v>
      </c>
      <c r="I28" s="71">
        <v>27</v>
      </c>
      <c r="J28" s="95">
        <v>2332</v>
      </c>
      <c r="K28" s="71">
        <v>25.9</v>
      </c>
      <c r="L28" s="70">
        <v>5</v>
      </c>
      <c r="M28" s="71">
        <v>7</v>
      </c>
      <c r="N28" s="71">
        <v>12</v>
      </c>
      <c r="O28" s="71">
        <v>3</v>
      </c>
      <c r="P28" s="71">
        <v>2</v>
      </c>
      <c r="Q28" s="71">
        <v>2</v>
      </c>
      <c r="R28" s="71">
        <v>4</v>
      </c>
      <c r="S28" s="60">
        <v>0</v>
      </c>
      <c r="T28" s="70">
        <v>5.0999999999999996</v>
      </c>
      <c r="U28" s="71">
        <v>3.5</v>
      </c>
      <c r="V28" s="71">
        <v>5.6</v>
      </c>
      <c r="W28" s="71">
        <v>9.1</v>
      </c>
      <c r="X28" s="70">
        <v>17</v>
      </c>
      <c r="Y28" s="71">
        <v>103</v>
      </c>
      <c r="Z28" s="71">
        <v>57</v>
      </c>
      <c r="AA28" s="70">
        <v>0.19</v>
      </c>
      <c r="AB28" s="71">
        <v>0.27</v>
      </c>
      <c r="AC28" s="71">
        <v>0.46</v>
      </c>
      <c r="AD28" s="71">
        <v>0.12</v>
      </c>
      <c r="AE28" s="71">
        <v>0.39</v>
      </c>
      <c r="AF28" s="70">
        <v>0.2</v>
      </c>
      <c r="AG28" s="71">
        <v>0.22</v>
      </c>
      <c r="AH28" s="71">
        <v>0.41</v>
      </c>
      <c r="AI28" s="71">
        <v>0.14000000000000001</v>
      </c>
      <c r="AJ28" s="71">
        <v>0.35</v>
      </c>
      <c r="AK28" s="63" t="s">
        <v>25</v>
      </c>
    </row>
    <row r="29" spans="1:37" ht="17.25" thickBot="1">
      <c r="A29" s="72">
        <v>301</v>
      </c>
      <c r="B29" s="57" t="s">
        <v>241</v>
      </c>
      <c r="C29" s="58" t="s">
        <v>1821</v>
      </c>
      <c r="D29" s="69" t="s">
        <v>103</v>
      </c>
      <c r="E29" s="58" t="s">
        <v>83</v>
      </c>
      <c r="F29" s="69" t="s">
        <v>4583</v>
      </c>
      <c r="G29" s="69">
        <v>1998</v>
      </c>
      <c r="H29" s="70">
        <v>27</v>
      </c>
      <c r="I29" s="71">
        <v>27</v>
      </c>
      <c r="J29" s="95">
        <v>2328</v>
      </c>
      <c r="K29" s="71">
        <v>25.9</v>
      </c>
      <c r="L29" s="70">
        <v>9</v>
      </c>
      <c r="M29" s="71">
        <v>5</v>
      </c>
      <c r="N29" s="71">
        <v>14</v>
      </c>
      <c r="O29" s="71">
        <v>5</v>
      </c>
      <c r="P29" s="71">
        <v>4</v>
      </c>
      <c r="Q29" s="71">
        <v>4</v>
      </c>
      <c r="R29" s="71">
        <v>7</v>
      </c>
      <c r="S29" s="60">
        <v>0</v>
      </c>
      <c r="T29" s="70">
        <v>6.6</v>
      </c>
      <c r="U29" s="71">
        <v>3.5</v>
      </c>
      <c r="V29" s="71">
        <v>4.2</v>
      </c>
      <c r="W29" s="71">
        <v>7.6</v>
      </c>
      <c r="X29" s="70">
        <v>50</v>
      </c>
      <c r="Y29" s="71">
        <v>145</v>
      </c>
      <c r="Z29" s="71">
        <v>42</v>
      </c>
      <c r="AA29" s="70">
        <v>0.35</v>
      </c>
      <c r="AB29" s="71">
        <v>0.19</v>
      </c>
      <c r="AC29" s="71">
        <v>0.54</v>
      </c>
      <c r="AD29" s="71">
        <v>0.19</v>
      </c>
      <c r="AE29" s="71">
        <v>0.39</v>
      </c>
      <c r="AF29" s="70">
        <v>0.26</v>
      </c>
      <c r="AG29" s="71">
        <v>0.16</v>
      </c>
      <c r="AH29" s="71">
        <v>0.42</v>
      </c>
      <c r="AI29" s="71">
        <v>0.13</v>
      </c>
      <c r="AJ29" s="71">
        <v>0.28999999999999998</v>
      </c>
      <c r="AK29" s="63" t="s">
        <v>25</v>
      </c>
    </row>
    <row r="30" spans="1:37" ht="17.25" thickBot="1">
      <c r="A30" s="72">
        <v>441</v>
      </c>
      <c r="B30" s="57" t="s">
        <v>2656</v>
      </c>
      <c r="C30" s="58" t="s">
        <v>1811</v>
      </c>
      <c r="D30" s="69" t="s">
        <v>104</v>
      </c>
      <c r="E30" s="58" t="s">
        <v>2343</v>
      </c>
      <c r="F30" s="69" t="s">
        <v>4571</v>
      </c>
      <c r="G30" s="69">
        <v>1993</v>
      </c>
      <c r="H30" s="70">
        <v>27</v>
      </c>
      <c r="I30" s="71">
        <v>25</v>
      </c>
      <c r="J30" s="95">
        <v>2322</v>
      </c>
      <c r="K30" s="71">
        <v>25.8</v>
      </c>
      <c r="L30" s="70">
        <v>1</v>
      </c>
      <c r="M30" s="71">
        <v>1</v>
      </c>
      <c r="N30" s="71">
        <v>2</v>
      </c>
      <c r="O30" s="71">
        <v>1</v>
      </c>
      <c r="P30" s="60">
        <v>0</v>
      </c>
      <c r="Q30" s="60">
        <v>0</v>
      </c>
      <c r="R30" s="71">
        <v>7</v>
      </c>
      <c r="S30" s="60">
        <v>0</v>
      </c>
      <c r="T30" s="70">
        <v>1</v>
      </c>
      <c r="U30" s="71">
        <v>1</v>
      </c>
      <c r="V30" s="71">
        <v>1</v>
      </c>
      <c r="W30" s="71">
        <v>2.1</v>
      </c>
      <c r="X30" s="70">
        <v>4</v>
      </c>
      <c r="Y30" s="71">
        <v>41</v>
      </c>
      <c r="Z30" s="71">
        <v>9</v>
      </c>
      <c r="AA30" s="70">
        <v>0.04</v>
      </c>
      <c r="AB30" s="71">
        <v>0.04</v>
      </c>
      <c r="AC30" s="71">
        <v>0.08</v>
      </c>
      <c r="AD30" s="71">
        <v>0.04</v>
      </c>
      <c r="AE30" s="71">
        <v>0.08</v>
      </c>
      <c r="AF30" s="70">
        <v>0.04</v>
      </c>
      <c r="AG30" s="71">
        <v>0.04</v>
      </c>
      <c r="AH30" s="71">
        <v>0.08</v>
      </c>
      <c r="AI30" s="71">
        <v>0.04</v>
      </c>
      <c r="AJ30" s="71">
        <v>0.08</v>
      </c>
      <c r="AK30" s="63" t="s">
        <v>25</v>
      </c>
    </row>
    <row r="31" spans="1:37" ht="17.25" thickBot="1">
      <c r="A31" s="72">
        <v>158</v>
      </c>
      <c r="B31" s="57" t="s">
        <v>66</v>
      </c>
      <c r="C31" s="58" t="s">
        <v>1821</v>
      </c>
      <c r="D31" s="69" t="s">
        <v>111</v>
      </c>
      <c r="E31" s="58" t="s">
        <v>65</v>
      </c>
      <c r="F31" s="69" t="s">
        <v>4456</v>
      </c>
      <c r="G31" s="69">
        <v>1993</v>
      </c>
      <c r="H31" s="70">
        <v>27</v>
      </c>
      <c r="I31" s="71">
        <v>27</v>
      </c>
      <c r="J31" s="95">
        <v>2312</v>
      </c>
      <c r="K31" s="71">
        <v>25.7</v>
      </c>
      <c r="L31" s="59">
        <v>0</v>
      </c>
      <c r="M31" s="60">
        <v>0</v>
      </c>
      <c r="N31" s="60">
        <v>0</v>
      </c>
      <c r="O31" s="60">
        <v>0</v>
      </c>
      <c r="P31" s="60">
        <v>0</v>
      </c>
      <c r="Q31" s="60">
        <v>0</v>
      </c>
      <c r="R31" s="71">
        <v>5</v>
      </c>
      <c r="S31" s="60">
        <v>0</v>
      </c>
      <c r="T31" s="59">
        <v>0</v>
      </c>
      <c r="U31" s="60">
        <v>0</v>
      </c>
      <c r="V31" s="71">
        <v>0.1</v>
      </c>
      <c r="W31" s="71">
        <v>0.1</v>
      </c>
      <c r="X31" s="59">
        <v>0</v>
      </c>
      <c r="Y31" s="71">
        <v>4</v>
      </c>
      <c r="Z31" s="60">
        <v>0</v>
      </c>
      <c r="AA31" s="59">
        <v>0</v>
      </c>
      <c r="AB31" s="60">
        <v>0</v>
      </c>
      <c r="AC31" s="60">
        <v>0</v>
      </c>
      <c r="AD31" s="60">
        <v>0</v>
      </c>
      <c r="AE31" s="60">
        <v>0</v>
      </c>
      <c r="AF31" s="59">
        <v>0</v>
      </c>
      <c r="AG31" s="60">
        <v>0</v>
      </c>
      <c r="AH31" s="60">
        <v>0</v>
      </c>
      <c r="AI31" s="60">
        <v>0</v>
      </c>
      <c r="AJ31" s="60">
        <v>0</v>
      </c>
      <c r="AK31" s="63" t="s">
        <v>25</v>
      </c>
    </row>
    <row r="32" spans="1:37" ht="17.25" thickBot="1">
      <c r="A32" s="72">
        <v>193</v>
      </c>
      <c r="B32" s="57" t="s">
        <v>188</v>
      </c>
      <c r="C32" s="58" t="s">
        <v>1811</v>
      </c>
      <c r="D32" s="69" t="s">
        <v>103</v>
      </c>
      <c r="E32" s="58" t="s">
        <v>96</v>
      </c>
      <c r="F32" s="69" t="s">
        <v>4490</v>
      </c>
      <c r="G32" s="69">
        <v>2001</v>
      </c>
      <c r="H32" s="70">
        <v>27</v>
      </c>
      <c r="I32" s="71">
        <v>26</v>
      </c>
      <c r="J32" s="95">
        <v>2311</v>
      </c>
      <c r="K32" s="71">
        <v>25.7</v>
      </c>
      <c r="L32" s="70">
        <v>1</v>
      </c>
      <c r="M32" s="71">
        <v>2</v>
      </c>
      <c r="N32" s="71">
        <v>3</v>
      </c>
      <c r="O32" s="71">
        <v>1</v>
      </c>
      <c r="P32" s="60">
        <v>0</v>
      </c>
      <c r="Q32" s="60">
        <v>0</v>
      </c>
      <c r="R32" s="71">
        <v>5</v>
      </c>
      <c r="S32" s="60">
        <v>0</v>
      </c>
      <c r="T32" s="70">
        <v>2.2000000000000002</v>
      </c>
      <c r="U32" s="71">
        <v>2.2000000000000002</v>
      </c>
      <c r="V32" s="71">
        <v>4.2</v>
      </c>
      <c r="W32" s="71">
        <v>6.4</v>
      </c>
      <c r="X32" s="70">
        <v>25</v>
      </c>
      <c r="Y32" s="71">
        <v>86</v>
      </c>
      <c r="Z32" s="71">
        <v>55</v>
      </c>
      <c r="AA32" s="70">
        <v>0.04</v>
      </c>
      <c r="AB32" s="71">
        <v>0.08</v>
      </c>
      <c r="AC32" s="71">
        <v>0.12</v>
      </c>
      <c r="AD32" s="71">
        <v>0.04</v>
      </c>
      <c r="AE32" s="71">
        <v>0.12</v>
      </c>
      <c r="AF32" s="70">
        <v>0.09</v>
      </c>
      <c r="AG32" s="71">
        <v>0.16</v>
      </c>
      <c r="AH32" s="71">
        <v>0.25</v>
      </c>
      <c r="AI32" s="71">
        <v>0.09</v>
      </c>
      <c r="AJ32" s="71">
        <v>0.25</v>
      </c>
      <c r="AK32" s="63" t="s">
        <v>25</v>
      </c>
    </row>
    <row r="33" spans="1:37" ht="17.25" thickBot="1">
      <c r="A33" s="72">
        <v>182</v>
      </c>
      <c r="B33" s="57" t="s">
        <v>180</v>
      </c>
      <c r="C33" s="58" t="s">
        <v>1811</v>
      </c>
      <c r="D33" s="69" t="s">
        <v>1818</v>
      </c>
      <c r="E33" s="58" t="s">
        <v>65</v>
      </c>
      <c r="F33" s="69" t="s">
        <v>4196</v>
      </c>
      <c r="G33" s="69">
        <v>2000</v>
      </c>
      <c r="H33" s="70">
        <v>28</v>
      </c>
      <c r="I33" s="71">
        <v>26</v>
      </c>
      <c r="J33" s="95">
        <v>2309</v>
      </c>
      <c r="K33" s="71">
        <v>25.7</v>
      </c>
      <c r="L33" s="70">
        <v>11</v>
      </c>
      <c r="M33" s="71">
        <v>7</v>
      </c>
      <c r="N33" s="71">
        <v>18</v>
      </c>
      <c r="O33" s="71">
        <v>11</v>
      </c>
      <c r="P33" s="60">
        <v>0</v>
      </c>
      <c r="Q33" s="60">
        <v>0</v>
      </c>
      <c r="R33" s="71">
        <v>1</v>
      </c>
      <c r="S33" s="60">
        <v>0</v>
      </c>
      <c r="T33" s="70">
        <v>8.5</v>
      </c>
      <c r="U33" s="71">
        <v>8.5</v>
      </c>
      <c r="V33" s="71">
        <v>6.2</v>
      </c>
      <c r="W33" s="71">
        <v>14.8</v>
      </c>
      <c r="X33" s="70">
        <v>83</v>
      </c>
      <c r="Y33" s="71">
        <v>140</v>
      </c>
      <c r="Z33" s="71">
        <v>225</v>
      </c>
      <c r="AA33" s="70">
        <v>0.43</v>
      </c>
      <c r="AB33" s="71">
        <v>0.27</v>
      </c>
      <c r="AC33" s="71">
        <v>0.7</v>
      </c>
      <c r="AD33" s="71">
        <v>0.43</v>
      </c>
      <c r="AE33" s="71">
        <v>0.7</v>
      </c>
      <c r="AF33" s="70">
        <v>0.33</v>
      </c>
      <c r="AG33" s="71">
        <v>0.24</v>
      </c>
      <c r="AH33" s="71">
        <v>0.57999999999999996</v>
      </c>
      <c r="AI33" s="71">
        <v>0.33</v>
      </c>
      <c r="AJ33" s="71">
        <v>0.57999999999999996</v>
      </c>
      <c r="AK33" s="63" t="s">
        <v>25</v>
      </c>
    </row>
    <row r="34" spans="1:37" ht="17.25" thickBot="1">
      <c r="A34" s="72">
        <v>195</v>
      </c>
      <c r="B34" s="57" t="s">
        <v>189</v>
      </c>
      <c r="C34" s="58" t="s">
        <v>1811</v>
      </c>
      <c r="D34" s="69" t="s">
        <v>1809</v>
      </c>
      <c r="E34" s="58" t="s">
        <v>87</v>
      </c>
      <c r="F34" s="69" t="s">
        <v>4492</v>
      </c>
      <c r="G34" s="69">
        <v>2000</v>
      </c>
      <c r="H34" s="70">
        <v>27</v>
      </c>
      <c r="I34" s="71">
        <v>25</v>
      </c>
      <c r="J34" s="95">
        <v>2302</v>
      </c>
      <c r="K34" s="71">
        <v>25.6</v>
      </c>
      <c r="L34" s="70">
        <v>3</v>
      </c>
      <c r="M34" s="71">
        <v>4</v>
      </c>
      <c r="N34" s="71">
        <v>7</v>
      </c>
      <c r="O34" s="71">
        <v>2</v>
      </c>
      <c r="P34" s="71">
        <v>1</v>
      </c>
      <c r="Q34" s="71">
        <v>1</v>
      </c>
      <c r="R34" s="71">
        <v>7</v>
      </c>
      <c r="S34" s="60">
        <v>0</v>
      </c>
      <c r="T34" s="70">
        <v>4.7</v>
      </c>
      <c r="U34" s="71">
        <v>3.9</v>
      </c>
      <c r="V34" s="71">
        <v>5.2</v>
      </c>
      <c r="W34" s="71">
        <v>9.1</v>
      </c>
      <c r="X34" s="70">
        <v>57</v>
      </c>
      <c r="Y34" s="71">
        <v>112</v>
      </c>
      <c r="Z34" s="71">
        <v>134</v>
      </c>
      <c r="AA34" s="70">
        <v>0.12</v>
      </c>
      <c r="AB34" s="71">
        <v>0.16</v>
      </c>
      <c r="AC34" s="71">
        <v>0.27</v>
      </c>
      <c r="AD34" s="71">
        <v>0.08</v>
      </c>
      <c r="AE34" s="71">
        <v>0.23</v>
      </c>
      <c r="AF34" s="70">
        <v>0.18</v>
      </c>
      <c r="AG34" s="71">
        <v>0.2</v>
      </c>
      <c r="AH34" s="71">
        <v>0.39</v>
      </c>
      <c r="AI34" s="71">
        <v>0.15</v>
      </c>
      <c r="AJ34" s="71">
        <v>0.36</v>
      </c>
      <c r="AK34" s="63" t="s">
        <v>25</v>
      </c>
    </row>
    <row r="35" spans="1:37" ht="17.25" thickBot="1">
      <c r="A35" s="72">
        <v>112</v>
      </c>
      <c r="B35" s="57" t="s">
        <v>149</v>
      </c>
      <c r="C35" s="58" t="s">
        <v>1844</v>
      </c>
      <c r="D35" s="69" t="s">
        <v>104</v>
      </c>
      <c r="E35" s="58" t="s">
        <v>91</v>
      </c>
      <c r="F35" s="69" t="s">
        <v>4413</v>
      </c>
      <c r="G35" s="69">
        <v>1992</v>
      </c>
      <c r="H35" s="70">
        <v>26</v>
      </c>
      <c r="I35" s="71">
        <v>26</v>
      </c>
      <c r="J35" s="95">
        <v>2300</v>
      </c>
      <c r="K35" s="71">
        <v>25.6</v>
      </c>
      <c r="L35" s="59">
        <v>0</v>
      </c>
      <c r="M35" s="71">
        <v>6</v>
      </c>
      <c r="N35" s="71">
        <v>6</v>
      </c>
      <c r="O35" s="60">
        <v>0</v>
      </c>
      <c r="P35" s="60">
        <v>0</v>
      </c>
      <c r="Q35" s="60">
        <v>0</v>
      </c>
      <c r="R35" s="71">
        <v>7</v>
      </c>
      <c r="S35" s="71">
        <v>1</v>
      </c>
      <c r="T35" s="59">
        <v>0</v>
      </c>
      <c r="U35" s="60">
        <v>0</v>
      </c>
      <c r="V35" s="71">
        <v>3</v>
      </c>
      <c r="W35" s="71">
        <v>3</v>
      </c>
      <c r="X35" s="70">
        <v>52</v>
      </c>
      <c r="Y35" s="71">
        <v>95</v>
      </c>
      <c r="Z35" s="71">
        <v>99</v>
      </c>
      <c r="AA35" s="59">
        <v>0</v>
      </c>
      <c r="AB35" s="71">
        <v>0.23</v>
      </c>
      <c r="AC35" s="71">
        <v>0.23</v>
      </c>
      <c r="AD35" s="60">
        <v>0</v>
      </c>
      <c r="AE35" s="71">
        <v>0.23</v>
      </c>
      <c r="AF35" s="59">
        <v>0</v>
      </c>
      <c r="AG35" s="71">
        <v>0.12</v>
      </c>
      <c r="AH35" s="71">
        <v>0.12</v>
      </c>
      <c r="AI35" s="60">
        <v>0</v>
      </c>
      <c r="AJ35" s="71">
        <v>0.12</v>
      </c>
      <c r="AK35" s="63" t="s">
        <v>25</v>
      </c>
    </row>
    <row r="36" spans="1:37" ht="17.25" thickBot="1">
      <c r="A36" s="72">
        <v>516</v>
      </c>
      <c r="B36" s="57" t="s">
        <v>341</v>
      </c>
      <c r="C36" s="58" t="s">
        <v>1817</v>
      </c>
      <c r="D36" s="69" t="s">
        <v>104</v>
      </c>
      <c r="E36" s="58" t="s">
        <v>79</v>
      </c>
      <c r="F36" s="69" t="s">
        <v>4756</v>
      </c>
      <c r="G36" s="69">
        <v>1991</v>
      </c>
      <c r="H36" s="70">
        <v>26</v>
      </c>
      <c r="I36" s="71">
        <v>26</v>
      </c>
      <c r="J36" s="95">
        <v>2277</v>
      </c>
      <c r="K36" s="71">
        <v>25.3</v>
      </c>
      <c r="L36" s="70">
        <v>2</v>
      </c>
      <c r="M36" s="71">
        <v>2</v>
      </c>
      <c r="N36" s="71">
        <v>4</v>
      </c>
      <c r="O36" s="71">
        <v>2</v>
      </c>
      <c r="P36" s="60">
        <v>0</v>
      </c>
      <c r="Q36" s="60">
        <v>0</v>
      </c>
      <c r="R36" s="71">
        <v>1</v>
      </c>
      <c r="S36" s="71">
        <v>1</v>
      </c>
      <c r="T36" s="70">
        <v>2.1</v>
      </c>
      <c r="U36" s="71">
        <v>2.1</v>
      </c>
      <c r="V36" s="71">
        <v>1.5</v>
      </c>
      <c r="W36" s="71">
        <v>3.6</v>
      </c>
      <c r="X36" s="70">
        <v>22</v>
      </c>
      <c r="Y36" s="71">
        <v>132</v>
      </c>
      <c r="Z36" s="71">
        <v>6</v>
      </c>
      <c r="AA36" s="70">
        <v>0.08</v>
      </c>
      <c r="AB36" s="71">
        <v>0.08</v>
      </c>
      <c r="AC36" s="71">
        <v>0.16</v>
      </c>
      <c r="AD36" s="71">
        <v>0.08</v>
      </c>
      <c r="AE36" s="71">
        <v>0.16</v>
      </c>
      <c r="AF36" s="70">
        <v>0.08</v>
      </c>
      <c r="AG36" s="71">
        <v>0.06</v>
      </c>
      <c r="AH36" s="71">
        <v>0.14000000000000001</v>
      </c>
      <c r="AI36" s="71">
        <v>0.08</v>
      </c>
      <c r="AJ36" s="71">
        <v>0.14000000000000001</v>
      </c>
      <c r="AK36" s="63" t="s">
        <v>25</v>
      </c>
    </row>
    <row r="37" spans="1:37" ht="17.25" thickBot="1">
      <c r="A37" s="72">
        <v>120</v>
      </c>
      <c r="B37" s="57" t="s">
        <v>154</v>
      </c>
      <c r="C37" s="58" t="s">
        <v>1840</v>
      </c>
      <c r="D37" s="69" t="s">
        <v>104</v>
      </c>
      <c r="E37" s="58" t="s">
        <v>69</v>
      </c>
      <c r="F37" s="69" t="s">
        <v>4420</v>
      </c>
      <c r="G37" s="69">
        <v>1999</v>
      </c>
      <c r="H37" s="70">
        <v>26</v>
      </c>
      <c r="I37" s="71">
        <v>25</v>
      </c>
      <c r="J37" s="95">
        <v>2274</v>
      </c>
      <c r="K37" s="71">
        <v>25.3</v>
      </c>
      <c r="L37" s="70">
        <v>1</v>
      </c>
      <c r="M37" s="71">
        <v>2</v>
      </c>
      <c r="N37" s="71">
        <v>3</v>
      </c>
      <c r="O37" s="71">
        <v>1</v>
      </c>
      <c r="P37" s="60">
        <v>0</v>
      </c>
      <c r="Q37" s="60">
        <v>0</v>
      </c>
      <c r="R37" s="71">
        <v>6</v>
      </c>
      <c r="S37" s="71">
        <v>1</v>
      </c>
      <c r="T37" s="70">
        <v>0.9</v>
      </c>
      <c r="U37" s="71">
        <v>0.9</v>
      </c>
      <c r="V37" s="71">
        <v>1.9</v>
      </c>
      <c r="W37" s="71">
        <v>2.7</v>
      </c>
      <c r="X37" s="70">
        <v>42</v>
      </c>
      <c r="Y37" s="71">
        <v>90</v>
      </c>
      <c r="Z37" s="71">
        <v>87</v>
      </c>
      <c r="AA37" s="70">
        <v>0.04</v>
      </c>
      <c r="AB37" s="71">
        <v>0.08</v>
      </c>
      <c r="AC37" s="71">
        <v>0.12</v>
      </c>
      <c r="AD37" s="71">
        <v>0.04</v>
      </c>
      <c r="AE37" s="71">
        <v>0.12</v>
      </c>
      <c r="AF37" s="70">
        <v>0.03</v>
      </c>
      <c r="AG37" s="71">
        <v>7.0000000000000007E-2</v>
      </c>
      <c r="AH37" s="71">
        <v>0.11</v>
      </c>
      <c r="AI37" s="71">
        <v>0.03</v>
      </c>
      <c r="AJ37" s="71">
        <v>0.11</v>
      </c>
      <c r="AK37" s="63" t="s">
        <v>25</v>
      </c>
    </row>
    <row r="38" spans="1:37" ht="17.25" thickBot="1">
      <c r="A38" s="72">
        <v>399</v>
      </c>
      <c r="B38" s="57" t="s">
        <v>285</v>
      </c>
      <c r="C38" s="58" t="s">
        <v>1851</v>
      </c>
      <c r="D38" s="69" t="s">
        <v>104</v>
      </c>
      <c r="E38" s="58" t="s">
        <v>91</v>
      </c>
      <c r="F38" s="69" t="s">
        <v>4662</v>
      </c>
      <c r="G38" s="69">
        <v>1994</v>
      </c>
      <c r="H38" s="70">
        <v>26</v>
      </c>
      <c r="I38" s="71">
        <v>25</v>
      </c>
      <c r="J38" s="95">
        <v>2271</v>
      </c>
      <c r="K38" s="71">
        <v>25.2</v>
      </c>
      <c r="L38" s="70">
        <v>1</v>
      </c>
      <c r="M38" s="71">
        <v>2</v>
      </c>
      <c r="N38" s="71">
        <v>3</v>
      </c>
      <c r="O38" s="71">
        <v>1</v>
      </c>
      <c r="P38" s="60">
        <v>0</v>
      </c>
      <c r="Q38" s="60">
        <v>0</v>
      </c>
      <c r="R38" s="71">
        <v>7</v>
      </c>
      <c r="S38" s="60">
        <v>0</v>
      </c>
      <c r="T38" s="70">
        <v>1.1000000000000001</v>
      </c>
      <c r="U38" s="71">
        <v>1.1000000000000001</v>
      </c>
      <c r="V38" s="71">
        <v>2.2000000000000002</v>
      </c>
      <c r="W38" s="71">
        <v>3.3</v>
      </c>
      <c r="X38" s="70">
        <v>43</v>
      </c>
      <c r="Y38" s="71">
        <v>89</v>
      </c>
      <c r="Z38" s="71">
        <v>88</v>
      </c>
      <c r="AA38" s="70">
        <v>0.04</v>
      </c>
      <c r="AB38" s="71">
        <v>0.08</v>
      </c>
      <c r="AC38" s="71">
        <v>0.12</v>
      </c>
      <c r="AD38" s="71">
        <v>0.04</v>
      </c>
      <c r="AE38" s="71">
        <v>0.12</v>
      </c>
      <c r="AF38" s="70">
        <v>0.04</v>
      </c>
      <c r="AG38" s="71">
        <v>0.09</v>
      </c>
      <c r="AH38" s="71">
        <v>0.13</v>
      </c>
      <c r="AI38" s="71">
        <v>0.04</v>
      </c>
      <c r="AJ38" s="71">
        <v>0.13</v>
      </c>
      <c r="AK38" s="63" t="s">
        <v>25</v>
      </c>
    </row>
    <row r="39" spans="1:37" ht="17.25" thickBot="1">
      <c r="A39" s="72">
        <v>450</v>
      </c>
      <c r="B39" s="57" t="s">
        <v>310</v>
      </c>
      <c r="C39" s="58" t="s">
        <v>1811</v>
      </c>
      <c r="D39" s="69" t="s">
        <v>102</v>
      </c>
      <c r="E39" s="58" t="s">
        <v>63</v>
      </c>
      <c r="F39" s="69" t="s">
        <v>4699</v>
      </c>
      <c r="G39" s="69">
        <v>2001</v>
      </c>
      <c r="H39" s="70">
        <v>27</v>
      </c>
      <c r="I39" s="71">
        <v>27</v>
      </c>
      <c r="J39" s="95">
        <v>2262</v>
      </c>
      <c r="K39" s="71">
        <v>25.1</v>
      </c>
      <c r="L39" s="70">
        <v>13</v>
      </c>
      <c r="M39" s="71">
        <v>8</v>
      </c>
      <c r="N39" s="71">
        <v>21</v>
      </c>
      <c r="O39" s="71">
        <v>9</v>
      </c>
      <c r="P39" s="71">
        <v>4</v>
      </c>
      <c r="Q39" s="71">
        <v>4</v>
      </c>
      <c r="R39" s="71">
        <v>3</v>
      </c>
      <c r="S39" s="60">
        <v>0</v>
      </c>
      <c r="T39" s="70">
        <v>11.5</v>
      </c>
      <c r="U39" s="71">
        <v>8.4</v>
      </c>
      <c r="V39" s="71">
        <v>8.1999999999999993</v>
      </c>
      <c r="W39" s="71">
        <v>16.600000000000001</v>
      </c>
      <c r="X39" s="70">
        <v>123</v>
      </c>
      <c r="Y39" s="71">
        <v>100</v>
      </c>
      <c r="Z39" s="71">
        <v>422</v>
      </c>
      <c r="AA39" s="70">
        <v>0.52</v>
      </c>
      <c r="AB39" s="71">
        <v>0.32</v>
      </c>
      <c r="AC39" s="71">
        <v>0.84</v>
      </c>
      <c r="AD39" s="71">
        <v>0.36</v>
      </c>
      <c r="AE39" s="71">
        <v>0.68</v>
      </c>
      <c r="AF39" s="70">
        <v>0.46</v>
      </c>
      <c r="AG39" s="71">
        <v>0.33</v>
      </c>
      <c r="AH39" s="71">
        <v>0.79</v>
      </c>
      <c r="AI39" s="71">
        <v>0.33</v>
      </c>
      <c r="AJ39" s="71">
        <v>0.66</v>
      </c>
      <c r="AK39" s="63" t="s">
        <v>25</v>
      </c>
    </row>
    <row r="40" spans="1:37" ht="17.25" thickBot="1">
      <c r="A40" s="72">
        <v>527</v>
      </c>
      <c r="B40" s="57" t="s">
        <v>346</v>
      </c>
      <c r="C40" s="58" t="s">
        <v>1811</v>
      </c>
      <c r="D40" s="69" t="s">
        <v>104</v>
      </c>
      <c r="E40" s="58" t="s">
        <v>65</v>
      </c>
      <c r="F40" s="69" t="s">
        <v>4766</v>
      </c>
      <c r="G40" s="69">
        <v>1990</v>
      </c>
      <c r="H40" s="70">
        <v>26</v>
      </c>
      <c r="I40" s="71">
        <v>25</v>
      </c>
      <c r="J40" s="95">
        <v>2260</v>
      </c>
      <c r="K40" s="71">
        <v>25.1</v>
      </c>
      <c r="L40" s="59">
        <v>0</v>
      </c>
      <c r="M40" s="71">
        <v>2</v>
      </c>
      <c r="N40" s="71">
        <v>2</v>
      </c>
      <c r="O40" s="60">
        <v>0</v>
      </c>
      <c r="P40" s="60">
        <v>0</v>
      </c>
      <c r="Q40" s="60">
        <v>0</v>
      </c>
      <c r="R40" s="71">
        <v>2</v>
      </c>
      <c r="S40" s="60">
        <v>0</v>
      </c>
      <c r="T40" s="70">
        <v>0.4</v>
      </c>
      <c r="U40" s="71">
        <v>0.4</v>
      </c>
      <c r="V40" s="71">
        <v>2.2999999999999998</v>
      </c>
      <c r="W40" s="71">
        <v>2.7</v>
      </c>
      <c r="X40" s="70">
        <v>65</v>
      </c>
      <c r="Y40" s="71">
        <v>139</v>
      </c>
      <c r="Z40" s="71">
        <v>151</v>
      </c>
      <c r="AA40" s="59">
        <v>0</v>
      </c>
      <c r="AB40" s="71">
        <v>0.08</v>
      </c>
      <c r="AC40" s="71">
        <v>0.08</v>
      </c>
      <c r="AD40" s="60">
        <v>0</v>
      </c>
      <c r="AE40" s="71">
        <v>0.08</v>
      </c>
      <c r="AF40" s="70">
        <v>0.02</v>
      </c>
      <c r="AG40" s="71">
        <v>0.09</v>
      </c>
      <c r="AH40" s="71">
        <v>0.11</v>
      </c>
      <c r="AI40" s="71">
        <v>0.02</v>
      </c>
      <c r="AJ40" s="71">
        <v>0.11</v>
      </c>
      <c r="AK40" s="63" t="s">
        <v>25</v>
      </c>
    </row>
    <row r="41" spans="1:37" ht="17.25" thickBot="1">
      <c r="A41" s="72">
        <v>69</v>
      </c>
      <c r="B41" s="57" t="s">
        <v>2674</v>
      </c>
      <c r="C41" s="58" t="s">
        <v>1811</v>
      </c>
      <c r="D41" s="69" t="s">
        <v>104</v>
      </c>
      <c r="E41" s="58" t="s">
        <v>96</v>
      </c>
      <c r="F41" s="69" t="s">
        <v>4374</v>
      </c>
      <c r="G41" s="69">
        <v>2002</v>
      </c>
      <c r="H41" s="70">
        <v>25</v>
      </c>
      <c r="I41" s="71">
        <v>25</v>
      </c>
      <c r="J41" s="95">
        <v>2250</v>
      </c>
      <c r="K41" s="71">
        <v>25</v>
      </c>
      <c r="L41" s="70">
        <v>2</v>
      </c>
      <c r="M41" s="60">
        <v>0</v>
      </c>
      <c r="N41" s="71">
        <v>2</v>
      </c>
      <c r="O41" s="71">
        <v>2</v>
      </c>
      <c r="P41" s="60">
        <v>0</v>
      </c>
      <c r="Q41" s="60">
        <v>0</v>
      </c>
      <c r="R41" s="71">
        <v>7</v>
      </c>
      <c r="S41" s="60">
        <v>0</v>
      </c>
      <c r="T41" s="70">
        <v>1.4</v>
      </c>
      <c r="U41" s="71">
        <v>1.4</v>
      </c>
      <c r="V41" s="71">
        <v>0.9</v>
      </c>
      <c r="W41" s="71">
        <v>2.2999999999999998</v>
      </c>
      <c r="X41" s="70">
        <v>2</v>
      </c>
      <c r="Y41" s="71">
        <v>47</v>
      </c>
      <c r="Z41" s="71">
        <v>4</v>
      </c>
      <c r="AA41" s="70">
        <v>0.08</v>
      </c>
      <c r="AB41" s="60">
        <v>0</v>
      </c>
      <c r="AC41" s="71">
        <v>0.08</v>
      </c>
      <c r="AD41" s="71">
        <v>0.08</v>
      </c>
      <c r="AE41" s="71">
        <v>0.08</v>
      </c>
      <c r="AF41" s="70">
        <v>0.06</v>
      </c>
      <c r="AG41" s="71">
        <v>0.04</v>
      </c>
      <c r="AH41" s="71">
        <v>0.09</v>
      </c>
      <c r="AI41" s="71">
        <v>0.06</v>
      </c>
      <c r="AJ41" s="71">
        <v>0.09</v>
      </c>
      <c r="AK41" s="63" t="s">
        <v>25</v>
      </c>
    </row>
    <row r="42" spans="1:37" ht="17.25" thickBot="1">
      <c r="A42" s="72">
        <v>245</v>
      </c>
      <c r="B42" s="57" t="s">
        <v>213</v>
      </c>
      <c r="C42" s="58" t="s">
        <v>1835</v>
      </c>
      <c r="D42" s="69" t="s">
        <v>1852</v>
      </c>
      <c r="E42" s="58" t="s">
        <v>77</v>
      </c>
      <c r="F42" s="69" t="s">
        <v>4534</v>
      </c>
      <c r="G42" s="69">
        <v>1998</v>
      </c>
      <c r="H42" s="70">
        <v>28</v>
      </c>
      <c r="I42" s="71">
        <v>27</v>
      </c>
      <c r="J42" s="95">
        <v>2238</v>
      </c>
      <c r="K42" s="71">
        <v>24.9</v>
      </c>
      <c r="L42" s="59">
        <v>0</v>
      </c>
      <c r="M42" s="71">
        <v>2</v>
      </c>
      <c r="N42" s="71">
        <v>2</v>
      </c>
      <c r="O42" s="60">
        <v>0</v>
      </c>
      <c r="P42" s="60">
        <v>0</v>
      </c>
      <c r="Q42" s="60">
        <v>0</v>
      </c>
      <c r="R42" s="71">
        <v>5</v>
      </c>
      <c r="S42" s="60">
        <v>0</v>
      </c>
      <c r="T42" s="70">
        <v>1.3</v>
      </c>
      <c r="U42" s="71">
        <v>1.3</v>
      </c>
      <c r="V42" s="71">
        <v>3.9</v>
      </c>
      <c r="W42" s="71">
        <v>5.2</v>
      </c>
      <c r="X42" s="70">
        <v>19</v>
      </c>
      <c r="Y42" s="71">
        <v>86</v>
      </c>
      <c r="Z42" s="71">
        <v>69</v>
      </c>
      <c r="AA42" s="59">
        <v>0</v>
      </c>
      <c r="AB42" s="71">
        <v>0.08</v>
      </c>
      <c r="AC42" s="71">
        <v>0.08</v>
      </c>
      <c r="AD42" s="60">
        <v>0</v>
      </c>
      <c r="AE42" s="71">
        <v>0.08</v>
      </c>
      <c r="AF42" s="70">
        <v>0.05</v>
      </c>
      <c r="AG42" s="71">
        <v>0.16</v>
      </c>
      <c r="AH42" s="71">
        <v>0.21</v>
      </c>
      <c r="AI42" s="71">
        <v>0.05</v>
      </c>
      <c r="AJ42" s="71">
        <v>0.21</v>
      </c>
      <c r="AK42" s="63" t="s">
        <v>25</v>
      </c>
    </row>
    <row r="43" spans="1:37" ht="17.25" thickBot="1">
      <c r="A43" s="72">
        <v>449</v>
      </c>
      <c r="B43" s="57" t="s">
        <v>94</v>
      </c>
      <c r="C43" s="58" t="s">
        <v>1840</v>
      </c>
      <c r="D43" s="69" t="s">
        <v>111</v>
      </c>
      <c r="E43" s="58" t="s">
        <v>93</v>
      </c>
      <c r="F43" s="69" t="s">
        <v>4698</v>
      </c>
      <c r="G43" s="69">
        <v>1993</v>
      </c>
      <c r="H43" s="70">
        <v>26</v>
      </c>
      <c r="I43" s="71">
        <v>26</v>
      </c>
      <c r="J43" s="95">
        <v>2227</v>
      </c>
      <c r="K43" s="71">
        <v>24.7</v>
      </c>
      <c r="L43" s="59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71">
        <v>1</v>
      </c>
      <c r="S43" s="60">
        <v>0</v>
      </c>
      <c r="T43" s="59">
        <v>0</v>
      </c>
      <c r="U43" s="60">
        <v>0</v>
      </c>
      <c r="V43" s="60">
        <v>0</v>
      </c>
      <c r="W43" s="60">
        <v>0</v>
      </c>
      <c r="X43" s="59">
        <v>0</v>
      </c>
      <c r="Y43" s="60">
        <v>0</v>
      </c>
      <c r="Z43" s="60">
        <v>0</v>
      </c>
      <c r="AA43" s="59">
        <v>0</v>
      </c>
      <c r="AB43" s="60">
        <v>0</v>
      </c>
      <c r="AC43" s="60">
        <v>0</v>
      </c>
      <c r="AD43" s="60">
        <v>0</v>
      </c>
      <c r="AE43" s="60">
        <v>0</v>
      </c>
      <c r="AF43" s="59">
        <v>0</v>
      </c>
      <c r="AG43" s="60">
        <v>0</v>
      </c>
      <c r="AH43" s="60">
        <v>0</v>
      </c>
      <c r="AI43" s="60">
        <v>0</v>
      </c>
      <c r="AJ43" s="60">
        <v>0</v>
      </c>
      <c r="AK43" s="63" t="s">
        <v>25</v>
      </c>
    </row>
    <row r="44" spans="1:37" ht="17.25" thickBot="1">
      <c r="A44" s="72">
        <v>141</v>
      </c>
      <c r="B44" s="57" t="s">
        <v>2622</v>
      </c>
      <c r="C44" s="58" t="s">
        <v>1813</v>
      </c>
      <c r="D44" s="69" t="s">
        <v>104</v>
      </c>
      <c r="E44" s="58" t="s">
        <v>81</v>
      </c>
      <c r="F44" s="69" t="s">
        <v>4440</v>
      </c>
      <c r="G44" s="69">
        <v>1998</v>
      </c>
      <c r="H44" s="70">
        <v>25</v>
      </c>
      <c r="I44" s="71">
        <v>25</v>
      </c>
      <c r="J44" s="95">
        <v>2226</v>
      </c>
      <c r="K44" s="71">
        <v>24.7</v>
      </c>
      <c r="L44" s="70">
        <v>2</v>
      </c>
      <c r="M44" s="60">
        <v>0</v>
      </c>
      <c r="N44" s="71">
        <v>2</v>
      </c>
      <c r="O44" s="71">
        <v>2</v>
      </c>
      <c r="P44" s="60">
        <v>0</v>
      </c>
      <c r="Q44" s="60">
        <v>0</v>
      </c>
      <c r="R44" s="71">
        <v>6</v>
      </c>
      <c r="S44" s="60">
        <v>0</v>
      </c>
      <c r="T44" s="70">
        <v>1.4</v>
      </c>
      <c r="U44" s="71">
        <v>1.4</v>
      </c>
      <c r="V44" s="71">
        <v>0.2</v>
      </c>
      <c r="W44" s="71">
        <v>1.6</v>
      </c>
      <c r="X44" s="70">
        <v>24</v>
      </c>
      <c r="Y44" s="71">
        <v>89</v>
      </c>
      <c r="Z44" s="71">
        <v>19</v>
      </c>
      <c r="AA44" s="70">
        <v>0.08</v>
      </c>
      <c r="AB44" s="60">
        <v>0</v>
      </c>
      <c r="AC44" s="71">
        <v>0.08</v>
      </c>
      <c r="AD44" s="71">
        <v>0.08</v>
      </c>
      <c r="AE44" s="71">
        <v>0.08</v>
      </c>
      <c r="AF44" s="70">
        <v>0.05</v>
      </c>
      <c r="AG44" s="71">
        <v>0.01</v>
      </c>
      <c r="AH44" s="71">
        <v>0.06</v>
      </c>
      <c r="AI44" s="71">
        <v>0.05</v>
      </c>
      <c r="AJ44" s="71">
        <v>0.06</v>
      </c>
      <c r="AK44" s="63" t="s">
        <v>25</v>
      </c>
    </row>
    <row r="45" spans="1:37" ht="17.25" thickBot="1">
      <c r="A45" s="72">
        <v>211</v>
      </c>
      <c r="B45" s="57" t="s">
        <v>197</v>
      </c>
      <c r="C45" s="58" t="s">
        <v>1835</v>
      </c>
      <c r="D45" s="69" t="s">
        <v>1852</v>
      </c>
      <c r="E45" s="58" t="s">
        <v>73</v>
      </c>
      <c r="F45" s="69" t="s">
        <v>4506</v>
      </c>
      <c r="G45" s="69">
        <v>1991</v>
      </c>
      <c r="H45" s="70">
        <v>26</v>
      </c>
      <c r="I45" s="71">
        <v>24</v>
      </c>
      <c r="J45" s="95">
        <v>2214</v>
      </c>
      <c r="K45" s="71">
        <v>24.6</v>
      </c>
      <c r="L45" s="70">
        <v>4</v>
      </c>
      <c r="M45" s="71">
        <v>10</v>
      </c>
      <c r="N45" s="71">
        <v>14</v>
      </c>
      <c r="O45" s="71">
        <v>3</v>
      </c>
      <c r="P45" s="71">
        <v>1</v>
      </c>
      <c r="Q45" s="71">
        <v>1</v>
      </c>
      <c r="R45" s="71">
        <v>4</v>
      </c>
      <c r="S45" s="60">
        <v>0</v>
      </c>
      <c r="T45" s="70">
        <v>5.3</v>
      </c>
      <c r="U45" s="71">
        <v>4.5999999999999996</v>
      </c>
      <c r="V45" s="71">
        <v>6.8</v>
      </c>
      <c r="W45" s="71">
        <v>11.4</v>
      </c>
      <c r="X45" s="70">
        <v>60</v>
      </c>
      <c r="Y45" s="71">
        <v>222</v>
      </c>
      <c r="Z45" s="71">
        <v>133</v>
      </c>
      <c r="AA45" s="70">
        <v>0.16</v>
      </c>
      <c r="AB45" s="71">
        <v>0.41</v>
      </c>
      <c r="AC45" s="71">
        <v>0.56999999999999995</v>
      </c>
      <c r="AD45" s="71">
        <v>0.12</v>
      </c>
      <c r="AE45" s="71">
        <v>0.53</v>
      </c>
      <c r="AF45" s="70">
        <v>0.22</v>
      </c>
      <c r="AG45" s="71">
        <v>0.28000000000000003</v>
      </c>
      <c r="AH45" s="71">
        <v>0.49</v>
      </c>
      <c r="AI45" s="71">
        <v>0.19</v>
      </c>
      <c r="AJ45" s="71">
        <v>0.46</v>
      </c>
      <c r="AK45" s="63" t="s">
        <v>25</v>
      </c>
    </row>
    <row r="46" spans="1:37" ht="17.25" thickBot="1">
      <c r="A46" s="72">
        <v>129</v>
      </c>
      <c r="B46" s="57" t="s">
        <v>159</v>
      </c>
      <c r="C46" s="58" t="s">
        <v>1811</v>
      </c>
      <c r="D46" s="69" t="s">
        <v>104</v>
      </c>
      <c r="E46" s="58" t="s">
        <v>93</v>
      </c>
      <c r="F46" s="69" t="s">
        <v>4428</v>
      </c>
      <c r="G46" s="69">
        <v>1990</v>
      </c>
      <c r="H46" s="70">
        <v>25</v>
      </c>
      <c r="I46" s="71">
        <v>25</v>
      </c>
      <c r="J46" s="95">
        <v>2209</v>
      </c>
      <c r="K46" s="71">
        <v>24.5</v>
      </c>
      <c r="L46" s="70">
        <v>1</v>
      </c>
      <c r="M46" s="71">
        <v>1</v>
      </c>
      <c r="N46" s="71">
        <v>2</v>
      </c>
      <c r="O46" s="71">
        <v>1</v>
      </c>
      <c r="P46" s="60">
        <v>0</v>
      </c>
      <c r="Q46" s="60">
        <v>0</v>
      </c>
      <c r="R46" s="71">
        <v>7</v>
      </c>
      <c r="S46" s="60">
        <v>0</v>
      </c>
      <c r="T46" s="70">
        <v>1.5</v>
      </c>
      <c r="U46" s="71">
        <v>1.5</v>
      </c>
      <c r="V46" s="71">
        <v>1.4</v>
      </c>
      <c r="W46" s="71">
        <v>2.9</v>
      </c>
      <c r="X46" s="70">
        <v>1</v>
      </c>
      <c r="Y46" s="71">
        <v>49</v>
      </c>
      <c r="Z46" s="71">
        <v>4</v>
      </c>
      <c r="AA46" s="70">
        <v>0.04</v>
      </c>
      <c r="AB46" s="71">
        <v>0.04</v>
      </c>
      <c r="AC46" s="71">
        <v>0.08</v>
      </c>
      <c r="AD46" s="71">
        <v>0.04</v>
      </c>
      <c r="AE46" s="71">
        <v>0.08</v>
      </c>
      <c r="AF46" s="70">
        <v>0.06</v>
      </c>
      <c r="AG46" s="71">
        <v>0.06</v>
      </c>
      <c r="AH46" s="71">
        <v>0.12</v>
      </c>
      <c r="AI46" s="71">
        <v>0.06</v>
      </c>
      <c r="AJ46" s="71">
        <v>0.12</v>
      </c>
      <c r="AK46" s="63" t="s">
        <v>25</v>
      </c>
    </row>
    <row r="47" spans="1:37" ht="17.25" thickBot="1">
      <c r="A47" s="72">
        <v>556</v>
      </c>
      <c r="B47" s="57" t="s">
        <v>362</v>
      </c>
      <c r="C47" s="58" t="s">
        <v>1815</v>
      </c>
      <c r="D47" s="69" t="s">
        <v>103</v>
      </c>
      <c r="E47" s="58" t="s">
        <v>63</v>
      </c>
      <c r="F47" s="69" t="s">
        <v>4791</v>
      </c>
      <c r="G47" s="69">
        <v>1998</v>
      </c>
      <c r="H47" s="70">
        <v>25</v>
      </c>
      <c r="I47" s="71">
        <v>25</v>
      </c>
      <c r="J47" s="95">
        <v>2208</v>
      </c>
      <c r="K47" s="71">
        <v>24.5</v>
      </c>
      <c r="L47" s="70">
        <v>6</v>
      </c>
      <c r="M47" s="71">
        <v>6</v>
      </c>
      <c r="N47" s="71">
        <v>12</v>
      </c>
      <c r="O47" s="71">
        <v>4</v>
      </c>
      <c r="P47" s="71">
        <v>2</v>
      </c>
      <c r="Q47" s="71">
        <v>2</v>
      </c>
      <c r="R47" s="71">
        <v>2</v>
      </c>
      <c r="S47" s="60">
        <v>0</v>
      </c>
      <c r="T47" s="70">
        <v>5.6</v>
      </c>
      <c r="U47" s="71">
        <v>4</v>
      </c>
      <c r="V47" s="71">
        <v>6.2</v>
      </c>
      <c r="W47" s="71">
        <v>10.1</v>
      </c>
      <c r="X47" s="70">
        <v>66</v>
      </c>
      <c r="Y47" s="71">
        <v>241</v>
      </c>
      <c r="Z47" s="71">
        <v>145</v>
      </c>
      <c r="AA47" s="70">
        <v>0.24</v>
      </c>
      <c r="AB47" s="71">
        <v>0.24</v>
      </c>
      <c r="AC47" s="71">
        <v>0.49</v>
      </c>
      <c r="AD47" s="71">
        <v>0.16</v>
      </c>
      <c r="AE47" s="71">
        <v>0.41</v>
      </c>
      <c r="AF47" s="70">
        <v>0.23</v>
      </c>
      <c r="AG47" s="71">
        <v>0.25</v>
      </c>
      <c r="AH47" s="71">
        <v>0.48</v>
      </c>
      <c r="AI47" s="71">
        <v>0.16</v>
      </c>
      <c r="AJ47" s="71">
        <v>0.41</v>
      </c>
      <c r="AK47" s="63" t="s">
        <v>25</v>
      </c>
    </row>
    <row r="48" spans="1:37" ht="17.25" thickBot="1">
      <c r="A48" s="72">
        <v>32</v>
      </c>
      <c r="B48" s="57" t="s">
        <v>120</v>
      </c>
      <c r="C48" s="58" t="s">
        <v>1813</v>
      </c>
      <c r="D48" s="69" t="s">
        <v>111</v>
      </c>
      <c r="E48" s="58" t="s">
        <v>91</v>
      </c>
      <c r="F48" s="69" t="s">
        <v>4340</v>
      </c>
      <c r="G48" s="69">
        <v>1993</v>
      </c>
      <c r="H48" s="70">
        <v>25</v>
      </c>
      <c r="I48" s="71">
        <v>25</v>
      </c>
      <c r="J48" s="95">
        <v>2204</v>
      </c>
      <c r="K48" s="71">
        <v>24.5</v>
      </c>
      <c r="L48" s="59">
        <v>0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71">
        <v>1</v>
      </c>
      <c r="S48" s="60">
        <v>0</v>
      </c>
      <c r="T48" s="59">
        <v>0</v>
      </c>
      <c r="U48" s="60">
        <v>0</v>
      </c>
      <c r="V48" s="60">
        <v>0</v>
      </c>
      <c r="W48" s="60">
        <v>0</v>
      </c>
      <c r="X48" s="59">
        <v>0</v>
      </c>
      <c r="Y48" s="71">
        <v>1</v>
      </c>
      <c r="Z48" s="60">
        <v>0</v>
      </c>
      <c r="AA48" s="59">
        <v>0</v>
      </c>
      <c r="AB48" s="60">
        <v>0</v>
      </c>
      <c r="AC48" s="60">
        <v>0</v>
      </c>
      <c r="AD48" s="60">
        <v>0</v>
      </c>
      <c r="AE48" s="60">
        <v>0</v>
      </c>
      <c r="AF48" s="59">
        <v>0</v>
      </c>
      <c r="AG48" s="60">
        <v>0</v>
      </c>
      <c r="AH48" s="60">
        <v>0</v>
      </c>
      <c r="AI48" s="60">
        <v>0</v>
      </c>
      <c r="AJ48" s="60">
        <v>0</v>
      </c>
      <c r="AK48" s="63" t="s">
        <v>25</v>
      </c>
    </row>
    <row r="49" spans="1:37" ht="17.25" thickBot="1">
      <c r="A49" s="72">
        <v>183</v>
      </c>
      <c r="B49" s="57" t="s">
        <v>2627</v>
      </c>
      <c r="C49" s="58" t="s">
        <v>1811</v>
      </c>
      <c r="D49" s="69" t="s">
        <v>111</v>
      </c>
      <c r="E49" s="58" t="s">
        <v>2343</v>
      </c>
      <c r="F49" s="69" t="s">
        <v>4480</v>
      </c>
      <c r="G49" s="69">
        <v>1991</v>
      </c>
      <c r="H49" s="70">
        <v>25</v>
      </c>
      <c r="I49" s="71">
        <v>24</v>
      </c>
      <c r="J49" s="95">
        <v>2199</v>
      </c>
      <c r="K49" s="71">
        <v>24.4</v>
      </c>
      <c r="L49" s="59">
        <v>0</v>
      </c>
      <c r="M49" s="60">
        <v>0</v>
      </c>
      <c r="N49" s="60">
        <v>0</v>
      </c>
      <c r="O49" s="60">
        <v>0</v>
      </c>
      <c r="P49" s="60">
        <v>0</v>
      </c>
      <c r="Q49" s="60">
        <v>0</v>
      </c>
      <c r="R49" s="71">
        <v>2</v>
      </c>
      <c r="S49" s="60">
        <v>0</v>
      </c>
      <c r="T49" s="59">
        <v>0</v>
      </c>
      <c r="U49" s="60">
        <v>0</v>
      </c>
      <c r="V49" s="60">
        <v>0</v>
      </c>
      <c r="W49" s="60">
        <v>0</v>
      </c>
      <c r="X49" s="59">
        <v>0</v>
      </c>
      <c r="Y49" s="60">
        <v>0</v>
      </c>
      <c r="Z49" s="60">
        <v>0</v>
      </c>
      <c r="AA49" s="59">
        <v>0</v>
      </c>
      <c r="AB49" s="60">
        <v>0</v>
      </c>
      <c r="AC49" s="60">
        <v>0</v>
      </c>
      <c r="AD49" s="60">
        <v>0</v>
      </c>
      <c r="AE49" s="60">
        <v>0</v>
      </c>
      <c r="AF49" s="59">
        <v>0</v>
      </c>
      <c r="AG49" s="60">
        <v>0</v>
      </c>
      <c r="AH49" s="60">
        <v>0</v>
      </c>
      <c r="AI49" s="60">
        <v>0</v>
      </c>
      <c r="AJ49" s="60">
        <v>0</v>
      </c>
      <c r="AK49" s="63" t="s">
        <v>25</v>
      </c>
    </row>
    <row r="50" spans="1:37" ht="17.25" thickBot="1">
      <c r="A50" s="72">
        <v>21</v>
      </c>
      <c r="B50" s="57" t="s">
        <v>113</v>
      </c>
      <c r="C50" s="58" t="s">
        <v>1820</v>
      </c>
      <c r="D50" s="69" t="s">
        <v>1809</v>
      </c>
      <c r="E50" s="58" t="s">
        <v>65</v>
      </c>
      <c r="F50" s="69" t="s">
        <v>4332</v>
      </c>
      <c r="G50" s="69">
        <v>2000</v>
      </c>
      <c r="H50" s="70">
        <v>28</v>
      </c>
      <c r="I50" s="71">
        <v>26</v>
      </c>
      <c r="J50" s="95">
        <v>2197</v>
      </c>
      <c r="K50" s="71">
        <v>24.4</v>
      </c>
      <c r="L50" s="70">
        <v>8</v>
      </c>
      <c r="M50" s="71">
        <v>7</v>
      </c>
      <c r="N50" s="71">
        <v>15</v>
      </c>
      <c r="O50" s="71">
        <v>7</v>
      </c>
      <c r="P50" s="71">
        <v>1</v>
      </c>
      <c r="Q50" s="71">
        <v>1</v>
      </c>
      <c r="R50" s="71">
        <v>2</v>
      </c>
      <c r="S50" s="60">
        <v>0</v>
      </c>
      <c r="T50" s="70">
        <v>9</v>
      </c>
      <c r="U50" s="71">
        <v>8.1999999999999993</v>
      </c>
      <c r="V50" s="71">
        <v>6.2</v>
      </c>
      <c r="W50" s="71">
        <v>14.5</v>
      </c>
      <c r="X50" s="70">
        <v>52</v>
      </c>
      <c r="Y50" s="71">
        <v>87</v>
      </c>
      <c r="Z50" s="71">
        <v>144</v>
      </c>
      <c r="AA50" s="70">
        <v>0.33</v>
      </c>
      <c r="AB50" s="71">
        <v>0.28999999999999998</v>
      </c>
      <c r="AC50" s="71">
        <v>0.61</v>
      </c>
      <c r="AD50" s="71">
        <v>0.28999999999999998</v>
      </c>
      <c r="AE50" s="71">
        <v>0.56999999999999995</v>
      </c>
      <c r="AF50" s="70">
        <v>0.37</v>
      </c>
      <c r="AG50" s="71">
        <v>0.25</v>
      </c>
      <c r="AH50" s="71">
        <v>0.62</v>
      </c>
      <c r="AI50" s="71">
        <v>0.34</v>
      </c>
      <c r="AJ50" s="71">
        <v>0.59</v>
      </c>
      <c r="AK50" s="63" t="s">
        <v>25</v>
      </c>
    </row>
    <row r="51" spans="1:37" ht="17.25" thickBot="1">
      <c r="A51" s="72">
        <v>101</v>
      </c>
      <c r="B51" s="57" t="s">
        <v>143</v>
      </c>
      <c r="C51" s="58" t="s">
        <v>1810</v>
      </c>
      <c r="D51" s="69" t="s">
        <v>103</v>
      </c>
      <c r="E51" s="58" t="s">
        <v>95</v>
      </c>
      <c r="F51" s="69" t="s">
        <v>4403</v>
      </c>
      <c r="G51" s="69">
        <v>1995</v>
      </c>
      <c r="H51" s="70">
        <v>28</v>
      </c>
      <c r="I51" s="71">
        <v>27</v>
      </c>
      <c r="J51" s="95">
        <v>2189</v>
      </c>
      <c r="K51" s="71">
        <v>24.3</v>
      </c>
      <c r="L51" s="59">
        <v>0</v>
      </c>
      <c r="M51" s="71">
        <v>4</v>
      </c>
      <c r="N51" s="71">
        <v>4</v>
      </c>
      <c r="O51" s="60">
        <v>0</v>
      </c>
      <c r="P51" s="60">
        <v>0</v>
      </c>
      <c r="Q51" s="60">
        <v>0</v>
      </c>
      <c r="R51" s="71">
        <v>4</v>
      </c>
      <c r="S51" s="60">
        <v>0</v>
      </c>
      <c r="T51" s="70">
        <v>1.5</v>
      </c>
      <c r="U51" s="71">
        <v>1.5</v>
      </c>
      <c r="V51" s="71">
        <v>4.4000000000000004</v>
      </c>
      <c r="W51" s="71">
        <v>5.9</v>
      </c>
      <c r="X51" s="70">
        <v>47</v>
      </c>
      <c r="Y51" s="71">
        <v>113</v>
      </c>
      <c r="Z51" s="71">
        <v>67</v>
      </c>
      <c r="AA51" s="59">
        <v>0</v>
      </c>
      <c r="AB51" s="71">
        <v>0.16</v>
      </c>
      <c r="AC51" s="71">
        <v>0.16</v>
      </c>
      <c r="AD51" s="60">
        <v>0</v>
      </c>
      <c r="AE51" s="71">
        <v>0.16</v>
      </c>
      <c r="AF51" s="70">
        <v>0.06</v>
      </c>
      <c r="AG51" s="71">
        <v>0.18</v>
      </c>
      <c r="AH51" s="71">
        <v>0.24</v>
      </c>
      <c r="AI51" s="71">
        <v>0.06</v>
      </c>
      <c r="AJ51" s="71">
        <v>0.24</v>
      </c>
      <c r="AK51" s="63" t="s">
        <v>25</v>
      </c>
    </row>
    <row r="52" spans="1:37" ht="17.25" thickBot="1">
      <c r="A52" s="72">
        <v>205</v>
      </c>
      <c r="B52" s="57" t="s">
        <v>195</v>
      </c>
      <c r="C52" s="58" t="s">
        <v>1811</v>
      </c>
      <c r="D52" s="69" t="s">
        <v>102</v>
      </c>
      <c r="E52" s="58" t="s">
        <v>67</v>
      </c>
      <c r="F52" s="69" t="s">
        <v>4501</v>
      </c>
      <c r="G52" s="69">
        <v>2001</v>
      </c>
      <c r="H52" s="70">
        <v>27</v>
      </c>
      <c r="I52" s="71">
        <v>26</v>
      </c>
      <c r="J52" s="95">
        <v>2187</v>
      </c>
      <c r="K52" s="71">
        <v>24.3</v>
      </c>
      <c r="L52" s="70">
        <v>9</v>
      </c>
      <c r="M52" s="71">
        <v>5</v>
      </c>
      <c r="N52" s="71">
        <v>14</v>
      </c>
      <c r="O52" s="71">
        <v>8</v>
      </c>
      <c r="P52" s="71">
        <v>1</v>
      </c>
      <c r="Q52" s="71">
        <v>1</v>
      </c>
      <c r="R52" s="71">
        <v>8</v>
      </c>
      <c r="S52" s="60">
        <v>0</v>
      </c>
      <c r="T52" s="70">
        <v>7.8</v>
      </c>
      <c r="U52" s="71">
        <v>7</v>
      </c>
      <c r="V52" s="71">
        <v>4.7</v>
      </c>
      <c r="W52" s="71">
        <v>11.6</v>
      </c>
      <c r="X52" s="70">
        <v>94</v>
      </c>
      <c r="Y52" s="71">
        <v>76</v>
      </c>
      <c r="Z52" s="71">
        <v>166</v>
      </c>
      <c r="AA52" s="70">
        <v>0.37</v>
      </c>
      <c r="AB52" s="71">
        <v>0.21</v>
      </c>
      <c r="AC52" s="71">
        <v>0.57999999999999996</v>
      </c>
      <c r="AD52" s="71">
        <v>0.33</v>
      </c>
      <c r="AE52" s="71">
        <v>0.53</v>
      </c>
      <c r="AF52" s="70">
        <v>0.32</v>
      </c>
      <c r="AG52" s="71">
        <v>0.19</v>
      </c>
      <c r="AH52" s="71">
        <v>0.51</v>
      </c>
      <c r="AI52" s="71">
        <v>0.28999999999999998</v>
      </c>
      <c r="AJ52" s="71">
        <v>0.48</v>
      </c>
      <c r="AK52" s="63" t="s">
        <v>25</v>
      </c>
    </row>
    <row r="53" spans="1:37" ht="17.25" thickBot="1">
      <c r="A53" s="72">
        <v>190</v>
      </c>
      <c r="B53" s="57" t="s">
        <v>185</v>
      </c>
      <c r="C53" s="58" t="s">
        <v>1811</v>
      </c>
      <c r="D53" s="69" t="s">
        <v>103</v>
      </c>
      <c r="E53" s="58" t="s">
        <v>81</v>
      </c>
      <c r="F53" s="69" t="s">
        <v>4487</v>
      </c>
      <c r="G53" s="69">
        <v>2000</v>
      </c>
      <c r="H53" s="70">
        <v>26</v>
      </c>
      <c r="I53" s="71">
        <v>26</v>
      </c>
      <c r="J53" s="95">
        <v>2182</v>
      </c>
      <c r="K53" s="71">
        <v>24.2</v>
      </c>
      <c r="L53" s="70">
        <v>2</v>
      </c>
      <c r="M53" s="71">
        <v>5</v>
      </c>
      <c r="N53" s="71">
        <v>7</v>
      </c>
      <c r="O53" s="71">
        <v>2</v>
      </c>
      <c r="P53" s="60">
        <v>0</v>
      </c>
      <c r="Q53" s="60">
        <v>0</v>
      </c>
      <c r="R53" s="71">
        <v>7</v>
      </c>
      <c r="S53" s="71">
        <v>1</v>
      </c>
      <c r="T53" s="70">
        <v>2.4</v>
      </c>
      <c r="U53" s="71">
        <v>2.4</v>
      </c>
      <c r="V53" s="71">
        <v>4.2</v>
      </c>
      <c r="W53" s="71">
        <v>6.5</v>
      </c>
      <c r="X53" s="70">
        <v>41</v>
      </c>
      <c r="Y53" s="71">
        <v>134</v>
      </c>
      <c r="Z53" s="71">
        <v>87</v>
      </c>
      <c r="AA53" s="70">
        <v>0.08</v>
      </c>
      <c r="AB53" s="71">
        <v>0.21</v>
      </c>
      <c r="AC53" s="71">
        <v>0.28999999999999998</v>
      </c>
      <c r="AD53" s="71">
        <v>0.08</v>
      </c>
      <c r="AE53" s="71">
        <v>0.28999999999999998</v>
      </c>
      <c r="AF53" s="70">
        <v>0.1</v>
      </c>
      <c r="AG53" s="71">
        <v>0.17</v>
      </c>
      <c r="AH53" s="71">
        <v>0.27</v>
      </c>
      <c r="AI53" s="71">
        <v>0.1</v>
      </c>
      <c r="AJ53" s="71">
        <v>0.27</v>
      </c>
      <c r="AK53" s="63" t="s">
        <v>25</v>
      </c>
    </row>
    <row r="54" spans="1:37" ht="17.25" thickBot="1">
      <c r="A54" s="72">
        <v>289</v>
      </c>
      <c r="B54" s="57" t="s">
        <v>235</v>
      </c>
      <c r="C54" s="58" t="s">
        <v>1827</v>
      </c>
      <c r="D54" s="69" t="s">
        <v>103</v>
      </c>
      <c r="E54" s="58" t="s">
        <v>93</v>
      </c>
      <c r="F54" s="69" t="s">
        <v>4571</v>
      </c>
      <c r="G54" s="69">
        <v>1993</v>
      </c>
      <c r="H54" s="70">
        <v>25</v>
      </c>
      <c r="I54" s="71">
        <v>25</v>
      </c>
      <c r="J54" s="95">
        <v>2179</v>
      </c>
      <c r="K54" s="71">
        <v>24.2</v>
      </c>
      <c r="L54" s="70">
        <v>4</v>
      </c>
      <c r="M54" s="60">
        <v>0</v>
      </c>
      <c r="N54" s="71">
        <v>4</v>
      </c>
      <c r="O54" s="71">
        <v>4</v>
      </c>
      <c r="P54" s="60">
        <v>0</v>
      </c>
      <c r="Q54" s="60">
        <v>0</v>
      </c>
      <c r="R54" s="71">
        <v>10</v>
      </c>
      <c r="S54" s="71">
        <v>1</v>
      </c>
      <c r="T54" s="70">
        <v>4.0999999999999996</v>
      </c>
      <c r="U54" s="71">
        <v>4.0999999999999996</v>
      </c>
      <c r="V54" s="71">
        <v>0.8</v>
      </c>
      <c r="W54" s="71">
        <v>4.8</v>
      </c>
      <c r="X54" s="70">
        <v>25</v>
      </c>
      <c r="Y54" s="71">
        <v>58</v>
      </c>
      <c r="Z54" s="71">
        <v>39</v>
      </c>
      <c r="AA54" s="70">
        <v>0.17</v>
      </c>
      <c r="AB54" s="60">
        <v>0</v>
      </c>
      <c r="AC54" s="71">
        <v>0.17</v>
      </c>
      <c r="AD54" s="71">
        <v>0.17</v>
      </c>
      <c r="AE54" s="71">
        <v>0.17</v>
      </c>
      <c r="AF54" s="70">
        <v>0.17</v>
      </c>
      <c r="AG54" s="71">
        <v>0.03</v>
      </c>
      <c r="AH54" s="71">
        <v>0.2</v>
      </c>
      <c r="AI54" s="71">
        <v>0.17</v>
      </c>
      <c r="AJ54" s="71">
        <v>0.2</v>
      </c>
      <c r="AK54" s="63" t="s">
        <v>25</v>
      </c>
    </row>
    <row r="55" spans="1:37" ht="17.25" thickBot="1">
      <c r="A55" s="72">
        <v>148</v>
      </c>
      <c r="B55" s="57" t="s">
        <v>166</v>
      </c>
      <c r="C55" s="58" t="s">
        <v>1821</v>
      </c>
      <c r="D55" s="69" t="s">
        <v>104</v>
      </c>
      <c r="E55" s="58" t="s">
        <v>63</v>
      </c>
      <c r="F55" s="69" t="s">
        <v>4447</v>
      </c>
      <c r="G55" s="69">
        <v>1997</v>
      </c>
      <c r="H55" s="70">
        <v>26</v>
      </c>
      <c r="I55" s="71">
        <v>24</v>
      </c>
      <c r="J55" s="95">
        <v>2176</v>
      </c>
      <c r="K55" s="71">
        <v>24.2</v>
      </c>
      <c r="L55" s="70">
        <v>4</v>
      </c>
      <c r="M55" s="60">
        <v>0</v>
      </c>
      <c r="N55" s="71">
        <v>4</v>
      </c>
      <c r="O55" s="71">
        <v>4</v>
      </c>
      <c r="P55" s="60">
        <v>0</v>
      </c>
      <c r="Q55" s="60">
        <v>0</v>
      </c>
      <c r="R55" s="71">
        <v>3</v>
      </c>
      <c r="S55" s="60">
        <v>0</v>
      </c>
      <c r="T55" s="70">
        <v>3.3</v>
      </c>
      <c r="U55" s="71">
        <v>3.3</v>
      </c>
      <c r="V55" s="71">
        <v>0.7</v>
      </c>
      <c r="W55" s="71">
        <v>3.9</v>
      </c>
      <c r="X55" s="70">
        <v>12</v>
      </c>
      <c r="Y55" s="71">
        <v>97</v>
      </c>
      <c r="Z55" s="71">
        <v>8</v>
      </c>
      <c r="AA55" s="70">
        <v>0.17</v>
      </c>
      <c r="AB55" s="60">
        <v>0</v>
      </c>
      <c r="AC55" s="71">
        <v>0.17</v>
      </c>
      <c r="AD55" s="71">
        <v>0.17</v>
      </c>
      <c r="AE55" s="71">
        <v>0.17</v>
      </c>
      <c r="AF55" s="70">
        <v>0.14000000000000001</v>
      </c>
      <c r="AG55" s="71">
        <v>0.03</v>
      </c>
      <c r="AH55" s="71">
        <v>0.16</v>
      </c>
      <c r="AI55" s="71">
        <v>0.14000000000000001</v>
      </c>
      <c r="AJ55" s="71">
        <v>0.16</v>
      </c>
      <c r="AK55" s="63" t="s">
        <v>25</v>
      </c>
    </row>
    <row r="56" spans="1:37" ht="17.25" thickBot="1">
      <c r="A56" s="72">
        <v>374</v>
      </c>
      <c r="B56" s="57" t="s">
        <v>279</v>
      </c>
      <c r="C56" s="58" t="s">
        <v>1824</v>
      </c>
      <c r="D56" s="69" t="s">
        <v>103</v>
      </c>
      <c r="E56" s="58" t="s">
        <v>77</v>
      </c>
      <c r="F56" s="69" t="s">
        <v>4640</v>
      </c>
      <c r="G56" s="69">
        <v>1994</v>
      </c>
      <c r="H56" s="70">
        <v>26</v>
      </c>
      <c r="I56" s="71">
        <v>26</v>
      </c>
      <c r="J56" s="95">
        <v>2175</v>
      </c>
      <c r="K56" s="71">
        <v>24.2</v>
      </c>
      <c r="L56" s="70">
        <v>2</v>
      </c>
      <c r="M56" s="71">
        <v>1</v>
      </c>
      <c r="N56" s="71">
        <v>3</v>
      </c>
      <c r="O56" s="71">
        <v>2</v>
      </c>
      <c r="P56" s="60">
        <v>0</v>
      </c>
      <c r="Q56" s="60">
        <v>0</v>
      </c>
      <c r="R56" s="71">
        <v>8</v>
      </c>
      <c r="S56" s="60">
        <v>0</v>
      </c>
      <c r="T56" s="70">
        <v>3.4</v>
      </c>
      <c r="U56" s="71">
        <v>3.4</v>
      </c>
      <c r="V56" s="71">
        <v>1.7</v>
      </c>
      <c r="W56" s="71">
        <v>5.0999999999999996</v>
      </c>
      <c r="X56" s="70">
        <v>11</v>
      </c>
      <c r="Y56" s="71">
        <v>146</v>
      </c>
      <c r="Z56" s="71">
        <v>39</v>
      </c>
      <c r="AA56" s="70">
        <v>0.08</v>
      </c>
      <c r="AB56" s="71">
        <v>0.04</v>
      </c>
      <c r="AC56" s="71">
        <v>0.12</v>
      </c>
      <c r="AD56" s="71">
        <v>0.08</v>
      </c>
      <c r="AE56" s="71">
        <v>0.12</v>
      </c>
      <c r="AF56" s="70">
        <v>0.14000000000000001</v>
      </c>
      <c r="AG56" s="71">
        <v>7.0000000000000007E-2</v>
      </c>
      <c r="AH56" s="71">
        <v>0.21</v>
      </c>
      <c r="AI56" s="71">
        <v>0.14000000000000001</v>
      </c>
      <c r="AJ56" s="71">
        <v>0.21</v>
      </c>
      <c r="AK56" s="63" t="s">
        <v>25</v>
      </c>
    </row>
    <row r="57" spans="1:37" ht="17.25" thickBot="1">
      <c r="A57" s="72">
        <v>278</v>
      </c>
      <c r="B57" s="57" t="s">
        <v>229</v>
      </c>
      <c r="C57" s="58" t="s">
        <v>1811</v>
      </c>
      <c r="D57" s="69" t="s">
        <v>104</v>
      </c>
      <c r="E57" s="58" t="s">
        <v>83</v>
      </c>
      <c r="F57" s="69" t="s">
        <v>4560</v>
      </c>
      <c r="G57" s="69">
        <v>1997</v>
      </c>
      <c r="H57" s="70">
        <v>25</v>
      </c>
      <c r="I57" s="71">
        <v>25</v>
      </c>
      <c r="J57" s="95">
        <v>2170</v>
      </c>
      <c r="K57" s="71">
        <v>24.1</v>
      </c>
      <c r="L57" s="59">
        <v>0</v>
      </c>
      <c r="M57" s="60">
        <v>0</v>
      </c>
      <c r="N57" s="60">
        <v>0</v>
      </c>
      <c r="O57" s="60">
        <v>0</v>
      </c>
      <c r="P57" s="60">
        <v>0</v>
      </c>
      <c r="Q57" s="60">
        <v>0</v>
      </c>
      <c r="R57" s="71">
        <v>5</v>
      </c>
      <c r="S57" s="60">
        <v>0</v>
      </c>
      <c r="T57" s="70">
        <v>1.9</v>
      </c>
      <c r="U57" s="71">
        <v>1.9</v>
      </c>
      <c r="V57" s="71">
        <v>0.4</v>
      </c>
      <c r="W57" s="71">
        <v>2.2999999999999998</v>
      </c>
      <c r="X57" s="70">
        <v>26</v>
      </c>
      <c r="Y57" s="71">
        <v>98</v>
      </c>
      <c r="Z57" s="71">
        <v>21</v>
      </c>
      <c r="AA57" s="59">
        <v>0</v>
      </c>
      <c r="AB57" s="60">
        <v>0</v>
      </c>
      <c r="AC57" s="60">
        <v>0</v>
      </c>
      <c r="AD57" s="60">
        <v>0</v>
      </c>
      <c r="AE57" s="60">
        <v>0</v>
      </c>
      <c r="AF57" s="70">
        <v>0.08</v>
      </c>
      <c r="AG57" s="71">
        <v>0.02</v>
      </c>
      <c r="AH57" s="71">
        <v>0.1</v>
      </c>
      <c r="AI57" s="71">
        <v>0.08</v>
      </c>
      <c r="AJ57" s="71">
        <v>0.1</v>
      </c>
      <c r="AK57" s="63" t="s">
        <v>25</v>
      </c>
    </row>
    <row r="58" spans="1:37" ht="17.25" thickBot="1">
      <c r="A58" s="72">
        <v>481</v>
      </c>
      <c r="B58" s="57" t="s">
        <v>2658</v>
      </c>
      <c r="C58" s="58" t="s">
        <v>1821</v>
      </c>
      <c r="D58" s="69" t="s">
        <v>103</v>
      </c>
      <c r="E58" s="58" t="s">
        <v>2343</v>
      </c>
      <c r="F58" s="69" t="s">
        <v>4720</v>
      </c>
      <c r="G58" s="69">
        <v>1999</v>
      </c>
      <c r="H58" s="70">
        <v>27</v>
      </c>
      <c r="I58" s="71">
        <v>25</v>
      </c>
      <c r="J58" s="95">
        <v>2167</v>
      </c>
      <c r="K58" s="71">
        <v>24.1</v>
      </c>
      <c r="L58" s="70">
        <v>1</v>
      </c>
      <c r="M58" s="60">
        <v>0</v>
      </c>
      <c r="N58" s="71">
        <v>1</v>
      </c>
      <c r="O58" s="71">
        <v>1</v>
      </c>
      <c r="P58" s="60">
        <v>0</v>
      </c>
      <c r="Q58" s="60">
        <v>0</v>
      </c>
      <c r="R58" s="71">
        <v>2</v>
      </c>
      <c r="S58" s="60">
        <v>0</v>
      </c>
      <c r="T58" s="70">
        <v>0.4</v>
      </c>
      <c r="U58" s="71">
        <v>0.4</v>
      </c>
      <c r="V58" s="71">
        <v>0.2</v>
      </c>
      <c r="W58" s="71">
        <v>0.6</v>
      </c>
      <c r="X58" s="70">
        <v>6</v>
      </c>
      <c r="Y58" s="71">
        <v>53</v>
      </c>
      <c r="Z58" s="71">
        <v>17</v>
      </c>
      <c r="AA58" s="70">
        <v>0.04</v>
      </c>
      <c r="AB58" s="60">
        <v>0</v>
      </c>
      <c r="AC58" s="71">
        <v>0.04</v>
      </c>
      <c r="AD58" s="71">
        <v>0.04</v>
      </c>
      <c r="AE58" s="71">
        <v>0.04</v>
      </c>
      <c r="AF58" s="70">
        <v>0.02</v>
      </c>
      <c r="AG58" s="71">
        <v>0.01</v>
      </c>
      <c r="AH58" s="71">
        <v>0.03</v>
      </c>
      <c r="AI58" s="71">
        <v>0.02</v>
      </c>
      <c r="AJ58" s="71">
        <v>0.03</v>
      </c>
      <c r="AK58" s="63" t="s">
        <v>25</v>
      </c>
    </row>
    <row r="59" spans="1:37" ht="17.25" thickBot="1">
      <c r="A59" s="72">
        <v>442</v>
      </c>
      <c r="B59" s="57" t="s">
        <v>305</v>
      </c>
      <c r="C59" s="58" t="s">
        <v>1819</v>
      </c>
      <c r="D59" s="69" t="s">
        <v>103</v>
      </c>
      <c r="E59" s="58" t="s">
        <v>65</v>
      </c>
      <c r="F59" s="69" t="s">
        <v>4692</v>
      </c>
      <c r="G59" s="69">
        <v>1996</v>
      </c>
      <c r="H59" s="70">
        <v>25</v>
      </c>
      <c r="I59" s="71">
        <v>25</v>
      </c>
      <c r="J59" s="95">
        <v>2166</v>
      </c>
      <c r="K59" s="71">
        <v>24.1</v>
      </c>
      <c r="L59" s="70">
        <v>6</v>
      </c>
      <c r="M59" s="71">
        <v>5</v>
      </c>
      <c r="N59" s="71">
        <v>11</v>
      </c>
      <c r="O59" s="71">
        <v>6</v>
      </c>
      <c r="P59" s="60">
        <v>0</v>
      </c>
      <c r="Q59" s="60">
        <v>0</v>
      </c>
      <c r="R59" s="71">
        <v>8</v>
      </c>
      <c r="S59" s="71">
        <v>1</v>
      </c>
      <c r="T59" s="70">
        <v>3.3</v>
      </c>
      <c r="U59" s="71">
        <v>3.3</v>
      </c>
      <c r="V59" s="71">
        <v>2.6</v>
      </c>
      <c r="W59" s="71">
        <v>5.8</v>
      </c>
      <c r="X59" s="70">
        <v>61</v>
      </c>
      <c r="Y59" s="71">
        <v>264</v>
      </c>
      <c r="Z59" s="71">
        <v>46</v>
      </c>
      <c r="AA59" s="70">
        <v>0.25</v>
      </c>
      <c r="AB59" s="71">
        <v>0.21</v>
      </c>
      <c r="AC59" s="71">
        <v>0.46</v>
      </c>
      <c r="AD59" s="71">
        <v>0.25</v>
      </c>
      <c r="AE59" s="71">
        <v>0.46</v>
      </c>
      <c r="AF59" s="70">
        <v>0.14000000000000001</v>
      </c>
      <c r="AG59" s="71">
        <v>0.11</v>
      </c>
      <c r="AH59" s="71">
        <v>0.24</v>
      </c>
      <c r="AI59" s="71">
        <v>0.14000000000000001</v>
      </c>
      <c r="AJ59" s="71">
        <v>0.24</v>
      </c>
      <c r="AK59" s="63" t="s">
        <v>25</v>
      </c>
    </row>
    <row r="60" spans="1:37" ht="17.25" thickBot="1">
      <c r="A60" s="72">
        <v>508</v>
      </c>
      <c r="B60" s="57" t="s">
        <v>338</v>
      </c>
      <c r="C60" s="58" t="s">
        <v>1811</v>
      </c>
      <c r="D60" s="69" t="s">
        <v>104</v>
      </c>
      <c r="E60" s="58" t="s">
        <v>67</v>
      </c>
      <c r="F60" s="69" t="s">
        <v>4750</v>
      </c>
      <c r="G60" s="69">
        <v>1990</v>
      </c>
      <c r="H60" s="70">
        <v>25</v>
      </c>
      <c r="I60" s="71">
        <v>25</v>
      </c>
      <c r="J60" s="95">
        <v>2163</v>
      </c>
      <c r="K60" s="71">
        <v>24</v>
      </c>
      <c r="L60" s="70">
        <v>1</v>
      </c>
      <c r="M60" s="71">
        <v>10</v>
      </c>
      <c r="N60" s="71">
        <v>11</v>
      </c>
      <c r="O60" s="71">
        <v>1</v>
      </c>
      <c r="P60" s="60">
        <v>0</v>
      </c>
      <c r="Q60" s="60">
        <v>0</v>
      </c>
      <c r="R60" s="71">
        <v>5</v>
      </c>
      <c r="S60" s="60">
        <v>0</v>
      </c>
      <c r="T60" s="70">
        <v>0.7</v>
      </c>
      <c r="U60" s="71">
        <v>0.7</v>
      </c>
      <c r="V60" s="71">
        <v>7.4</v>
      </c>
      <c r="W60" s="71">
        <v>8.1</v>
      </c>
      <c r="X60" s="70">
        <v>34</v>
      </c>
      <c r="Y60" s="71">
        <v>151</v>
      </c>
      <c r="Z60" s="71">
        <v>123</v>
      </c>
      <c r="AA60" s="70">
        <v>0.04</v>
      </c>
      <c r="AB60" s="71">
        <v>0.42</v>
      </c>
      <c r="AC60" s="71">
        <v>0.46</v>
      </c>
      <c r="AD60" s="71">
        <v>0.04</v>
      </c>
      <c r="AE60" s="71">
        <v>0.46</v>
      </c>
      <c r="AF60" s="70">
        <v>0.03</v>
      </c>
      <c r="AG60" s="71">
        <v>0.31</v>
      </c>
      <c r="AH60" s="71">
        <v>0.34</v>
      </c>
      <c r="AI60" s="71">
        <v>0.03</v>
      </c>
      <c r="AJ60" s="71">
        <v>0.34</v>
      </c>
      <c r="AK60" s="63" t="s">
        <v>25</v>
      </c>
    </row>
    <row r="61" spans="1:37" ht="17.25" thickBot="1">
      <c r="A61" s="72">
        <v>416</v>
      </c>
      <c r="B61" s="57" t="s">
        <v>1766</v>
      </c>
      <c r="C61" s="58" t="s">
        <v>1819</v>
      </c>
      <c r="D61" s="69" t="s">
        <v>104</v>
      </c>
      <c r="E61" s="58" t="s">
        <v>71</v>
      </c>
      <c r="F61" s="69" t="s">
        <v>4674</v>
      </c>
      <c r="G61" s="69">
        <v>1999</v>
      </c>
      <c r="H61" s="70">
        <v>24</v>
      </c>
      <c r="I61" s="71">
        <v>24</v>
      </c>
      <c r="J61" s="95">
        <v>2156</v>
      </c>
      <c r="K61" s="71">
        <v>24</v>
      </c>
      <c r="L61" s="59">
        <v>0</v>
      </c>
      <c r="M61" s="71">
        <v>7</v>
      </c>
      <c r="N61" s="71">
        <v>7</v>
      </c>
      <c r="O61" s="60">
        <v>0</v>
      </c>
      <c r="P61" s="60">
        <v>0</v>
      </c>
      <c r="Q61" s="60">
        <v>0</v>
      </c>
      <c r="R61" s="71">
        <v>3</v>
      </c>
      <c r="S61" s="60">
        <v>0</v>
      </c>
      <c r="T61" s="70">
        <v>2.2000000000000002</v>
      </c>
      <c r="U61" s="71">
        <v>2.2000000000000002</v>
      </c>
      <c r="V61" s="71">
        <v>6</v>
      </c>
      <c r="W61" s="71">
        <v>8.1999999999999993</v>
      </c>
      <c r="X61" s="70">
        <v>35</v>
      </c>
      <c r="Y61" s="71">
        <v>121</v>
      </c>
      <c r="Z61" s="71">
        <v>106</v>
      </c>
      <c r="AA61" s="59">
        <v>0</v>
      </c>
      <c r="AB61" s="71">
        <v>0.28999999999999998</v>
      </c>
      <c r="AC61" s="71">
        <v>0.28999999999999998</v>
      </c>
      <c r="AD61" s="60">
        <v>0</v>
      </c>
      <c r="AE61" s="71">
        <v>0.28999999999999998</v>
      </c>
      <c r="AF61" s="70">
        <v>0.09</v>
      </c>
      <c r="AG61" s="71">
        <v>0.25</v>
      </c>
      <c r="AH61" s="71">
        <v>0.34</v>
      </c>
      <c r="AI61" s="71">
        <v>0.09</v>
      </c>
      <c r="AJ61" s="71">
        <v>0.34</v>
      </c>
      <c r="AK61" s="63" t="s">
        <v>25</v>
      </c>
    </row>
    <row r="62" spans="1:37" ht="17.25" thickBot="1">
      <c r="A62" s="72">
        <v>480</v>
      </c>
      <c r="B62" s="57" t="s">
        <v>328</v>
      </c>
      <c r="C62" s="58" t="s">
        <v>1844</v>
      </c>
      <c r="D62" s="69" t="s">
        <v>103</v>
      </c>
      <c r="E62" s="58" t="s">
        <v>91</v>
      </c>
      <c r="F62" s="69" t="s">
        <v>4191</v>
      </c>
      <c r="G62" s="69">
        <v>1995</v>
      </c>
      <c r="H62" s="70">
        <v>27</v>
      </c>
      <c r="I62" s="71">
        <v>25</v>
      </c>
      <c r="J62" s="95">
        <v>2145</v>
      </c>
      <c r="K62" s="71">
        <v>23.8</v>
      </c>
      <c r="L62" s="70">
        <v>6</v>
      </c>
      <c r="M62" s="71">
        <v>1</v>
      </c>
      <c r="N62" s="71">
        <v>7</v>
      </c>
      <c r="O62" s="71">
        <v>6</v>
      </c>
      <c r="P62" s="60">
        <v>0</v>
      </c>
      <c r="Q62" s="60">
        <v>0</v>
      </c>
      <c r="R62" s="71">
        <v>5</v>
      </c>
      <c r="S62" s="60">
        <v>0</v>
      </c>
      <c r="T62" s="70">
        <v>5.6</v>
      </c>
      <c r="U62" s="71">
        <v>5.6</v>
      </c>
      <c r="V62" s="71">
        <v>0.7</v>
      </c>
      <c r="W62" s="71">
        <v>6.3</v>
      </c>
      <c r="X62" s="70">
        <v>6</v>
      </c>
      <c r="Y62" s="71">
        <v>64</v>
      </c>
      <c r="Z62" s="71">
        <v>33</v>
      </c>
      <c r="AA62" s="70">
        <v>0.25</v>
      </c>
      <c r="AB62" s="71">
        <v>0.04</v>
      </c>
      <c r="AC62" s="71">
        <v>0.28999999999999998</v>
      </c>
      <c r="AD62" s="71">
        <v>0.25</v>
      </c>
      <c r="AE62" s="71">
        <v>0.28999999999999998</v>
      </c>
      <c r="AF62" s="70">
        <v>0.24</v>
      </c>
      <c r="AG62" s="71">
        <v>0.03</v>
      </c>
      <c r="AH62" s="71">
        <v>0.26</v>
      </c>
      <c r="AI62" s="71">
        <v>0.24</v>
      </c>
      <c r="AJ62" s="71">
        <v>0.26</v>
      </c>
      <c r="AK62" s="63" t="s">
        <v>25</v>
      </c>
    </row>
    <row r="63" spans="1:37" ht="17.25" thickBot="1">
      <c r="A63" s="72">
        <v>36</v>
      </c>
      <c r="B63" s="57" t="s">
        <v>123</v>
      </c>
      <c r="C63" s="58" t="s">
        <v>1823</v>
      </c>
      <c r="D63" s="69" t="s">
        <v>1818</v>
      </c>
      <c r="E63" s="58" t="s">
        <v>85</v>
      </c>
      <c r="F63" s="69" t="s">
        <v>4344</v>
      </c>
      <c r="G63" s="69">
        <v>1991</v>
      </c>
      <c r="H63" s="70">
        <v>26</v>
      </c>
      <c r="I63" s="71">
        <v>25</v>
      </c>
      <c r="J63" s="95">
        <v>2134</v>
      </c>
      <c r="K63" s="71">
        <v>23.7</v>
      </c>
      <c r="L63" s="70">
        <v>4</v>
      </c>
      <c r="M63" s="71">
        <v>6</v>
      </c>
      <c r="N63" s="71">
        <v>10</v>
      </c>
      <c r="O63" s="71">
        <v>4</v>
      </c>
      <c r="P63" s="60">
        <v>0</v>
      </c>
      <c r="Q63" s="60">
        <v>0</v>
      </c>
      <c r="R63" s="71">
        <v>8</v>
      </c>
      <c r="S63" s="71">
        <v>1</v>
      </c>
      <c r="T63" s="70">
        <v>3.6</v>
      </c>
      <c r="U63" s="71">
        <v>3.6</v>
      </c>
      <c r="V63" s="71">
        <v>4</v>
      </c>
      <c r="W63" s="71">
        <v>7.6</v>
      </c>
      <c r="X63" s="70">
        <v>66</v>
      </c>
      <c r="Y63" s="71">
        <v>58</v>
      </c>
      <c r="Z63" s="71">
        <v>157</v>
      </c>
      <c r="AA63" s="70">
        <v>0.17</v>
      </c>
      <c r="AB63" s="71">
        <v>0.25</v>
      </c>
      <c r="AC63" s="71">
        <v>0.42</v>
      </c>
      <c r="AD63" s="71">
        <v>0.17</v>
      </c>
      <c r="AE63" s="71">
        <v>0.42</v>
      </c>
      <c r="AF63" s="70">
        <v>0.15</v>
      </c>
      <c r="AG63" s="71">
        <v>0.17</v>
      </c>
      <c r="AH63" s="71">
        <v>0.32</v>
      </c>
      <c r="AI63" s="71">
        <v>0.15</v>
      </c>
      <c r="AJ63" s="71">
        <v>0.32</v>
      </c>
      <c r="AK63" s="63" t="s">
        <v>25</v>
      </c>
    </row>
    <row r="64" spans="1:37" ht="17.25" thickBot="1">
      <c r="A64" s="72">
        <v>537</v>
      </c>
      <c r="B64" s="57" t="s">
        <v>351</v>
      </c>
      <c r="C64" s="58" t="s">
        <v>1811</v>
      </c>
      <c r="D64" s="69" t="s">
        <v>104</v>
      </c>
      <c r="E64" s="58" t="s">
        <v>63</v>
      </c>
      <c r="F64" s="69" t="s">
        <v>4775</v>
      </c>
      <c r="G64" s="69">
        <v>1997</v>
      </c>
      <c r="H64" s="70">
        <v>27</v>
      </c>
      <c r="I64" s="71">
        <v>25</v>
      </c>
      <c r="J64" s="95">
        <v>2134</v>
      </c>
      <c r="K64" s="71">
        <v>23.7</v>
      </c>
      <c r="L64" s="70">
        <v>2</v>
      </c>
      <c r="M64" s="71">
        <v>4</v>
      </c>
      <c r="N64" s="71">
        <v>6</v>
      </c>
      <c r="O64" s="71">
        <v>2</v>
      </c>
      <c r="P64" s="60">
        <v>0</v>
      </c>
      <c r="Q64" s="60">
        <v>0</v>
      </c>
      <c r="R64" s="71">
        <v>5</v>
      </c>
      <c r="S64" s="60">
        <v>0</v>
      </c>
      <c r="T64" s="70">
        <v>0.7</v>
      </c>
      <c r="U64" s="71">
        <v>0.7</v>
      </c>
      <c r="V64" s="71">
        <v>2.2999999999999998</v>
      </c>
      <c r="W64" s="71">
        <v>3</v>
      </c>
      <c r="X64" s="70">
        <v>28</v>
      </c>
      <c r="Y64" s="71">
        <v>136</v>
      </c>
      <c r="Z64" s="71">
        <v>128</v>
      </c>
      <c r="AA64" s="70">
        <v>0.08</v>
      </c>
      <c r="AB64" s="71">
        <v>0.17</v>
      </c>
      <c r="AC64" s="71">
        <v>0.25</v>
      </c>
      <c r="AD64" s="71">
        <v>0.08</v>
      </c>
      <c r="AE64" s="71">
        <v>0.25</v>
      </c>
      <c r="AF64" s="70">
        <v>0.03</v>
      </c>
      <c r="AG64" s="71">
        <v>0.1</v>
      </c>
      <c r="AH64" s="71">
        <v>0.13</v>
      </c>
      <c r="AI64" s="71">
        <v>0.03</v>
      </c>
      <c r="AJ64" s="71">
        <v>0.13</v>
      </c>
      <c r="AK64" s="63" t="s">
        <v>25</v>
      </c>
    </row>
    <row r="65" spans="1:37" ht="17.25" thickBot="1">
      <c r="A65" s="72">
        <v>282</v>
      </c>
      <c r="B65" s="57" t="s">
        <v>232</v>
      </c>
      <c r="C65" s="58" t="s">
        <v>1828</v>
      </c>
      <c r="D65" s="69" t="s">
        <v>1818</v>
      </c>
      <c r="E65" s="58" t="s">
        <v>71</v>
      </c>
      <c r="F65" s="69" t="s">
        <v>4564</v>
      </c>
      <c r="G65" s="69">
        <v>2000</v>
      </c>
      <c r="H65" s="70">
        <v>25</v>
      </c>
      <c r="I65" s="71">
        <v>24</v>
      </c>
      <c r="J65" s="95">
        <v>2118</v>
      </c>
      <c r="K65" s="71">
        <v>23.5</v>
      </c>
      <c r="L65" s="70">
        <v>6</v>
      </c>
      <c r="M65" s="71">
        <v>3</v>
      </c>
      <c r="N65" s="71">
        <v>9</v>
      </c>
      <c r="O65" s="71">
        <v>6</v>
      </c>
      <c r="P65" s="60">
        <v>0</v>
      </c>
      <c r="Q65" s="60">
        <v>0</v>
      </c>
      <c r="R65" s="71">
        <v>6</v>
      </c>
      <c r="S65" s="60">
        <v>0</v>
      </c>
      <c r="T65" s="70">
        <v>3.5</v>
      </c>
      <c r="U65" s="71">
        <v>3.5</v>
      </c>
      <c r="V65" s="71">
        <v>6</v>
      </c>
      <c r="W65" s="71">
        <v>9.5</v>
      </c>
      <c r="X65" s="70">
        <v>125</v>
      </c>
      <c r="Y65" s="71">
        <v>114</v>
      </c>
      <c r="Z65" s="71">
        <v>294</v>
      </c>
      <c r="AA65" s="70">
        <v>0.25</v>
      </c>
      <c r="AB65" s="71">
        <v>0.13</v>
      </c>
      <c r="AC65" s="71">
        <v>0.38</v>
      </c>
      <c r="AD65" s="71">
        <v>0.25</v>
      </c>
      <c r="AE65" s="71">
        <v>0.38</v>
      </c>
      <c r="AF65" s="70">
        <v>0.15</v>
      </c>
      <c r="AG65" s="71">
        <v>0.26</v>
      </c>
      <c r="AH65" s="71">
        <v>0.4</v>
      </c>
      <c r="AI65" s="71">
        <v>0.15</v>
      </c>
      <c r="AJ65" s="71">
        <v>0.4</v>
      </c>
      <c r="AK65" s="63" t="s">
        <v>25</v>
      </c>
    </row>
    <row r="66" spans="1:37" ht="17.25" thickBot="1">
      <c r="A66" s="72">
        <v>375</v>
      </c>
      <c r="B66" s="57" t="s">
        <v>2649</v>
      </c>
      <c r="C66" s="58" t="s">
        <v>1831</v>
      </c>
      <c r="D66" s="69" t="s">
        <v>104</v>
      </c>
      <c r="E66" s="58" t="s">
        <v>2342</v>
      </c>
      <c r="F66" s="69" t="s">
        <v>4641</v>
      </c>
      <c r="G66" s="69">
        <v>1999</v>
      </c>
      <c r="H66" s="70">
        <v>24</v>
      </c>
      <c r="I66" s="71">
        <v>23</v>
      </c>
      <c r="J66" s="95">
        <v>2106</v>
      </c>
      <c r="K66" s="71">
        <v>23.4</v>
      </c>
      <c r="L66" s="70">
        <v>1</v>
      </c>
      <c r="M66" s="71">
        <v>3</v>
      </c>
      <c r="N66" s="71">
        <v>4</v>
      </c>
      <c r="O66" s="71">
        <v>1</v>
      </c>
      <c r="P66" s="60">
        <v>0</v>
      </c>
      <c r="Q66" s="60">
        <v>0</v>
      </c>
      <c r="R66" s="71">
        <v>5</v>
      </c>
      <c r="S66" s="60">
        <v>0</v>
      </c>
      <c r="T66" s="70">
        <v>0.5</v>
      </c>
      <c r="U66" s="71">
        <v>0.5</v>
      </c>
      <c r="V66" s="71">
        <v>1.5</v>
      </c>
      <c r="W66" s="71">
        <v>2</v>
      </c>
      <c r="X66" s="70">
        <v>23</v>
      </c>
      <c r="Y66" s="71">
        <v>96</v>
      </c>
      <c r="Z66" s="71">
        <v>7</v>
      </c>
      <c r="AA66" s="70">
        <v>0.04</v>
      </c>
      <c r="AB66" s="71">
        <v>0.13</v>
      </c>
      <c r="AC66" s="71">
        <v>0.17</v>
      </c>
      <c r="AD66" s="71">
        <v>0.04</v>
      </c>
      <c r="AE66" s="71">
        <v>0.17</v>
      </c>
      <c r="AF66" s="70">
        <v>0.02</v>
      </c>
      <c r="AG66" s="71">
        <v>0.06</v>
      </c>
      <c r="AH66" s="71">
        <v>0.08</v>
      </c>
      <c r="AI66" s="71">
        <v>0.02</v>
      </c>
      <c r="AJ66" s="71">
        <v>0.08</v>
      </c>
      <c r="AK66" s="63" t="s">
        <v>25</v>
      </c>
    </row>
    <row r="67" spans="1:37" ht="17.25" thickBot="1">
      <c r="A67" s="72">
        <v>56</v>
      </c>
      <c r="B67" s="57" t="s">
        <v>2610</v>
      </c>
      <c r="C67" s="58" t="s">
        <v>1815</v>
      </c>
      <c r="D67" s="69" t="s">
        <v>103</v>
      </c>
      <c r="E67" s="58" t="s">
        <v>2342</v>
      </c>
      <c r="F67" s="69" t="s">
        <v>4363</v>
      </c>
      <c r="G67" s="69">
        <v>1998</v>
      </c>
      <c r="H67" s="70">
        <v>27</v>
      </c>
      <c r="I67" s="71">
        <v>24</v>
      </c>
      <c r="J67" s="95">
        <v>2105</v>
      </c>
      <c r="K67" s="71">
        <v>23.4</v>
      </c>
      <c r="L67" s="70">
        <v>1</v>
      </c>
      <c r="M67" s="71">
        <v>1</v>
      </c>
      <c r="N67" s="71">
        <v>2</v>
      </c>
      <c r="O67" s="71">
        <v>1</v>
      </c>
      <c r="P67" s="60">
        <v>0</v>
      </c>
      <c r="Q67" s="60">
        <v>0</v>
      </c>
      <c r="R67" s="71">
        <v>8</v>
      </c>
      <c r="S67" s="71">
        <v>1</v>
      </c>
      <c r="T67" s="70">
        <v>1.7</v>
      </c>
      <c r="U67" s="71">
        <v>1.7</v>
      </c>
      <c r="V67" s="71">
        <v>1.2</v>
      </c>
      <c r="W67" s="71">
        <v>2.9</v>
      </c>
      <c r="X67" s="70">
        <v>39</v>
      </c>
      <c r="Y67" s="71">
        <v>90</v>
      </c>
      <c r="Z67" s="71">
        <v>21</v>
      </c>
      <c r="AA67" s="70">
        <v>0.04</v>
      </c>
      <c r="AB67" s="71">
        <v>0.04</v>
      </c>
      <c r="AC67" s="71">
        <v>0.09</v>
      </c>
      <c r="AD67" s="71">
        <v>0.04</v>
      </c>
      <c r="AE67" s="71">
        <v>0.09</v>
      </c>
      <c r="AF67" s="70">
        <v>7.0000000000000007E-2</v>
      </c>
      <c r="AG67" s="71">
        <v>0.05</v>
      </c>
      <c r="AH67" s="71">
        <v>0.13</v>
      </c>
      <c r="AI67" s="71">
        <v>7.0000000000000007E-2</v>
      </c>
      <c r="AJ67" s="71">
        <v>0.13</v>
      </c>
      <c r="AK67" s="63" t="s">
        <v>25</v>
      </c>
    </row>
    <row r="68" spans="1:37" ht="17.25" thickBot="1">
      <c r="A68" s="72">
        <v>156</v>
      </c>
      <c r="B68" s="57" t="s">
        <v>169</v>
      </c>
      <c r="C68" s="58" t="s">
        <v>1811</v>
      </c>
      <c r="D68" s="69" t="s">
        <v>104</v>
      </c>
      <c r="E68" s="58" t="s">
        <v>73</v>
      </c>
      <c r="F68" s="69" t="s">
        <v>4454</v>
      </c>
      <c r="G68" s="69">
        <v>1991</v>
      </c>
      <c r="H68" s="70">
        <v>24</v>
      </c>
      <c r="I68" s="71">
        <v>24</v>
      </c>
      <c r="J68" s="95">
        <v>2104</v>
      </c>
      <c r="K68" s="71">
        <v>23.4</v>
      </c>
      <c r="L68" s="70">
        <v>3</v>
      </c>
      <c r="M68" s="71">
        <v>1</v>
      </c>
      <c r="N68" s="71">
        <v>4</v>
      </c>
      <c r="O68" s="71">
        <v>3</v>
      </c>
      <c r="P68" s="60">
        <v>0</v>
      </c>
      <c r="Q68" s="60">
        <v>0</v>
      </c>
      <c r="R68" s="71">
        <v>6</v>
      </c>
      <c r="S68" s="71">
        <v>1</v>
      </c>
      <c r="T68" s="70">
        <v>2.9</v>
      </c>
      <c r="U68" s="71">
        <v>2.9</v>
      </c>
      <c r="V68" s="71">
        <v>0.8</v>
      </c>
      <c r="W68" s="71">
        <v>3.7</v>
      </c>
      <c r="X68" s="70">
        <v>29</v>
      </c>
      <c r="Y68" s="71">
        <v>131</v>
      </c>
      <c r="Z68" s="71">
        <v>11</v>
      </c>
      <c r="AA68" s="70">
        <v>0.13</v>
      </c>
      <c r="AB68" s="71">
        <v>0.04</v>
      </c>
      <c r="AC68" s="71">
        <v>0.17</v>
      </c>
      <c r="AD68" s="71">
        <v>0.13</v>
      </c>
      <c r="AE68" s="71">
        <v>0.17</v>
      </c>
      <c r="AF68" s="70">
        <v>0.12</v>
      </c>
      <c r="AG68" s="71">
        <v>0.03</v>
      </c>
      <c r="AH68" s="71">
        <v>0.16</v>
      </c>
      <c r="AI68" s="71">
        <v>0.12</v>
      </c>
      <c r="AJ68" s="71">
        <v>0.16</v>
      </c>
      <c r="AK68" s="63" t="s">
        <v>25</v>
      </c>
    </row>
    <row r="69" spans="1:37" ht="17.25" thickBot="1">
      <c r="A69" s="72">
        <v>151</v>
      </c>
      <c r="B69" s="57" t="s">
        <v>2624</v>
      </c>
      <c r="C69" s="58" t="s">
        <v>1811</v>
      </c>
      <c r="D69" s="69" t="s">
        <v>104</v>
      </c>
      <c r="E69" s="58" t="s">
        <v>2599</v>
      </c>
      <c r="F69" s="69" t="s">
        <v>4449</v>
      </c>
      <c r="G69" s="69">
        <v>1999</v>
      </c>
      <c r="H69" s="70">
        <v>27</v>
      </c>
      <c r="I69" s="71">
        <v>24</v>
      </c>
      <c r="J69" s="95">
        <v>2085</v>
      </c>
      <c r="K69" s="71">
        <v>23.2</v>
      </c>
      <c r="L69" s="70">
        <v>1</v>
      </c>
      <c r="M69" s="71">
        <v>7</v>
      </c>
      <c r="N69" s="71">
        <v>8</v>
      </c>
      <c r="O69" s="71">
        <v>1</v>
      </c>
      <c r="P69" s="60">
        <v>0</v>
      </c>
      <c r="Q69" s="60">
        <v>0</v>
      </c>
      <c r="R69" s="71">
        <v>3</v>
      </c>
      <c r="S69" s="60">
        <v>0</v>
      </c>
      <c r="T69" s="70">
        <v>0.9</v>
      </c>
      <c r="U69" s="71">
        <v>0.9</v>
      </c>
      <c r="V69" s="71">
        <v>4.5999999999999996</v>
      </c>
      <c r="W69" s="71">
        <v>5.6</v>
      </c>
      <c r="X69" s="70">
        <v>69</v>
      </c>
      <c r="Y69" s="71">
        <v>79</v>
      </c>
      <c r="Z69" s="71">
        <v>121</v>
      </c>
      <c r="AA69" s="70">
        <v>0.04</v>
      </c>
      <c r="AB69" s="71">
        <v>0.3</v>
      </c>
      <c r="AC69" s="71">
        <v>0.35</v>
      </c>
      <c r="AD69" s="71">
        <v>0.04</v>
      </c>
      <c r="AE69" s="71">
        <v>0.35</v>
      </c>
      <c r="AF69" s="70">
        <v>0.04</v>
      </c>
      <c r="AG69" s="71">
        <v>0.2</v>
      </c>
      <c r="AH69" s="71">
        <v>0.24</v>
      </c>
      <c r="AI69" s="71">
        <v>0.04</v>
      </c>
      <c r="AJ69" s="71">
        <v>0.24</v>
      </c>
      <c r="AK69" s="63" t="s">
        <v>25</v>
      </c>
    </row>
    <row r="70" spans="1:37" ht="17.25" thickBot="1">
      <c r="A70" s="72">
        <v>414</v>
      </c>
      <c r="B70" s="57" t="s">
        <v>292</v>
      </c>
      <c r="C70" s="58" t="s">
        <v>1825</v>
      </c>
      <c r="D70" s="69" t="s">
        <v>104</v>
      </c>
      <c r="E70" s="58" t="s">
        <v>77</v>
      </c>
      <c r="F70" s="69" t="s">
        <v>4672</v>
      </c>
      <c r="G70" s="69">
        <v>1993</v>
      </c>
      <c r="H70" s="70">
        <v>23</v>
      </c>
      <c r="I70" s="71">
        <v>23</v>
      </c>
      <c r="J70" s="95">
        <v>2070</v>
      </c>
      <c r="K70" s="71">
        <v>23</v>
      </c>
      <c r="L70" s="70">
        <v>1</v>
      </c>
      <c r="M70" s="60">
        <v>0</v>
      </c>
      <c r="N70" s="71">
        <v>1</v>
      </c>
      <c r="O70" s="71">
        <v>1</v>
      </c>
      <c r="P70" s="60">
        <v>0</v>
      </c>
      <c r="Q70" s="60">
        <v>0</v>
      </c>
      <c r="R70" s="60">
        <v>0</v>
      </c>
      <c r="S70" s="60">
        <v>0</v>
      </c>
      <c r="T70" s="70">
        <v>1.7</v>
      </c>
      <c r="U70" s="71">
        <v>1.7</v>
      </c>
      <c r="V70" s="71">
        <v>1</v>
      </c>
      <c r="W70" s="71">
        <v>2.7</v>
      </c>
      <c r="X70" s="70">
        <v>10</v>
      </c>
      <c r="Y70" s="71">
        <v>54</v>
      </c>
      <c r="Z70" s="71">
        <v>15</v>
      </c>
      <c r="AA70" s="70">
        <v>0.04</v>
      </c>
      <c r="AB70" s="60">
        <v>0</v>
      </c>
      <c r="AC70" s="71">
        <v>0.04</v>
      </c>
      <c r="AD70" s="71">
        <v>0.04</v>
      </c>
      <c r="AE70" s="71">
        <v>0.04</v>
      </c>
      <c r="AF70" s="70">
        <v>7.0000000000000007E-2</v>
      </c>
      <c r="AG70" s="71">
        <v>0.04</v>
      </c>
      <c r="AH70" s="71">
        <v>0.12</v>
      </c>
      <c r="AI70" s="71">
        <v>7.0000000000000007E-2</v>
      </c>
      <c r="AJ70" s="71">
        <v>0.12</v>
      </c>
      <c r="AK70" s="63" t="s">
        <v>25</v>
      </c>
    </row>
    <row r="71" spans="1:37" ht="17.25" thickBot="1">
      <c r="A71" s="72">
        <v>358</v>
      </c>
      <c r="B71" s="57" t="s">
        <v>271</v>
      </c>
      <c r="C71" s="58" t="s">
        <v>1861</v>
      </c>
      <c r="D71" s="69" t="s">
        <v>104</v>
      </c>
      <c r="E71" s="58" t="s">
        <v>96</v>
      </c>
      <c r="F71" s="69" t="s">
        <v>4629</v>
      </c>
      <c r="G71" s="69">
        <v>1999</v>
      </c>
      <c r="H71" s="70">
        <v>23</v>
      </c>
      <c r="I71" s="71">
        <v>23</v>
      </c>
      <c r="J71" s="95">
        <v>2064</v>
      </c>
      <c r="K71" s="71">
        <v>22.9</v>
      </c>
      <c r="L71" s="70">
        <v>2</v>
      </c>
      <c r="M71" s="60">
        <v>0</v>
      </c>
      <c r="N71" s="71">
        <v>2</v>
      </c>
      <c r="O71" s="71">
        <v>2</v>
      </c>
      <c r="P71" s="60">
        <v>0</v>
      </c>
      <c r="Q71" s="60">
        <v>0</v>
      </c>
      <c r="R71" s="71">
        <v>1</v>
      </c>
      <c r="S71" s="60">
        <v>0</v>
      </c>
      <c r="T71" s="70">
        <v>1.5</v>
      </c>
      <c r="U71" s="71">
        <v>1.5</v>
      </c>
      <c r="V71" s="71">
        <v>0.7</v>
      </c>
      <c r="W71" s="71">
        <v>2.2000000000000002</v>
      </c>
      <c r="X71" s="70">
        <v>12</v>
      </c>
      <c r="Y71" s="71">
        <v>46</v>
      </c>
      <c r="Z71" s="71">
        <v>59</v>
      </c>
      <c r="AA71" s="70">
        <v>0.09</v>
      </c>
      <c r="AB71" s="60">
        <v>0</v>
      </c>
      <c r="AC71" s="71">
        <v>0.09</v>
      </c>
      <c r="AD71" s="71">
        <v>0.09</v>
      </c>
      <c r="AE71" s="71">
        <v>0.09</v>
      </c>
      <c r="AF71" s="70">
        <v>0.06</v>
      </c>
      <c r="AG71" s="71">
        <v>0.03</v>
      </c>
      <c r="AH71" s="71">
        <v>0.1</v>
      </c>
      <c r="AI71" s="71">
        <v>0.06</v>
      </c>
      <c r="AJ71" s="71">
        <v>0.1</v>
      </c>
      <c r="AK71" s="63" t="s">
        <v>25</v>
      </c>
    </row>
    <row r="72" spans="1:37" ht="17.25" thickBot="1">
      <c r="A72" s="72">
        <v>219</v>
      </c>
      <c r="B72" s="57" t="s">
        <v>2768</v>
      </c>
      <c r="C72" s="58" t="s">
        <v>1817</v>
      </c>
      <c r="D72" s="69" t="s">
        <v>103</v>
      </c>
      <c r="E72" s="58" t="s">
        <v>2343</v>
      </c>
      <c r="F72" s="69" t="s">
        <v>4513</v>
      </c>
      <c r="G72" s="69">
        <v>1997</v>
      </c>
      <c r="H72" s="70">
        <v>26</v>
      </c>
      <c r="I72" s="71">
        <v>24</v>
      </c>
      <c r="J72" s="95">
        <v>2063</v>
      </c>
      <c r="K72" s="71">
        <v>22.9</v>
      </c>
      <c r="L72" s="70">
        <v>3</v>
      </c>
      <c r="M72" s="71">
        <v>3</v>
      </c>
      <c r="N72" s="71">
        <v>6</v>
      </c>
      <c r="O72" s="71">
        <v>3</v>
      </c>
      <c r="P72" s="60">
        <v>0</v>
      </c>
      <c r="Q72" s="60">
        <v>0</v>
      </c>
      <c r="R72" s="71">
        <v>8</v>
      </c>
      <c r="S72" s="60">
        <v>0</v>
      </c>
      <c r="T72" s="70">
        <v>2.2000000000000002</v>
      </c>
      <c r="U72" s="71">
        <v>2.2000000000000002</v>
      </c>
      <c r="V72" s="71">
        <v>3.1</v>
      </c>
      <c r="W72" s="71">
        <v>5.3</v>
      </c>
      <c r="X72" s="70">
        <v>26</v>
      </c>
      <c r="Y72" s="71">
        <v>87</v>
      </c>
      <c r="Z72" s="71">
        <v>51</v>
      </c>
      <c r="AA72" s="70">
        <v>0.13</v>
      </c>
      <c r="AB72" s="71">
        <v>0.13</v>
      </c>
      <c r="AC72" s="71">
        <v>0.26</v>
      </c>
      <c r="AD72" s="71">
        <v>0.13</v>
      </c>
      <c r="AE72" s="71">
        <v>0.26</v>
      </c>
      <c r="AF72" s="70">
        <v>0.1</v>
      </c>
      <c r="AG72" s="71">
        <v>0.13</v>
      </c>
      <c r="AH72" s="71">
        <v>0.23</v>
      </c>
      <c r="AI72" s="71">
        <v>0.1</v>
      </c>
      <c r="AJ72" s="71">
        <v>0.23</v>
      </c>
      <c r="AK72" s="63" t="s">
        <v>25</v>
      </c>
    </row>
    <row r="73" spans="1:37" ht="17.25" thickBot="1">
      <c r="A73" s="72">
        <v>77</v>
      </c>
      <c r="B73" s="57" t="s">
        <v>2615</v>
      </c>
      <c r="C73" s="58" t="s">
        <v>1811</v>
      </c>
      <c r="D73" s="69" t="s">
        <v>103</v>
      </c>
      <c r="E73" s="58" t="s">
        <v>2342</v>
      </c>
      <c r="F73" s="69" t="s">
        <v>4381</v>
      </c>
      <c r="G73" s="69">
        <v>1995</v>
      </c>
      <c r="H73" s="70">
        <v>26</v>
      </c>
      <c r="I73" s="71">
        <v>22</v>
      </c>
      <c r="J73" s="95">
        <v>2028</v>
      </c>
      <c r="K73" s="71">
        <v>22.5</v>
      </c>
      <c r="L73" s="70">
        <v>3</v>
      </c>
      <c r="M73" s="71">
        <v>1</v>
      </c>
      <c r="N73" s="71">
        <v>4</v>
      </c>
      <c r="O73" s="71">
        <v>3</v>
      </c>
      <c r="P73" s="60">
        <v>0</v>
      </c>
      <c r="Q73" s="60">
        <v>0</v>
      </c>
      <c r="R73" s="71">
        <v>3</v>
      </c>
      <c r="S73" s="71">
        <v>1</v>
      </c>
      <c r="T73" s="70">
        <v>1.6</v>
      </c>
      <c r="U73" s="71">
        <v>1.6</v>
      </c>
      <c r="V73" s="71">
        <v>1.8</v>
      </c>
      <c r="W73" s="71">
        <v>3.4</v>
      </c>
      <c r="X73" s="70">
        <v>16</v>
      </c>
      <c r="Y73" s="71">
        <v>78</v>
      </c>
      <c r="Z73" s="71">
        <v>29</v>
      </c>
      <c r="AA73" s="70">
        <v>0.13</v>
      </c>
      <c r="AB73" s="71">
        <v>0.04</v>
      </c>
      <c r="AC73" s="71">
        <v>0.18</v>
      </c>
      <c r="AD73" s="71">
        <v>0.13</v>
      </c>
      <c r="AE73" s="71">
        <v>0.18</v>
      </c>
      <c r="AF73" s="70">
        <v>7.0000000000000007E-2</v>
      </c>
      <c r="AG73" s="71">
        <v>0.08</v>
      </c>
      <c r="AH73" s="71">
        <v>0.15</v>
      </c>
      <c r="AI73" s="71">
        <v>7.0000000000000007E-2</v>
      </c>
      <c r="AJ73" s="71">
        <v>0.15</v>
      </c>
      <c r="AK73" s="63" t="s">
        <v>25</v>
      </c>
    </row>
    <row r="74" spans="1:37" ht="17.25" thickBot="1">
      <c r="A74" s="72">
        <v>292</v>
      </c>
      <c r="B74" s="57" t="s">
        <v>236</v>
      </c>
      <c r="C74" s="58" t="s">
        <v>1845</v>
      </c>
      <c r="D74" s="69" t="s">
        <v>103</v>
      </c>
      <c r="E74" s="58" t="s">
        <v>85</v>
      </c>
      <c r="F74" s="69" t="s">
        <v>4574</v>
      </c>
      <c r="G74" s="69">
        <v>1994</v>
      </c>
      <c r="H74" s="70">
        <v>23</v>
      </c>
      <c r="I74" s="71">
        <v>23</v>
      </c>
      <c r="J74" s="95">
        <v>2025</v>
      </c>
      <c r="K74" s="71">
        <v>22.5</v>
      </c>
      <c r="L74" s="70">
        <v>1</v>
      </c>
      <c r="M74" s="71">
        <v>1</v>
      </c>
      <c r="N74" s="71">
        <v>2</v>
      </c>
      <c r="O74" s="71">
        <v>1</v>
      </c>
      <c r="P74" s="60">
        <v>0</v>
      </c>
      <c r="Q74" s="60">
        <v>0</v>
      </c>
      <c r="R74" s="71">
        <v>7</v>
      </c>
      <c r="S74" s="60">
        <v>0</v>
      </c>
      <c r="T74" s="70">
        <v>2.6</v>
      </c>
      <c r="U74" s="71">
        <v>2.6</v>
      </c>
      <c r="V74" s="71">
        <v>2.2000000000000002</v>
      </c>
      <c r="W74" s="71">
        <v>4.7</v>
      </c>
      <c r="X74" s="70">
        <v>13</v>
      </c>
      <c r="Y74" s="71">
        <v>91</v>
      </c>
      <c r="Z74" s="71">
        <v>48</v>
      </c>
      <c r="AA74" s="70">
        <v>0.04</v>
      </c>
      <c r="AB74" s="71">
        <v>0.04</v>
      </c>
      <c r="AC74" s="71">
        <v>0.09</v>
      </c>
      <c r="AD74" s="71">
        <v>0.04</v>
      </c>
      <c r="AE74" s="71">
        <v>0.09</v>
      </c>
      <c r="AF74" s="70">
        <v>0.12</v>
      </c>
      <c r="AG74" s="71">
        <v>0.1</v>
      </c>
      <c r="AH74" s="71">
        <v>0.21</v>
      </c>
      <c r="AI74" s="71">
        <v>0.12</v>
      </c>
      <c r="AJ74" s="71">
        <v>0.21</v>
      </c>
      <c r="AK74" s="63" t="s">
        <v>25</v>
      </c>
    </row>
    <row r="75" spans="1:37" ht="17.25" thickBot="1">
      <c r="A75" s="72">
        <v>332</v>
      </c>
      <c r="B75" s="57" t="s">
        <v>3018</v>
      </c>
      <c r="C75" s="58" t="s">
        <v>1811</v>
      </c>
      <c r="D75" s="69" t="s">
        <v>1809</v>
      </c>
      <c r="E75" s="58" t="s">
        <v>96</v>
      </c>
      <c r="F75" s="69" t="s">
        <v>4604</v>
      </c>
      <c r="G75" s="69">
        <v>1999</v>
      </c>
      <c r="H75" s="70">
        <v>25</v>
      </c>
      <c r="I75" s="71">
        <v>23</v>
      </c>
      <c r="J75" s="95">
        <v>2014</v>
      </c>
      <c r="K75" s="71">
        <v>22.4</v>
      </c>
      <c r="L75" s="70">
        <v>2</v>
      </c>
      <c r="M75" s="71">
        <v>5</v>
      </c>
      <c r="N75" s="71">
        <v>7</v>
      </c>
      <c r="O75" s="71">
        <v>2</v>
      </c>
      <c r="P75" s="60">
        <v>0</v>
      </c>
      <c r="Q75" s="60">
        <v>0</v>
      </c>
      <c r="R75" s="71">
        <v>1</v>
      </c>
      <c r="S75" s="60">
        <v>0</v>
      </c>
      <c r="T75" s="70">
        <v>2.8</v>
      </c>
      <c r="U75" s="71">
        <v>2.8</v>
      </c>
      <c r="V75" s="71">
        <v>7</v>
      </c>
      <c r="W75" s="71">
        <v>9.8000000000000007</v>
      </c>
      <c r="X75" s="70">
        <v>63</v>
      </c>
      <c r="Y75" s="71">
        <v>84</v>
      </c>
      <c r="Z75" s="71">
        <v>96</v>
      </c>
      <c r="AA75" s="70">
        <v>0.09</v>
      </c>
      <c r="AB75" s="71">
        <v>0.22</v>
      </c>
      <c r="AC75" s="71">
        <v>0.31</v>
      </c>
      <c r="AD75" s="71">
        <v>0.09</v>
      </c>
      <c r="AE75" s="71">
        <v>0.31</v>
      </c>
      <c r="AF75" s="70">
        <v>0.13</v>
      </c>
      <c r="AG75" s="71">
        <v>0.31</v>
      </c>
      <c r="AH75" s="71">
        <v>0.44</v>
      </c>
      <c r="AI75" s="71">
        <v>0.13</v>
      </c>
      <c r="AJ75" s="71">
        <v>0.44</v>
      </c>
      <c r="AK75" s="63" t="s">
        <v>25</v>
      </c>
    </row>
    <row r="76" spans="1:37" ht="17.25" thickBot="1">
      <c r="A76" s="72">
        <v>555</v>
      </c>
      <c r="B76" s="57" t="s">
        <v>361</v>
      </c>
      <c r="C76" s="58" t="s">
        <v>1813</v>
      </c>
      <c r="D76" s="69" t="s">
        <v>104</v>
      </c>
      <c r="E76" s="58" t="s">
        <v>91</v>
      </c>
      <c r="F76" s="69" t="s">
        <v>4217</v>
      </c>
      <c r="G76" s="69">
        <v>1994</v>
      </c>
      <c r="H76" s="70">
        <v>23</v>
      </c>
      <c r="I76" s="71">
        <v>23</v>
      </c>
      <c r="J76" s="95">
        <v>1997</v>
      </c>
      <c r="K76" s="71">
        <v>22.2</v>
      </c>
      <c r="L76" s="70">
        <v>2</v>
      </c>
      <c r="M76" s="60">
        <v>0</v>
      </c>
      <c r="N76" s="71">
        <v>2</v>
      </c>
      <c r="O76" s="71">
        <v>2</v>
      </c>
      <c r="P76" s="60">
        <v>0</v>
      </c>
      <c r="Q76" s="60">
        <v>0</v>
      </c>
      <c r="R76" s="71">
        <v>3</v>
      </c>
      <c r="S76" s="60">
        <v>0</v>
      </c>
      <c r="T76" s="70">
        <v>1.5</v>
      </c>
      <c r="U76" s="71">
        <v>1.5</v>
      </c>
      <c r="V76" s="71">
        <v>0.1</v>
      </c>
      <c r="W76" s="71">
        <v>1.6</v>
      </c>
      <c r="X76" s="70">
        <v>5</v>
      </c>
      <c r="Y76" s="71">
        <v>43</v>
      </c>
      <c r="Z76" s="60">
        <v>0</v>
      </c>
      <c r="AA76" s="70">
        <v>0.09</v>
      </c>
      <c r="AB76" s="60">
        <v>0</v>
      </c>
      <c r="AC76" s="71">
        <v>0.09</v>
      </c>
      <c r="AD76" s="71">
        <v>0.09</v>
      </c>
      <c r="AE76" s="71">
        <v>0.09</v>
      </c>
      <c r="AF76" s="70">
        <v>7.0000000000000007E-2</v>
      </c>
      <c r="AG76" s="60">
        <v>0</v>
      </c>
      <c r="AH76" s="71">
        <v>7.0000000000000007E-2</v>
      </c>
      <c r="AI76" s="71">
        <v>7.0000000000000007E-2</v>
      </c>
      <c r="AJ76" s="71">
        <v>7.0000000000000007E-2</v>
      </c>
      <c r="AK76" s="63" t="s">
        <v>25</v>
      </c>
    </row>
    <row r="77" spans="1:37" ht="17.25" thickBot="1">
      <c r="A77" s="72">
        <v>423</v>
      </c>
      <c r="B77" s="57" t="s">
        <v>293</v>
      </c>
      <c r="C77" s="58" t="s">
        <v>1811</v>
      </c>
      <c r="D77" s="69" t="s">
        <v>102</v>
      </c>
      <c r="E77" s="58" t="s">
        <v>69</v>
      </c>
      <c r="F77" s="69" t="s">
        <v>4680</v>
      </c>
      <c r="G77" s="69">
        <v>1997</v>
      </c>
      <c r="H77" s="70">
        <v>27</v>
      </c>
      <c r="I77" s="71">
        <v>23</v>
      </c>
      <c r="J77" s="95">
        <v>1988</v>
      </c>
      <c r="K77" s="71">
        <v>22.1</v>
      </c>
      <c r="L77" s="70">
        <v>7</v>
      </c>
      <c r="M77" s="71">
        <v>2</v>
      </c>
      <c r="N77" s="71">
        <v>9</v>
      </c>
      <c r="O77" s="71">
        <v>5</v>
      </c>
      <c r="P77" s="71">
        <v>2</v>
      </c>
      <c r="Q77" s="71">
        <v>2</v>
      </c>
      <c r="R77" s="71">
        <v>2</v>
      </c>
      <c r="S77" s="60">
        <v>0</v>
      </c>
      <c r="T77" s="70">
        <v>7.1</v>
      </c>
      <c r="U77" s="71">
        <v>5.5</v>
      </c>
      <c r="V77" s="71">
        <v>2.2000000000000002</v>
      </c>
      <c r="W77" s="71">
        <v>7.7</v>
      </c>
      <c r="X77" s="70">
        <v>86</v>
      </c>
      <c r="Y77" s="71">
        <v>58</v>
      </c>
      <c r="Z77" s="71">
        <v>161</v>
      </c>
      <c r="AA77" s="70">
        <v>0.32</v>
      </c>
      <c r="AB77" s="71">
        <v>0.09</v>
      </c>
      <c r="AC77" s="71">
        <v>0.41</v>
      </c>
      <c r="AD77" s="71">
        <v>0.23</v>
      </c>
      <c r="AE77" s="71">
        <v>0.32</v>
      </c>
      <c r="AF77" s="70">
        <v>0.32</v>
      </c>
      <c r="AG77" s="71">
        <v>0.1</v>
      </c>
      <c r="AH77" s="71">
        <v>0.42</v>
      </c>
      <c r="AI77" s="71">
        <v>0.25</v>
      </c>
      <c r="AJ77" s="71">
        <v>0.35</v>
      </c>
      <c r="AK77" s="63" t="s">
        <v>25</v>
      </c>
    </row>
    <row r="78" spans="1:37" ht="17.25" thickBot="1">
      <c r="A78" s="72">
        <v>228</v>
      </c>
      <c r="B78" s="57" t="s">
        <v>205</v>
      </c>
      <c r="C78" s="58" t="s">
        <v>1853</v>
      </c>
      <c r="D78" s="69" t="s">
        <v>102</v>
      </c>
      <c r="E78" s="58" t="s">
        <v>71</v>
      </c>
      <c r="F78" s="69" t="s">
        <v>4520</v>
      </c>
      <c r="G78" s="69">
        <v>1992</v>
      </c>
      <c r="H78" s="70">
        <v>24</v>
      </c>
      <c r="I78" s="71">
        <v>23</v>
      </c>
      <c r="J78" s="95">
        <v>1987</v>
      </c>
      <c r="K78" s="71">
        <v>22.1</v>
      </c>
      <c r="L78" s="70">
        <v>14</v>
      </c>
      <c r="M78" s="71">
        <v>8</v>
      </c>
      <c r="N78" s="71">
        <v>22</v>
      </c>
      <c r="O78" s="71">
        <v>13</v>
      </c>
      <c r="P78" s="71">
        <v>1</v>
      </c>
      <c r="Q78" s="71">
        <v>1</v>
      </c>
      <c r="R78" s="71">
        <v>1</v>
      </c>
      <c r="S78" s="60">
        <v>0</v>
      </c>
      <c r="T78" s="70">
        <v>7.9</v>
      </c>
      <c r="U78" s="71">
        <v>7.1</v>
      </c>
      <c r="V78" s="71">
        <v>7.5</v>
      </c>
      <c r="W78" s="71">
        <v>14.6</v>
      </c>
      <c r="X78" s="70">
        <v>70</v>
      </c>
      <c r="Y78" s="71">
        <v>97</v>
      </c>
      <c r="Z78" s="71">
        <v>228</v>
      </c>
      <c r="AA78" s="70">
        <v>0.63</v>
      </c>
      <c r="AB78" s="71">
        <v>0.36</v>
      </c>
      <c r="AC78" s="71">
        <v>1</v>
      </c>
      <c r="AD78" s="71">
        <v>0.59</v>
      </c>
      <c r="AE78" s="71">
        <v>0.95</v>
      </c>
      <c r="AF78" s="70">
        <v>0.36</v>
      </c>
      <c r="AG78" s="71">
        <v>0.34</v>
      </c>
      <c r="AH78" s="71">
        <v>0.7</v>
      </c>
      <c r="AI78" s="71">
        <v>0.32</v>
      </c>
      <c r="AJ78" s="71">
        <v>0.66</v>
      </c>
      <c r="AK78" s="63" t="s">
        <v>25</v>
      </c>
    </row>
    <row r="79" spans="1:37" ht="17.25" thickBot="1">
      <c r="A79" s="72">
        <v>472</v>
      </c>
      <c r="B79" s="57" t="s">
        <v>323</v>
      </c>
      <c r="C79" s="58" t="s">
        <v>1821</v>
      </c>
      <c r="D79" s="69" t="s">
        <v>104</v>
      </c>
      <c r="E79" s="58" t="s">
        <v>81</v>
      </c>
      <c r="F79" s="69" t="s">
        <v>4719</v>
      </c>
      <c r="G79" s="69">
        <v>1984</v>
      </c>
      <c r="H79" s="70">
        <v>23</v>
      </c>
      <c r="I79" s="71">
        <v>22</v>
      </c>
      <c r="J79" s="95">
        <v>1983</v>
      </c>
      <c r="K79" s="71">
        <v>22</v>
      </c>
      <c r="L79" s="70">
        <v>2</v>
      </c>
      <c r="M79" s="60">
        <v>0</v>
      </c>
      <c r="N79" s="71">
        <v>2</v>
      </c>
      <c r="O79" s="71">
        <v>2</v>
      </c>
      <c r="P79" s="60">
        <v>0</v>
      </c>
      <c r="Q79" s="60">
        <v>0</v>
      </c>
      <c r="R79" s="71">
        <v>3</v>
      </c>
      <c r="S79" s="60">
        <v>0</v>
      </c>
      <c r="T79" s="70">
        <v>0.4</v>
      </c>
      <c r="U79" s="71">
        <v>0.4</v>
      </c>
      <c r="V79" s="71">
        <v>0.6</v>
      </c>
      <c r="W79" s="71">
        <v>1</v>
      </c>
      <c r="X79" s="70">
        <v>2</v>
      </c>
      <c r="Y79" s="71">
        <v>80</v>
      </c>
      <c r="Z79" s="71">
        <v>2</v>
      </c>
      <c r="AA79" s="70">
        <v>0.09</v>
      </c>
      <c r="AB79" s="60">
        <v>0</v>
      </c>
      <c r="AC79" s="71">
        <v>0.09</v>
      </c>
      <c r="AD79" s="71">
        <v>0.09</v>
      </c>
      <c r="AE79" s="71">
        <v>0.09</v>
      </c>
      <c r="AF79" s="70">
        <v>0.02</v>
      </c>
      <c r="AG79" s="71">
        <v>0.03</v>
      </c>
      <c r="AH79" s="71">
        <v>0.05</v>
      </c>
      <c r="AI79" s="71">
        <v>0.02</v>
      </c>
      <c r="AJ79" s="71">
        <v>0.05</v>
      </c>
      <c r="AK79" s="63" t="s">
        <v>25</v>
      </c>
    </row>
    <row r="80" spans="1:37" ht="17.25" thickBot="1">
      <c r="A80" s="72">
        <v>424</v>
      </c>
      <c r="B80" s="57" t="s">
        <v>78</v>
      </c>
      <c r="C80" s="58" t="s">
        <v>1819</v>
      </c>
      <c r="D80" s="69" t="s">
        <v>111</v>
      </c>
      <c r="E80" s="58" t="s">
        <v>63</v>
      </c>
      <c r="F80" s="69" t="s">
        <v>4225</v>
      </c>
      <c r="G80" s="69">
        <v>1995</v>
      </c>
      <c r="H80" s="70">
        <v>22</v>
      </c>
      <c r="I80" s="71">
        <v>22</v>
      </c>
      <c r="J80" s="95">
        <v>1980</v>
      </c>
      <c r="K80" s="71">
        <v>22</v>
      </c>
      <c r="L80" s="59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60">
        <v>0</v>
      </c>
      <c r="S80" s="60">
        <v>0</v>
      </c>
      <c r="T80" s="59">
        <v>0</v>
      </c>
      <c r="U80" s="60">
        <v>0</v>
      </c>
      <c r="V80" s="60">
        <v>0</v>
      </c>
      <c r="W80" s="60">
        <v>0</v>
      </c>
      <c r="X80" s="59">
        <v>0</v>
      </c>
      <c r="Y80" s="71">
        <v>2</v>
      </c>
      <c r="Z80" s="60">
        <v>0</v>
      </c>
      <c r="AA80" s="59">
        <v>0</v>
      </c>
      <c r="AB80" s="60">
        <v>0</v>
      </c>
      <c r="AC80" s="60">
        <v>0</v>
      </c>
      <c r="AD80" s="60">
        <v>0</v>
      </c>
      <c r="AE80" s="60">
        <v>0</v>
      </c>
      <c r="AF80" s="59">
        <v>0</v>
      </c>
      <c r="AG80" s="60">
        <v>0</v>
      </c>
      <c r="AH80" s="60">
        <v>0</v>
      </c>
      <c r="AI80" s="60">
        <v>0</v>
      </c>
      <c r="AJ80" s="60">
        <v>0</v>
      </c>
      <c r="AK80" s="63" t="s">
        <v>25</v>
      </c>
    </row>
    <row r="81" spans="1:37" ht="17.25" thickBot="1">
      <c r="A81" s="72">
        <v>349</v>
      </c>
      <c r="B81" s="57" t="s">
        <v>2647</v>
      </c>
      <c r="C81" s="58" t="s">
        <v>1811</v>
      </c>
      <c r="D81" s="69" t="s">
        <v>1818</v>
      </c>
      <c r="E81" s="58" t="s">
        <v>2599</v>
      </c>
      <c r="F81" s="69" t="s">
        <v>4620</v>
      </c>
      <c r="G81" s="69">
        <v>1995</v>
      </c>
      <c r="H81" s="70">
        <v>28</v>
      </c>
      <c r="I81" s="71">
        <v>22</v>
      </c>
      <c r="J81" s="95">
        <v>1962</v>
      </c>
      <c r="K81" s="71">
        <v>21.8</v>
      </c>
      <c r="L81" s="70">
        <v>8</v>
      </c>
      <c r="M81" s="71">
        <v>4</v>
      </c>
      <c r="N81" s="71">
        <v>12</v>
      </c>
      <c r="O81" s="71">
        <v>4</v>
      </c>
      <c r="P81" s="71">
        <v>4</v>
      </c>
      <c r="Q81" s="71">
        <v>4</v>
      </c>
      <c r="R81" s="71">
        <v>2</v>
      </c>
      <c r="S81" s="60">
        <v>0</v>
      </c>
      <c r="T81" s="70">
        <v>8</v>
      </c>
      <c r="U81" s="71">
        <v>4.8</v>
      </c>
      <c r="V81" s="71">
        <v>2.4</v>
      </c>
      <c r="W81" s="71">
        <v>7.2</v>
      </c>
      <c r="X81" s="70">
        <v>24</v>
      </c>
      <c r="Y81" s="71">
        <v>41</v>
      </c>
      <c r="Z81" s="71">
        <v>87</v>
      </c>
      <c r="AA81" s="70">
        <v>0.37</v>
      </c>
      <c r="AB81" s="71">
        <v>0.18</v>
      </c>
      <c r="AC81" s="71">
        <v>0.55000000000000004</v>
      </c>
      <c r="AD81" s="71">
        <v>0.18</v>
      </c>
      <c r="AE81" s="71">
        <v>0.37</v>
      </c>
      <c r="AF81" s="70">
        <v>0.38</v>
      </c>
      <c r="AG81" s="71">
        <v>0.11</v>
      </c>
      <c r="AH81" s="71">
        <v>0.49</v>
      </c>
      <c r="AI81" s="71">
        <v>0.23</v>
      </c>
      <c r="AJ81" s="71">
        <v>0.34</v>
      </c>
      <c r="AK81" s="63" t="s">
        <v>25</v>
      </c>
    </row>
    <row r="82" spans="1:37" ht="17.25" thickBot="1">
      <c r="A82" s="72">
        <v>117</v>
      </c>
      <c r="B82" s="57" t="s">
        <v>153</v>
      </c>
      <c r="C82" s="58" t="s">
        <v>1821</v>
      </c>
      <c r="D82" s="69" t="s">
        <v>1818</v>
      </c>
      <c r="E82" s="58" t="s">
        <v>93</v>
      </c>
      <c r="F82" s="69" t="s">
        <v>4249</v>
      </c>
      <c r="G82" s="69">
        <v>1999</v>
      </c>
      <c r="H82" s="70">
        <v>24</v>
      </c>
      <c r="I82" s="71">
        <v>24</v>
      </c>
      <c r="J82" s="95">
        <v>1961</v>
      </c>
      <c r="K82" s="71">
        <v>21.8</v>
      </c>
      <c r="L82" s="70">
        <v>9</v>
      </c>
      <c r="M82" s="71">
        <v>6</v>
      </c>
      <c r="N82" s="71">
        <v>15</v>
      </c>
      <c r="O82" s="71">
        <v>8</v>
      </c>
      <c r="P82" s="71">
        <v>1</v>
      </c>
      <c r="Q82" s="71">
        <v>1</v>
      </c>
      <c r="R82" s="71">
        <v>5</v>
      </c>
      <c r="S82" s="60">
        <v>0</v>
      </c>
      <c r="T82" s="70">
        <v>8.1999999999999993</v>
      </c>
      <c r="U82" s="71">
        <v>7.4</v>
      </c>
      <c r="V82" s="71">
        <v>3.1</v>
      </c>
      <c r="W82" s="71">
        <v>10.5</v>
      </c>
      <c r="X82" s="70">
        <v>93</v>
      </c>
      <c r="Y82" s="71">
        <v>60</v>
      </c>
      <c r="Z82" s="71">
        <v>108</v>
      </c>
      <c r="AA82" s="70">
        <v>0.41</v>
      </c>
      <c r="AB82" s="71">
        <v>0.28000000000000003</v>
      </c>
      <c r="AC82" s="71">
        <v>0.69</v>
      </c>
      <c r="AD82" s="71">
        <v>0.37</v>
      </c>
      <c r="AE82" s="71">
        <v>0.64</v>
      </c>
      <c r="AF82" s="70">
        <v>0.38</v>
      </c>
      <c r="AG82" s="71">
        <v>0.14000000000000001</v>
      </c>
      <c r="AH82" s="71">
        <v>0.52</v>
      </c>
      <c r="AI82" s="71">
        <v>0.34</v>
      </c>
      <c r="AJ82" s="71">
        <v>0.48</v>
      </c>
      <c r="AK82" s="63" t="s">
        <v>25</v>
      </c>
    </row>
    <row r="83" spans="1:37" ht="17.25" thickBot="1">
      <c r="A83" s="72">
        <v>85</v>
      </c>
      <c r="B83" s="57" t="s">
        <v>2763</v>
      </c>
      <c r="C83" s="58" t="s">
        <v>1841</v>
      </c>
      <c r="D83" s="69" t="s">
        <v>103</v>
      </c>
      <c r="E83" s="58" t="s">
        <v>81</v>
      </c>
      <c r="F83" s="69" t="s">
        <v>4389</v>
      </c>
      <c r="G83" s="69">
        <v>2001</v>
      </c>
      <c r="H83" s="70">
        <v>24</v>
      </c>
      <c r="I83" s="71">
        <v>22</v>
      </c>
      <c r="J83" s="95">
        <v>1941</v>
      </c>
      <c r="K83" s="71">
        <v>21.6</v>
      </c>
      <c r="L83" s="59">
        <v>0</v>
      </c>
      <c r="M83" s="71">
        <v>1</v>
      </c>
      <c r="N83" s="71">
        <v>1</v>
      </c>
      <c r="O83" s="60">
        <v>0</v>
      </c>
      <c r="P83" s="60">
        <v>0</v>
      </c>
      <c r="Q83" s="60">
        <v>0</v>
      </c>
      <c r="R83" s="71">
        <v>8</v>
      </c>
      <c r="S83" s="60">
        <v>0</v>
      </c>
      <c r="T83" s="70">
        <v>0.2</v>
      </c>
      <c r="U83" s="71">
        <v>0.2</v>
      </c>
      <c r="V83" s="71">
        <v>1.5</v>
      </c>
      <c r="W83" s="71">
        <v>1.7</v>
      </c>
      <c r="X83" s="70">
        <v>9</v>
      </c>
      <c r="Y83" s="71">
        <v>106</v>
      </c>
      <c r="Z83" s="71">
        <v>16</v>
      </c>
      <c r="AA83" s="59">
        <v>0</v>
      </c>
      <c r="AB83" s="71">
        <v>0.05</v>
      </c>
      <c r="AC83" s="71">
        <v>0.05</v>
      </c>
      <c r="AD83" s="60">
        <v>0</v>
      </c>
      <c r="AE83" s="71">
        <v>0.05</v>
      </c>
      <c r="AF83" s="70">
        <v>0.01</v>
      </c>
      <c r="AG83" s="71">
        <v>7.0000000000000007E-2</v>
      </c>
      <c r="AH83" s="71">
        <v>0.08</v>
      </c>
      <c r="AI83" s="71">
        <v>0.01</v>
      </c>
      <c r="AJ83" s="71">
        <v>0.08</v>
      </c>
      <c r="AK83" s="63" t="s">
        <v>25</v>
      </c>
    </row>
    <row r="84" spans="1:37" ht="17.25" thickBot="1">
      <c r="A84" s="72">
        <v>513</v>
      </c>
      <c r="B84" s="57" t="s">
        <v>2664</v>
      </c>
      <c r="C84" s="58" t="s">
        <v>1851</v>
      </c>
      <c r="D84" s="69" t="s">
        <v>104</v>
      </c>
      <c r="E84" s="58" t="s">
        <v>71</v>
      </c>
      <c r="F84" s="69" t="s">
        <v>4754</v>
      </c>
      <c r="G84" s="69">
        <v>2002</v>
      </c>
      <c r="H84" s="70">
        <v>23</v>
      </c>
      <c r="I84" s="71">
        <v>23</v>
      </c>
      <c r="J84" s="95">
        <v>1941</v>
      </c>
      <c r="K84" s="71">
        <v>21.6</v>
      </c>
      <c r="L84" s="70">
        <v>2</v>
      </c>
      <c r="M84" s="71">
        <v>3</v>
      </c>
      <c r="N84" s="71">
        <v>5</v>
      </c>
      <c r="O84" s="71">
        <v>2</v>
      </c>
      <c r="P84" s="60">
        <v>0</v>
      </c>
      <c r="Q84" s="60">
        <v>0</v>
      </c>
      <c r="R84" s="71">
        <v>7</v>
      </c>
      <c r="S84" s="71">
        <v>1</v>
      </c>
      <c r="T84" s="70">
        <v>2.2999999999999998</v>
      </c>
      <c r="U84" s="71">
        <v>2.2999999999999998</v>
      </c>
      <c r="V84" s="71">
        <v>2</v>
      </c>
      <c r="W84" s="71">
        <v>4.3</v>
      </c>
      <c r="X84" s="70">
        <v>69</v>
      </c>
      <c r="Y84" s="71">
        <v>124</v>
      </c>
      <c r="Z84" s="71">
        <v>117</v>
      </c>
      <c r="AA84" s="70">
        <v>0.09</v>
      </c>
      <c r="AB84" s="71">
        <v>0.14000000000000001</v>
      </c>
      <c r="AC84" s="71">
        <v>0.23</v>
      </c>
      <c r="AD84" s="71">
        <v>0.09</v>
      </c>
      <c r="AE84" s="71">
        <v>0.23</v>
      </c>
      <c r="AF84" s="70">
        <v>0.11</v>
      </c>
      <c r="AG84" s="71">
        <v>0.09</v>
      </c>
      <c r="AH84" s="71">
        <v>0.2</v>
      </c>
      <c r="AI84" s="71">
        <v>0.11</v>
      </c>
      <c r="AJ84" s="71">
        <v>0.2</v>
      </c>
      <c r="AK84" s="63" t="s">
        <v>25</v>
      </c>
    </row>
    <row r="85" spans="1:37" ht="17.25" thickBot="1">
      <c r="A85" s="72">
        <v>407</v>
      </c>
      <c r="B85" s="57" t="s">
        <v>289</v>
      </c>
      <c r="C85" s="58" t="s">
        <v>1821</v>
      </c>
      <c r="D85" s="69" t="s">
        <v>103</v>
      </c>
      <c r="E85" s="58" t="s">
        <v>75</v>
      </c>
      <c r="F85" s="69" t="s">
        <v>4418</v>
      </c>
      <c r="G85" s="69">
        <v>1996</v>
      </c>
      <c r="H85" s="70">
        <v>28</v>
      </c>
      <c r="I85" s="71">
        <v>25</v>
      </c>
      <c r="J85" s="95">
        <v>1930</v>
      </c>
      <c r="K85" s="71">
        <v>21.4</v>
      </c>
      <c r="L85" s="70">
        <v>1</v>
      </c>
      <c r="M85" s="71">
        <v>5</v>
      </c>
      <c r="N85" s="71">
        <v>6</v>
      </c>
      <c r="O85" s="71">
        <v>1</v>
      </c>
      <c r="P85" s="60">
        <v>0</v>
      </c>
      <c r="Q85" s="60">
        <v>0</v>
      </c>
      <c r="R85" s="71">
        <v>5</v>
      </c>
      <c r="S85" s="60">
        <v>0</v>
      </c>
      <c r="T85" s="70">
        <v>2</v>
      </c>
      <c r="U85" s="71">
        <v>2</v>
      </c>
      <c r="V85" s="71">
        <v>5.0999999999999996</v>
      </c>
      <c r="W85" s="71">
        <v>7.1</v>
      </c>
      <c r="X85" s="70">
        <v>40</v>
      </c>
      <c r="Y85" s="71">
        <v>89</v>
      </c>
      <c r="Z85" s="71">
        <v>90</v>
      </c>
      <c r="AA85" s="70">
        <v>0.05</v>
      </c>
      <c r="AB85" s="71">
        <v>0.23</v>
      </c>
      <c r="AC85" s="71">
        <v>0.28000000000000003</v>
      </c>
      <c r="AD85" s="71">
        <v>0.05</v>
      </c>
      <c r="AE85" s="71">
        <v>0.28000000000000003</v>
      </c>
      <c r="AF85" s="70">
        <v>0.09</v>
      </c>
      <c r="AG85" s="71">
        <v>0.24</v>
      </c>
      <c r="AH85" s="71">
        <v>0.33</v>
      </c>
      <c r="AI85" s="71">
        <v>0.09</v>
      </c>
      <c r="AJ85" s="71">
        <v>0.33</v>
      </c>
      <c r="AK85" s="63" t="s">
        <v>25</v>
      </c>
    </row>
    <row r="86" spans="1:37" ht="17.25" thickBot="1">
      <c r="A86" s="72">
        <v>136</v>
      </c>
      <c r="B86" s="57" t="s">
        <v>2765</v>
      </c>
      <c r="C86" s="58" t="s">
        <v>1840</v>
      </c>
      <c r="D86" s="69" t="s">
        <v>104</v>
      </c>
      <c r="E86" s="58" t="s">
        <v>65</v>
      </c>
      <c r="F86" s="69" t="s">
        <v>4435</v>
      </c>
      <c r="G86" s="69">
        <v>1997</v>
      </c>
      <c r="H86" s="70">
        <v>23</v>
      </c>
      <c r="I86" s="71">
        <v>21</v>
      </c>
      <c r="J86" s="95">
        <v>1929</v>
      </c>
      <c r="K86" s="71">
        <v>21.4</v>
      </c>
      <c r="L86" s="59">
        <v>0</v>
      </c>
      <c r="M86" s="60">
        <v>0</v>
      </c>
      <c r="N86" s="60">
        <v>0</v>
      </c>
      <c r="O86" s="60">
        <v>0</v>
      </c>
      <c r="P86" s="60">
        <v>0</v>
      </c>
      <c r="Q86" s="60">
        <v>0</v>
      </c>
      <c r="R86" s="60">
        <v>0</v>
      </c>
      <c r="S86" s="60">
        <v>0</v>
      </c>
      <c r="T86" s="70">
        <v>1.1000000000000001</v>
      </c>
      <c r="U86" s="71">
        <v>1.1000000000000001</v>
      </c>
      <c r="V86" s="71">
        <v>0.2</v>
      </c>
      <c r="W86" s="71">
        <v>1.3</v>
      </c>
      <c r="X86" s="70">
        <v>30</v>
      </c>
      <c r="Y86" s="71">
        <v>132</v>
      </c>
      <c r="Z86" s="71">
        <v>14</v>
      </c>
      <c r="AA86" s="59">
        <v>0</v>
      </c>
      <c r="AB86" s="60">
        <v>0</v>
      </c>
      <c r="AC86" s="60">
        <v>0</v>
      </c>
      <c r="AD86" s="60">
        <v>0</v>
      </c>
      <c r="AE86" s="60">
        <v>0</v>
      </c>
      <c r="AF86" s="70">
        <v>0.05</v>
      </c>
      <c r="AG86" s="71">
        <v>0.01</v>
      </c>
      <c r="AH86" s="71">
        <v>0.06</v>
      </c>
      <c r="AI86" s="71">
        <v>0.05</v>
      </c>
      <c r="AJ86" s="71">
        <v>0.06</v>
      </c>
      <c r="AK86" s="63" t="s">
        <v>25</v>
      </c>
    </row>
    <row r="87" spans="1:37" ht="17.25" thickBot="1">
      <c r="A87" s="72">
        <v>93</v>
      </c>
      <c r="B87" s="57" t="s">
        <v>3013</v>
      </c>
      <c r="C87" s="58" t="s">
        <v>1843</v>
      </c>
      <c r="D87" s="69" t="s">
        <v>104</v>
      </c>
      <c r="E87" s="58" t="s">
        <v>75</v>
      </c>
      <c r="F87" s="69" t="s">
        <v>4396</v>
      </c>
      <c r="G87" s="69">
        <v>1995</v>
      </c>
      <c r="H87" s="70">
        <v>25</v>
      </c>
      <c r="I87" s="71">
        <v>21</v>
      </c>
      <c r="J87" s="95">
        <v>1928</v>
      </c>
      <c r="K87" s="71">
        <v>21.4</v>
      </c>
      <c r="L87" s="59">
        <v>0</v>
      </c>
      <c r="M87" s="71">
        <v>1</v>
      </c>
      <c r="N87" s="71">
        <v>1</v>
      </c>
      <c r="O87" s="60">
        <v>0</v>
      </c>
      <c r="P87" s="60">
        <v>0</v>
      </c>
      <c r="Q87" s="60">
        <v>0</v>
      </c>
      <c r="R87" s="71">
        <v>2</v>
      </c>
      <c r="S87" s="60">
        <v>0</v>
      </c>
      <c r="T87" s="70">
        <v>1.3</v>
      </c>
      <c r="U87" s="71">
        <v>1.3</v>
      </c>
      <c r="V87" s="71">
        <v>0.9</v>
      </c>
      <c r="W87" s="71">
        <v>2.2000000000000002</v>
      </c>
      <c r="X87" s="70">
        <v>40</v>
      </c>
      <c r="Y87" s="71">
        <v>62</v>
      </c>
      <c r="Z87" s="71">
        <v>90</v>
      </c>
      <c r="AA87" s="59">
        <v>0</v>
      </c>
      <c r="AB87" s="71">
        <v>0.05</v>
      </c>
      <c r="AC87" s="71">
        <v>0.05</v>
      </c>
      <c r="AD87" s="60">
        <v>0</v>
      </c>
      <c r="AE87" s="71">
        <v>0.05</v>
      </c>
      <c r="AF87" s="70">
        <v>0.06</v>
      </c>
      <c r="AG87" s="71">
        <v>0.04</v>
      </c>
      <c r="AH87" s="71">
        <v>0.1</v>
      </c>
      <c r="AI87" s="71">
        <v>0.06</v>
      </c>
      <c r="AJ87" s="71">
        <v>0.1</v>
      </c>
      <c r="AK87" s="63" t="s">
        <v>25</v>
      </c>
    </row>
    <row r="88" spans="1:37" ht="17.25" thickBot="1">
      <c r="A88" s="72">
        <v>216</v>
      </c>
      <c r="B88" s="57" t="s">
        <v>200</v>
      </c>
      <c r="C88" s="58" t="s">
        <v>1815</v>
      </c>
      <c r="D88" s="69" t="s">
        <v>102</v>
      </c>
      <c r="E88" s="58" t="s">
        <v>65</v>
      </c>
      <c r="F88" s="69" t="s">
        <v>4510</v>
      </c>
      <c r="G88" s="69">
        <v>2000</v>
      </c>
      <c r="H88" s="70">
        <v>23</v>
      </c>
      <c r="I88" s="71">
        <v>22</v>
      </c>
      <c r="J88" s="95">
        <v>1922</v>
      </c>
      <c r="K88" s="71">
        <v>21.4</v>
      </c>
      <c r="L88" s="70">
        <v>18</v>
      </c>
      <c r="M88" s="71">
        <v>5</v>
      </c>
      <c r="N88" s="71">
        <v>23</v>
      </c>
      <c r="O88" s="71">
        <v>15</v>
      </c>
      <c r="P88" s="71">
        <v>3</v>
      </c>
      <c r="Q88" s="71">
        <v>4</v>
      </c>
      <c r="R88" s="71">
        <v>1</v>
      </c>
      <c r="S88" s="60">
        <v>0</v>
      </c>
      <c r="T88" s="70">
        <v>20.9</v>
      </c>
      <c r="U88" s="71">
        <v>17.8</v>
      </c>
      <c r="V88" s="71">
        <v>3.8</v>
      </c>
      <c r="W88" s="71">
        <v>21.6</v>
      </c>
      <c r="X88" s="70">
        <v>21</v>
      </c>
      <c r="Y88" s="71">
        <v>18</v>
      </c>
      <c r="Z88" s="71">
        <v>93</v>
      </c>
      <c r="AA88" s="70">
        <v>0.84</v>
      </c>
      <c r="AB88" s="71">
        <v>0.23</v>
      </c>
      <c r="AC88" s="71">
        <v>1.08</v>
      </c>
      <c r="AD88" s="71">
        <v>0.7</v>
      </c>
      <c r="AE88" s="71">
        <v>0.94</v>
      </c>
      <c r="AF88" s="70">
        <v>0.98</v>
      </c>
      <c r="AG88" s="71">
        <v>0.18</v>
      </c>
      <c r="AH88" s="71">
        <v>1.1599999999999999</v>
      </c>
      <c r="AI88" s="71">
        <v>0.83</v>
      </c>
      <c r="AJ88" s="71">
        <v>1.01</v>
      </c>
      <c r="AK88" s="63" t="s">
        <v>25</v>
      </c>
    </row>
    <row r="89" spans="1:37" ht="17.25" thickBot="1">
      <c r="A89" s="72">
        <v>224</v>
      </c>
      <c r="B89" s="57" t="s">
        <v>202</v>
      </c>
      <c r="C89" s="58" t="s">
        <v>1817</v>
      </c>
      <c r="D89" s="69" t="s">
        <v>104</v>
      </c>
      <c r="E89" s="58" t="s">
        <v>73</v>
      </c>
      <c r="F89" s="69" t="s">
        <v>4226</v>
      </c>
      <c r="G89" s="69">
        <v>2000</v>
      </c>
      <c r="H89" s="70">
        <v>23</v>
      </c>
      <c r="I89" s="71">
        <v>21</v>
      </c>
      <c r="J89" s="95">
        <v>1919</v>
      </c>
      <c r="K89" s="71">
        <v>21.3</v>
      </c>
      <c r="L89" s="59">
        <v>0</v>
      </c>
      <c r="M89" s="60">
        <v>0</v>
      </c>
      <c r="N89" s="60">
        <v>0</v>
      </c>
      <c r="O89" s="60">
        <v>0</v>
      </c>
      <c r="P89" s="60">
        <v>0</v>
      </c>
      <c r="Q89" s="60">
        <v>0</v>
      </c>
      <c r="R89" s="71">
        <v>3</v>
      </c>
      <c r="S89" s="60">
        <v>0</v>
      </c>
      <c r="T89" s="70">
        <v>1.1000000000000001</v>
      </c>
      <c r="U89" s="71">
        <v>1.1000000000000001</v>
      </c>
      <c r="V89" s="71">
        <v>0.8</v>
      </c>
      <c r="W89" s="71">
        <v>1.9</v>
      </c>
      <c r="X89" s="70">
        <v>23</v>
      </c>
      <c r="Y89" s="71">
        <v>137</v>
      </c>
      <c r="Z89" s="71">
        <v>7</v>
      </c>
      <c r="AA89" s="59">
        <v>0</v>
      </c>
      <c r="AB89" s="60">
        <v>0</v>
      </c>
      <c r="AC89" s="60">
        <v>0</v>
      </c>
      <c r="AD89" s="60">
        <v>0</v>
      </c>
      <c r="AE89" s="60">
        <v>0</v>
      </c>
      <c r="AF89" s="70">
        <v>0.05</v>
      </c>
      <c r="AG89" s="71">
        <v>0.04</v>
      </c>
      <c r="AH89" s="71">
        <v>0.09</v>
      </c>
      <c r="AI89" s="71">
        <v>0.05</v>
      </c>
      <c r="AJ89" s="71">
        <v>0.09</v>
      </c>
      <c r="AK89" s="63" t="s">
        <v>25</v>
      </c>
    </row>
    <row r="90" spans="1:37" ht="17.25" thickBot="1">
      <c r="A90" s="72">
        <v>64</v>
      </c>
      <c r="B90" s="57" t="s">
        <v>2863</v>
      </c>
      <c r="C90" s="58" t="s">
        <v>1811</v>
      </c>
      <c r="D90" s="69" t="s">
        <v>104</v>
      </c>
      <c r="E90" s="58" t="s">
        <v>2343</v>
      </c>
      <c r="F90" s="69" t="s">
        <v>4370</v>
      </c>
      <c r="G90" s="69">
        <v>2000</v>
      </c>
      <c r="H90" s="70">
        <v>24</v>
      </c>
      <c r="I90" s="71">
        <v>22</v>
      </c>
      <c r="J90" s="95">
        <v>1916</v>
      </c>
      <c r="K90" s="71">
        <v>21.3</v>
      </c>
      <c r="L90" s="70">
        <v>1</v>
      </c>
      <c r="M90" s="60">
        <v>0</v>
      </c>
      <c r="N90" s="71">
        <v>1</v>
      </c>
      <c r="O90" s="71">
        <v>1</v>
      </c>
      <c r="P90" s="60">
        <v>0</v>
      </c>
      <c r="Q90" s="60">
        <v>0</v>
      </c>
      <c r="R90" s="71">
        <v>8</v>
      </c>
      <c r="S90" s="60">
        <v>0</v>
      </c>
      <c r="T90" s="70">
        <v>1.4</v>
      </c>
      <c r="U90" s="71">
        <v>1.4</v>
      </c>
      <c r="V90" s="71">
        <v>0.8</v>
      </c>
      <c r="W90" s="71">
        <v>2.2000000000000002</v>
      </c>
      <c r="X90" s="70">
        <v>20</v>
      </c>
      <c r="Y90" s="71">
        <v>35</v>
      </c>
      <c r="Z90" s="71">
        <v>59</v>
      </c>
      <c r="AA90" s="70">
        <v>0.05</v>
      </c>
      <c r="AB90" s="60">
        <v>0</v>
      </c>
      <c r="AC90" s="71">
        <v>0.05</v>
      </c>
      <c r="AD90" s="71">
        <v>0.05</v>
      </c>
      <c r="AE90" s="71">
        <v>0.05</v>
      </c>
      <c r="AF90" s="70">
        <v>7.0000000000000007E-2</v>
      </c>
      <c r="AG90" s="71">
        <v>0.04</v>
      </c>
      <c r="AH90" s="71">
        <v>0.11</v>
      </c>
      <c r="AI90" s="71">
        <v>7.0000000000000007E-2</v>
      </c>
      <c r="AJ90" s="71">
        <v>0.11</v>
      </c>
      <c r="AK90" s="63" t="s">
        <v>25</v>
      </c>
    </row>
    <row r="91" spans="1:37" ht="17.25" thickBot="1">
      <c r="A91" s="72">
        <v>212</v>
      </c>
      <c r="B91" s="57" t="s">
        <v>198</v>
      </c>
      <c r="C91" s="58" t="s">
        <v>1811</v>
      </c>
      <c r="D91" s="69" t="s">
        <v>104</v>
      </c>
      <c r="E91" s="58" t="s">
        <v>85</v>
      </c>
      <c r="F91" s="69" t="s">
        <v>4234</v>
      </c>
      <c r="G91" s="69">
        <v>2000</v>
      </c>
      <c r="H91" s="70">
        <v>22</v>
      </c>
      <c r="I91" s="71">
        <v>22</v>
      </c>
      <c r="J91" s="95">
        <v>1912</v>
      </c>
      <c r="K91" s="71">
        <v>21.2</v>
      </c>
      <c r="L91" s="59">
        <v>0</v>
      </c>
      <c r="M91" s="71">
        <v>1</v>
      </c>
      <c r="N91" s="71">
        <v>1</v>
      </c>
      <c r="O91" s="60">
        <v>0</v>
      </c>
      <c r="P91" s="60">
        <v>0</v>
      </c>
      <c r="Q91" s="60">
        <v>0</v>
      </c>
      <c r="R91" s="71">
        <v>2</v>
      </c>
      <c r="S91" s="60">
        <v>0</v>
      </c>
      <c r="T91" s="70">
        <v>0.6</v>
      </c>
      <c r="U91" s="71">
        <v>0.6</v>
      </c>
      <c r="V91" s="71">
        <v>0.5</v>
      </c>
      <c r="W91" s="71">
        <v>1.2</v>
      </c>
      <c r="X91" s="70">
        <v>13</v>
      </c>
      <c r="Y91" s="71">
        <v>58</v>
      </c>
      <c r="Z91" s="71">
        <v>6</v>
      </c>
      <c r="AA91" s="59">
        <v>0</v>
      </c>
      <c r="AB91" s="71">
        <v>0.05</v>
      </c>
      <c r="AC91" s="71">
        <v>0.05</v>
      </c>
      <c r="AD91" s="60">
        <v>0</v>
      </c>
      <c r="AE91" s="71">
        <v>0.05</v>
      </c>
      <c r="AF91" s="70">
        <v>0.03</v>
      </c>
      <c r="AG91" s="71">
        <v>0.02</v>
      </c>
      <c r="AH91" s="71">
        <v>0.05</v>
      </c>
      <c r="AI91" s="71">
        <v>0.03</v>
      </c>
      <c r="AJ91" s="71">
        <v>0.05</v>
      </c>
      <c r="AK91" s="63" t="s">
        <v>25</v>
      </c>
    </row>
    <row r="92" spans="1:37" ht="17.25" thickBot="1">
      <c r="A92" s="72">
        <v>355</v>
      </c>
      <c r="B92" s="57" t="s">
        <v>2988</v>
      </c>
      <c r="C92" s="58" t="s">
        <v>1821</v>
      </c>
      <c r="D92" s="69" t="s">
        <v>104</v>
      </c>
      <c r="E92" s="58" t="s">
        <v>87</v>
      </c>
      <c r="F92" s="69" t="s">
        <v>4626</v>
      </c>
      <c r="G92" s="69">
        <v>2002</v>
      </c>
      <c r="H92" s="70">
        <v>22</v>
      </c>
      <c r="I92" s="71">
        <v>22</v>
      </c>
      <c r="J92" s="95">
        <v>1906</v>
      </c>
      <c r="K92" s="71">
        <v>21.2</v>
      </c>
      <c r="L92" s="59">
        <v>0</v>
      </c>
      <c r="M92" s="71">
        <v>1</v>
      </c>
      <c r="N92" s="71">
        <v>1</v>
      </c>
      <c r="O92" s="60">
        <v>0</v>
      </c>
      <c r="P92" s="60">
        <v>0</v>
      </c>
      <c r="Q92" s="60">
        <v>0</v>
      </c>
      <c r="R92" s="71">
        <v>3</v>
      </c>
      <c r="S92" s="60">
        <v>0</v>
      </c>
      <c r="T92" s="70">
        <v>1.1000000000000001</v>
      </c>
      <c r="U92" s="71">
        <v>1.1000000000000001</v>
      </c>
      <c r="V92" s="71">
        <v>1.2</v>
      </c>
      <c r="W92" s="71">
        <v>2.2000000000000002</v>
      </c>
      <c r="X92" s="70">
        <v>18</v>
      </c>
      <c r="Y92" s="71">
        <v>71</v>
      </c>
      <c r="Z92" s="71">
        <v>7</v>
      </c>
      <c r="AA92" s="59">
        <v>0</v>
      </c>
      <c r="AB92" s="71">
        <v>0.05</v>
      </c>
      <c r="AC92" s="71">
        <v>0.05</v>
      </c>
      <c r="AD92" s="60">
        <v>0</v>
      </c>
      <c r="AE92" s="71">
        <v>0.05</v>
      </c>
      <c r="AF92" s="70">
        <v>0.05</v>
      </c>
      <c r="AG92" s="71">
        <v>0.05</v>
      </c>
      <c r="AH92" s="71">
        <v>0.1</v>
      </c>
      <c r="AI92" s="71">
        <v>0.05</v>
      </c>
      <c r="AJ92" s="71">
        <v>0.1</v>
      </c>
      <c r="AK92" s="63" t="s">
        <v>25</v>
      </c>
    </row>
    <row r="93" spans="1:37" ht="17.25" thickBot="1">
      <c r="A93" s="72">
        <v>299</v>
      </c>
      <c r="B93" s="57" t="s">
        <v>240</v>
      </c>
      <c r="C93" s="58" t="s">
        <v>1811</v>
      </c>
      <c r="D93" s="69" t="s">
        <v>103</v>
      </c>
      <c r="E93" s="58" t="s">
        <v>67</v>
      </c>
      <c r="F93" s="69" t="s">
        <v>4581</v>
      </c>
      <c r="G93" s="69">
        <v>1997</v>
      </c>
      <c r="H93" s="70">
        <v>25</v>
      </c>
      <c r="I93" s="71">
        <v>20</v>
      </c>
      <c r="J93" s="95">
        <v>1899</v>
      </c>
      <c r="K93" s="71">
        <v>21.1</v>
      </c>
      <c r="L93" s="70">
        <v>4</v>
      </c>
      <c r="M93" s="71">
        <v>2</v>
      </c>
      <c r="N93" s="71">
        <v>6</v>
      </c>
      <c r="O93" s="71">
        <v>4</v>
      </c>
      <c r="P93" s="60">
        <v>0</v>
      </c>
      <c r="Q93" s="60">
        <v>0</v>
      </c>
      <c r="R93" s="71">
        <v>5</v>
      </c>
      <c r="S93" s="60">
        <v>0</v>
      </c>
      <c r="T93" s="70">
        <v>3.6</v>
      </c>
      <c r="U93" s="71">
        <v>3.6</v>
      </c>
      <c r="V93" s="71">
        <v>1.7</v>
      </c>
      <c r="W93" s="71">
        <v>5.2</v>
      </c>
      <c r="X93" s="70">
        <v>14</v>
      </c>
      <c r="Y93" s="71">
        <v>99</v>
      </c>
      <c r="Z93" s="71">
        <v>82</v>
      </c>
      <c r="AA93" s="70">
        <v>0.19</v>
      </c>
      <c r="AB93" s="71">
        <v>0.09</v>
      </c>
      <c r="AC93" s="71">
        <v>0.28000000000000003</v>
      </c>
      <c r="AD93" s="71">
        <v>0.19</v>
      </c>
      <c r="AE93" s="71">
        <v>0.28000000000000003</v>
      </c>
      <c r="AF93" s="70">
        <v>0.17</v>
      </c>
      <c r="AG93" s="71">
        <v>0.08</v>
      </c>
      <c r="AH93" s="71">
        <v>0.25</v>
      </c>
      <c r="AI93" s="71">
        <v>0.17</v>
      </c>
      <c r="AJ93" s="71">
        <v>0.25</v>
      </c>
      <c r="AK93" s="63" t="s">
        <v>25</v>
      </c>
    </row>
    <row r="94" spans="1:37" ht="17.25" thickBot="1">
      <c r="A94" s="72">
        <v>470</v>
      </c>
      <c r="B94" s="57" t="s">
        <v>322</v>
      </c>
      <c r="C94" s="58" t="s">
        <v>1840</v>
      </c>
      <c r="D94" s="69" t="s">
        <v>1809</v>
      </c>
      <c r="E94" s="58" t="s">
        <v>65</v>
      </c>
      <c r="F94" s="69" t="s">
        <v>4717</v>
      </c>
      <c r="G94" s="69">
        <v>1994</v>
      </c>
      <c r="H94" s="70">
        <v>24</v>
      </c>
      <c r="I94" s="71">
        <v>21</v>
      </c>
      <c r="J94" s="95">
        <v>1897</v>
      </c>
      <c r="K94" s="71">
        <v>21.1</v>
      </c>
      <c r="L94" s="70">
        <v>6</v>
      </c>
      <c r="M94" s="71">
        <v>4</v>
      </c>
      <c r="N94" s="71">
        <v>10</v>
      </c>
      <c r="O94" s="71">
        <v>6</v>
      </c>
      <c r="P94" s="60">
        <v>0</v>
      </c>
      <c r="Q94" s="60">
        <v>0</v>
      </c>
      <c r="R94" s="71">
        <v>7</v>
      </c>
      <c r="S94" s="60">
        <v>0</v>
      </c>
      <c r="T94" s="70">
        <v>2.9</v>
      </c>
      <c r="U94" s="71">
        <v>2.9</v>
      </c>
      <c r="V94" s="71">
        <v>5.6</v>
      </c>
      <c r="W94" s="71">
        <v>8.5</v>
      </c>
      <c r="X94" s="70">
        <v>110</v>
      </c>
      <c r="Y94" s="71">
        <v>136</v>
      </c>
      <c r="Z94" s="71">
        <v>190</v>
      </c>
      <c r="AA94" s="70">
        <v>0.28000000000000003</v>
      </c>
      <c r="AB94" s="71">
        <v>0.19</v>
      </c>
      <c r="AC94" s="71">
        <v>0.47</v>
      </c>
      <c r="AD94" s="71">
        <v>0.28000000000000003</v>
      </c>
      <c r="AE94" s="71">
        <v>0.47</v>
      </c>
      <c r="AF94" s="70">
        <v>0.14000000000000001</v>
      </c>
      <c r="AG94" s="71">
        <v>0.26</v>
      </c>
      <c r="AH94" s="71">
        <v>0.4</v>
      </c>
      <c r="AI94" s="71">
        <v>0.14000000000000001</v>
      </c>
      <c r="AJ94" s="71">
        <v>0.4</v>
      </c>
      <c r="AK94" s="63" t="s">
        <v>25</v>
      </c>
    </row>
    <row r="95" spans="1:37" ht="17.25" thickBot="1">
      <c r="A95" s="72">
        <v>18</v>
      </c>
      <c r="B95" s="57" t="s">
        <v>80</v>
      </c>
      <c r="C95" s="58" t="s">
        <v>1821</v>
      </c>
      <c r="D95" s="69" t="s">
        <v>111</v>
      </c>
      <c r="E95" s="58" t="s">
        <v>79</v>
      </c>
      <c r="F95" s="69" t="s">
        <v>4329</v>
      </c>
      <c r="G95" s="69">
        <v>1992</v>
      </c>
      <c r="H95" s="70">
        <v>21</v>
      </c>
      <c r="I95" s="71">
        <v>21</v>
      </c>
      <c r="J95" s="95">
        <v>1890</v>
      </c>
      <c r="K95" s="71">
        <v>21</v>
      </c>
      <c r="L95" s="59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71">
        <v>1</v>
      </c>
      <c r="S95" s="60">
        <v>0</v>
      </c>
      <c r="T95" s="59">
        <v>0</v>
      </c>
      <c r="U95" s="60">
        <v>0</v>
      </c>
      <c r="V95" s="60">
        <v>0</v>
      </c>
      <c r="W95" s="60">
        <v>0</v>
      </c>
      <c r="X95" s="59">
        <v>0</v>
      </c>
      <c r="Y95" s="71">
        <v>2</v>
      </c>
      <c r="Z95" s="60">
        <v>0</v>
      </c>
      <c r="AA95" s="59">
        <v>0</v>
      </c>
      <c r="AB95" s="60">
        <v>0</v>
      </c>
      <c r="AC95" s="60">
        <v>0</v>
      </c>
      <c r="AD95" s="60">
        <v>0</v>
      </c>
      <c r="AE95" s="60">
        <v>0</v>
      </c>
      <c r="AF95" s="59">
        <v>0</v>
      </c>
      <c r="AG95" s="60">
        <v>0</v>
      </c>
      <c r="AH95" s="60">
        <v>0</v>
      </c>
      <c r="AI95" s="60">
        <v>0</v>
      </c>
      <c r="AJ95" s="60">
        <v>0</v>
      </c>
      <c r="AK95" s="63" t="s">
        <v>25</v>
      </c>
    </row>
    <row r="96" spans="1:37" ht="17.25" thickBot="1">
      <c r="A96" s="72">
        <v>109</v>
      </c>
      <c r="B96" s="57" t="s">
        <v>2866</v>
      </c>
      <c r="C96" s="58" t="s">
        <v>1811</v>
      </c>
      <c r="D96" s="69" t="s">
        <v>103</v>
      </c>
      <c r="E96" s="58" t="s">
        <v>95</v>
      </c>
      <c r="F96" s="69" t="s">
        <v>4410</v>
      </c>
      <c r="G96" s="69">
        <v>1997</v>
      </c>
      <c r="H96" s="70">
        <v>23</v>
      </c>
      <c r="I96" s="71">
        <v>22</v>
      </c>
      <c r="J96" s="95">
        <v>1890</v>
      </c>
      <c r="K96" s="71">
        <v>21</v>
      </c>
      <c r="L96" s="59">
        <v>0</v>
      </c>
      <c r="M96" s="71">
        <v>3</v>
      </c>
      <c r="N96" s="71">
        <v>3</v>
      </c>
      <c r="O96" s="60">
        <v>0</v>
      </c>
      <c r="P96" s="60">
        <v>0</v>
      </c>
      <c r="Q96" s="60">
        <v>0</v>
      </c>
      <c r="R96" s="71">
        <v>4</v>
      </c>
      <c r="S96" s="71">
        <v>1</v>
      </c>
      <c r="T96" s="70">
        <v>0.2</v>
      </c>
      <c r="U96" s="71">
        <v>0.2</v>
      </c>
      <c r="V96" s="71">
        <v>2.9</v>
      </c>
      <c r="W96" s="71">
        <v>3.1</v>
      </c>
      <c r="X96" s="70">
        <v>14</v>
      </c>
      <c r="Y96" s="71">
        <v>100</v>
      </c>
      <c r="Z96" s="71">
        <v>11</v>
      </c>
      <c r="AA96" s="59">
        <v>0</v>
      </c>
      <c r="AB96" s="71">
        <v>0.14000000000000001</v>
      </c>
      <c r="AC96" s="71">
        <v>0.14000000000000001</v>
      </c>
      <c r="AD96" s="60">
        <v>0</v>
      </c>
      <c r="AE96" s="71">
        <v>0.14000000000000001</v>
      </c>
      <c r="AF96" s="70">
        <v>0.01</v>
      </c>
      <c r="AG96" s="71">
        <v>0.14000000000000001</v>
      </c>
      <c r="AH96" s="71">
        <v>0.15</v>
      </c>
      <c r="AI96" s="71">
        <v>0.01</v>
      </c>
      <c r="AJ96" s="71">
        <v>0.15</v>
      </c>
      <c r="AK96" s="63" t="s">
        <v>25</v>
      </c>
    </row>
    <row r="97" spans="1:37" ht="17.25" thickBot="1">
      <c r="A97" s="72">
        <v>20</v>
      </c>
      <c r="B97" s="57" t="s">
        <v>2762</v>
      </c>
      <c r="C97" s="58" t="s">
        <v>1854</v>
      </c>
      <c r="D97" s="69" t="s">
        <v>103</v>
      </c>
      <c r="E97" s="58" t="s">
        <v>91</v>
      </c>
      <c r="F97" s="69" t="s">
        <v>4331</v>
      </c>
      <c r="G97" s="69">
        <v>1997</v>
      </c>
      <c r="H97" s="70">
        <v>24</v>
      </c>
      <c r="I97" s="71">
        <v>22</v>
      </c>
      <c r="J97" s="95">
        <v>1878</v>
      </c>
      <c r="K97" s="71">
        <v>20.9</v>
      </c>
      <c r="L97" s="70">
        <v>1</v>
      </c>
      <c r="M97" s="71">
        <v>1</v>
      </c>
      <c r="N97" s="71">
        <v>2</v>
      </c>
      <c r="O97" s="71">
        <v>1</v>
      </c>
      <c r="P97" s="60">
        <v>0</v>
      </c>
      <c r="Q97" s="60">
        <v>0</v>
      </c>
      <c r="R97" s="71">
        <v>9</v>
      </c>
      <c r="S97" s="60">
        <v>0</v>
      </c>
      <c r="T97" s="70">
        <v>1.3</v>
      </c>
      <c r="U97" s="71">
        <v>1.3</v>
      </c>
      <c r="V97" s="71">
        <v>0.4</v>
      </c>
      <c r="W97" s="71">
        <v>1.7</v>
      </c>
      <c r="X97" s="70">
        <v>17</v>
      </c>
      <c r="Y97" s="71">
        <v>66</v>
      </c>
      <c r="Z97" s="71">
        <v>21</v>
      </c>
      <c r="AA97" s="70">
        <v>0.05</v>
      </c>
      <c r="AB97" s="71">
        <v>0.05</v>
      </c>
      <c r="AC97" s="71">
        <v>0.1</v>
      </c>
      <c r="AD97" s="71">
        <v>0.05</v>
      </c>
      <c r="AE97" s="71">
        <v>0.1</v>
      </c>
      <c r="AF97" s="70">
        <v>0.06</v>
      </c>
      <c r="AG97" s="71">
        <v>0.02</v>
      </c>
      <c r="AH97" s="71">
        <v>0.08</v>
      </c>
      <c r="AI97" s="71">
        <v>0.06</v>
      </c>
      <c r="AJ97" s="71">
        <v>0.08</v>
      </c>
      <c r="AK97" s="63" t="s">
        <v>25</v>
      </c>
    </row>
    <row r="98" spans="1:37" ht="17.25" thickBot="1">
      <c r="A98" s="72">
        <v>202</v>
      </c>
      <c r="B98" s="57" t="s">
        <v>192</v>
      </c>
      <c r="C98" s="58" t="s">
        <v>1840</v>
      </c>
      <c r="D98" s="69" t="s">
        <v>104</v>
      </c>
      <c r="E98" s="58" t="s">
        <v>93</v>
      </c>
      <c r="F98" s="69" t="s">
        <v>4499</v>
      </c>
      <c r="G98" s="69">
        <v>1999</v>
      </c>
      <c r="H98" s="70">
        <v>25</v>
      </c>
      <c r="I98" s="71">
        <v>21</v>
      </c>
      <c r="J98" s="95">
        <v>1874</v>
      </c>
      <c r="K98" s="71">
        <v>20.8</v>
      </c>
      <c r="L98" s="59">
        <v>0</v>
      </c>
      <c r="M98" s="71">
        <v>3</v>
      </c>
      <c r="N98" s="71">
        <v>3</v>
      </c>
      <c r="O98" s="60">
        <v>0</v>
      </c>
      <c r="P98" s="60">
        <v>0</v>
      </c>
      <c r="Q98" s="60">
        <v>0</v>
      </c>
      <c r="R98" s="71">
        <v>3</v>
      </c>
      <c r="S98" s="60">
        <v>0</v>
      </c>
      <c r="T98" s="70">
        <v>1</v>
      </c>
      <c r="U98" s="71">
        <v>1</v>
      </c>
      <c r="V98" s="71">
        <v>1.1000000000000001</v>
      </c>
      <c r="W98" s="71">
        <v>2</v>
      </c>
      <c r="X98" s="70">
        <v>15</v>
      </c>
      <c r="Y98" s="71">
        <v>67</v>
      </c>
      <c r="Z98" s="71">
        <v>7</v>
      </c>
      <c r="AA98" s="59">
        <v>0</v>
      </c>
      <c r="AB98" s="71">
        <v>0.14000000000000001</v>
      </c>
      <c r="AC98" s="71">
        <v>0.14000000000000001</v>
      </c>
      <c r="AD98" s="60">
        <v>0</v>
      </c>
      <c r="AE98" s="71">
        <v>0.14000000000000001</v>
      </c>
      <c r="AF98" s="70">
        <v>0.05</v>
      </c>
      <c r="AG98" s="71">
        <v>0.05</v>
      </c>
      <c r="AH98" s="71">
        <v>0.1</v>
      </c>
      <c r="AI98" s="71">
        <v>0.05</v>
      </c>
      <c r="AJ98" s="71">
        <v>0.1</v>
      </c>
      <c r="AK98" s="63" t="s">
        <v>25</v>
      </c>
    </row>
    <row r="99" spans="1:37" ht="17.25" thickBot="1">
      <c r="A99" s="72">
        <v>43</v>
      </c>
      <c r="B99" s="57" t="s">
        <v>2862</v>
      </c>
      <c r="C99" s="58" t="s">
        <v>1811</v>
      </c>
      <c r="D99" s="69" t="s">
        <v>103</v>
      </c>
      <c r="E99" s="58" t="s">
        <v>2599</v>
      </c>
      <c r="F99" s="69" t="s">
        <v>4351</v>
      </c>
      <c r="G99" s="69">
        <v>1993</v>
      </c>
      <c r="H99" s="70">
        <v>23</v>
      </c>
      <c r="I99" s="71">
        <v>21</v>
      </c>
      <c r="J99" s="95">
        <v>1873</v>
      </c>
      <c r="K99" s="71">
        <v>20.8</v>
      </c>
      <c r="L99" s="70">
        <v>3</v>
      </c>
      <c r="M99" s="71">
        <v>3</v>
      </c>
      <c r="N99" s="71">
        <v>6</v>
      </c>
      <c r="O99" s="71">
        <v>3</v>
      </c>
      <c r="P99" s="60">
        <v>0</v>
      </c>
      <c r="Q99" s="60">
        <v>0</v>
      </c>
      <c r="R99" s="71">
        <v>4</v>
      </c>
      <c r="S99" s="60">
        <v>0</v>
      </c>
      <c r="T99" s="70">
        <v>2.9</v>
      </c>
      <c r="U99" s="71">
        <v>2.9</v>
      </c>
      <c r="V99" s="71">
        <v>3.5</v>
      </c>
      <c r="W99" s="71">
        <v>6.4</v>
      </c>
      <c r="X99" s="70">
        <v>35</v>
      </c>
      <c r="Y99" s="71">
        <v>117</v>
      </c>
      <c r="Z99" s="71">
        <v>23</v>
      </c>
      <c r="AA99" s="70">
        <v>0.14000000000000001</v>
      </c>
      <c r="AB99" s="71">
        <v>0.14000000000000001</v>
      </c>
      <c r="AC99" s="71">
        <v>0.28999999999999998</v>
      </c>
      <c r="AD99" s="71">
        <v>0.14000000000000001</v>
      </c>
      <c r="AE99" s="71">
        <v>0.28999999999999998</v>
      </c>
      <c r="AF99" s="70">
        <v>0.14000000000000001</v>
      </c>
      <c r="AG99" s="71">
        <v>0.17</v>
      </c>
      <c r="AH99" s="71">
        <v>0.31</v>
      </c>
      <c r="AI99" s="71">
        <v>0.14000000000000001</v>
      </c>
      <c r="AJ99" s="71">
        <v>0.31</v>
      </c>
      <c r="AK99" s="63" t="s">
        <v>25</v>
      </c>
    </row>
    <row r="100" spans="1:37" ht="17.25" thickBot="1">
      <c r="A100" s="72">
        <v>179</v>
      </c>
      <c r="B100" s="57" t="s">
        <v>1778</v>
      </c>
      <c r="C100" s="58" t="s">
        <v>1820</v>
      </c>
      <c r="D100" s="69" t="s">
        <v>103</v>
      </c>
      <c r="E100" s="58" t="s">
        <v>81</v>
      </c>
      <c r="F100" s="69" t="s">
        <v>4477</v>
      </c>
      <c r="G100" s="69">
        <v>2001</v>
      </c>
      <c r="H100" s="70">
        <v>24</v>
      </c>
      <c r="I100" s="71">
        <v>22</v>
      </c>
      <c r="J100" s="95">
        <v>1873</v>
      </c>
      <c r="K100" s="71">
        <v>20.8</v>
      </c>
      <c r="L100" s="70">
        <v>3</v>
      </c>
      <c r="M100" s="71">
        <v>1</v>
      </c>
      <c r="N100" s="71">
        <v>4</v>
      </c>
      <c r="O100" s="71">
        <v>2</v>
      </c>
      <c r="P100" s="71">
        <v>1</v>
      </c>
      <c r="Q100" s="71">
        <v>2</v>
      </c>
      <c r="R100" s="71">
        <v>6</v>
      </c>
      <c r="S100" s="60">
        <v>0</v>
      </c>
      <c r="T100" s="70">
        <v>5.7</v>
      </c>
      <c r="U100" s="71">
        <v>4.0999999999999996</v>
      </c>
      <c r="V100" s="71">
        <v>2.9</v>
      </c>
      <c r="W100" s="71">
        <v>7.1</v>
      </c>
      <c r="X100" s="70">
        <v>46</v>
      </c>
      <c r="Y100" s="71">
        <v>168</v>
      </c>
      <c r="Z100" s="71">
        <v>52</v>
      </c>
      <c r="AA100" s="70">
        <v>0.14000000000000001</v>
      </c>
      <c r="AB100" s="71">
        <v>0.05</v>
      </c>
      <c r="AC100" s="71">
        <v>0.19</v>
      </c>
      <c r="AD100" s="71">
        <v>0.1</v>
      </c>
      <c r="AE100" s="71">
        <v>0.14000000000000001</v>
      </c>
      <c r="AF100" s="70">
        <v>0.27</v>
      </c>
      <c r="AG100" s="71">
        <v>0.14000000000000001</v>
      </c>
      <c r="AH100" s="71">
        <v>0.41</v>
      </c>
      <c r="AI100" s="71">
        <v>0.2</v>
      </c>
      <c r="AJ100" s="71">
        <v>0.34</v>
      </c>
      <c r="AK100" s="63" t="s">
        <v>25</v>
      </c>
    </row>
    <row r="101" spans="1:37" ht="17.25" thickBot="1">
      <c r="A101" s="72">
        <v>396</v>
      </c>
      <c r="B101" s="57" t="s">
        <v>2772</v>
      </c>
      <c r="C101" s="58" t="s">
        <v>1840</v>
      </c>
      <c r="D101" s="69" t="s">
        <v>103</v>
      </c>
      <c r="E101" s="58" t="s">
        <v>75</v>
      </c>
      <c r="F101" s="69" t="s">
        <v>4661</v>
      </c>
      <c r="G101" s="69">
        <v>1995</v>
      </c>
      <c r="H101" s="70">
        <v>23</v>
      </c>
      <c r="I101" s="71">
        <v>21</v>
      </c>
      <c r="J101" s="95">
        <v>1870</v>
      </c>
      <c r="K101" s="71">
        <v>20.8</v>
      </c>
      <c r="L101" s="70">
        <v>3</v>
      </c>
      <c r="M101" s="71">
        <v>1</v>
      </c>
      <c r="N101" s="71">
        <v>4</v>
      </c>
      <c r="O101" s="71">
        <v>3</v>
      </c>
      <c r="P101" s="60">
        <v>0</v>
      </c>
      <c r="Q101" s="60">
        <v>0</v>
      </c>
      <c r="R101" s="71">
        <v>11</v>
      </c>
      <c r="S101" s="60">
        <v>0</v>
      </c>
      <c r="T101" s="70">
        <v>2.1</v>
      </c>
      <c r="U101" s="71">
        <v>2.1</v>
      </c>
      <c r="V101" s="71">
        <v>0.3</v>
      </c>
      <c r="W101" s="71">
        <v>2.4</v>
      </c>
      <c r="X101" s="70">
        <v>7</v>
      </c>
      <c r="Y101" s="71">
        <v>61</v>
      </c>
      <c r="Z101" s="71">
        <v>9</v>
      </c>
      <c r="AA101" s="70">
        <v>0.14000000000000001</v>
      </c>
      <c r="AB101" s="71">
        <v>0.05</v>
      </c>
      <c r="AC101" s="71">
        <v>0.19</v>
      </c>
      <c r="AD101" s="71">
        <v>0.14000000000000001</v>
      </c>
      <c r="AE101" s="71">
        <v>0.19</v>
      </c>
      <c r="AF101" s="70">
        <v>0.1</v>
      </c>
      <c r="AG101" s="71">
        <v>0.02</v>
      </c>
      <c r="AH101" s="71">
        <v>0.12</v>
      </c>
      <c r="AI101" s="71">
        <v>0.1</v>
      </c>
      <c r="AJ101" s="71">
        <v>0.12</v>
      </c>
      <c r="AK101" s="63" t="s">
        <v>25</v>
      </c>
    </row>
    <row r="102" spans="1:37" ht="17.25" thickBot="1">
      <c r="A102" s="72">
        <v>92</v>
      </c>
      <c r="B102" s="57" t="s">
        <v>140</v>
      </c>
      <c r="C102" s="58" t="s">
        <v>1833</v>
      </c>
      <c r="D102" s="69" t="s">
        <v>104</v>
      </c>
      <c r="E102" s="58" t="s">
        <v>83</v>
      </c>
      <c r="F102" s="69" t="s">
        <v>4395</v>
      </c>
      <c r="G102" s="69">
        <v>1997</v>
      </c>
      <c r="H102" s="70">
        <v>25</v>
      </c>
      <c r="I102" s="71">
        <v>21</v>
      </c>
      <c r="J102" s="95">
        <v>1853</v>
      </c>
      <c r="K102" s="71">
        <v>20.6</v>
      </c>
      <c r="L102" s="70">
        <v>2</v>
      </c>
      <c r="M102" s="71">
        <v>1</v>
      </c>
      <c r="N102" s="71">
        <v>3</v>
      </c>
      <c r="O102" s="71">
        <v>2</v>
      </c>
      <c r="P102" s="60">
        <v>0</v>
      </c>
      <c r="Q102" s="60">
        <v>0</v>
      </c>
      <c r="R102" s="71">
        <v>6</v>
      </c>
      <c r="S102" s="60">
        <v>0</v>
      </c>
      <c r="T102" s="70">
        <v>4.0999999999999996</v>
      </c>
      <c r="U102" s="71">
        <v>4.0999999999999996</v>
      </c>
      <c r="V102" s="71">
        <v>2.1</v>
      </c>
      <c r="W102" s="71">
        <v>6.2</v>
      </c>
      <c r="X102" s="70">
        <v>57</v>
      </c>
      <c r="Y102" s="71">
        <v>78</v>
      </c>
      <c r="Z102" s="71">
        <v>85</v>
      </c>
      <c r="AA102" s="70">
        <v>0.1</v>
      </c>
      <c r="AB102" s="71">
        <v>0.05</v>
      </c>
      <c r="AC102" s="71">
        <v>0.15</v>
      </c>
      <c r="AD102" s="71">
        <v>0.1</v>
      </c>
      <c r="AE102" s="71">
        <v>0.15</v>
      </c>
      <c r="AF102" s="70">
        <v>0.2</v>
      </c>
      <c r="AG102" s="71">
        <v>0.1</v>
      </c>
      <c r="AH102" s="71">
        <v>0.3</v>
      </c>
      <c r="AI102" s="71">
        <v>0.2</v>
      </c>
      <c r="AJ102" s="71">
        <v>0.3</v>
      </c>
      <c r="AK102" s="63" t="s">
        <v>25</v>
      </c>
    </row>
    <row r="103" spans="1:37" ht="17.25" thickBot="1">
      <c r="A103" s="72">
        <v>162</v>
      </c>
      <c r="B103" s="57" t="s">
        <v>171</v>
      </c>
      <c r="C103" s="58" t="s">
        <v>1828</v>
      </c>
      <c r="D103" s="69" t="s">
        <v>1818</v>
      </c>
      <c r="E103" s="58" t="s">
        <v>87</v>
      </c>
      <c r="F103" s="69" t="s">
        <v>4459</v>
      </c>
      <c r="G103" s="69">
        <v>2002</v>
      </c>
      <c r="H103" s="70">
        <v>27</v>
      </c>
      <c r="I103" s="71">
        <v>19</v>
      </c>
      <c r="J103" s="95">
        <v>1843</v>
      </c>
      <c r="K103" s="71">
        <v>20.5</v>
      </c>
      <c r="L103" s="70">
        <v>5</v>
      </c>
      <c r="M103" s="71">
        <v>7</v>
      </c>
      <c r="N103" s="71">
        <v>12</v>
      </c>
      <c r="O103" s="71">
        <v>5</v>
      </c>
      <c r="P103" s="60">
        <v>0</v>
      </c>
      <c r="Q103" s="60">
        <v>0</v>
      </c>
      <c r="R103" s="71">
        <v>1</v>
      </c>
      <c r="S103" s="60">
        <v>0</v>
      </c>
      <c r="T103" s="70">
        <v>5.9</v>
      </c>
      <c r="U103" s="71">
        <v>5.9</v>
      </c>
      <c r="V103" s="71">
        <v>5.6</v>
      </c>
      <c r="W103" s="71">
        <v>11.4</v>
      </c>
      <c r="X103" s="70">
        <v>76</v>
      </c>
      <c r="Y103" s="71">
        <v>33</v>
      </c>
      <c r="Z103" s="71">
        <v>156</v>
      </c>
      <c r="AA103" s="70">
        <v>0.24</v>
      </c>
      <c r="AB103" s="71">
        <v>0.34</v>
      </c>
      <c r="AC103" s="71">
        <v>0.59</v>
      </c>
      <c r="AD103" s="71">
        <v>0.24</v>
      </c>
      <c r="AE103" s="71">
        <v>0.59</v>
      </c>
      <c r="AF103" s="70">
        <v>0.28999999999999998</v>
      </c>
      <c r="AG103" s="71">
        <v>0.27</v>
      </c>
      <c r="AH103" s="71">
        <v>0.56000000000000005</v>
      </c>
      <c r="AI103" s="71">
        <v>0.28999999999999998</v>
      </c>
      <c r="AJ103" s="71">
        <v>0.56000000000000005</v>
      </c>
      <c r="AK103" s="63" t="s">
        <v>25</v>
      </c>
    </row>
    <row r="104" spans="1:37" ht="17.25" thickBot="1">
      <c r="A104" s="72">
        <v>107</v>
      </c>
      <c r="B104" s="57" t="s">
        <v>146</v>
      </c>
      <c r="C104" s="58" t="s">
        <v>1831</v>
      </c>
      <c r="D104" s="69" t="s">
        <v>104</v>
      </c>
      <c r="E104" s="58" t="s">
        <v>77</v>
      </c>
      <c r="F104" s="69" t="s">
        <v>4408</v>
      </c>
      <c r="G104" s="69">
        <v>2001</v>
      </c>
      <c r="H104" s="70">
        <v>23</v>
      </c>
      <c r="I104" s="71">
        <v>20</v>
      </c>
      <c r="J104" s="95">
        <v>1842</v>
      </c>
      <c r="K104" s="71">
        <v>20.5</v>
      </c>
      <c r="L104" s="70">
        <v>1</v>
      </c>
      <c r="M104" s="71">
        <v>1</v>
      </c>
      <c r="N104" s="71">
        <v>2</v>
      </c>
      <c r="O104" s="71">
        <v>1</v>
      </c>
      <c r="P104" s="60">
        <v>0</v>
      </c>
      <c r="Q104" s="60">
        <v>0</v>
      </c>
      <c r="R104" s="71">
        <v>3</v>
      </c>
      <c r="S104" s="60">
        <v>0</v>
      </c>
      <c r="T104" s="70">
        <v>1.6</v>
      </c>
      <c r="U104" s="71">
        <v>1.6</v>
      </c>
      <c r="V104" s="71">
        <v>1.5</v>
      </c>
      <c r="W104" s="71">
        <v>3.1</v>
      </c>
      <c r="X104" s="70">
        <v>6</v>
      </c>
      <c r="Y104" s="71">
        <v>70</v>
      </c>
      <c r="Z104" s="71">
        <v>12</v>
      </c>
      <c r="AA104" s="70">
        <v>0.05</v>
      </c>
      <c r="AB104" s="71">
        <v>0.05</v>
      </c>
      <c r="AC104" s="71">
        <v>0.1</v>
      </c>
      <c r="AD104" s="71">
        <v>0.05</v>
      </c>
      <c r="AE104" s="71">
        <v>0.1</v>
      </c>
      <c r="AF104" s="70">
        <v>0.08</v>
      </c>
      <c r="AG104" s="71">
        <v>7.0000000000000007E-2</v>
      </c>
      <c r="AH104" s="71">
        <v>0.15</v>
      </c>
      <c r="AI104" s="71">
        <v>0.08</v>
      </c>
      <c r="AJ104" s="71">
        <v>0.15</v>
      </c>
      <c r="AK104" s="63" t="s">
        <v>25</v>
      </c>
    </row>
    <row r="105" spans="1:37" ht="17.25" thickBot="1">
      <c r="A105" s="72">
        <v>10</v>
      </c>
      <c r="B105" s="57" t="s">
        <v>3193</v>
      </c>
      <c r="C105" s="58" t="s">
        <v>1834</v>
      </c>
      <c r="D105" s="69" t="s">
        <v>104</v>
      </c>
      <c r="E105" s="58" t="s">
        <v>2343</v>
      </c>
      <c r="F105" s="69" t="s">
        <v>4323</v>
      </c>
      <c r="G105" s="69">
        <v>1999</v>
      </c>
      <c r="H105" s="70">
        <v>22</v>
      </c>
      <c r="I105" s="71">
        <v>20</v>
      </c>
      <c r="J105" s="95">
        <v>1840</v>
      </c>
      <c r="K105" s="71">
        <v>20.399999999999999</v>
      </c>
      <c r="L105" s="70">
        <v>1</v>
      </c>
      <c r="M105" s="60">
        <v>0</v>
      </c>
      <c r="N105" s="71">
        <v>1</v>
      </c>
      <c r="O105" s="71">
        <v>1</v>
      </c>
      <c r="P105" s="60">
        <v>0</v>
      </c>
      <c r="Q105" s="60">
        <v>0</v>
      </c>
      <c r="R105" s="71">
        <v>8</v>
      </c>
      <c r="S105" s="60">
        <v>0</v>
      </c>
      <c r="T105" s="70">
        <v>2.5</v>
      </c>
      <c r="U105" s="71">
        <v>2.5</v>
      </c>
      <c r="V105" s="60">
        <v>0</v>
      </c>
      <c r="W105" s="71">
        <v>2.6</v>
      </c>
      <c r="X105" s="70">
        <v>9</v>
      </c>
      <c r="Y105" s="71">
        <v>29</v>
      </c>
      <c r="Z105" s="71">
        <v>17</v>
      </c>
      <c r="AA105" s="70">
        <v>0.05</v>
      </c>
      <c r="AB105" s="60">
        <v>0</v>
      </c>
      <c r="AC105" s="71">
        <v>0.05</v>
      </c>
      <c r="AD105" s="71">
        <v>0.05</v>
      </c>
      <c r="AE105" s="71">
        <v>0.05</v>
      </c>
      <c r="AF105" s="70">
        <v>0.12</v>
      </c>
      <c r="AG105" s="60">
        <v>0</v>
      </c>
      <c r="AH105" s="71">
        <v>0.13</v>
      </c>
      <c r="AI105" s="71">
        <v>0.12</v>
      </c>
      <c r="AJ105" s="71">
        <v>0.13</v>
      </c>
      <c r="AK105" s="63" t="s">
        <v>25</v>
      </c>
    </row>
    <row r="106" spans="1:37" ht="17.25" thickBot="1">
      <c r="A106" s="72">
        <v>19</v>
      </c>
      <c r="B106" s="57" t="s">
        <v>112</v>
      </c>
      <c r="C106" s="58" t="s">
        <v>1822</v>
      </c>
      <c r="D106" s="69" t="s">
        <v>102</v>
      </c>
      <c r="E106" s="58" t="s">
        <v>67</v>
      </c>
      <c r="F106" s="69" t="s">
        <v>4330</v>
      </c>
      <c r="G106" s="69">
        <v>1994</v>
      </c>
      <c r="H106" s="70">
        <v>28</v>
      </c>
      <c r="I106" s="71">
        <v>23</v>
      </c>
      <c r="J106" s="95">
        <v>1838</v>
      </c>
      <c r="K106" s="71">
        <v>20.399999999999999</v>
      </c>
      <c r="L106" s="70">
        <v>3</v>
      </c>
      <c r="M106" s="71">
        <v>1</v>
      </c>
      <c r="N106" s="71">
        <v>4</v>
      </c>
      <c r="O106" s="71">
        <v>3</v>
      </c>
      <c r="P106" s="60">
        <v>0</v>
      </c>
      <c r="Q106" s="60">
        <v>0</v>
      </c>
      <c r="R106" s="71">
        <v>1</v>
      </c>
      <c r="S106" s="60">
        <v>0</v>
      </c>
      <c r="T106" s="70">
        <v>4.5</v>
      </c>
      <c r="U106" s="71">
        <v>4.5</v>
      </c>
      <c r="V106" s="71">
        <v>2</v>
      </c>
      <c r="W106" s="71">
        <v>6.5</v>
      </c>
      <c r="X106" s="70">
        <v>77</v>
      </c>
      <c r="Y106" s="71">
        <v>75</v>
      </c>
      <c r="Z106" s="71">
        <v>156</v>
      </c>
      <c r="AA106" s="70">
        <v>0.15</v>
      </c>
      <c r="AB106" s="71">
        <v>0.05</v>
      </c>
      <c r="AC106" s="71">
        <v>0.2</v>
      </c>
      <c r="AD106" s="71">
        <v>0.15</v>
      </c>
      <c r="AE106" s="71">
        <v>0.2</v>
      </c>
      <c r="AF106" s="70">
        <v>0.22</v>
      </c>
      <c r="AG106" s="71">
        <v>0.1</v>
      </c>
      <c r="AH106" s="71">
        <v>0.32</v>
      </c>
      <c r="AI106" s="71">
        <v>0.22</v>
      </c>
      <c r="AJ106" s="71">
        <v>0.32</v>
      </c>
      <c r="AK106" s="63" t="s">
        <v>25</v>
      </c>
    </row>
    <row r="107" spans="1:37" ht="17.25" thickBot="1">
      <c r="A107" s="72">
        <v>149</v>
      </c>
      <c r="B107" s="57" t="s">
        <v>167</v>
      </c>
      <c r="C107" s="58" t="s">
        <v>1838</v>
      </c>
      <c r="D107" s="69" t="s">
        <v>1818</v>
      </c>
      <c r="E107" s="58" t="s">
        <v>96</v>
      </c>
      <c r="F107" s="69" t="s">
        <v>4224</v>
      </c>
      <c r="G107" s="69">
        <v>1993</v>
      </c>
      <c r="H107" s="70">
        <v>22</v>
      </c>
      <c r="I107" s="71">
        <v>22</v>
      </c>
      <c r="J107" s="95">
        <v>1838</v>
      </c>
      <c r="K107" s="71">
        <v>20.399999999999999</v>
      </c>
      <c r="L107" s="70">
        <v>6</v>
      </c>
      <c r="M107" s="60">
        <v>0</v>
      </c>
      <c r="N107" s="71">
        <v>6</v>
      </c>
      <c r="O107" s="71">
        <v>6</v>
      </c>
      <c r="P107" s="60">
        <v>0</v>
      </c>
      <c r="Q107" s="60">
        <v>0</v>
      </c>
      <c r="R107" s="71">
        <v>5</v>
      </c>
      <c r="S107" s="60">
        <v>0</v>
      </c>
      <c r="T107" s="70">
        <v>6.3</v>
      </c>
      <c r="U107" s="71">
        <v>6.3</v>
      </c>
      <c r="V107" s="71">
        <v>2.5</v>
      </c>
      <c r="W107" s="71">
        <v>8.8000000000000007</v>
      </c>
      <c r="X107" s="70">
        <v>39</v>
      </c>
      <c r="Y107" s="71">
        <v>66</v>
      </c>
      <c r="Z107" s="71">
        <v>108</v>
      </c>
      <c r="AA107" s="70">
        <v>0.28999999999999998</v>
      </c>
      <c r="AB107" s="60">
        <v>0</v>
      </c>
      <c r="AC107" s="71">
        <v>0.28999999999999998</v>
      </c>
      <c r="AD107" s="71">
        <v>0.28999999999999998</v>
      </c>
      <c r="AE107" s="71">
        <v>0.28999999999999998</v>
      </c>
      <c r="AF107" s="70">
        <v>0.31</v>
      </c>
      <c r="AG107" s="71">
        <v>0.12</v>
      </c>
      <c r="AH107" s="71">
        <v>0.43</v>
      </c>
      <c r="AI107" s="71">
        <v>0.31</v>
      </c>
      <c r="AJ107" s="71">
        <v>0.43</v>
      </c>
      <c r="AK107" s="63" t="s">
        <v>25</v>
      </c>
    </row>
    <row r="108" spans="1:37" ht="17.25" thickBot="1">
      <c r="A108" s="72">
        <v>137</v>
      </c>
      <c r="B108" s="57" t="s">
        <v>161</v>
      </c>
      <c r="C108" s="58" t="s">
        <v>1845</v>
      </c>
      <c r="D108" s="69" t="s">
        <v>102</v>
      </c>
      <c r="E108" s="58" t="s">
        <v>79</v>
      </c>
      <c r="F108" s="69" t="s">
        <v>4436</v>
      </c>
      <c r="G108" s="69">
        <v>1997</v>
      </c>
      <c r="H108" s="70">
        <v>27</v>
      </c>
      <c r="I108" s="71">
        <v>22</v>
      </c>
      <c r="J108" s="95">
        <v>1836</v>
      </c>
      <c r="K108" s="71">
        <v>20.399999999999999</v>
      </c>
      <c r="L108" s="70">
        <v>6</v>
      </c>
      <c r="M108" s="71">
        <v>3</v>
      </c>
      <c r="N108" s="71">
        <v>9</v>
      </c>
      <c r="O108" s="71">
        <v>6</v>
      </c>
      <c r="P108" s="60">
        <v>0</v>
      </c>
      <c r="Q108" s="60">
        <v>0</v>
      </c>
      <c r="R108" s="71">
        <v>2</v>
      </c>
      <c r="S108" s="60">
        <v>0</v>
      </c>
      <c r="T108" s="70">
        <v>8.6</v>
      </c>
      <c r="U108" s="71">
        <v>8.6</v>
      </c>
      <c r="V108" s="71">
        <v>2.9</v>
      </c>
      <c r="W108" s="71">
        <v>11.5</v>
      </c>
      <c r="X108" s="70">
        <v>86</v>
      </c>
      <c r="Y108" s="71">
        <v>75</v>
      </c>
      <c r="Z108" s="71">
        <v>198</v>
      </c>
      <c r="AA108" s="70">
        <v>0.28999999999999998</v>
      </c>
      <c r="AB108" s="71">
        <v>0.15</v>
      </c>
      <c r="AC108" s="71">
        <v>0.44</v>
      </c>
      <c r="AD108" s="71">
        <v>0.28999999999999998</v>
      </c>
      <c r="AE108" s="71">
        <v>0.44</v>
      </c>
      <c r="AF108" s="70">
        <v>0.42</v>
      </c>
      <c r="AG108" s="71">
        <v>0.14000000000000001</v>
      </c>
      <c r="AH108" s="71">
        <v>0.56000000000000005</v>
      </c>
      <c r="AI108" s="71">
        <v>0.42</v>
      </c>
      <c r="AJ108" s="71">
        <v>0.56000000000000005</v>
      </c>
      <c r="AK108" s="63" t="s">
        <v>25</v>
      </c>
    </row>
    <row r="109" spans="1:37" ht="17.25" thickBot="1">
      <c r="A109" s="72">
        <v>83</v>
      </c>
      <c r="B109" s="57" t="s">
        <v>135</v>
      </c>
      <c r="C109" s="58" t="s">
        <v>1811</v>
      </c>
      <c r="D109" s="69" t="s">
        <v>104</v>
      </c>
      <c r="E109" s="58" t="s">
        <v>67</v>
      </c>
      <c r="F109" s="69" t="s">
        <v>4387</v>
      </c>
      <c r="G109" s="69">
        <v>1992</v>
      </c>
      <c r="H109" s="70">
        <v>23</v>
      </c>
      <c r="I109" s="71">
        <v>22</v>
      </c>
      <c r="J109" s="95">
        <v>1826</v>
      </c>
      <c r="K109" s="71">
        <v>20.3</v>
      </c>
      <c r="L109" s="70">
        <v>2</v>
      </c>
      <c r="M109" s="71">
        <v>2</v>
      </c>
      <c r="N109" s="71">
        <v>4</v>
      </c>
      <c r="O109" s="71">
        <v>2</v>
      </c>
      <c r="P109" s="60">
        <v>0</v>
      </c>
      <c r="Q109" s="60">
        <v>0</v>
      </c>
      <c r="R109" s="71">
        <v>3</v>
      </c>
      <c r="S109" s="60">
        <v>0</v>
      </c>
      <c r="T109" s="70">
        <v>2.4</v>
      </c>
      <c r="U109" s="71">
        <v>2.4</v>
      </c>
      <c r="V109" s="71">
        <v>1</v>
      </c>
      <c r="W109" s="71">
        <v>3.4</v>
      </c>
      <c r="X109" s="70">
        <v>13</v>
      </c>
      <c r="Y109" s="71">
        <v>60</v>
      </c>
      <c r="Z109" s="71">
        <v>25</v>
      </c>
      <c r="AA109" s="70">
        <v>0.1</v>
      </c>
      <c r="AB109" s="71">
        <v>0.1</v>
      </c>
      <c r="AC109" s="71">
        <v>0.2</v>
      </c>
      <c r="AD109" s="71">
        <v>0.1</v>
      </c>
      <c r="AE109" s="71">
        <v>0.2</v>
      </c>
      <c r="AF109" s="70">
        <v>0.12</v>
      </c>
      <c r="AG109" s="71">
        <v>0.05</v>
      </c>
      <c r="AH109" s="71">
        <v>0.17</v>
      </c>
      <c r="AI109" s="71">
        <v>0.12</v>
      </c>
      <c r="AJ109" s="71">
        <v>0.17</v>
      </c>
      <c r="AK109" s="63" t="s">
        <v>25</v>
      </c>
    </row>
    <row r="110" spans="1:37" ht="17.25" thickBot="1">
      <c r="A110" s="72">
        <v>544</v>
      </c>
      <c r="B110" s="57" t="s">
        <v>356</v>
      </c>
      <c r="C110" s="58" t="s">
        <v>1856</v>
      </c>
      <c r="D110" s="69" t="s">
        <v>102</v>
      </c>
      <c r="E110" s="58" t="s">
        <v>77</v>
      </c>
      <c r="F110" s="69" t="s">
        <v>4782</v>
      </c>
      <c r="G110" s="69">
        <v>1996</v>
      </c>
      <c r="H110" s="70">
        <v>24</v>
      </c>
      <c r="I110" s="71">
        <v>21</v>
      </c>
      <c r="J110" s="95">
        <v>1820</v>
      </c>
      <c r="K110" s="71">
        <v>20.2</v>
      </c>
      <c r="L110" s="70">
        <v>7</v>
      </c>
      <c r="M110" s="71">
        <v>1</v>
      </c>
      <c r="N110" s="71">
        <v>8</v>
      </c>
      <c r="O110" s="71">
        <v>7</v>
      </c>
      <c r="P110" s="60">
        <v>0</v>
      </c>
      <c r="Q110" s="60">
        <v>0</v>
      </c>
      <c r="R110" s="71">
        <v>4</v>
      </c>
      <c r="S110" s="60">
        <v>0</v>
      </c>
      <c r="T110" s="70">
        <v>7.6</v>
      </c>
      <c r="U110" s="71">
        <v>7.6</v>
      </c>
      <c r="V110" s="71">
        <v>2.2000000000000002</v>
      </c>
      <c r="W110" s="71">
        <v>9.8000000000000007</v>
      </c>
      <c r="X110" s="70">
        <v>33</v>
      </c>
      <c r="Y110" s="71">
        <v>30</v>
      </c>
      <c r="Z110" s="71">
        <v>105</v>
      </c>
      <c r="AA110" s="70">
        <v>0.35</v>
      </c>
      <c r="AB110" s="71">
        <v>0.05</v>
      </c>
      <c r="AC110" s="71">
        <v>0.4</v>
      </c>
      <c r="AD110" s="71">
        <v>0.35</v>
      </c>
      <c r="AE110" s="71">
        <v>0.4</v>
      </c>
      <c r="AF110" s="70">
        <v>0.38</v>
      </c>
      <c r="AG110" s="71">
        <v>0.11</v>
      </c>
      <c r="AH110" s="71">
        <v>0.49</v>
      </c>
      <c r="AI110" s="71">
        <v>0.38</v>
      </c>
      <c r="AJ110" s="71">
        <v>0.49</v>
      </c>
      <c r="AK110" s="63" t="s">
        <v>25</v>
      </c>
    </row>
    <row r="111" spans="1:37" ht="17.25" thickBot="1">
      <c r="A111" s="72">
        <v>451</v>
      </c>
      <c r="B111" s="57" t="s">
        <v>311</v>
      </c>
      <c r="C111" s="58" t="s">
        <v>1848</v>
      </c>
      <c r="D111" s="69" t="s">
        <v>102</v>
      </c>
      <c r="E111" s="58" t="s">
        <v>79</v>
      </c>
      <c r="F111" s="69" t="s">
        <v>4700</v>
      </c>
      <c r="G111" s="69">
        <v>1992</v>
      </c>
      <c r="H111" s="70">
        <v>22</v>
      </c>
      <c r="I111" s="71">
        <v>20</v>
      </c>
      <c r="J111" s="95">
        <v>1816</v>
      </c>
      <c r="K111" s="71">
        <v>20.2</v>
      </c>
      <c r="L111" s="70">
        <v>15</v>
      </c>
      <c r="M111" s="71">
        <v>9</v>
      </c>
      <c r="N111" s="71">
        <v>24</v>
      </c>
      <c r="O111" s="71">
        <v>11</v>
      </c>
      <c r="P111" s="71">
        <v>4</v>
      </c>
      <c r="Q111" s="71">
        <v>6</v>
      </c>
      <c r="R111" s="71">
        <v>2</v>
      </c>
      <c r="S111" s="60">
        <v>0</v>
      </c>
      <c r="T111" s="70">
        <v>15</v>
      </c>
      <c r="U111" s="71">
        <v>10.1</v>
      </c>
      <c r="V111" s="71">
        <v>9.4</v>
      </c>
      <c r="W111" s="71">
        <v>19.5</v>
      </c>
      <c r="X111" s="70">
        <v>76</v>
      </c>
      <c r="Y111" s="71">
        <v>105</v>
      </c>
      <c r="Z111" s="71">
        <v>232</v>
      </c>
      <c r="AA111" s="70">
        <v>0.74</v>
      </c>
      <c r="AB111" s="71">
        <v>0.45</v>
      </c>
      <c r="AC111" s="71">
        <v>1.19</v>
      </c>
      <c r="AD111" s="71">
        <v>0.55000000000000004</v>
      </c>
      <c r="AE111" s="71">
        <v>0.99</v>
      </c>
      <c r="AF111" s="70">
        <v>0.74</v>
      </c>
      <c r="AG111" s="71">
        <v>0.46</v>
      </c>
      <c r="AH111" s="71">
        <v>1.21</v>
      </c>
      <c r="AI111" s="71">
        <v>0.5</v>
      </c>
      <c r="AJ111" s="71">
        <v>0.96</v>
      </c>
      <c r="AK111" s="63" t="s">
        <v>25</v>
      </c>
    </row>
    <row r="112" spans="1:37" ht="17.25" thickBot="1">
      <c r="A112" s="72">
        <v>201</v>
      </c>
      <c r="B112" s="57" t="s">
        <v>1772</v>
      </c>
      <c r="C112" s="58" t="s">
        <v>1821</v>
      </c>
      <c r="D112" s="69" t="s">
        <v>103</v>
      </c>
      <c r="E112" s="58" t="s">
        <v>93</v>
      </c>
      <c r="F112" s="69" t="s">
        <v>4498</v>
      </c>
      <c r="G112" s="69">
        <v>2001</v>
      </c>
      <c r="H112" s="70">
        <v>24</v>
      </c>
      <c r="I112" s="71">
        <v>22</v>
      </c>
      <c r="J112" s="95">
        <v>1815</v>
      </c>
      <c r="K112" s="71">
        <v>20.2</v>
      </c>
      <c r="L112" s="70">
        <v>2</v>
      </c>
      <c r="M112" s="71">
        <v>1</v>
      </c>
      <c r="N112" s="71">
        <v>3</v>
      </c>
      <c r="O112" s="71">
        <v>2</v>
      </c>
      <c r="P112" s="60">
        <v>0</v>
      </c>
      <c r="Q112" s="60">
        <v>0</v>
      </c>
      <c r="R112" s="71">
        <v>6</v>
      </c>
      <c r="S112" s="60">
        <v>0</v>
      </c>
      <c r="T112" s="70">
        <v>1.1000000000000001</v>
      </c>
      <c r="U112" s="71">
        <v>1.1000000000000001</v>
      </c>
      <c r="V112" s="71">
        <v>1</v>
      </c>
      <c r="W112" s="71">
        <v>2.1</v>
      </c>
      <c r="X112" s="70">
        <v>13</v>
      </c>
      <c r="Y112" s="71">
        <v>73</v>
      </c>
      <c r="Z112" s="71">
        <v>21</v>
      </c>
      <c r="AA112" s="70">
        <v>0.1</v>
      </c>
      <c r="AB112" s="71">
        <v>0.05</v>
      </c>
      <c r="AC112" s="71">
        <v>0.15</v>
      </c>
      <c r="AD112" s="71">
        <v>0.1</v>
      </c>
      <c r="AE112" s="71">
        <v>0.15</v>
      </c>
      <c r="AF112" s="70">
        <v>0.05</v>
      </c>
      <c r="AG112" s="71">
        <v>0.05</v>
      </c>
      <c r="AH112" s="71">
        <v>0.1</v>
      </c>
      <c r="AI112" s="71">
        <v>0.05</v>
      </c>
      <c r="AJ112" s="71">
        <v>0.1</v>
      </c>
      <c r="AK112" s="63" t="s">
        <v>25</v>
      </c>
    </row>
    <row r="113" spans="1:37" ht="17.25" thickBot="1">
      <c r="A113" s="72">
        <v>243</v>
      </c>
      <c r="B113" s="57" t="s">
        <v>2633</v>
      </c>
      <c r="C113" s="58" t="s">
        <v>1850</v>
      </c>
      <c r="D113" s="69" t="s">
        <v>102</v>
      </c>
      <c r="E113" s="58" t="s">
        <v>81</v>
      </c>
      <c r="F113" s="69" t="s">
        <v>4135</v>
      </c>
      <c r="G113" s="69">
        <v>2001</v>
      </c>
      <c r="H113" s="70">
        <v>24</v>
      </c>
      <c r="I113" s="71">
        <v>20</v>
      </c>
      <c r="J113" s="95">
        <v>1815</v>
      </c>
      <c r="K113" s="71">
        <v>20.2</v>
      </c>
      <c r="L113" s="70">
        <v>9</v>
      </c>
      <c r="M113" s="71">
        <v>3</v>
      </c>
      <c r="N113" s="71">
        <v>12</v>
      </c>
      <c r="O113" s="71">
        <v>9</v>
      </c>
      <c r="P113" s="60">
        <v>0</v>
      </c>
      <c r="Q113" s="60">
        <v>0</v>
      </c>
      <c r="R113" s="71">
        <v>9</v>
      </c>
      <c r="S113" s="60">
        <v>0</v>
      </c>
      <c r="T113" s="70">
        <v>12.6</v>
      </c>
      <c r="U113" s="71">
        <v>12.6</v>
      </c>
      <c r="V113" s="71">
        <v>2.7</v>
      </c>
      <c r="W113" s="71">
        <v>15.4</v>
      </c>
      <c r="X113" s="70">
        <v>36</v>
      </c>
      <c r="Y113" s="71">
        <v>42</v>
      </c>
      <c r="Z113" s="71">
        <v>114</v>
      </c>
      <c r="AA113" s="70">
        <v>0.45</v>
      </c>
      <c r="AB113" s="71">
        <v>0.15</v>
      </c>
      <c r="AC113" s="71">
        <v>0.6</v>
      </c>
      <c r="AD113" s="71">
        <v>0.45</v>
      </c>
      <c r="AE113" s="71">
        <v>0.6</v>
      </c>
      <c r="AF113" s="70">
        <v>0.63</v>
      </c>
      <c r="AG113" s="71">
        <v>0.14000000000000001</v>
      </c>
      <c r="AH113" s="71">
        <v>0.76</v>
      </c>
      <c r="AI113" s="71">
        <v>0.63</v>
      </c>
      <c r="AJ113" s="71">
        <v>0.76</v>
      </c>
      <c r="AK113" s="63" t="s">
        <v>25</v>
      </c>
    </row>
    <row r="114" spans="1:37" ht="17.25" thickBot="1">
      <c r="A114" s="72">
        <v>490</v>
      </c>
      <c r="B114" s="57" t="s">
        <v>3022</v>
      </c>
      <c r="C114" s="58" t="s">
        <v>1811</v>
      </c>
      <c r="D114" s="69" t="s">
        <v>102</v>
      </c>
      <c r="E114" s="58" t="s">
        <v>95</v>
      </c>
      <c r="F114" s="69" t="s">
        <v>4734</v>
      </c>
      <c r="G114" s="69">
        <v>1999</v>
      </c>
      <c r="H114" s="70">
        <v>25</v>
      </c>
      <c r="I114" s="71">
        <v>21</v>
      </c>
      <c r="J114" s="95">
        <v>1815</v>
      </c>
      <c r="K114" s="71">
        <v>20.2</v>
      </c>
      <c r="L114" s="70">
        <v>2</v>
      </c>
      <c r="M114" s="71">
        <v>4</v>
      </c>
      <c r="N114" s="71">
        <v>6</v>
      </c>
      <c r="O114" s="71">
        <v>2</v>
      </c>
      <c r="P114" s="60">
        <v>0</v>
      </c>
      <c r="Q114" s="60">
        <v>0</v>
      </c>
      <c r="R114" s="71">
        <v>2</v>
      </c>
      <c r="S114" s="60">
        <v>0</v>
      </c>
      <c r="T114" s="70">
        <v>3.7</v>
      </c>
      <c r="U114" s="71">
        <v>3.7</v>
      </c>
      <c r="V114" s="71">
        <v>5</v>
      </c>
      <c r="W114" s="71">
        <v>8.6999999999999993</v>
      </c>
      <c r="X114" s="70">
        <v>72</v>
      </c>
      <c r="Y114" s="71">
        <v>74</v>
      </c>
      <c r="Z114" s="71">
        <v>154</v>
      </c>
      <c r="AA114" s="70">
        <v>0.1</v>
      </c>
      <c r="AB114" s="71">
        <v>0.2</v>
      </c>
      <c r="AC114" s="71">
        <v>0.3</v>
      </c>
      <c r="AD114" s="71">
        <v>0.1</v>
      </c>
      <c r="AE114" s="71">
        <v>0.3</v>
      </c>
      <c r="AF114" s="70">
        <v>0.18</v>
      </c>
      <c r="AG114" s="71">
        <v>0.24</v>
      </c>
      <c r="AH114" s="71">
        <v>0.42</v>
      </c>
      <c r="AI114" s="71">
        <v>0.18</v>
      </c>
      <c r="AJ114" s="71">
        <v>0.42</v>
      </c>
      <c r="AK114" s="63" t="s">
        <v>25</v>
      </c>
    </row>
    <row r="115" spans="1:37" ht="17.25" thickBot="1">
      <c r="A115" s="72">
        <v>483</v>
      </c>
      <c r="B115" s="57" t="s">
        <v>330</v>
      </c>
      <c r="C115" s="58" t="s">
        <v>1811</v>
      </c>
      <c r="D115" s="69" t="s">
        <v>1818</v>
      </c>
      <c r="E115" s="58" t="s">
        <v>81</v>
      </c>
      <c r="F115" s="69" t="s">
        <v>4728</v>
      </c>
      <c r="G115" s="69">
        <v>1994</v>
      </c>
      <c r="H115" s="70">
        <v>25</v>
      </c>
      <c r="I115" s="71">
        <v>21</v>
      </c>
      <c r="J115" s="95">
        <v>1813</v>
      </c>
      <c r="K115" s="71">
        <v>20.100000000000001</v>
      </c>
      <c r="L115" s="70">
        <v>6</v>
      </c>
      <c r="M115" s="71">
        <v>3</v>
      </c>
      <c r="N115" s="71">
        <v>9</v>
      </c>
      <c r="O115" s="71">
        <v>6</v>
      </c>
      <c r="P115" s="60">
        <v>0</v>
      </c>
      <c r="Q115" s="60">
        <v>0</v>
      </c>
      <c r="R115" s="71">
        <v>6</v>
      </c>
      <c r="S115" s="60">
        <v>0</v>
      </c>
      <c r="T115" s="70">
        <v>5.5</v>
      </c>
      <c r="U115" s="71">
        <v>5.5</v>
      </c>
      <c r="V115" s="71">
        <v>3.8</v>
      </c>
      <c r="W115" s="71">
        <v>9.3000000000000007</v>
      </c>
      <c r="X115" s="70">
        <v>109</v>
      </c>
      <c r="Y115" s="71">
        <v>69</v>
      </c>
      <c r="Z115" s="71">
        <v>226</v>
      </c>
      <c r="AA115" s="70">
        <v>0.3</v>
      </c>
      <c r="AB115" s="71">
        <v>0.15</v>
      </c>
      <c r="AC115" s="71">
        <v>0.45</v>
      </c>
      <c r="AD115" s="71">
        <v>0.3</v>
      </c>
      <c r="AE115" s="71">
        <v>0.45</v>
      </c>
      <c r="AF115" s="70">
        <v>0.28000000000000003</v>
      </c>
      <c r="AG115" s="71">
        <v>0.19</v>
      </c>
      <c r="AH115" s="71">
        <v>0.46</v>
      </c>
      <c r="AI115" s="71">
        <v>0.28000000000000003</v>
      </c>
      <c r="AJ115" s="71">
        <v>0.46</v>
      </c>
      <c r="AK115" s="63" t="s">
        <v>25</v>
      </c>
    </row>
    <row r="116" spans="1:37" ht="17.25" thickBot="1">
      <c r="A116" s="72">
        <v>378</v>
      </c>
      <c r="B116" s="57" t="s">
        <v>2650</v>
      </c>
      <c r="C116" s="58" t="s">
        <v>1831</v>
      </c>
      <c r="D116" s="69" t="s">
        <v>1852</v>
      </c>
      <c r="E116" s="58" t="s">
        <v>2599</v>
      </c>
      <c r="F116" s="69" t="s">
        <v>4644</v>
      </c>
      <c r="G116" s="69">
        <v>1997</v>
      </c>
      <c r="H116" s="70">
        <v>27</v>
      </c>
      <c r="I116" s="71">
        <v>18</v>
      </c>
      <c r="J116" s="95">
        <v>1812</v>
      </c>
      <c r="K116" s="71">
        <v>20.100000000000001</v>
      </c>
      <c r="L116" s="70">
        <v>3</v>
      </c>
      <c r="M116" s="71">
        <v>1</v>
      </c>
      <c r="N116" s="71">
        <v>4</v>
      </c>
      <c r="O116" s="71">
        <v>3</v>
      </c>
      <c r="P116" s="60">
        <v>0</v>
      </c>
      <c r="Q116" s="60">
        <v>0</v>
      </c>
      <c r="R116" s="71">
        <v>1</v>
      </c>
      <c r="S116" s="60">
        <v>0</v>
      </c>
      <c r="T116" s="70">
        <v>3.6</v>
      </c>
      <c r="U116" s="71">
        <v>3.6</v>
      </c>
      <c r="V116" s="71">
        <v>3</v>
      </c>
      <c r="W116" s="71">
        <v>6.6</v>
      </c>
      <c r="X116" s="70">
        <v>111</v>
      </c>
      <c r="Y116" s="71">
        <v>43</v>
      </c>
      <c r="Z116" s="71">
        <v>130</v>
      </c>
      <c r="AA116" s="70">
        <v>0.15</v>
      </c>
      <c r="AB116" s="71">
        <v>0.05</v>
      </c>
      <c r="AC116" s="71">
        <v>0.2</v>
      </c>
      <c r="AD116" s="71">
        <v>0.15</v>
      </c>
      <c r="AE116" s="71">
        <v>0.2</v>
      </c>
      <c r="AF116" s="70">
        <v>0.18</v>
      </c>
      <c r="AG116" s="71">
        <v>0.15</v>
      </c>
      <c r="AH116" s="71">
        <v>0.34</v>
      </c>
      <c r="AI116" s="71">
        <v>0.18</v>
      </c>
      <c r="AJ116" s="71">
        <v>0.34</v>
      </c>
      <c r="AK116" s="63" t="s">
        <v>25</v>
      </c>
    </row>
    <row r="117" spans="1:37" ht="17.25" thickBot="1">
      <c r="A117" s="72">
        <v>304</v>
      </c>
      <c r="B117" s="57" t="s">
        <v>242</v>
      </c>
      <c r="C117" s="58" t="s">
        <v>1820</v>
      </c>
      <c r="D117" s="69" t="s">
        <v>103</v>
      </c>
      <c r="E117" s="58" t="s">
        <v>79</v>
      </c>
      <c r="F117" s="69" t="s">
        <v>4586</v>
      </c>
      <c r="G117" s="69">
        <v>1998</v>
      </c>
      <c r="H117" s="70">
        <v>23</v>
      </c>
      <c r="I117" s="71">
        <v>22</v>
      </c>
      <c r="J117" s="95">
        <v>1809</v>
      </c>
      <c r="K117" s="71">
        <v>20.100000000000001</v>
      </c>
      <c r="L117" s="70">
        <v>3</v>
      </c>
      <c r="M117" s="71">
        <v>4</v>
      </c>
      <c r="N117" s="71">
        <v>7</v>
      </c>
      <c r="O117" s="71">
        <v>2</v>
      </c>
      <c r="P117" s="71">
        <v>1</v>
      </c>
      <c r="Q117" s="71">
        <v>1</v>
      </c>
      <c r="R117" s="71">
        <v>5</v>
      </c>
      <c r="S117" s="71">
        <v>1</v>
      </c>
      <c r="T117" s="70">
        <v>2</v>
      </c>
      <c r="U117" s="71">
        <v>1.2</v>
      </c>
      <c r="V117" s="71">
        <v>2</v>
      </c>
      <c r="W117" s="71">
        <v>3.3</v>
      </c>
      <c r="X117" s="70">
        <v>25</v>
      </c>
      <c r="Y117" s="71">
        <v>132</v>
      </c>
      <c r="Z117" s="71">
        <v>24</v>
      </c>
      <c r="AA117" s="70">
        <v>0.15</v>
      </c>
      <c r="AB117" s="71">
        <v>0.2</v>
      </c>
      <c r="AC117" s="71">
        <v>0.35</v>
      </c>
      <c r="AD117" s="71">
        <v>0.1</v>
      </c>
      <c r="AE117" s="71">
        <v>0.3</v>
      </c>
      <c r="AF117" s="70">
        <v>0.1</v>
      </c>
      <c r="AG117" s="71">
        <v>0.1</v>
      </c>
      <c r="AH117" s="71">
        <v>0.2</v>
      </c>
      <c r="AI117" s="71">
        <v>0.06</v>
      </c>
      <c r="AJ117" s="71">
        <v>0.16</v>
      </c>
      <c r="AK117" s="63" t="s">
        <v>25</v>
      </c>
    </row>
    <row r="118" spans="1:37" ht="17.25" thickBot="1">
      <c r="A118" s="72">
        <v>446</v>
      </c>
      <c r="B118" s="57" t="s">
        <v>308</v>
      </c>
      <c r="C118" s="58" t="s">
        <v>1820</v>
      </c>
      <c r="D118" s="69" t="s">
        <v>104</v>
      </c>
      <c r="E118" s="58" t="s">
        <v>71</v>
      </c>
      <c r="F118" s="69" t="s">
        <v>4695</v>
      </c>
      <c r="G118" s="69">
        <v>1998</v>
      </c>
      <c r="H118" s="70">
        <v>22</v>
      </c>
      <c r="I118" s="71">
        <v>22</v>
      </c>
      <c r="J118" s="95">
        <v>1800</v>
      </c>
      <c r="K118" s="71">
        <v>20</v>
      </c>
      <c r="L118" s="70">
        <v>4</v>
      </c>
      <c r="M118" s="60">
        <v>0</v>
      </c>
      <c r="N118" s="71">
        <v>4</v>
      </c>
      <c r="O118" s="71">
        <v>4</v>
      </c>
      <c r="P118" s="60">
        <v>0</v>
      </c>
      <c r="Q118" s="60">
        <v>0</v>
      </c>
      <c r="R118" s="71">
        <v>4</v>
      </c>
      <c r="S118" s="71">
        <v>1</v>
      </c>
      <c r="T118" s="70">
        <v>1.6</v>
      </c>
      <c r="U118" s="71">
        <v>1.6</v>
      </c>
      <c r="V118" s="71">
        <v>0.2</v>
      </c>
      <c r="W118" s="71">
        <v>1.9</v>
      </c>
      <c r="X118" s="70">
        <v>24</v>
      </c>
      <c r="Y118" s="71">
        <v>120</v>
      </c>
      <c r="Z118" s="71">
        <v>4</v>
      </c>
      <c r="AA118" s="70">
        <v>0.2</v>
      </c>
      <c r="AB118" s="60">
        <v>0</v>
      </c>
      <c r="AC118" s="71">
        <v>0.2</v>
      </c>
      <c r="AD118" s="71">
        <v>0.2</v>
      </c>
      <c r="AE118" s="71">
        <v>0.2</v>
      </c>
      <c r="AF118" s="70">
        <v>0.08</v>
      </c>
      <c r="AG118" s="71">
        <v>0.01</v>
      </c>
      <c r="AH118" s="71">
        <v>0.09</v>
      </c>
      <c r="AI118" s="71">
        <v>0.08</v>
      </c>
      <c r="AJ118" s="71">
        <v>0.09</v>
      </c>
      <c r="AK118" s="63" t="s">
        <v>25</v>
      </c>
    </row>
    <row r="119" spans="1:37" ht="17.25" thickBot="1">
      <c r="A119" s="72">
        <v>108</v>
      </c>
      <c r="B119" s="57" t="s">
        <v>147</v>
      </c>
      <c r="C119" s="58" t="s">
        <v>1811</v>
      </c>
      <c r="D119" s="69" t="s">
        <v>104</v>
      </c>
      <c r="E119" s="58" t="s">
        <v>81</v>
      </c>
      <c r="F119" s="69" t="s">
        <v>4409</v>
      </c>
      <c r="G119" s="69">
        <v>2003</v>
      </c>
      <c r="H119" s="70">
        <v>23</v>
      </c>
      <c r="I119" s="71">
        <v>20</v>
      </c>
      <c r="J119" s="95">
        <v>1797</v>
      </c>
      <c r="K119" s="71">
        <v>20</v>
      </c>
      <c r="L119" s="70">
        <v>1</v>
      </c>
      <c r="M119" s="71">
        <v>1</v>
      </c>
      <c r="N119" s="71">
        <v>2</v>
      </c>
      <c r="O119" s="71">
        <v>1</v>
      </c>
      <c r="P119" s="60">
        <v>0</v>
      </c>
      <c r="Q119" s="60">
        <v>0</v>
      </c>
      <c r="R119" s="71">
        <v>2</v>
      </c>
      <c r="S119" s="60">
        <v>0</v>
      </c>
      <c r="T119" s="70">
        <v>1.3</v>
      </c>
      <c r="U119" s="71">
        <v>1.3</v>
      </c>
      <c r="V119" s="71">
        <v>1.2</v>
      </c>
      <c r="W119" s="71">
        <v>2.5</v>
      </c>
      <c r="X119" s="70">
        <v>23</v>
      </c>
      <c r="Y119" s="71">
        <v>73</v>
      </c>
      <c r="Z119" s="71">
        <v>27</v>
      </c>
      <c r="AA119" s="70">
        <v>0.05</v>
      </c>
      <c r="AB119" s="71">
        <v>0.05</v>
      </c>
      <c r="AC119" s="71">
        <v>0.1</v>
      </c>
      <c r="AD119" s="71">
        <v>0.05</v>
      </c>
      <c r="AE119" s="71">
        <v>0.1</v>
      </c>
      <c r="AF119" s="70">
        <v>0.06</v>
      </c>
      <c r="AG119" s="71">
        <v>0.06</v>
      </c>
      <c r="AH119" s="71">
        <v>0.12</v>
      </c>
      <c r="AI119" s="71">
        <v>0.06</v>
      </c>
      <c r="AJ119" s="71">
        <v>0.12</v>
      </c>
      <c r="AK119" s="63" t="s">
        <v>25</v>
      </c>
    </row>
    <row r="120" spans="1:37" ht="17.25" thickBot="1">
      <c r="A120" s="72">
        <v>255</v>
      </c>
      <c r="B120" s="57" t="s">
        <v>371</v>
      </c>
      <c r="C120" s="58" t="s">
        <v>1811</v>
      </c>
      <c r="D120" s="69" t="s">
        <v>111</v>
      </c>
      <c r="E120" s="58" t="s">
        <v>85</v>
      </c>
      <c r="F120" s="69" t="s">
        <v>4542</v>
      </c>
      <c r="G120" s="69">
        <v>1993</v>
      </c>
      <c r="H120" s="70">
        <v>20</v>
      </c>
      <c r="I120" s="71">
        <v>20</v>
      </c>
      <c r="J120" s="95">
        <v>1796</v>
      </c>
      <c r="K120" s="71">
        <v>20</v>
      </c>
      <c r="L120" s="59">
        <v>0</v>
      </c>
      <c r="M120" s="60">
        <v>0</v>
      </c>
      <c r="N120" s="60">
        <v>0</v>
      </c>
      <c r="O120" s="60">
        <v>0</v>
      </c>
      <c r="P120" s="60">
        <v>0</v>
      </c>
      <c r="Q120" s="60">
        <v>0</v>
      </c>
      <c r="R120" s="71">
        <v>1</v>
      </c>
      <c r="S120" s="60">
        <v>0</v>
      </c>
      <c r="T120" s="59">
        <v>0</v>
      </c>
      <c r="U120" s="60">
        <v>0</v>
      </c>
      <c r="V120" s="60">
        <v>0</v>
      </c>
      <c r="W120" s="60">
        <v>0</v>
      </c>
      <c r="X120" s="59">
        <v>0</v>
      </c>
      <c r="Y120" s="60">
        <v>0</v>
      </c>
      <c r="Z120" s="60">
        <v>0</v>
      </c>
      <c r="AA120" s="59">
        <v>0</v>
      </c>
      <c r="AB120" s="60">
        <v>0</v>
      </c>
      <c r="AC120" s="60">
        <v>0</v>
      </c>
      <c r="AD120" s="60">
        <v>0</v>
      </c>
      <c r="AE120" s="60">
        <v>0</v>
      </c>
      <c r="AF120" s="59">
        <v>0</v>
      </c>
      <c r="AG120" s="60">
        <v>0</v>
      </c>
      <c r="AH120" s="60">
        <v>0</v>
      </c>
      <c r="AI120" s="60">
        <v>0</v>
      </c>
      <c r="AJ120" s="60">
        <v>0</v>
      </c>
      <c r="AK120" s="63" t="s">
        <v>25</v>
      </c>
    </row>
    <row r="121" spans="1:37" ht="17.25" thickBot="1">
      <c r="A121" s="72">
        <v>223</v>
      </c>
      <c r="B121" s="57" t="s">
        <v>201</v>
      </c>
      <c r="C121" s="58" t="s">
        <v>1835</v>
      </c>
      <c r="D121" s="69" t="s">
        <v>1809</v>
      </c>
      <c r="E121" s="58" t="s">
        <v>63</v>
      </c>
      <c r="F121" s="69" t="s">
        <v>4517</v>
      </c>
      <c r="G121" s="69">
        <v>1999</v>
      </c>
      <c r="H121" s="70">
        <v>27</v>
      </c>
      <c r="I121" s="71">
        <v>20</v>
      </c>
      <c r="J121" s="95">
        <v>1779</v>
      </c>
      <c r="K121" s="71">
        <v>19.8</v>
      </c>
      <c r="L121" s="70">
        <v>8</v>
      </c>
      <c r="M121" s="71">
        <v>3</v>
      </c>
      <c r="N121" s="71">
        <v>11</v>
      </c>
      <c r="O121" s="71">
        <v>7</v>
      </c>
      <c r="P121" s="71">
        <v>1</v>
      </c>
      <c r="Q121" s="71">
        <v>1</v>
      </c>
      <c r="R121" s="71">
        <v>7</v>
      </c>
      <c r="S121" s="60">
        <v>0</v>
      </c>
      <c r="T121" s="70">
        <v>7.8</v>
      </c>
      <c r="U121" s="71">
        <v>7</v>
      </c>
      <c r="V121" s="71">
        <v>1.9</v>
      </c>
      <c r="W121" s="71">
        <v>8.9</v>
      </c>
      <c r="X121" s="70">
        <v>38</v>
      </c>
      <c r="Y121" s="71">
        <v>81</v>
      </c>
      <c r="Z121" s="71">
        <v>123</v>
      </c>
      <c r="AA121" s="70">
        <v>0.4</v>
      </c>
      <c r="AB121" s="71">
        <v>0.15</v>
      </c>
      <c r="AC121" s="71">
        <v>0.56000000000000005</v>
      </c>
      <c r="AD121" s="71">
        <v>0.35</v>
      </c>
      <c r="AE121" s="71">
        <v>0.51</v>
      </c>
      <c r="AF121" s="70">
        <v>0.39</v>
      </c>
      <c r="AG121" s="71">
        <v>0.1</v>
      </c>
      <c r="AH121" s="71">
        <v>0.49</v>
      </c>
      <c r="AI121" s="71">
        <v>0.36</v>
      </c>
      <c r="AJ121" s="71">
        <v>0.45</v>
      </c>
      <c r="AK121" s="63" t="s">
        <v>25</v>
      </c>
    </row>
    <row r="122" spans="1:37" ht="17.25" thickBot="1">
      <c r="A122" s="72">
        <v>198</v>
      </c>
      <c r="B122" s="57" t="s">
        <v>190</v>
      </c>
      <c r="C122" s="58" t="s">
        <v>1810</v>
      </c>
      <c r="D122" s="69" t="s">
        <v>103</v>
      </c>
      <c r="E122" s="58" t="s">
        <v>73</v>
      </c>
      <c r="F122" s="69" t="s">
        <v>4495</v>
      </c>
      <c r="G122" s="69">
        <v>2001</v>
      </c>
      <c r="H122" s="70">
        <v>25</v>
      </c>
      <c r="I122" s="71">
        <v>20</v>
      </c>
      <c r="J122" s="95">
        <v>1778</v>
      </c>
      <c r="K122" s="71">
        <v>19.8</v>
      </c>
      <c r="L122" s="59">
        <v>0</v>
      </c>
      <c r="M122" s="71">
        <v>1</v>
      </c>
      <c r="N122" s="71">
        <v>1</v>
      </c>
      <c r="O122" s="60">
        <v>0</v>
      </c>
      <c r="P122" s="60">
        <v>0</v>
      </c>
      <c r="Q122" s="60">
        <v>0</v>
      </c>
      <c r="R122" s="71">
        <v>5</v>
      </c>
      <c r="S122" s="71">
        <v>1</v>
      </c>
      <c r="T122" s="70">
        <v>0.9</v>
      </c>
      <c r="U122" s="71">
        <v>0.9</v>
      </c>
      <c r="V122" s="71">
        <v>2</v>
      </c>
      <c r="W122" s="71">
        <v>2.9</v>
      </c>
      <c r="X122" s="70">
        <v>33</v>
      </c>
      <c r="Y122" s="71">
        <v>165</v>
      </c>
      <c r="Z122" s="71">
        <v>32</v>
      </c>
      <c r="AA122" s="59">
        <v>0</v>
      </c>
      <c r="AB122" s="71">
        <v>0.05</v>
      </c>
      <c r="AC122" s="71">
        <v>0.05</v>
      </c>
      <c r="AD122" s="60">
        <v>0</v>
      </c>
      <c r="AE122" s="71">
        <v>0.05</v>
      </c>
      <c r="AF122" s="70">
        <v>0.04</v>
      </c>
      <c r="AG122" s="71">
        <v>0.1</v>
      </c>
      <c r="AH122" s="71">
        <v>0.15</v>
      </c>
      <c r="AI122" s="71">
        <v>0.04</v>
      </c>
      <c r="AJ122" s="71">
        <v>0.15</v>
      </c>
      <c r="AK122" s="63" t="s">
        <v>25</v>
      </c>
    </row>
    <row r="123" spans="1:37" ht="17.25" thickBot="1">
      <c r="A123" s="72">
        <v>510</v>
      </c>
      <c r="B123" s="57" t="s">
        <v>2698</v>
      </c>
      <c r="C123" s="58" t="s">
        <v>1808</v>
      </c>
      <c r="D123" s="69" t="s">
        <v>104</v>
      </c>
      <c r="E123" s="58" t="s">
        <v>2343</v>
      </c>
      <c r="F123" s="69" t="s">
        <v>4752</v>
      </c>
      <c r="G123" s="69">
        <v>1998</v>
      </c>
      <c r="H123" s="70">
        <v>22</v>
      </c>
      <c r="I123" s="71">
        <v>19</v>
      </c>
      <c r="J123" s="95">
        <v>1773</v>
      </c>
      <c r="K123" s="71">
        <v>19.7</v>
      </c>
      <c r="L123" s="59">
        <v>0</v>
      </c>
      <c r="M123" s="60">
        <v>0</v>
      </c>
      <c r="N123" s="60">
        <v>0</v>
      </c>
      <c r="O123" s="60">
        <v>0</v>
      </c>
      <c r="P123" s="60">
        <v>0</v>
      </c>
      <c r="Q123" s="60">
        <v>0</v>
      </c>
      <c r="R123" s="71">
        <v>4</v>
      </c>
      <c r="S123" s="60">
        <v>0</v>
      </c>
      <c r="T123" s="70">
        <v>0.3</v>
      </c>
      <c r="U123" s="71">
        <v>0.3</v>
      </c>
      <c r="V123" s="71">
        <v>0.5</v>
      </c>
      <c r="W123" s="71">
        <v>0.8</v>
      </c>
      <c r="X123" s="70">
        <v>8</v>
      </c>
      <c r="Y123" s="71">
        <v>27</v>
      </c>
      <c r="Z123" s="71">
        <v>8</v>
      </c>
      <c r="AA123" s="59">
        <v>0</v>
      </c>
      <c r="AB123" s="60">
        <v>0</v>
      </c>
      <c r="AC123" s="60">
        <v>0</v>
      </c>
      <c r="AD123" s="60">
        <v>0</v>
      </c>
      <c r="AE123" s="60">
        <v>0</v>
      </c>
      <c r="AF123" s="70">
        <v>0.01</v>
      </c>
      <c r="AG123" s="71">
        <v>0.03</v>
      </c>
      <c r="AH123" s="71">
        <v>0.04</v>
      </c>
      <c r="AI123" s="71">
        <v>0.01</v>
      </c>
      <c r="AJ123" s="71">
        <v>0.04</v>
      </c>
      <c r="AK123" s="63" t="s">
        <v>25</v>
      </c>
    </row>
    <row r="124" spans="1:37" ht="17.25" thickBot="1">
      <c r="A124" s="72">
        <v>7</v>
      </c>
      <c r="B124" s="57" t="s">
        <v>105</v>
      </c>
      <c r="C124" s="58" t="s">
        <v>1812</v>
      </c>
      <c r="D124" s="69" t="s">
        <v>104</v>
      </c>
      <c r="E124" s="58" t="s">
        <v>91</v>
      </c>
      <c r="F124" s="69" t="s">
        <v>4320</v>
      </c>
      <c r="G124" s="69">
        <v>1996</v>
      </c>
      <c r="H124" s="70">
        <v>20</v>
      </c>
      <c r="I124" s="71">
        <v>20</v>
      </c>
      <c r="J124" s="95">
        <v>1767</v>
      </c>
      <c r="K124" s="71">
        <v>19.600000000000001</v>
      </c>
      <c r="L124" s="70">
        <v>1</v>
      </c>
      <c r="M124" s="60">
        <v>0</v>
      </c>
      <c r="N124" s="71">
        <v>1</v>
      </c>
      <c r="O124" s="71">
        <v>1</v>
      </c>
      <c r="P124" s="60">
        <v>0</v>
      </c>
      <c r="Q124" s="60">
        <v>0</v>
      </c>
      <c r="R124" s="71">
        <v>3</v>
      </c>
      <c r="S124" s="71">
        <v>1</v>
      </c>
      <c r="T124" s="70">
        <v>1.5</v>
      </c>
      <c r="U124" s="71">
        <v>1.5</v>
      </c>
      <c r="V124" s="71">
        <v>0.2</v>
      </c>
      <c r="W124" s="71">
        <v>1.8</v>
      </c>
      <c r="X124" s="70">
        <v>10</v>
      </c>
      <c r="Y124" s="71">
        <v>64</v>
      </c>
      <c r="Z124" s="71">
        <v>3</v>
      </c>
      <c r="AA124" s="70">
        <v>0.05</v>
      </c>
      <c r="AB124" s="60">
        <v>0</v>
      </c>
      <c r="AC124" s="71">
        <v>0.05</v>
      </c>
      <c r="AD124" s="71">
        <v>0.05</v>
      </c>
      <c r="AE124" s="71">
        <v>0.05</v>
      </c>
      <c r="AF124" s="70">
        <v>0.08</v>
      </c>
      <c r="AG124" s="71">
        <v>0.01</v>
      </c>
      <c r="AH124" s="71">
        <v>0.09</v>
      </c>
      <c r="AI124" s="71">
        <v>0.08</v>
      </c>
      <c r="AJ124" s="71">
        <v>0.09</v>
      </c>
      <c r="AK124" s="63" t="s">
        <v>25</v>
      </c>
    </row>
    <row r="125" spans="1:37" ht="17.25" thickBot="1">
      <c r="A125" s="72">
        <v>192</v>
      </c>
      <c r="B125" s="57" t="s">
        <v>187</v>
      </c>
      <c r="C125" s="58" t="s">
        <v>1820</v>
      </c>
      <c r="D125" s="69" t="s">
        <v>102</v>
      </c>
      <c r="E125" s="58" t="s">
        <v>69</v>
      </c>
      <c r="F125" s="69" t="s">
        <v>4489</v>
      </c>
      <c r="G125" s="69">
        <v>2004</v>
      </c>
      <c r="H125" s="70">
        <v>26</v>
      </c>
      <c r="I125" s="71">
        <v>20</v>
      </c>
      <c r="J125" s="95">
        <v>1767</v>
      </c>
      <c r="K125" s="71">
        <v>19.600000000000001</v>
      </c>
      <c r="L125" s="70">
        <v>5</v>
      </c>
      <c r="M125" s="71">
        <v>3</v>
      </c>
      <c r="N125" s="71">
        <v>8</v>
      </c>
      <c r="O125" s="71">
        <v>5</v>
      </c>
      <c r="P125" s="60">
        <v>0</v>
      </c>
      <c r="Q125" s="60">
        <v>0</v>
      </c>
      <c r="R125" s="71">
        <v>4</v>
      </c>
      <c r="S125" s="60">
        <v>0</v>
      </c>
      <c r="T125" s="70">
        <v>5.7</v>
      </c>
      <c r="U125" s="71">
        <v>5.6</v>
      </c>
      <c r="V125" s="71">
        <v>4.5</v>
      </c>
      <c r="W125" s="71">
        <v>10.1</v>
      </c>
      <c r="X125" s="70">
        <v>118</v>
      </c>
      <c r="Y125" s="71">
        <v>47</v>
      </c>
      <c r="Z125" s="71">
        <v>192</v>
      </c>
      <c r="AA125" s="70">
        <v>0.25</v>
      </c>
      <c r="AB125" s="71">
        <v>0.15</v>
      </c>
      <c r="AC125" s="71">
        <v>0.41</v>
      </c>
      <c r="AD125" s="71">
        <v>0.25</v>
      </c>
      <c r="AE125" s="71">
        <v>0.41</v>
      </c>
      <c r="AF125" s="70">
        <v>0.28999999999999998</v>
      </c>
      <c r="AG125" s="71">
        <v>0.23</v>
      </c>
      <c r="AH125" s="71">
        <v>0.52</v>
      </c>
      <c r="AI125" s="71">
        <v>0.28999999999999998</v>
      </c>
      <c r="AJ125" s="71">
        <v>0.52</v>
      </c>
      <c r="AK125" s="63" t="s">
        <v>25</v>
      </c>
    </row>
    <row r="126" spans="1:37" ht="17.25" thickBot="1">
      <c r="A126" s="72">
        <v>22</v>
      </c>
      <c r="B126" s="57" t="s">
        <v>2605</v>
      </c>
      <c r="C126" s="58" t="s">
        <v>1816</v>
      </c>
      <c r="D126" s="69" t="s">
        <v>102</v>
      </c>
      <c r="E126" s="58" t="s">
        <v>2342</v>
      </c>
      <c r="F126" s="69" t="s">
        <v>4333</v>
      </c>
      <c r="G126" s="69">
        <v>2000</v>
      </c>
      <c r="H126" s="70">
        <v>26</v>
      </c>
      <c r="I126" s="71">
        <v>25</v>
      </c>
      <c r="J126" s="95">
        <v>1758</v>
      </c>
      <c r="K126" s="71">
        <v>19.5</v>
      </c>
      <c r="L126" s="70">
        <v>4</v>
      </c>
      <c r="M126" s="71">
        <v>1</v>
      </c>
      <c r="N126" s="71">
        <v>5</v>
      </c>
      <c r="O126" s="71">
        <v>4</v>
      </c>
      <c r="P126" s="60">
        <v>0</v>
      </c>
      <c r="Q126" s="60">
        <v>0</v>
      </c>
      <c r="R126" s="71">
        <v>1</v>
      </c>
      <c r="S126" s="60">
        <v>0</v>
      </c>
      <c r="T126" s="70">
        <v>4.2</v>
      </c>
      <c r="U126" s="71">
        <v>4.2</v>
      </c>
      <c r="V126" s="71">
        <v>1.4</v>
      </c>
      <c r="W126" s="71">
        <v>5.6</v>
      </c>
      <c r="X126" s="70">
        <v>56</v>
      </c>
      <c r="Y126" s="71">
        <v>45</v>
      </c>
      <c r="Z126" s="71">
        <v>81</v>
      </c>
      <c r="AA126" s="70">
        <v>0.2</v>
      </c>
      <c r="AB126" s="71">
        <v>0.05</v>
      </c>
      <c r="AC126" s="71">
        <v>0.26</v>
      </c>
      <c r="AD126" s="71">
        <v>0.2</v>
      </c>
      <c r="AE126" s="71">
        <v>0.26</v>
      </c>
      <c r="AF126" s="70">
        <v>0.22</v>
      </c>
      <c r="AG126" s="71">
        <v>7.0000000000000007E-2</v>
      </c>
      <c r="AH126" s="71">
        <v>0.28999999999999998</v>
      </c>
      <c r="AI126" s="71">
        <v>0.22</v>
      </c>
      <c r="AJ126" s="71">
        <v>0.28999999999999998</v>
      </c>
      <c r="AK126" s="63" t="s">
        <v>25</v>
      </c>
    </row>
    <row r="127" spans="1:37" ht="17.25" thickBot="1">
      <c r="A127" s="72">
        <v>400</v>
      </c>
      <c r="B127" s="57" t="s">
        <v>286</v>
      </c>
      <c r="C127" s="58" t="s">
        <v>1821</v>
      </c>
      <c r="D127" s="69" t="s">
        <v>1818</v>
      </c>
      <c r="E127" s="58" t="s">
        <v>91</v>
      </c>
      <c r="F127" s="69" t="s">
        <v>4663</v>
      </c>
      <c r="G127" s="69">
        <v>1997</v>
      </c>
      <c r="H127" s="70">
        <v>21</v>
      </c>
      <c r="I127" s="71">
        <v>21</v>
      </c>
      <c r="J127" s="95">
        <v>1756</v>
      </c>
      <c r="K127" s="71">
        <v>19.5</v>
      </c>
      <c r="L127" s="70">
        <v>3</v>
      </c>
      <c r="M127" s="71">
        <v>5</v>
      </c>
      <c r="N127" s="71">
        <v>8</v>
      </c>
      <c r="O127" s="71">
        <v>2</v>
      </c>
      <c r="P127" s="71">
        <v>1</v>
      </c>
      <c r="Q127" s="71">
        <v>1</v>
      </c>
      <c r="R127" s="71">
        <v>7</v>
      </c>
      <c r="S127" s="60">
        <v>0</v>
      </c>
      <c r="T127" s="70">
        <v>3.9</v>
      </c>
      <c r="U127" s="71">
        <v>3.1</v>
      </c>
      <c r="V127" s="71">
        <v>3.7</v>
      </c>
      <c r="W127" s="71">
        <v>6.8</v>
      </c>
      <c r="X127" s="70">
        <v>25</v>
      </c>
      <c r="Y127" s="71">
        <v>129</v>
      </c>
      <c r="Z127" s="71">
        <v>84</v>
      </c>
      <c r="AA127" s="70">
        <v>0.15</v>
      </c>
      <c r="AB127" s="71">
        <v>0.26</v>
      </c>
      <c r="AC127" s="71">
        <v>0.41</v>
      </c>
      <c r="AD127" s="71">
        <v>0.1</v>
      </c>
      <c r="AE127" s="71">
        <v>0.36</v>
      </c>
      <c r="AF127" s="70">
        <v>0.2</v>
      </c>
      <c r="AG127" s="71">
        <v>0.19</v>
      </c>
      <c r="AH127" s="71">
        <v>0.39</v>
      </c>
      <c r="AI127" s="71">
        <v>0.16</v>
      </c>
      <c r="AJ127" s="71">
        <v>0.35</v>
      </c>
      <c r="AK127" s="63" t="s">
        <v>25</v>
      </c>
    </row>
    <row r="128" spans="1:37" ht="17.25" thickBot="1">
      <c r="A128" s="72">
        <v>313</v>
      </c>
      <c r="B128" s="57" t="s">
        <v>3129</v>
      </c>
      <c r="C128" s="58" t="s">
        <v>1821</v>
      </c>
      <c r="D128" s="69" t="s">
        <v>102</v>
      </c>
      <c r="E128" s="58" t="s">
        <v>63</v>
      </c>
      <c r="F128" s="69" t="s">
        <v>4593</v>
      </c>
      <c r="G128" s="69">
        <v>2001</v>
      </c>
      <c r="H128" s="70">
        <v>25</v>
      </c>
      <c r="I128" s="71">
        <v>23</v>
      </c>
      <c r="J128" s="95">
        <v>1749</v>
      </c>
      <c r="K128" s="71">
        <v>19.399999999999999</v>
      </c>
      <c r="L128" s="70">
        <v>6</v>
      </c>
      <c r="M128" s="71">
        <v>4</v>
      </c>
      <c r="N128" s="71">
        <v>10</v>
      </c>
      <c r="O128" s="71">
        <v>6</v>
      </c>
      <c r="P128" s="60">
        <v>0</v>
      </c>
      <c r="Q128" s="60">
        <v>0</v>
      </c>
      <c r="R128" s="71">
        <v>1</v>
      </c>
      <c r="S128" s="60">
        <v>0</v>
      </c>
      <c r="T128" s="70">
        <v>5.6</v>
      </c>
      <c r="U128" s="71">
        <v>5.6</v>
      </c>
      <c r="V128" s="71">
        <v>5.2</v>
      </c>
      <c r="W128" s="71">
        <v>10.8</v>
      </c>
      <c r="X128" s="70">
        <v>109</v>
      </c>
      <c r="Y128" s="71">
        <v>59</v>
      </c>
      <c r="Z128" s="71">
        <v>303</v>
      </c>
      <c r="AA128" s="70">
        <v>0.31</v>
      </c>
      <c r="AB128" s="71">
        <v>0.21</v>
      </c>
      <c r="AC128" s="71">
        <v>0.51</v>
      </c>
      <c r="AD128" s="71">
        <v>0.31</v>
      </c>
      <c r="AE128" s="71">
        <v>0.51</v>
      </c>
      <c r="AF128" s="70">
        <v>0.28999999999999998</v>
      </c>
      <c r="AG128" s="71">
        <v>0.27</v>
      </c>
      <c r="AH128" s="71">
        <v>0.56000000000000005</v>
      </c>
      <c r="AI128" s="71">
        <v>0.28999999999999998</v>
      </c>
      <c r="AJ128" s="71">
        <v>0.56000000000000005</v>
      </c>
      <c r="AK128" s="63" t="s">
        <v>25</v>
      </c>
    </row>
    <row r="129" spans="1:37" ht="17.25" thickBot="1">
      <c r="A129" s="72">
        <v>501</v>
      </c>
      <c r="B129" s="57" t="s">
        <v>2662</v>
      </c>
      <c r="C129" s="58" t="s">
        <v>1819</v>
      </c>
      <c r="D129" s="69" t="s">
        <v>104</v>
      </c>
      <c r="E129" s="58" t="s">
        <v>83</v>
      </c>
      <c r="F129" s="69" t="s">
        <v>4744</v>
      </c>
      <c r="G129" s="69">
        <v>1997</v>
      </c>
      <c r="H129" s="70">
        <v>21</v>
      </c>
      <c r="I129" s="71">
        <v>19</v>
      </c>
      <c r="J129" s="95">
        <v>1744</v>
      </c>
      <c r="K129" s="71">
        <v>19.399999999999999</v>
      </c>
      <c r="L129" s="70">
        <v>2</v>
      </c>
      <c r="M129" s="60">
        <v>0</v>
      </c>
      <c r="N129" s="71">
        <v>2</v>
      </c>
      <c r="O129" s="71">
        <v>2</v>
      </c>
      <c r="P129" s="60">
        <v>0</v>
      </c>
      <c r="Q129" s="60">
        <v>0</v>
      </c>
      <c r="R129" s="71">
        <v>1</v>
      </c>
      <c r="S129" s="60">
        <v>0</v>
      </c>
      <c r="T129" s="70">
        <v>0.9</v>
      </c>
      <c r="U129" s="71">
        <v>0.9</v>
      </c>
      <c r="V129" s="71">
        <v>0.4</v>
      </c>
      <c r="W129" s="71">
        <v>1.3</v>
      </c>
      <c r="X129" s="70">
        <v>33</v>
      </c>
      <c r="Y129" s="71">
        <v>104</v>
      </c>
      <c r="Z129" s="71">
        <v>15</v>
      </c>
      <c r="AA129" s="70">
        <v>0.1</v>
      </c>
      <c r="AB129" s="60">
        <v>0</v>
      </c>
      <c r="AC129" s="71">
        <v>0.1</v>
      </c>
      <c r="AD129" s="71">
        <v>0.1</v>
      </c>
      <c r="AE129" s="71">
        <v>0.1</v>
      </c>
      <c r="AF129" s="70">
        <v>0.05</v>
      </c>
      <c r="AG129" s="71">
        <v>0.02</v>
      </c>
      <c r="AH129" s="71">
        <v>7.0000000000000007E-2</v>
      </c>
      <c r="AI129" s="71">
        <v>0.05</v>
      </c>
      <c r="AJ129" s="71">
        <v>7.0000000000000007E-2</v>
      </c>
      <c r="AK129" s="63" t="s">
        <v>25</v>
      </c>
    </row>
    <row r="130" spans="1:37" ht="17.25" thickBot="1">
      <c r="A130" s="72">
        <v>398</v>
      </c>
      <c r="B130" s="57" t="s">
        <v>284</v>
      </c>
      <c r="C130" s="58" t="s">
        <v>1811</v>
      </c>
      <c r="D130" s="69" t="s">
        <v>1818</v>
      </c>
      <c r="E130" s="58" t="s">
        <v>81</v>
      </c>
      <c r="F130" s="69" t="s">
        <v>4201</v>
      </c>
      <c r="G130" s="69">
        <v>2002</v>
      </c>
      <c r="H130" s="70">
        <v>23</v>
      </c>
      <c r="I130" s="71">
        <v>19</v>
      </c>
      <c r="J130" s="95">
        <v>1740</v>
      </c>
      <c r="K130" s="71">
        <v>19.3</v>
      </c>
      <c r="L130" s="70">
        <v>11</v>
      </c>
      <c r="M130" s="71">
        <v>8</v>
      </c>
      <c r="N130" s="71">
        <v>19</v>
      </c>
      <c r="O130" s="71">
        <v>6</v>
      </c>
      <c r="P130" s="71">
        <v>5</v>
      </c>
      <c r="Q130" s="71">
        <v>5</v>
      </c>
      <c r="R130" s="71">
        <v>7</v>
      </c>
      <c r="S130" s="60">
        <v>0</v>
      </c>
      <c r="T130" s="70">
        <v>8.9</v>
      </c>
      <c r="U130" s="71">
        <v>4.9000000000000004</v>
      </c>
      <c r="V130" s="71">
        <v>6.6</v>
      </c>
      <c r="W130" s="71">
        <v>11.5</v>
      </c>
      <c r="X130" s="70">
        <v>64</v>
      </c>
      <c r="Y130" s="71">
        <v>133</v>
      </c>
      <c r="Z130" s="71">
        <v>122</v>
      </c>
      <c r="AA130" s="70">
        <v>0.56999999999999995</v>
      </c>
      <c r="AB130" s="71">
        <v>0.41</v>
      </c>
      <c r="AC130" s="71">
        <v>0.98</v>
      </c>
      <c r="AD130" s="71">
        <v>0.31</v>
      </c>
      <c r="AE130" s="71">
        <v>0.72</v>
      </c>
      <c r="AF130" s="70">
        <v>0.46</v>
      </c>
      <c r="AG130" s="71">
        <v>0.34</v>
      </c>
      <c r="AH130" s="71">
        <v>0.8</v>
      </c>
      <c r="AI130" s="71">
        <v>0.25</v>
      </c>
      <c r="AJ130" s="71">
        <v>0.6</v>
      </c>
      <c r="AK130" s="63" t="s">
        <v>25</v>
      </c>
    </row>
    <row r="131" spans="1:37" ht="17.25" thickBot="1">
      <c r="A131" s="72">
        <v>336</v>
      </c>
      <c r="B131" s="57" t="s">
        <v>3146</v>
      </c>
      <c r="C131" s="58" t="s">
        <v>1811</v>
      </c>
      <c r="D131" s="69" t="s">
        <v>104</v>
      </c>
      <c r="E131" s="58" t="s">
        <v>2599</v>
      </c>
      <c r="F131" s="69" t="s">
        <v>4608</v>
      </c>
      <c r="G131" s="69">
        <v>2002</v>
      </c>
      <c r="H131" s="70">
        <v>21</v>
      </c>
      <c r="I131" s="71">
        <v>19</v>
      </c>
      <c r="J131" s="95">
        <v>1733</v>
      </c>
      <c r="K131" s="71">
        <v>19.3</v>
      </c>
      <c r="L131" s="70">
        <v>1</v>
      </c>
      <c r="M131" s="60">
        <v>0</v>
      </c>
      <c r="N131" s="71">
        <v>1</v>
      </c>
      <c r="O131" s="71">
        <v>1</v>
      </c>
      <c r="P131" s="60">
        <v>0</v>
      </c>
      <c r="Q131" s="60">
        <v>0</v>
      </c>
      <c r="R131" s="71">
        <v>2</v>
      </c>
      <c r="S131" s="60">
        <v>0</v>
      </c>
      <c r="T131" s="70">
        <v>0.4</v>
      </c>
      <c r="U131" s="71">
        <v>0.4</v>
      </c>
      <c r="V131" s="71">
        <v>0.2</v>
      </c>
      <c r="W131" s="71">
        <v>0.6</v>
      </c>
      <c r="X131" s="70">
        <v>6</v>
      </c>
      <c r="Y131" s="71">
        <v>39</v>
      </c>
      <c r="Z131" s="71">
        <v>1</v>
      </c>
      <c r="AA131" s="70">
        <v>0.05</v>
      </c>
      <c r="AB131" s="60">
        <v>0</v>
      </c>
      <c r="AC131" s="71">
        <v>0.05</v>
      </c>
      <c r="AD131" s="71">
        <v>0.05</v>
      </c>
      <c r="AE131" s="71">
        <v>0.05</v>
      </c>
      <c r="AF131" s="70">
        <v>0.02</v>
      </c>
      <c r="AG131" s="71">
        <v>0.01</v>
      </c>
      <c r="AH131" s="71">
        <v>0.03</v>
      </c>
      <c r="AI131" s="71">
        <v>0.02</v>
      </c>
      <c r="AJ131" s="71">
        <v>0.03</v>
      </c>
      <c r="AK131" s="63" t="s">
        <v>25</v>
      </c>
    </row>
    <row r="132" spans="1:37" ht="17.25" thickBot="1">
      <c r="A132" s="72">
        <v>486</v>
      </c>
      <c r="B132" s="57" t="s">
        <v>2659</v>
      </c>
      <c r="C132" s="58" t="s">
        <v>1869</v>
      </c>
      <c r="D132" s="69" t="s">
        <v>103</v>
      </c>
      <c r="E132" s="58" t="s">
        <v>79</v>
      </c>
      <c r="F132" s="69" t="s">
        <v>4731</v>
      </c>
      <c r="G132" s="69">
        <v>2000</v>
      </c>
      <c r="H132" s="70">
        <v>23</v>
      </c>
      <c r="I132" s="71">
        <v>21</v>
      </c>
      <c r="J132" s="95">
        <v>1732</v>
      </c>
      <c r="K132" s="71">
        <v>19.2</v>
      </c>
      <c r="L132" s="70">
        <v>3</v>
      </c>
      <c r="M132" s="71">
        <v>2</v>
      </c>
      <c r="N132" s="71">
        <v>5</v>
      </c>
      <c r="O132" s="71">
        <v>3</v>
      </c>
      <c r="P132" s="60">
        <v>0</v>
      </c>
      <c r="Q132" s="60">
        <v>0</v>
      </c>
      <c r="R132" s="71">
        <v>1</v>
      </c>
      <c r="S132" s="60">
        <v>0</v>
      </c>
      <c r="T132" s="70">
        <v>2.4</v>
      </c>
      <c r="U132" s="71">
        <v>2.4</v>
      </c>
      <c r="V132" s="71">
        <v>4.3</v>
      </c>
      <c r="W132" s="71">
        <v>6.7</v>
      </c>
      <c r="X132" s="70">
        <v>60</v>
      </c>
      <c r="Y132" s="71">
        <v>124</v>
      </c>
      <c r="Z132" s="71">
        <v>122</v>
      </c>
      <c r="AA132" s="70">
        <v>0.16</v>
      </c>
      <c r="AB132" s="71">
        <v>0.1</v>
      </c>
      <c r="AC132" s="71">
        <v>0.26</v>
      </c>
      <c r="AD132" s="71">
        <v>0.16</v>
      </c>
      <c r="AE132" s="71">
        <v>0.26</v>
      </c>
      <c r="AF132" s="70">
        <v>0.12</v>
      </c>
      <c r="AG132" s="71">
        <v>0.22</v>
      </c>
      <c r="AH132" s="71">
        <v>0.35</v>
      </c>
      <c r="AI132" s="71">
        <v>0.12</v>
      </c>
      <c r="AJ132" s="71">
        <v>0.35</v>
      </c>
      <c r="AK132" s="63" t="s">
        <v>25</v>
      </c>
    </row>
    <row r="133" spans="1:37" ht="17.25" thickBot="1">
      <c r="A133" s="72">
        <v>221</v>
      </c>
      <c r="B133" s="57" t="s">
        <v>3195</v>
      </c>
      <c r="C133" s="58" t="s">
        <v>1811</v>
      </c>
      <c r="D133" s="69" t="s">
        <v>1809</v>
      </c>
      <c r="E133" s="58" t="s">
        <v>96</v>
      </c>
      <c r="F133" s="69" t="s">
        <v>4515</v>
      </c>
      <c r="G133" s="69">
        <v>1996</v>
      </c>
      <c r="H133" s="70">
        <v>22</v>
      </c>
      <c r="I133" s="71">
        <v>20</v>
      </c>
      <c r="J133" s="95">
        <v>1730</v>
      </c>
      <c r="K133" s="71">
        <v>19.2</v>
      </c>
      <c r="L133" s="70">
        <v>3</v>
      </c>
      <c r="M133" s="71">
        <v>3</v>
      </c>
      <c r="N133" s="71">
        <v>6</v>
      </c>
      <c r="O133" s="71">
        <v>3</v>
      </c>
      <c r="P133" s="60">
        <v>0</v>
      </c>
      <c r="Q133" s="60">
        <v>0</v>
      </c>
      <c r="R133" s="60">
        <v>0</v>
      </c>
      <c r="S133" s="60">
        <v>0</v>
      </c>
      <c r="T133" s="70">
        <v>3.2</v>
      </c>
      <c r="U133" s="71">
        <v>3.2</v>
      </c>
      <c r="V133" s="71">
        <v>3.1</v>
      </c>
      <c r="W133" s="71">
        <v>6.2</v>
      </c>
      <c r="X133" s="70">
        <v>51</v>
      </c>
      <c r="Y133" s="71">
        <v>47</v>
      </c>
      <c r="Z133" s="71">
        <v>106</v>
      </c>
      <c r="AA133" s="70">
        <v>0.16</v>
      </c>
      <c r="AB133" s="71">
        <v>0.16</v>
      </c>
      <c r="AC133" s="71">
        <v>0.31</v>
      </c>
      <c r="AD133" s="71">
        <v>0.16</v>
      </c>
      <c r="AE133" s="71">
        <v>0.31</v>
      </c>
      <c r="AF133" s="70">
        <v>0.16</v>
      </c>
      <c r="AG133" s="71">
        <v>0.16</v>
      </c>
      <c r="AH133" s="71">
        <v>0.32</v>
      </c>
      <c r="AI133" s="71">
        <v>0.16</v>
      </c>
      <c r="AJ133" s="71">
        <v>0.32</v>
      </c>
      <c r="AK133" s="63" t="s">
        <v>25</v>
      </c>
    </row>
    <row r="134" spans="1:37" ht="17.25" thickBot="1">
      <c r="A134" s="72">
        <v>15</v>
      </c>
      <c r="B134" s="57" t="s">
        <v>109</v>
      </c>
      <c r="C134" s="58" t="s">
        <v>1817</v>
      </c>
      <c r="D134" s="69" t="s">
        <v>104</v>
      </c>
      <c r="E134" s="58" t="s">
        <v>65</v>
      </c>
      <c r="F134" s="69" t="s">
        <v>4326</v>
      </c>
      <c r="G134" s="69">
        <v>1995</v>
      </c>
      <c r="H134" s="70">
        <v>23</v>
      </c>
      <c r="I134" s="71">
        <v>19</v>
      </c>
      <c r="J134" s="95">
        <v>1727</v>
      </c>
      <c r="K134" s="71">
        <v>19.2</v>
      </c>
      <c r="L134" s="70">
        <v>2</v>
      </c>
      <c r="M134" s="71">
        <v>2</v>
      </c>
      <c r="N134" s="71">
        <v>4</v>
      </c>
      <c r="O134" s="71">
        <v>2</v>
      </c>
      <c r="P134" s="60">
        <v>0</v>
      </c>
      <c r="Q134" s="60">
        <v>0</v>
      </c>
      <c r="R134" s="60">
        <v>0</v>
      </c>
      <c r="S134" s="60">
        <v>0</v>
      </c>
      <c r="T134" s="70">
        <v>1.6</v>
      </c>
      <c r="U134" s="71">
        <v>1.6</v>
      </c>
      <c r="V134" s="71">
        <v>1.2</v>
      </c>
      <c r="W134" s="71">
        <v>2.9</v>
      </c>
      <c r="X134" s="70">
        <v>23</v>
      </c>
      <c r="Y134" s="71">
        <v>102</v>
      </c>
      <c r="Z134" s="71">
        <v>17</v>
      </c>
      <c r="AA134" s="70">
        <v>0.1</v>
      </c>
      <c r="AB134" s="71">
        <v>0.1</v>
      </c>
      <c r="AC134" s="71">
        <v>0.21</v>
      </c>
      <c r="AD134" s="71">
        <v>0.1</v>
      </c>
      <c r="AE134" s="71">
        <v>0.21</v>
      </c>
      <c r="AF134" s="70">
        <v>0.09</v>
      </c>
      <c r="AG134" s="71">
        <v>0.06</v>
      </c>
      <c r="AH134" s="71">
        <v>0.15</v>
      </c>
      <c r="AI134" s="71">
        <v>0.09</v>
      </c>
      <c r="AJ134" s="71">
        <v>0.15</v>
      </c>
      <c r="AK134" s="63" t="s">
        <v>25</v>
      </c>
    </row>
    <row r="135" spans="1:37" ht="17.25" thickBot="1">
      <c r="A135" s="72">
        <v>491</v>
      </c>
      <c r="B135" s="57" t="s">
        <v>3135</v>
      </c>
      <c r="C135" s="58" t="s">
        <v>1811</v>
      </c>
      <c r="D135" s="69" t="s">
        <v>104</v>
      </c>
      <c r="E135" s="58" t="s">
        <v>2342</v>
      </c>
      <c r="F135" s="69" t="s">
        <v>4735</v>
      </c>
      <c r="G135" s="69">
        <v>1993</v>
      </c>
      <c r="H135" s="70">
        <v>20</v>
      </c>
      <c r="I135" s="71">
        <v>19</v>
      </c>
      <c r="J135" s="95">
        <v>1723</v>
      </c>
      <c r="K135" s="71">
        <v>19.100000000000001</v>
      </c>
      <c r="L135" s="70">
        <v>1</v>
      </c>
      <c r="M135" s="71">
        <v>1</v>
      </c>
      <c r="N135" s="71">
        <v>2</v>
      </c>
      <c r="O135" s="71">
        <v>1</v>
      </c>
      <c r="P135" s="60">
        <v>0</v>
      </c>
      <c r="Q135" s="60">
        <v>0</v>
      </c>
      <c r="R135" s="71">
        <v>6</v>
      </c>
      <c r="S135" s="60">
        <v>0</v>
      </c>
      <c r="T135" s="70">
        <v>0.1</v>
      </c>
      <c r="U135" s="71">
        <v>0.1</v>
      </c>
      <c r="V135" s="71">
        <v>0.9</v>
      </c>
      <c r="W135" s="71">
        <v>1</v>
      </c>
      <c r="X135" s="70">
        <v>21</v>
      </c>
      <c r="Y135" s="71">
        <v>60</v>
      </c>
      <c r="Z135" s="71">
        <v>42</v>
      </c>
      <c r="AA135" s="70">
        <v>0.05</v>
      </c>
      <c r="AB135" s="71">
        <v>0.05</v>
      </c>
      <c r="AC135" s="71">
        <v>0.1</v>
      </c>
      <c r="AD135" s="71">
        <v>0.05</v>
      </c>
      <c r="AE135" s="71">
        <v>0.1</v>
      </c>
      <c r="AF135" s="70">
        <v>0.01</v>
      </c>
      <c r="AG135" s="71">
        <v>0.05</v>
      </c>
      <c r="AH135" s="71">
        <v>0.05</v>
      </c>
      <c r="AI135" s="71">
        <v>0.01</v>
      </c>
      <c r="AJ135" s="71">
        <v>0.05</v>
      </c>
      <c r="AK135" s="63" t="s">
        <v>25</v>
      </c>
    </row>
    <row r="136" spans="1:37" ht="17.25" thickBot="1">
      <c r="A136" s="72">
        <v>49</v>
      </c>
      <c r="B136" s="57" t="s">
        <v>2608</v>
      </c>
      <c r="C136" s="58" t="s">
        <v>1825</v>
      </c>
      <c r="D136" s="69" t="s">
        <v>104</v>
      </c>
      <c r="E136" s="58" t="s">
        <v>2599</v>
      </c>
      <c r="F136" s="69" t="s">
        <v>4227</v>
      </c>
      <c r="G136" s="69">
        <v>1994</v>
      </c>
      <c r="H136" s="70">
        <v>21</v>
      </c>
      <c r="I136" s="71">
        <v>21</v>
      </c>
      <c r="J136" s="95">
        <v>1720</v>
      </c>
      <c r="K136" s="71">
        <v>19.100000000000001</v>
      </c>
      <c r="L136" s="59">
        <v>0</v>
      </c>
      <c r="M136" s="60">
        <v>0</v>
      </c>
      <c r="N136" s="60">
        <v>0</v>
      </c>
      <c r="O136" s="60">
        <v>0</v>
      </c>
      <c r="P136" s="60">
        <v>0</v>
      </c>
      <c r="Q136" s="60">
        <v>0</v>
      </c>
      <c r="R136" s="60">
        <v>0</v>
      </c>
      <c r="S136" s="60">
        <v>0</v>
      </c>
      <c r="T136" s="70">
        <v>0.3</v>
      </c>
      <c r="U136" s="71">
        <v>0.3</v>
      </c>
      <c r="V136" s="71">
        <v>0.6</v>
      </c>
      <c r="W136" s="71">
        <v>0.9</v>
      </c>
      <c r="X136" s="70">
        <v>32</v>
      </c>
      <c r="Y136" s="71">
        <v>79</v>
      </c>
      <c r="Z136" s="71">
        <v>10</v>
      </c>
      <c r="AA136" s="59">
        <v>0</v>
      </c>
      <c r="AB136" s="60">
        <v>0</v>
      </c>
      <c r="AC136" s="60">
        <v>0</v>
      </c>
      <c r="AD136" s="60">
        <v>0</v>
      </c>
      <c r="AE136" s="60">
        <v>0</v>
      </c>
      <c r="AF136" s="70">
        <v>0.01</v>
      </c>
      <c r="AG136" s="71">
        <v>0.03</v>
      </c>
      <c r="AH136" s="71">
        <v>0.04</v>
      </c>
      <c r="AI136" s="71">
        <v>0.01</v>
      </c>
      <c r="AJ136" s="71">
        <v>0.04</v>
      </c>
      <c r="AK136" s="63" t="s">
        <v>25</v>
      </c>
    </row>
    <row r="137" spans="1:37" ht="17.25" thickBot="1">
      <c r="A137" s="72">
        <v>12</v>
      </c>
      <c r="B137" s="57" t="s">
        <v>106</v>
      </c>
      <c r="C137" s="58" t="s">
        <v>1814</v>
      </c>
      <c r="D137" s="69" t="s">
        <v>1832</v>
      </c>
      <c r="E137" s="58" t="s">
        <v>93</v>
      </c>
      <c r="F137" s="69" t="s">
        <v>4137</v>
      </c>
      <c r="G137" s="69">
        <v>2001</v>
      </c>
      <c r="H137" s="70">
        <v>24</v>
      </c>
      <c r="I137" s="71">
        <v>21</v>
      </c>
      <c r="J137" s="95">
        <v>1705</v>
      </c>
      <c r="K137" s="71">
        <v>18.899999999999999</v>
      </c>
      <c r="L137" s="70">
        <v>1</v>
      </c>
      <c r="M137" s="71">
        <v>1</v>
      </c>
      <c r="N137" s="71">
        <v>2</v>
      </c>
      <c r="O137" s="71">
        <v>1</v>
      </c>
      <c r="P137" s="60">
        <v>0</v>
      </c>
      <c r="Q137" s="60">
        <v>0</v>
      </c>
      <c r="R137" s="71">
        <v>6</v>
      </c>
      <c r="S137" s="60">
        <v>0</v>
      </c>
      <c r="T137" s="70">
        <v>1.9</v>
      </c>
      <c r="U137" s="71">
        <v>1.9</v>
      </c>
      <c r="V137" s="71">
        <v>1.9</v>
      </c>
      <c r="W137" s="71">
        <v>3.8</v>
      </c>
      <c r="X137" s="70">
        <v>51</v>
      </c>
      <c r="Y137" s="71">
        <v>84</v>
      </c>
      <c r="Z137" s="71">
        <v>78</v>
      </c>
      <c r="AA137" s="70">
        <v>0.05</v>
      </c>
      <c r="AB137" s="71">
        <v>0.05</v>
      </c>
      <c r="AC137" s="71">
        <v>0.11</v>
      </c>
      <c r="AD137" s="71">
        <v>0.05</v>
      </c>
      <c r="AE137" s="71">
        <v>0.11</v>
      </c>
      <c r="AF137" s="70">
        <v>0.1</v>
      </c>
      <c r="AG137" s="71">
        <v>0.1</v>
      </c>
      <c r="AH137" s="71">
        <v>0.2</v>
      </c>
      <c r="AI137" s="71">
        <v>0.1</v>
      </c>
      <c r="AJ137" s="71">
        <v>0.2</v>
      </c>
      <c r="AK137" s="63" t="s">
        <v>25</v>
      </c>
    </row>
    <row r="138" spans="1:37" ht="17.25" thickBot="1">
      <c r="A138" s="72">
        <v>529</v>
      </c>
      <c r="B138" s="57" t="s">
        <v>348</v>
      </c>
      <c r="C138" s="58" t="s">
        <v>1811</v>
      </c>
      <c r="D138" s="69" t="s">
        <v>104</v>
      </c>
      <c r="E138" s="58" t="s">
        <v>85</v>
      </c>
      <c r="F138" s="69" t="s">
        <v>4768</v>
      </c>
      <c r="G138" s="69">
        <v>1989</v>
      </c>
      <c r="H138" s="70">
        <v>20</v>
      </c>
      <c r="I138" s="71">
        <v>20</v>
      </c>
      <c r="J138" s="95">
        <v>1692</v>
      </c>
      <c r="K138" s="71">
        <v>18.8</v>
      </c>
      <c r="L138" s="59">
        <v>0</v>
      </c>
      <c r="M138" s="71">
        <v>1</v>
      </c>
      <c r="N138" s="71">
        <v>1</v>
      </c>
      <c r="O138" s="60">
        <v>0</v>
      </c>
      <c r="P138" s="60">
        <v>0</v>
      </c>
      <c r="Q138" s="60">
        <v>0</v>
      </c>
      <c r="R138" s="71">
        <v>4</v>
      </c>
      <c r="S138" s="60">
        <v>0</v>
      </c>
      <c r="T138" s="70">
        <v>0.9</v>
      </c>
      <c r="U138" s="71">
        <v>0.9</v>
      </c>
      <c r="V138" s="71">
        <v>0.2</v>
      </c>
      <c r="W138" s="71">
        <v>1.1000000000000001</v>
      </c>
      <c r="X138" s="70">
        <v>16</v>
      </c>
      <c r="Y138" s="71">
        <v>60</v>
      </c>
      <c r="Z138" s="71">
        <v>14</v>
      </c>
      <c r="AA138" s="59">
        <v>0</v>
      </c>
      <c r="AB138" s="71">
        <v>0.05</v>
      </c>
      <c r="AC138" s="71">
        <v>0.05</v>
      </c>
      <c r="AD138" s="60">
        <v>0</v>
      </c>
      <c r="AE138" s="71">
        <v>0.05</v>
      </c>
      <c r="AF138" s="70">
        <v>0.05</v>
      </c>
      <c r="AG138" s="71">
        <v>0.01</v>
      </c>
      <c r="AH138" s="71">
        <v>0.06</v>
      </c>
      <c r="AI138" s="71">
        <v>0.05</v>
      </c>
      <c r="AJ138" s="71">
        <v>0.06</v>
      </c>
      <c r="AK138" s="63" t="s">
        <v>25</v>
      </c>
    </row>
    <row r="139" spans="1:37" ht="17.25" thickBot="1">
      <c r="A139" s="72">
        <v>14</v>
      </c>
      <c r="B139" s="57" t="s">
        <v>108</v>
      </c>
      <c r="C139" s="58" t="s">
        <v>1816</v>
      </c>
      <c r="D139" s="69" t="s">
        <v>1832</v>
      </c>
      <c r="E139" s="58" t="s">
        <v>65</v>
      </c>
      <c r="F139" s="69" t="s">
        <v>4325</v>
      </c>
      <c r="G139" s="69">
        <v>1995</v>
      </c>
      <c r="H139" s="70">
        <v>20</v>
      </c>
      <c r="I139" s="71">
        <v>19</v>
      </c>
      <c r="J139" s="95">
        <v>1676</v>
      </c>
      <c r="K139" s="71">
        <v>18.600000000000001</v>
      </c>
      <c r="L139" s="70">
        <v>2</v>
      </c>
      <c r="M139" s="60">
        <v>0</v>
      </c>
      <c r="N139" s="71">
        <v>2</v>
      </c>
      <c r="O139" s="71">
        <v>2</v>
      </c>
      <c r="P139" s="60">
        <v>0</v>
      </c>
      <c r="Q139" s="60">
        <v>0</v>
      </c>
      <c r="R139" s="71">
        <v>4</v>
      </c>
      <c r="S139" s="71">
        <v>1</v>
      </c>
      <c r="T139" s="70">
        <v>0.9</v>
      </c>
      <c r="U139" s="71">
        <v>0.9</v>
      </c>
      <c r="V139" s="71">
        <v>0.2</v>
      </c>
      <c r="W139" s="71">
        <v>1.1000000000000001</v>
      </c>
      <c r="X139" s="70">
        <v>34</v>
      </c>
      <c r="Y139" s="71">
        <v>93</v>
      </c>
      <c r="Z139" s="71">
        <v>21</v>
      </c>
      <c r="AA139" s="70">
        <v>0.11</v>
      </c>
      <c r="AB139" s="60">
        <v>0</v>
      </c>
      <c r="AC139" s="71">
        <v>0.11</v>
      </c>
      <c r="AD139" s="71">
        <v>0.11</v>
      </c>
      <c r="AE139" s="71">
        <v>0.11</v>
      </c>
      <c r="AF139" s="70">
        <v>0.05</v>
      </c>
      <c r="AG139" s="71">
        <v>0.01</v>
      </c>
      <c r="AH139" s="71">
        <v>0.06</v>
      </c>
      <c r="AI139" s="71">
        <v>0.05</v>
      </c>
      <c r="AJ139" s="71">
        <v>0.06</v>
      </c>
      <c r="AK139" s="63" t="s">
        <v>25</v>
      </c>
    </row>
    <row r="140" spans="1:37" ht="17.25" thickBot="1">
      <c r="A140" s="72">
        <v>384</v>
      </c>
      <c r="B140" s="57" t="s">
        <v>283</v>
      </c>
      <c r="C140" s="58" t="s">
        <v>1843</v>
      </c>
      <c r="D140" s="69" t="s">
        <v>103</v>
      </c>
      <c r="E140" s="58" t="s">
        <v>96</v>
      </c>
      <c r="F140" s="69" t="s">
        <v>4650</v>
      </c>
      <c r="G140" s="69">
        <v>2001</v>
      </c>
      <c r="H140" s="70">
        <v>22</v>
      </c>
      <c r="I140" s="71">
        <v>18</v>
      </c>
      <c r="J140" s="95">
        <v>1663</v>
      </c>
      <c r="K140" s="71">
        <v>18.5</v>
      </c>
      <c r="L140" s="70">
        <v>2</v>
      </c>
      <c r="M140" s="60">
        <v>0</v>
      </c>
      <c r="N140" s="71">
        <v>2</v>
      </c>
      <c r="O140" s="71">
        <v>2</v>
      </c>
      <c r="P140" s="60">
        <v>0</v>
      </c>
      <c r="Q140" s="60">
        <v>0</v>
      </c>
      <c r="R140" s="71">
        <v>4</v>
      </c>
      <c r="S140" s="60">
        <v>0</v>
      </c>
      <c r="T140" s="70">
        <v>1.8</v>
      </c>
      <c r="U140" s="71">
        <v>1.8</v>
      </c>
      <c r="V140" s="71">
        <v>2.5</v>
      </c>
      <c r="W140" s="71">
        <v>4.3</v>
      </c>
      <c r="X140" s="70">
        <v>18</v>
      </c>
      <c r="Y140" s="71">
        <v>88</v>
      </c>
      <c r="Z140" s="71">
        <v>34</v>
      </c>
      <c r="AA140" s="70">
        <v>0.11</v>
      </c>
      <c r="AB140" s="60">
        <v>0</v>
      </c>
      <c r="AC140" s="71">
        <v>0.11</v>
      </c>
      <c r="AD140" s="71">
        <v>0.11</v>
      </c>
      <c r="AE140" s="71">
        <v>0.11</v>
      </c>
      <c r="AF140" s="70">
        <v>0.1</v>
      </c>
      <c r="AG140" s="71">
        <v>0.14000000000000001</v>
      </c>
      <c r="AH140" s="71">
        <v>0.23</v>
      </c>
      <c r="AI140" s="71">
        <v>0.1</v>
      </c>
      <c r="AJ140" s="71">
        <v>0.23</v>
      </c>
      <c r="AK140" s="63" t="s">
        <v>25</v>
      </c>
    </row>
    <row r="141" spans="1:37" ht="17.25" thickBot="1">
      <c r="A141" s="72">
        <v>468</v>
      </c>
      <c r="B141" s="57" t="s">
        <v>320</v>
      </c>
      <c r="C141" s="58" t="s">
        <v>1820</v>
      </c>
      <c r="D141" s="69" t="s">
        <v>104</v>
      </c>
      <c r="E141" s="58" t="s">
        <v>95</v>
      </c>
      <c r="F141" s="69" t="s">
        <v>4221</v>
      </c>
      <c r="G141" s="69">
        <v>1997</v>
      </c>
      <c r="H141" s="70">
        <v>23</v>
      </c>
      <c r="I141" s="71">
        <v>19</v>
      </c>
      <c r="J141" s="95">
        <v>1658</v>
      </c>
      <c r="K141" s="71">
        <v>18.399999999999999</v>
      </c>
      <c r="L141" s="70">
        <v>3</v>
      </c>
      <c r="M141" s="71">
        <v>2</v>
      </c>
      <c r="N141" s="71">
        <v>5</v>
      </c>
      <c r="O141" s="71">
        <v>3</v>
      </c>
      <c r="P141" s="60">
        <v>0</v>
      </c>
      <c r="Q141" s="60">
        <v>0</v>
      </c>
      <c r="R141" s="71">
        <v>8</v>
      </c>
      <c r="S141" s="60">
        <v>0</v>
      </c>
      <c r="T141" s="70">
        <v>1</v>
      </c>
      <c r="U141" s="71">
        <v>1</v>
      </c>
      <c r="V141" s="71">
        <v>0.9</v>
      </c>
      <c r="W141" s="71">
        <v>1.8</v>
      </c>
      <c r="X141" s="70">
        <v>21</v>
      </c>
      <c r="Y141" s="71">
        <v>91</v>
      </c>
      <c r="Z141" s="71">
        <v>3</v>
      </c>
      <c r="AA141" s="70">
        <v>0.16</v>
      </c>
      <c r="AB141" s="71">
        <v>0.11</v>
      </c>
      <c r="AC141" s="71">
        <v>0.27</v>
      </c>
      <c r="AD141" s="71">
        <v>0.16</v>
      </c>
      <c r="AE141" s="71">
        <v>0.27</v>
      </c>
      <c r="AF141" s="70">
        <v>0.05</v>
      </c>
      <c r="AG141" s="71">
        <v>0.04</v>
      </c>
      <c r="AH141" s="71">
        <v>0.09</v>
      </c>
      <c r="AI141" s="71">
        <v>0.05</v>
      </c>
      <c r="AJ141" s="71">
        <v>0.09</v>
      </c>
      <c r="AK141" s="63" t="s">
        <v>25</v>
      </c>
    </row>
    <row r="142" spans="1:37" ht="17.25" thickBot="1">
      <c r="A142" s="72">
        <v>264</v>
      </c>
      <c r="B142" s="57" t="s">
        <v>224</v>
      </c>
      <c r="C142" s="58" t="s">
        <v>1813</v>
      </c>
      <c r="D142" s="69" t="s">
        <v>103</v>
      </c>
      <c r="E142" s="58" t="s">
        <v>83</v>
      </c>
      <c r="F142" s="69" t="s">
        <v>4550</v>
      </c>
      <c r="G142" s="69">
        <v>1999</v>
      </c>
      <c r="H142" s="70">
        <v>20</v>
      </c>
      <c r="I142" s="71">
        <v>20</v>
      </c>
      <c r="J142" s="95">
        <v>1652</v>
      </c>
      <c r="K142" s="71">
        <v>18.399999999999999</v>
      </c>
      <c r="L142" s="59">
        <v>0</v>
      </c>
      <c r="M142" s="71">
        <v>1</v>
      </c>
      <c r="N142" s="71">
        <v>1</v>
      </c>
      <c r="O142" s="60">
        <v>0</v>
      </c>
      <c r="P142" s="60">
        <v>0</v>
      </c>
      <c r="Q142" s="60">
        <v>0</v>
      </c>
      <c r="R142" s="71">
        <v>7</v>
      </c>
      <c r="S142" s="71">
        <v>1</v>
      </c>
      <c r="T142" s="70">
        <v>0.1</v>
      </c>
      <c r="U142" s="71">
        <v>0.1</v>
      </c>
      <c r="V142" s="71">
        <v>1.3</v>
      </c>
      <c r="W142" s="71">
        <v>1.4</v>
      </c>
      <c r="X142" s="70">
        <v>19</v>
      </c>
      <c r="Y142" s="71">
        <v>83</v>
      </c>
      <c r="Z142" s="71">
        <v>10</v>
      </c>
      <c r="AA142" s="59">
        <v>0</v>
      </c>
      <c r="AB142" s="71">
        <v>0.05</v>
      </c>
      <c r="AC142" s="71">
        <v>0.05</v>
      </c>
      <c r="AD142" s="60">
        <v>0</v>
      </c>
      <c r="AE142" s="71">
        <v>0.05</v>
      </c>
      <c r="AF142" s="70">
        <v>0.01</v>
      </c>
      <c r="AG142" s="71">
        <v>7.0000000000000007E-2</v>
      </c>
      <c r="AH142" s="71">
        <v>0.08</v>
      </c>
      <c r="AI142" s="71">
        <v>0.01</v>
      </c>
      <c r="AJ142" s="71">
        <v>0.08</v>
      </c>
      <c r="AK142" s="63" t="s">
        <v>25</v>
      </c>
    </row>
    <row r="143" spans="1:37" ht="17.25" thickBot="1">
      <c r="A143" s="72">
        <v>139</v>
      </c>
      <c r="B143" s="57" t="s">
        <v>162</v>
      </c>
      <c r="C143" s="58" t="s">
        <v>1813</v>
      </c>
      <c r="D143" s="69" t="s">
        <v>104</v>
      </c>
      <c r="E143" s="58" t="s">
        <v>83</v>
      </c>
      <c r="F143" s="69" t="s">
        <v>4438</v>
      </c>
      <c r="G143" s="69">
        <v>1993</v>
      </c>
      <c r="H143" s="70">
        <v>23</v>
      </c>
      <c r="I143" s="71">
        <v>19</v>
      </c>
      <c r="J143" s="95">
        <v>1636</v>
      </c>
      <c r="K143" s="71">
        <v>18.2</v>
      </c>
      <c r="L143" s="70">
        <v>1</v>
      </c>
      <c r="M143" s="71">
        <v>2</v>
      </c>
      <c r="N143" s="71">
        <v>3</v>
      </c>
      <c r="O143" s="71">
        <v>1</v>
      </c>
      <c r="P143" s="60">
        <v>0</v>
      </c>
      <c r="Q143" s="60">
        <v>0</v>
      </c>
      <c r="R143" s="71">
        <v>5</v>
      </c>
      <c r="S143" s="60">
        <v>0</v>
      </c>
      <c r="T143" s="70">
        <v>0.8</v>
      </c>
      <c r="U143" s="71">
        <v>0.8</v>
      </c>
      <c r="V143" s="71">
        <v>2.8</v>
      </c>
      <c r="W143" s="71">
        <v>3.6</v>
      </c>
      <c r="X143" s="70">
        <v>30</v>
      </c>
      <c r="Y143" s="71">
        <v>58</v>
      </c>
      <c r="Z143" s="71">
        <v>163</v>
      </c>
      <c r="AA143" s="70">
        <v>0.06</v>
      </c>
      <c r="AB143" s="71">
        <v>0.11</v>
      </c>
      <c r="AC143" s="71">
        <v>0.17</v>
      </c>
      <c r="AD143" s="71">
        <v>0.06</v>
      </c>
      <c r="AE143" s="71">
        <v>0.17</v>
      </c>
      <c r="AF143" s="70">
        <v>0.04</v>
      </c>
      <c r="AG143" s="71">
        <v>0.16</v>
      </c>
      <c r="AH143" s="71">
        <v>0.2</v>
      </c>
      <c r="AI143" s="71">
        <v>0.04</v>
      </c>
      <c r="AJ143" s="71">
        <v>0.2</v>
      </c>
      <c r="AK143" s="63" t="s">
        <v>25</v>
      </c>
    </row>
    <row r="144" spans="1:37" ht="17.25" thickBot="1">
      <c r="A144" s="72">
        <v>17</v>
      </c>
      <c r="B144" s="57" t="s">
        <v>110</v>
      </c>
      <c r="C144" s="58" t="s">
        <v>1811</v>
      </c>
      <c r="D144" s="69" t="s">
        <v>104</v>
      </c>
      <c r="E144" s="58" t="s">
        <v>79</v>
      </c>
      <c r="F144" s="69" t="s">
        <v>4328</v>
      </c>
      <c r="G144" s="69">
        <v>1998</v>
      </c>
      <c r="H144" s="70">
        <v>21</v>
      </c>
      <c r="I144" s="71">
        <v>19</v>
      </c>
      <c r="J144" s="95">
        <v>1622</v>
      </c>
      <c r="K144" s="71">
        <v>18</v>
      </c>
      <c r="L144" s="70">
        <v>2</v>
      </c>
      <c r="M144" s="71">
        <v>4</v>
      </c>
      <c r="N144" s="71">
        <v>6</v>
      </c>
      <c r="O144" s="71">
        <v>2</v>
      </c>
      <c r="P144" s="60">
        <v>0</v>
      </c>
      <c r="Q144" s="60">
        <v>0</v>
      </c>
      <c r="R144" s="71">
        <v>5</v>
      </c>
      <c r="S144" s="60">
        <v>0</v>
      </c>
      <c r="T144" s="70">
        <v>1.8</v>
      </c>
      <c r="U144" s="71">
        <v>1.5</v>
      </c>
      <c r="V144" s="71">
        <v>5.5</v>
      </c>
      <c r="W144" s="71">
        <v>7</v>
      </c>
      <c r="X144" s="70">
        <v>31</v>
      </c>
      <c r="Y144" s="71">
        <v>153</v>
      </c>
      <c r="Z144" s="71">
        <v>65</v>
      </c>
      <c r="AA144" s="70">
        <v>0.11</v>
      </c>
      <c r="AB144" s="71">
        <v>0.22</v>
      </c>
      <c r="AC144" s="71">
        <v>0.33</v>
      </c>
      <c r="AD144" s="71">
        <v>0.11</v>
      </c>
      <c r="AE144" s="71">
        <v>0.33</v>
      </c>
      <c r="AF144" s="70">
        <v>0.1</v>
      </c>
      <c r="AG144" s="71">
        <v>0.3</v>
      </c>
      <c r="AH144" s="71">
        <v>0.4</v>
      </c>
      <c r="AI144" s="71">
        <v>0.08</v>
      </c>
      <c r="AJ144" s="71">
        <v>0.39</v>
      </c>
      <c r="AK144" s="63" t="s">
        <v>25</v>
      </c>
    </row>
    <row r="145" spans="1:37" ht="17.25" thickBot="1">
      <c r="A145" s="72">
        <v>225</v>
      </c>
      <c r="B145" s="57" t="s">
        <v>203</v>
      </c>
      <c r="C145" s="58" t="s">
        <v>1853</v>
      </c>
      <c r="D145" s="69" t="s">
        <v>1818</v>
      </c>
      <c r="E145" s="58" t="s">
        <v>93</v>
      </c>
      <c r="F145" s="69" t="s">
        <v>4518</v>
      </c>
      <c r="G145" s="69">
        <v>1996</v>
      </c>
      <c r="H145" s="70">
        <v>22</v>
      </c>
      <c r="I145" s="71">
        <v>19</v>
      </c>
      <c r="J145" s="95">
        <v>1620</v>
      </c>
      <c r="K145" s="71">
        <v>18</v>
      </c>
      <c r="L145" s="70">
        <v>10</v>
      </c>
      <c r="M145" s="71">
        <v>3</v>
      </c>
      <c r="N145" s="71">
        <v>13</v>
      </c>
      <c r="O145" s="71">
        <v>9</v>
      </c>
      <c r="P145" s="71">
        <v>1</v>
      </c>
      <c r="Q145" s="71">
        <v>1</v>
      </c>
      <c r="R145" s="71">
        <v>4</v>
      </c>
      <c r="S145" s="60">
        <v>0</v>
      </c>
      <c r="T145" s="70">
        <v>6.3</v>
      </c>
      <c r="U145" s="71">
        <v>5.6</v>
      </c>
      <c r="V145" s="71">
        <v>2.9</v>
      </c>
      <c r="W145" s="71">
        <v>8.5</v>
      </c>
      <c r="X145" s="70">
        <v>30</v>
      </c>
      <c r="Y145" s="71">
        <v>29</v>
      </c>
      <c r="Z145" s="71">
        <v>93</v>
      </c>
      <c r="AA145" s="70">
        <v>0.56000000000000005</v>
      </c>
      <c r="AB145" s="71">
        <v>0.17</v>
      </c>
      <c r="AC145" s="71">
        <v>0.72</v>
      </c>
      <c r="AD145" s="71">
        <v>0.5</v>
      </c>
      <c r="AE145" s="71">
        <v>0.67</v>
      </c>
      <c r="AF145" s="70">
        <v>0.35</v>
      </c>
      <c r="AG145" s="71">
        <v>0.16</v>
      </c>
      <c r="AH145" s="71">
        <v>0.52</v>
      </c>
      <c r="AI145" s="71">
        <v>0.31</v>
      </c>
      <c r="AJ145" s="71">
        <v>0.47</v>
      </c>
      <c r="AK145" s="63" t="s">
        <v>25</v>
      </c>
    </row>
    <row r="146" spans="1:37" ht="17.25" thickBot="1">
      <c r="A146" s="72">
        <v>525</v>
      </c>
      <c r="B146" s="57" t="s">
        <v>2034</v>
      </c>
      <c r="C146" s="58" t="s">
        <v>1821</v>
      </c>
      <c r="D146" s="69" t="s">
        <v>1832</v>
      </c>
      <c r="E146" s="58" t="s">
        <v>2342</v>
      </c>
      <c r="F146" s="69" t="s">
        <v>4764</v>
      </c>
      <c r="G146" s="69">
        <v>1999</v>
      </c>
      <c r="H146" s="70">
        <v>22</v>
      </c>
      <c r="I146" s="71">
        <v>18</v>
      </c>
      <c r="J146" s="95">
        <v>1604</v>
      </c>
      <c r="K146" s="71">
        <v>17.8</v>
      </c>
      <c r="L146" s="59">
        <v>0</v>
      </c>
      <c r="M146" s="60">
        <v>0</v>
      </c>
      <c r="N146" s="60">
        <v>0</v>
      </c>
      <c r="O146" s="60">
        <v>0</v>
      </c>
      <c r="P146" s="60">
        <v>0</v>
      </c>
      <c r="Q146" s="60">
        <v>0</v>
      </c>
      <c r="R146" s="71">
        <v>1</v>
      </c>
      <c r="S146" s="60">
        <v>0</v>
      </c>
      <c r="T146" s="70">
        <v>1</v>
      </c>
      <c r="U146" s="71">
        <v>1</v>
      </c>
      <c r="V146" s="71">
        <v>0.2</v>
      </c>
      <c r="W146" s="71">
        <v>1.3</v>
      </c>
      <c r="X146" s="70">
        <v>45</v>
      </c>
      <c r="Y146" s="71">
        <v>55</v>
      </c>
      <c r="Z146" s="71">
        <v>74</v>
      </c>
      <c r="AA146" s="59">
        <v>0</v>
      </c>
      <c r="AB146" s="60">
        <v>0</v>
      </c>
      <c r="AC146" s="60">
        <v>0</v>
      </c>
      <c r="AD146" s="60">
        <v>0</v>
      </c>
      <c r="AE146" s="60">
        <v>0</v>
      </c>
      <c r="AF146" s="70">
        <v>0.06</v>
      </c>
      <c r="AG146" s="71">
        <v>0.01</v>
      </c>
      <c r="AH146" s="71">
        <v>7.0000000000000007E-2</v>
      </c>
      <c r="AI146" s="71">
        <v>0.06</v>
      </c>
      <c r="AJ146" s="71">
        <v>7.0000000000000007E-2</v>
      </c>
      <c r="AK146" s="63" t="s">
        <v>25</v>
      </c>
    </row>
    <row r="147" spans="1:37" ht="17.25" thickBot="1">
      <c r="A147" s="72">
        <v>345</v>
      </c>
      <c r="B147" s="57" t="s">
        <v>3020</v>
      </c>
      <c r="C147" s="58" t="s">
        <v>1823</v>
      </c>
      <c r="D147" s="69" t="s">
        <v>1818</v>
      </c>
      <c r="E147" s="58" t="s">
        <v>91</v>
      </c>
      <c r="F147" s="69" t="s">
        <v>4616</v>
      </c>
      <c r="G147" s="69">
        <v>2000</v>
      </c>
      <c r="H147" s="70">
        <v>23</v>
      </c>
      <c r="I147" s="71">
        <v>17</v>
      </c>
      <c r="J147" s="95">
        <v>1590</v>
      </c>
      <c r="K147" s="71">
        <v>17.7</v>
      </c>
      <c r="L147" s="70">
        <v>6</v>
      </c>
      <c r="M147" s="71">
        <v>3</v>
      </c>
      <c r="N147" s="71">
        <v>9</v>
      </c>
      <c r="O147" s="71">
        <v>6</v>
      </c>
      <c r="P147" s="60">
        <v>0</v>
      </c>
      <c r="Q147" s="60">
        <v>0</v>
      </c>
      <c r="R147" s="71">
        <v>5</v>
      </c>
      <c r="S147" s="60">
        <v>0</v>
      </c>
      <c r="T147" s="70">
        <v>3.3</v>
      </c>
      <c r="U147" s="71">
        <v>3.3</v>
      </c>
      <c r="V147" s="71">
        <v>2.1</v>
      </c>
      <c r="W147" s="71">
        <v>5.4</v>
      </c>
      <c r="X147" s="70">
        <v>75</v>
      </c>
      <c r="Y147" s="71">
        <v>60</v>
      </c>
      <c r="Z147" s="71">
        <v>142</v>
      </c>
      <c r="AA147" s="70">
        <v>0.34</v>
      </c>
      <c r="AB147" s="71">
        <v>0.17</v>
      </c>
      <c r="AC147" s="71">
        <v>0.51</v>
      </c>
      <c r="AD147" s="71">
        <v>0.34</v>
      </c>
      <c r="AE147" s="71">
        <v>0.51</v>
      </c>
      <c r="AF147" s="70">
        <v>0.19</v>
      </c>
      <c r="AG147" s="71">
        <v>0.12</v>
      </c>
      <c r="AH147" s="71">
        <v>0.3</v>
      </c>
      <c r="AI147" s="71">
        <v>0.19</v>
      </c>
      <c r="AJ147" s="71">
        <v>0.3</v>
      </c>
      <c r="AK147" s="63" t="s">
        <v>25</v>
      </c>
    </row>
    <row r="148" spans="1:37" ht="17.25" thickBot="1">
      <c r="A148" s="72">
        <v>87</v>
      </c>
      <c r="B148" s="57" t="s">
        <v>2764</v>
      </c>
      <c r="C148" s="58" t="s">
        <v>1811</v>
      </c>
      <c r="D148" s="69" t="s">
        <v>102</v>
      </c>
      <c r="E148" s="58" t="s">
        <v>96</v>
      </c>
      <c r="F148" s="69" t="s">
        <v>4391</v>
      </c>
      <c r="G148" s="69">
        <v>1997</v>
      </c>
      <c r="H148" s="70">
        <v>24</v>
      </c>
      <c r="I148" s="71">
        <v>19</v>
      </c>
      <c r="J148" s="95">
        <v>1583</v>
      </c>
      <c r="K148" s="71">
        <v>17.600000000000001</v>
      </c>
      <c r="L148" s="70">
        <v>3</v>
      </c>
      <c r="M148" s="71">
        <v>1</v>
      </c>
      <c r="N148" s="71">
        <v>4</v>
      </c>
      <c r="O148" s="71">
        <v>3</v>
      </c>
      <c r="P148" s="60">
        <v>0</v>
      </c>
      <c r="Q148" s="60">
        <v>0</v>
      </c>
      <c r="R148" s="71">
        <v>1</v>
      </c>
      <c r="S148" s="60">
        <v>0</v>
      </c>
      <c r="T148" s="70">
        <v>9.3000000000000007</v>
      </c>
      <c r="U148" s="71">
        <v>9.3000000000000007</v>
      </c>
      <c r="V148" s="71">
        <v>1.6</v>
      </c>
      <c r="W148" s="71">
        <v>10.9</v>
      </c>
      <c r="X148" s="70">
        <v>24</v>
      </c>
      <c r="Y148" s="71">
        <v>24</v>
      </c>
      <c r="Z148" s="71">
        <v>82</v>
      </c>
      <c r="AA148" s="70">
        <v>0.17</v>
      </c>
      <c r="AB148" s="71">
        <v>0.06</v>
      </c>
      <c r="AC148" s="71">
        <v>0.23</v>
      </c>
      <c r="AD148" s="71">
        <v>0.17</v>
      </c>
      <c r="AE148" s="71">
        <v>0.23</v>
      </c>
      <c r="AF148" s="70">
        <v>0.53</v>
      </c>
      <c r="AG148" s="71">
        <v>0.09</v>
      </c>
      <c r="AH148" s="71">
        <v>0.62</v>
      </c>
      <c r="AI148" s="71">
        <v>0.53</v>
      </c>
      <c r="AJ148" s="71">
        <v>0.62</v>
      </c>
      <c r="AK148" s="63" t="s">
        <v>25</v>
      </c>
    </row>
    <row r="149" spans="1:37" ht="17.25" thickBot="1">
      <c r="A149" s="72">
        <v>372</v>
      </c>
      <c r="B149" s="57" t="s">
        <v>278</v>
      </c>
      <c r="C149" s="58" t="s">
        <v>1836</v>
      </c>
      <c r="D149" s="69" t="s">
        <v>102</v>
      </c>
      <c r="E149" s="58" t="s">
        <v>79</v>
      </c>
      <c r="F149" s="69" t="s">
        <v>4638</v>
      </c>
      <c r="G149" s="69">
        <v>1999</v>
      </c>
      <c r="H149" s="70">
        <v>26</v>
      </c>
      <c r="I149" s="71">
        <v>17</v>
      </c>
      <c r="J149" s="95">
        <v>1571</v>
      </c>
      <c r="K149" s="71">
        <v>17.5</v>
      </c>
      <c r="L149" s="70">
        <v>10</v>
      </c>
      <c r="M149" s="71">
        <v>7</v>
      </c>
      <c r="N149" s="71">
        <v>17</v>
      </c>
      <c r="O149" s="71">
        <v>10</v>
      </c>
      <c r="P149" s="60">
        <v>0</v>
      </c>
      <c r="Q149" s="71">
        <v>1</v>
      </c>
      <c r="R149" s="71">
        <v>8</v>
      </c>
      <c r="S149" s="60">
        <v>0</v>
      </c>
      <c r="T149" s="70">
        <v>13.5</v>
      </c>
      <c r="U149" s="71">
        <v>12.7</v>
      </c>
      <c r="V149" s="71">
        <v>5.3</v>
      </c>
      <c r="W149" s="71">
        <v>18</v>
      </c>
      <c r="X149" s="70">
        <v>46</v>
      </c>
      <c r="Y149" s="71">
        <v>45</v>
      </c>
      <c r="Z149" s="71">
        <v>159</v>
      </c>
      <c r="AA149" s="70">
        <v>0.56999999999999995</v>
      </c>
      <c r="AB149" s="71">
        <v>0.4</v>
      </c>
      <c r="AC149" s="71">
        <v>0.97</v>
      </c>
      <c r="AD149" s="71">
        <v>0.56999999999999995</v>
      </c>
      <c r="AE149" s="71">
        <v>0.97</v>
      </c>
      <c r="AF149" s="70">
        <v>0.77</v>
      </c>
      <c r="AG149" s="71">
        <v>0.3</v>
      </c>
      <c r="AH149" s="71">
        <v>1.08</v>
      </c>
      <c r="AI149" s="71">
        <v>0.73</v>
      </c>
      <c r="AJ149" s="71">
        <v>1.03</v>
      </c>
      <c r="AK149" s="63" t="s">
        <v>25</v>
      </c>
    </row>
    <row r="150" spans="1:37" ht="17.25" thickBot="1">
      <c r="A150" s="72">
        <v>326</v>
      </c>
      <c r="B150" s="57" t="s">
        <v>2646</v>
      </c>
      <c r="C150" s="58" t="s">
        <v>1811</v>
      </c>
      <c r="D150" s="69" t="s">
        <v>1809</v>
      </c>
      <c r="E150" s="58" t="s">
        <v>2343</v>
      </c>
      <c r="F150" s="69" t="s">
        <v>4600</v>
      </c>
      <c r="G150" s="69">
        <v>2002</v>
      </c>
      <c r="H150" s="70">
        <v>23</v>
      </c>
      <c r="I150" s="71">
        <v>18</v>
      </c>
      <c r="J150" s="95">
        <v>1570</v>
      </c>
      <c r="K150" s="71">
        <v>17.399999999999999</v>
      </c>
      <c r="L150" s="70">
        <v>3</v>
      </c>
      <c r="M150" s="71">
        <v>2</v>
      </c>
      <c r="N150" s="71">
        <v>5</v>
      </c>
      <c r="O150" s="71">
        <v>2</v>
      </c>
      <c r="P150" s="71">
        <v>1</v>
      </c>
      <c r="Q150" s="71">
        <v>1</v>
      </c>
      <c r="R150" s="71">
        <v>2</v>
      </c>
      <c r="S150" s="60">
        <v>0</v>
      </c>
      <c r="T150" s="70">
        <v>2.4</v>
      </c>
      <c r="U150" s="71">
        <v>1.7</v>
      </c>
      <c r="V150" s="71">
        <v>1.9</v>
      </c>
      <c r="W150" s="71">
        <v>3.6</v>
      </c>
      <c r="X150" s="70">
        <v>51</v>
      </c>
      <c r="Y150" s="71">
        <v>46</v>
      </c>
      <c r="Z150" s="71">
        <v>91</v>
      </c>
      <c r="AA150" s="70">
        <v>0.17</v>
      </c>
      <c r="AB150" s="71">
        <v>0.11</v>
      </c>
      <c r="AC150" s="71">
        <v>0.28999999999999998</v>
      </c>
      <c r="AD150" s="71">
        <v>0.11</v>
      </c>
      <c r="AE150" s="71">
        <v>0.23</v>
      </c>
      <c r="AF150" s="70">
        <v>0.14000000000000001</v>
      </c>
      <c r="AG150" s="71">
        <v>0.11</v>
      </c>
      <c r="AH150" s="71">
        <v>0.25</v>
      </c>
      <c r="AI150" s="71">
        <v>0.1</v>
      </c>
      <c r="AJ150" s="71">
        <v>0.21</v>
      </c>
      <c r="AK150" s="63" t="s">
        <v>25</v>
      </c>
    </row>
    <row r="151" spans="1:37" ht="17.25" thickBot="1">
      <c r="A151" s="72">
        <v>309</v>
      </c>
      <c r="B151" s="57" t="s">
        <v>245</v>
      </c>
      <c r="C151" s="58" t="s">
        <v>1843</v>
      </c>
      <c r="D151" s="69" t="s">
        <v>103</v>
      </c>
      <c r="E151" s="58" t="s">
        <v>87</v>
      </c>
      <c r="F151" s="69" t="s">
        <v>4590</v>
      </c>
      <c r="G151" s="69">
        <v>1998</v>
      </c>
      <c r="H151" s="70">
        <v>20</v>
      </c>
      <c r="I151" s="71">
        <v>19</v>
      </c>
      <c r="J151" s="95">
        <v>1563</v>
      </c>
      <c r="K151" s="71">
        <v>17.399999999999999</v>
      </c>
      <c r="L151" s="70">
        <v>1</v>
      </c>
      <c r="M151" s="60">
        <v>0</v>
      </c>
      <c r="N151" s="71">
        <v>1</v>
      </c>
      <c r="O151" s="71">
        <v>1</v>
      </c>
      <c r="P151" s="60">
        <v>0</v>
      </c>
      <c r="Q151" s="60">
        <v>0</v>
      </c>
      <c r="R151" s="71">
        <v>6</v>
      </c>
      <c r="S151" s="60">
        <v>0</v>
      </c>
      <c r="T151" s="70">
        <v>0.8</v>
      </c>
      <c r="U151" s="71">
        <v>0.8</v>
      </c>
      <c r="V151" s="71">
        <v>0.2</v>
      </c>
      <c r="W151" s="71">
        <v>1.1000000000000001</v>
      </c>
      <c r="X151" s="70">
        <v>13</v>
      </c>
      <c r="Y151" s="71">
        <v>45</v>
      </c>
      <c r="Z151" s="71">
        <v>14</v>
      </c>
      <c r="AA151" s="70">
        <v>0.06</v>
      </c>
      <c r="AB151" s="60">
        <v>0</v>
      </c>
      <c r="AC151" s="71">
        <v>0.06</v>
      </c>
      <c r="AD151" s="71">
        <v>0.06</v>
      </c>
      <c r="AE151" s="71">
        <v>0.06</v>
      </c>
      <c r="AF151" s="70">
        <v>0.05</v>
      </c>
      <c r="AG151" s="71">
        <v>0.01</v>
      </c>
      <c r="AH151" s="71">
        <v>0.06</v>
      </c>
      <c r="AI151" s="71">
        <v>0.05</v>
      </c>
      <c r="AJ151" s="71">
        <v>0.06</v>
      </c>
      <c r="AK151" s="63" t="s">
        <v>25</v>
      </c>
    </row>
    <row r="152" spans="1:37" ht="17.25" thickBot="1">
      <c r="A152" s="72">
        <v>540</v>
      </c>
      <c r="B152" s="57" t="s">
        <v>353</v>
      </c>
      <c r="C152" s="58" t="s">
        <v>1821</v>
      </c>
      <c r="D152" s="69" t="s">
        <v>102</v>
      </c>
      <c r="E152" s="58" t="s">
        <v>75</v>
      </c>
      <c r="F152" s="69" t="s">
        <v>4778</v>
      </c>
      <c r="G152" s="69">
        <v>1988</v>
      </c>
      <c r="H152" s="70">
        <v>23</v>
      </c>
      <c r="I152" s="71">
        <v>18</v>
      </c>
      <c r="J152" s="95">
        <v>1531</v>
      </c>
      <c r="K152" s="71">
        <v>17</v>
      </c>
      <c r="L152" s="70">
        <v>4</v>
      </c>
      <c r="M152" s="71">
        <v>2</v>
      </c>
      <c r="N152" s="71">
        <v>6</v>
      </c>
      <c r="O152" s="71">
        <v>2</v>
      </c>
      <c r="P152" s="71">
        <v>2</v>
      </c>
      <c r="Q152" s="71">
        <v>2</v>
      </c>
      <c r="R152" s="71">
        <v>1</v>
      </c>
      <c r="S152" s="60">
        <v>0</v>
      </c>
      <c r="T152" s="70">
        <v>4.5</v>
      </c>
      <c r="U152" s="71">
        <v>2.9</v>
      </c>
      <c r="V152" s="71">
        <v>3</v>
      </c>
      <c r="W152" s="71">
        <v>5.9</v>
      </c>
      <c r="X152" s="70">
        <v>65</v>
      </c>
      <c r="Y152" s="71">
        <v>114</v>
      </c>
      <c r="Z152" s="71">
        <v>137</v>
      </c>
      <c r="AA152" s="70">
        <v>0.24</v>
      </c>
      <c r="AB152" s="71">
        <v>0.12</v>
      </c>
      <c r="AC152" s="71">
        <v>0.35</v>
      </c>
      <c r="AD152" s="71">
        <v>0.12</v>
      </c>
      <c r="AE152" s="71">
        <v>0.24</v>
      </c>
      <c r="AF152" s="70">
        <v>0.27</v>
      </c>
      <c r="AG152" s="71">
        <v>0.18</v>
      </c>
      <c r="AH152" s="71">
        <v>0.44</v>
      </c>
      <c r="AI152" s="71">
        <v>0.17</v>
      </c>
      <c r="AJ152" s="71">
        <v>0.35</v>
      </c>
      <c r="AK152" s="63" t="s">
        <v>25</v>
      </c>
    </row>
    <row r="153" spans="1:37" ht="17.25" thickBot="1">
      <c r="A153" s="72">
        <v>512</v>
      </c>
      <c r="B153" s="57" t="s">
        <v>378</v>
      </c>
      <c r="C153" s="58" t="s">
        <v>1808</v>
      </c>
      <c r="D153" s="69" t="s">
        <v>111</v>
      </c>
      <c r="E153" s="58" t="s">
        <v>87</v>
      </c>
      <c r="F153" s="69" t="s">
        <v>4753</v>
      </c>
      <c r="G153" s="69">
        <v>1994</v>
      </c>
      <c r="H153" s="70">
        <v>17</v>
      </c>
      <c r="I153" s="71">
        <v>17</v>
      </c>
      <c r="J153" s="95">
        <v>1530</v>
      </c>
      <c r="K153" s="71">
        <v>17</v>
      </c>
      <c r="L153" s="59">
        <v>0</v>
      </c>
      <c r="M153" s="60">
        <v>0</v>
      </c>
      <c r="N153" s="60">
        <v>0</v>
      </c>
      <c r="O153" s="60">
        <v>0</v>
      </c>
      <c r="P153" s="60">
        <v>0</v>
      </c>
      <c r="Q153" s="60">
        <v>0</v>
      </c>
      <c r="R153" s="71">
        <v>1</v>
      </c>
      <c r="S153" s="60">
        <v>0</v>
      </c>
      <c r="T153" s="59">
        <v>0</v>
      </c>
      <c r="U153" s="60">
        <v>0</v>
      </c>
      <c r="V153" s="60">
        <v>0</v>
      </c>
      <c r="W153" s="60">
        <v>0</v>
      </c>
      <c r="X153" s="59">
        <v>0</v>
      </c>
      <c r="Y153" s="60">
        <v>0</v>
      </c>
      <c r="Z153" s="60">
        <v>0</v>
      </c>
      <c r="AA153" s="59">
        <v>0</v>
      </c>
      <c r="AB153" s="60">
        <v>0</v>
      </c>
      <c r="AC153" s="60">
        <v>0</v>
      </c>
      <c r="AD153" s="60">
        <v>0</v>
      </c>
      <c r="AE153" s="60">
        <v>0</v>
      </c>
      <c r="AF153" s="59">
        <v>0</v>
      </c>
      <c r="AG153" s="60">
        <v>0</v>
      </c>
      <c r="AH153" s="60">
        <v>0</v>
      </c>
      <c r="AI153" s="60">
        <v>0</v>
      </c>
      <c r="AJ153" s="60">
        <v>0</v>
      </c>
      <c r="AK153" s="63" t="s">
        <v>25</v>
      </c>
    </row>
    <row r="154" spans="1:37" ht="17.25" thickBot="1">
      <c r="A154" s="72">
        <v>520</v>
      </c>
      <c r="B154" s="57" t="s">
        <v>2666</v>
      </c>
      <c r="C154" s="58" t="s">
        <v>1817</v>
      </c>
      <c r="D154" s="69" t="s">
        <v>104</v>
      </c>
      <c r="E154" s="58" t="s">
        <v>71</v>
      </c>
      <c r="F154" s="69" t="s">
        <v>4760</v>
      </c>
      <c r="G154" s="69">
        <v>2001</v>
      </c>
      <c r="H154" s="70">
        <v>18</v>
      </c>
      <c r="I154" s="71">
        <v>18</v>
      </c>
      <c r="J154" s="95">
        <v>1529</v>
      </c>
      <c r="K154" s="71">
        <v>17</v>
      </c>
      <c r="L154" s="70">
        <v>1</v>
      </c>
      <c r="M154" s="60">
        <v>0</v>
      </c>
      <c r="N154" s="71">
        <v>1</v>
      </c>
      <c r="O154" s="71">
        <v>1</v>
      </c>
      <c r="P154" s="60">
        <v>0</v>
      </c>
      <c r="Q154" s="60">
        <v>0</v>
      </c>
      <c r="R154" s="71">
        <v>1</v>
      </c>
      <c r="S154" s="60">
        <v>0</v>
      </c>
      <c r="T154" s="70">
        <v>0.3</v>
      </c>
      <c r="U154" s="71">
        <v>0.3</v>
      </c>
      <c r="V154" s="60">
        <v>0</v>
      </c>
      <c r="W154" s="71">
        <v>0.4</v>
      </c>
      <c r="X154" s="70">
        <v>11</v>
      </c>
      <c r="Y154" s="71">
        <v>69</v>
      </c>
      <c r="Z154" s="71">
        <v>2</v>
      </c>
      <c r="AA154" s="70">
        <v>0.06</v>
      </c>
      <c r="AB154" s="60">
        <v>0</v>
      </c>
      <c r="AC154" s="71">
        <v>0.06</v>
      </c>
      <c r="AD154" s="71">
        <v>0.06</v>
      </c>
      <c r="AE154" s="71">
        <v>0.06</v>
      </c>
      <c r="AF154" s="70">
        <v>0.02</v>
      </c>
      <c r="AG154" s="60">
        <v>0</v>
      </c>
      <c r="AH154" s="71">
        <v>0.02</v>
      </c>
      <c r="AI154" s="71">
        <v>0.02</v>
      </c>
      <c r="AJ154" s="71">
        <v>0.02</v>
      </c>
      <c r="AK154" s="63" t="s">
        <v>25</v>
      </c>
    </row>
    <row r="155" spans="1:37" ht="17.25" thickBot="1">
      <c r="A155" s="72">
        <v>550</v>
      </c>
      <c r="B155" s="57" t="s">
        <v>360</v>
      </c>
      <c r="C155" s="58" t="s">
        <v>1811</v>
      </c>
      <c r="D155" s="69" t="s">
        <v>1832</v>
      </c>
      <c r="E155" s="58" t="s">
        <v>96</v>
      </c>
      <c r="F155" s="69" t="s">
        <v>4787</v>
      </c>
      <c r="G155" s="69">
        <v>1985</v>
      </c>
      <c r="H155" s="70">
        <v>21</v>
      </c>
      <c r="I155" s="71">
        <v>19</v>
      </c>
      <c r="J155" s="95">
        <v>1528</v>
      </c>
      <c r="K155" s="71">
        <v>17</v>
      </c>
      <c r="L155" s="59">
        <v>0</v>
      </c>
      <c r="M155" s="60">
        <v>0</v>
      </c>
      <c r="N155" s="60">
        <v>0</v>
      </c>
      <c r="O155" s="60">
        <v>0</v>
      </c>
      <c r="P155" s="60">
        <v>0</v>
      </c>
      <c r="Q155" s="60">
        <v>0</v>
      </c>
      <c r="R155" s="71">
        <v>6</v>
      </c>
      <c r="S155" s="71">
        <v>1</v>
      </c>
      <c r="T155" s="70">
        <v>0.4</v>
      </c>
      <c r="U155" s="71">
        <v>0.4</v>
      </c>
      <c r="V155" s="71">
        <v>1.2</v>
      </c>
      <c r="W155" s="71">
        <v>1.6</v>
      </c>
      <c r="X155" s="70">
        <v>28</v>
      </c>
      <c r="Y155" s="71">
        <v>60</v>
      </c>
      <c r="Z155" s="71">
        <v>39</v>
      </c>
      <c r="AA155" s="59">
        <v>0</v>
      </c>
      <c r="AB155" s="60">
        <v>0</v>
      </c>
      <c r="AC155" s="60">
        <v>0</v>
      </c>
      <c r="AD155" s="60">
        <v>0</v>
      </c>
      <c r="AE155" s="60">
        <v>0</v>
      </c>
      <c r="AF155" s="70">
        <v>0.03</v>
      </c>
      <c r="AG155" s="71">
        <v>7.0000000000000007E-2</v>
      </c>
      <c r="AH155" s="71">
        <v>0.09</v>
      </c>
      <c r="AI155" s="71">
        <v>0.03</v>
      </c>
      <c r="AJ155" s="71">
        <v>0.09</v>
      </c>
      <c r="AK155" s="63" t="s">
        <v>25</v>
      </c>
    </row>
    <row r="156" spans="1:37" ht="17.25" thickBot="1">
      <c r="A156" s="72">
        <v>133</v>
      </c>
      <c r="B156" s="57" t="s">
        <v>2621</v>
      </c>
      <c r="C156" s="58" t="s">
        <v>1813</v>
      </c>
      <c r="D156" s="69" t="s">
        <v>1818</v>
      </c>
      <c r="E156" s="58" t="s">
        <v>83</v>
      </c>
      <c r="F156" s="69" t="s">
        <v>4432</v>
      </c>
      <c r="G156" s="69">
        <v>1999</v>
      </c>
      <c r="H156" s="70">
        <v>28</v>
      </c>
      <c r="I156" s="71">
        <v>18</v>
      </c>
      <c r="J156" s="95">
        <v>1526</v>
      </c>
      <c r="K156" s="71">
        <v>17</v>
      </c>
      <c r="L156" s="70">
        <v>4</v>
      </c>
      <c r="M156" s="71">
        <v>5</v>
      </c>
      <c r="N156" s="71">
        <v>9</v>
      </c>
      <c r="O156" s="71">
        <v>4</v>
      </c>
      <c r="P156" s="60">
        <v>0</v>
      </c>
      <c r="Q156" s="60">
        <v>0</v>
      </c>
      <c r="R156" s="71">
        <v>1</v>
      </c>
      <c r="S156" s="60">
        <v>0</v>
      </c>
      <c r="T156" s="70">
        <v>5</v>
      </c>
      <c r="U156" s="71">
        <v>5</v>
      </c>
      <c r="V156" s="71">
        <v>4.8</v>
      </c>
      <c r="W156" s="71">
        <v>9.9</v>
      </c>
      <c r="X156" s="70">
        <v>69</v>
      </c>
      <c r="Y156" s="71">
        <v>49</v>
      </c>
      <c r="Z156" s="71">
        <v>145</v>
      </c>
      <c r="AA156" s="70">
        <v>0.24</v>
      </c>
      <c r="AB156" s="71">
        <v>0.28999999999999998</v>
      </c>
      <c r="AC156" s="71">
        <v>0.53</v>
      </c>
      <c r="AD156" s="71">
        <v>0.24</v>
      </c>
      <c r="AE156" s="71">
        <v>0.53</v>
      </c>
      <c r="AF156" s="70">
        <v>0.3</v>
      </c>
      <c r="AG156" s="71">
        <v>0.28000000000000003</v>
      </c>
      <c r="AH156" s="71">
        <v>0.57999999999999996</v>
      </c>
      <c r="AI156" s="71">
        <v>0.3</v>
      </c>
      <c r="AJ156" s="71">
        <v>0.57999999999999996</v>
      </c>
      <c r="AK156" s="63" t="s">
        <v>25</v>
      </c>
    </row>
    <row r="157" spans="1:37" ht="17.25" thickBot="1">
      <c r="A157" s="72">
        <v>246</v>
      </c>
      <c r="B157" s="57" t="s">
        <v>214</v>
      </c>
      <c r="C157" s="58" t="s">
        <v>1824</v>
      </c>
      <c r="D157" s="69" t="s">
        <v>103</v>
      </c>
      <c r="E157" s="58" t="s">
        <v>77</v>
      </c>
      <c r="F157" s="69" t="s">
        <v>4418</v>
      </c>
      <c r="G157" s="69">
        <v>1996</v>
      </c>
      <c r="H157" s="70">
        <v>23</v>
      </c>
      <c r="I157" s="71">
        <v>19</v>
      </c>
      <c r="J157" s="95">
        <v>1514</v>
      </c>
      <c r="K157" s="71">
        <v>16.8</v>
      </c>
      <c r="L157" s="70">
        <v>3</v>
      </c>
      <c r="M157" s="71">
        <v>3</v>
      </c>
      <c r="N157" s="71">
        <v>6</v>
      </c>
      <c r="O157" s="71">
        <v>3</v>
      </c>
      <c r="P157" s="60">
        <v>0</v>
      </c>
      <c r="Q157" s="60">
        <v>0</v>
      </c>
      <c r="R157" s="71">
        <v>3</v>
      </c>
      <c r="S157" s="60">
        <v>0</v>
      </c>
      <c r="T157" s="70">
        <v>0.6</v>
      </c>
      <c r="U157" s="71">
        <v>0.6</v>
      </c>
      <c r="V157" s="71">
        <v>3</v>
      </c>
      <c r="W157" s="71">
        <v>3.5</v>
      </c>
      <c r="X157" s="70">
        <v>12</v>
      </c>
      <c r="Y157" s="71">
        <v>82</v>
      </c>
      <c r="Z157" s="71">
        <v>46</v>
      </c>
      <c r="AA157" s="70">
        <v>0.18</v>
      </c>
      <c r="AB157" s="71">
        <v>0.18</v>
      </c>
      <c r="AC157" s="71">
        <v>0.36</v>
      </c>
      <c r="AD157" s="71">
        <v>0.18</v>
      </c>
      <c r="AE157" s="71">
        <v>0.36</v>
      </c>
      <c r="AF157" s="70">
        <v>0.03</v>
      </c>
      <c r="AG157" s="71">
        <v>0.18</v>
      </c>
      <c r="AH157" s="71">
        <v>0.21</v>
      </c>
      <c r="AI157" s="71">
        <v>0.03</v>
      </c>
      <c r="AJ157" s="71">
        <v>0.21</v>
      </c>
      <c r="AK157" s="63" t="s">
        <v>25</v>
      </c>
    </row>
    <row r="158" spans="1:37" ht="17.25" thickBot="1">
      <c r="A158" s="72">
        <v>318</v>
      </c>
      <c r="B158" s="57" t="s">
        <v>252</v>
      </c>
      <c r="C158" s="58" t="s">
        <v>1813</v>
      </c>
      <c r="D158" s="69" t="s">
        <v>102</v>
      </c>
      <c r="E158" s="58" t="s">
        <v>85</v>
      </c>
      <c r="F158" s="69" t="s">
        <v>4597</v>
      </c>
      <c r="G158" s="69">
        <v>1997</v>
      </c>
      <c r="H158" s="70">
        <v>25</v>
      </c>
      <c r="I158" s="71">
        <v>15</v>
      </c>
      <c r="J158" s="95">
        <v>1505</v>
      </c>
      <c r="K158" s="71">
        <v>16.7</v>
      </c>
      <c r="L158" s="70">
        <v>5</v>
      </c>
      <c r="M158" s="71">
        <v>4</v>
      </c>
      <c r="N158" s="71">
        <v>9</v>
      </c>
      <c r="O158" s="71">
        <v>3</v>
      </c>
      <c r="P158" s="71">
        <v>2</v>
      </c>
      <c r="Q158" s="71">
        <v>2</v>
      </c>
      <c r="R158" s="71">
        <v>2</v>
      </c>
      <c r="S158" s="60">
        <v>0</v>
      </c>
      <c r="T158" s="70">
        <v>5</v>
      </c>
      <c r="U158" s="71">
        <v>3.4</v>
      </c>
      <c r="V158" s="71">
        <v>2.5</v>
      </c>
      <c r="W158" s="71">
        <v>5.9</v>
      </c>
      <c r="X158" s="70">
        <v>20</v>
      </c>
      <c r="Y158" s="71">
        <v>17</v>
      </c>
      <c r="Z158" s="71">
        <v>86</v>
      </c>
      <c r="AA158" s="70">
        <v>0.3</v>
      </c>
      <c r="AB158" s="71">
        <v>0.24</v>
      </c>
      <c r="AC158" s="71">
        <v>0.54</v>
      </c>
      <c r="AD158" s="71">
        <v>0.18</v>
      </c>
      <c r="AE158" s="71">
        <v>0.42</v>
      </c>
      <c r="AF158" s="70">
        <v>0.3</v>
      </c>
      <c r="AG158" s="71">
        <v>0.15</v>
      </c>
      <c r="AH158" s="71">
        <v>0.45</v>
      </c>
      <c r="AI158" s="71">
        <v>0.21</v>
      </c>
      <c r="AJ158" s="71">
        <v>0.36</v>
      </c>
      <c r="AK158" s="63" t="s">
        <v>25</v>
      </c>
    </row>
    <row r="159" spans="1:37" ht="17.25" thickBot="1">
      <c r="A159" s="72">
        <v>364</v>
      </c>
      <c r="B159" s="57" t="s">
        <v>274</v>
      </c>
      <c r="C159" s="58" t="s">
        <v>1840</v>
      </c>
      <c r="D159" s="69" t="s">
        <v>1818</v>
      </c>
      <c r="E159" s="58" t="s">
        <v>93</v>
      </c>
      <c r="F159" s="69" t="s">
        <v>4632</v>
      </c>
      <c r="G159" s="69">
        <v>2000</v>
      </c>
      <c r="H159" s="70">
        <v>19</v>
      </c>
      <c r="I159" s="71">
        <v>18</v>
      </c>
      <c r="J159" s="95">
        <v>1503</v>
      </c>
      <c r="K159" s="71">
        <v>16.7</v>
      </c>
      <c r="L159" s="70">
        <v>2</v>
      </c>
      <c r="M159" s="71">
        <v>9</v>
      </c>
      <c r="N159" s="71">
        <v>11</v>
      </c>
      <c r="O159" s="71">
        <v>2</v>
      </c>
      <c r="P159" s="60">
        <v>0</v>
      </c>
      <c r="Q159" s="60">
        <v>0</v>
      </c>
      <c r="R159" s="71">
        <v>4</v>
      </c>
      <c r="S159" s="60">
        <v>0</v>
      </c>
      <c r="T159" s="70">
        <v>3.4</v>
      </c>
      <c r="U159" s="71">
        <v>3.4</v>
      </c>
      <c r="V159" s="71">
        <v>4.4000000000000004</v>
      </c>
      <c r="W159" s="71">
        <v>7.9</v>
      </c>
      <c r="X159" s="70">
        <v>97</v>
      </c>
      <c r="Y159" s="71">
        <v>54</v>
      </c>
      <c r="Z159" s="71">
        <v>148</v>
      </c>
      <c r="AA159" s="70">
        <v>0.12</v>
      </c>
      <c r="AB159" s="71">
        <v>0.54</v>
      </c>
      <c r="AC159" s="71">
        <v>0.66</v>
      </c>
      <c r="AD159" s="71">
        <v>0.12</v>
      </c>
      <c r="AE159" s="71">
        <v>0.66</v>
      </c>
      <c r="AF159" s="70">
        <v>0.21</v>
      </c>
      <c r="AG159" s="71">
        <v>0.27</v>
      </c>
      <c r="AH159" s="71">
        <v>0.47</v>
      </c>
      <c r="AI159" s="71">
        <v>0.21</v>
      </c>
      <c r="AJ159" s="71">
        <v>0.47</v>
      </c>
      <c r="AK159" s="63" t="s">
        <v>25</v>
      </c>
    </row>
    <row r="160" spans="1:37" ht="17.25" thickBot="1">
      <c r="A160" s="72">
        <v>342</v>
      </c>
      <c r="B160" s="57" t="s">
        <v>264</v>
      </c>
      <c r="C160" s="58" t="s">
        <v>1860</v>
      </c>
      <c r="D160" s="69" t="s">
        <v>102</v>
      </c>
      <c r="E160" s="58" t="s">
        <v>73</v>
      </c>
      <c r="F160" s="69" t="s">
        <v>4213</v>
      </c>
      <c r="G160" s="69">
        <v>1997</v>
      </c>
      <c r="H160" s="70">
        <v>19</v>
      </c>
      <c r="I160" s="71">
        <v>15</v>
      </c>
      <c r="J160" s="95">
        <v>1486</v>
      </c>
      <c r="K160" s="71">
        <v>16.5</v>
      </c>
      <c r="L160" s="70">
        <v>3</v>
      </c>
      <c r="M160" s="71">
        <v>4</v>
      </c>
      <c r="N160" s="71">
        <v>7</v>
      </c>
      <c r="O160" s="71">
        <v>3</v>
      </c>
      <c r="P160" s="60">
        <v>0</v>
      </c>
      <c r="Q160" s="60">
        <v>0</v>
      </c>
      <c r="R160" s="71">
        <v>4</v>
      </c>
      <c r="S160" s="60">
        <v>0</v>
      </c>
      <c r="T160" s="70">
        <v>3.5</v>
      </c>
      <c r="U160" s="71">
        <v>3.5</v>
      </c>
      <c r="V160" s="71">
        <v>2.7</v>
      </c>
      <c r="W160" s="71">
        <v>6.2</v>
      </c>
      <c r="X160" s="70">
        <v>121</v>
      </c>
      <c r="Y160" s="71">
        <v>64</v>
      </c>
      <c r="Z160" s="71">
        <v>239</v>
      </c>
      <c r="AA160" s="70">
        <v>0.18</v>
      </c>
      <c r="AB160" s="71">
        <v>0.24</v>
      </c>
      <c r="AC160" s="71">
        <v>0.42</v>
      </c>
      <c r="AD160" s="71">
        <v>0.18</v>
      </c>
      <c r="AE160" s="71">
        <v>0.42</v>
      </c>
      <c r="AF160" s="70">
        <v>0.21</v>
      </c>
      <c r="AG160" s="71">
        <v>0.16</v>
      </c>
      <c r="AH160" s="71">
        <v>0.37</v>
      </c>
      <c r="AI160" s="71">
        <v>0.21</v>
      </c>
      <c r="AJ160" s="71">
        <v>0.37</v>
      </c>
      <c r="AK160" s="63" t="s">
        <v>25</v>
      </c>
    </row>
    <row r="161" spans="1:37" ht="17.25" thickBot="1">
      <c r="A161" s="72">
        <v>61</v>
      </c>
      <c r="B161" s="57" t="s">
        <v>129</v>
      </c>
      <c r="C161" s="58" t="s">
        <v>1838</v>
      </c>
      <c r="D161" s="69" t="s">
        <v>103</v>
      </c>
      <c r="E161" s="58" t="s">
        <v>71</v>
      </c>
      <c r="F161" s="69" t="s">
        <v>4192</v>
      </c>
      <c r="G161" s="69">
        <v>1996</v>
      </c>
      <c r="H161" s="70">
        <v>19</v>
      </c>
      <c r="I161" s="71">
        <v>18</v>
      </c>
      <c r="J161" s="95">
        <v>1484</v>
      </c>
      <c r="K161" s="71">
        <v>16.5</v>
      </c>
      <c r="L161" s="59">
        <v>0</v>
      </c>
      <c r="M161" s="60">
        <v>0</v>
      </c>
      <c r="N161" s="60">
        <v>0</v>
      </c>
      <c r="O161" s="60">
        <v>0</v>
      </c>
      <c r="P161" s="60">
        <v>0</v>
      </c>
      <c r="Q161" s="60">
        <v>0</v>
      </c>
      <c r="R161" s="71">
        <v>7</v>
      </c>
      <c r="S161" s="71">
        <v>2</v>
      </c>
      <c r="T161" s="70">
        <v>1.2</v>
      </c>
      <c r="U161" s="71">
        <v>1.2</v>
      </c>
      <c r="V161" s="71">
        <v>0.3</v>
      </c>
      <c r="W161" s="71">
        <v>1.5</v>
      </c>
      <c r="X161" s="70">
        <v>33</v>
      </c>
      <c r="Y161" s="71">
        <v>116</v>
      </c>
      <c r="Z161" s="71">
        <v>9</v>
      </c>
      <c r="AA161" s="59">
        <v>0</v>
      </c>
      <c r="AB161" s="60">
        <v>0</v>
      </c>
      <c r="AC161" s="60">
        <v>0</v>
      </c>
      <c r="AD161" s="60">
        <v>0</v>
      </c>
      <c r="AE161" s="60">
        <v>0</v>
      </c>
      <c r="AF161" s="70">
        <v>7.0000000000000007E-2</v>
      </c>
      <c r="AG161" s="71">
        <v>0.02</v>
      </c>
      <c r="AH161" s="71">
        <v>0.09</v>
      </c>
      <c r="AI161" s="71">
        <v>7.0000000000000007E-2</v>
      </c>
      <c r="AJ161" s="71">
        <v>0.09</v>
      </c>
      <c r="AK161" s="63" t="s">
        <v>25</v>
      </c>
    </row>
    <row r="162" spans="1:37" ht="17.25" thickBot="1">
      <c r="A162" s="72">
        <v>215</v>
      </c>
      <c r="B162" s="57" t="s">
        <v>2631</v>
      </c>
      <c r="C162" s="58" t="s">
        <v>1842</v>
      </c>
      <c r="D162" s="69" t="s">
        <v>104</v>
      </c>
      <c r="E162" s="58" t="s">
        <v>65</v>
      </c>
      <c r="F162" s="69" t="s">
        <v>4509</v>
      </c>
      <c r="G162" s="69">
        <v>2002</v>
      </c>
      <c r="H162" s="70">
        <v>18</v>
      </c>
      <c r="I162" s="71">
        <v>16</v>
      </c>
      <c r="J162" s="95">
        <v>1473</v>
      </c>
      <c r="K162" s="71">
        <v>16.399999999999999</v>
      </c>
      <c r="L162" s="59">
        <v>0</v>
      </c>
      <c r="M162" s="60">
        <v>0</v>
      </c>
      <c r="N162" s="60">
        <v>0</v>
      </c>
      <c r="O162" s="60">
        <v>0</v>
      </c>
      <c r="P162" s="60">
        <v>0</v>
      </c>
      <c r="Q162" s="60">
        <v>0</v>
      </c>
      <c r="R162" s="71">
        <v>2</v>
      </c>
      <c r="S162" s="60">
        <v>0</v>
      </c>
      <c r="T162" s="70">
        <v>1</v>
      </c>
      <c r="U162" s="71">
        <v>1</v>
      </c>
      <c r="V162" s="71">
        <v>0.9</v>
      </c>
      <c r="W162" s="71">
        <v>1.8</v>
      </c>
      <c r="X162" s="70">
        <v>39</v>
      </c>
      <c r="Y162" s="71">
        <v>80</v>
      </c>
      <c r="Z162" s="71">
        <v>70</v>
      </c>
      <c r="AA162" s="59">
        <v>0</v>
      </c>
      <c r="AB162" s="60">
        <v>0</v>
      </c>
      <c r="AC162" s="60">
        <v>0</v>
      </c>
      <c r="AD162" s="60">
        <v>0</v>
      </c>
      <c r="AE162" s="60">
        <v>0</v>
      </c>
      <c r="AF162" s="70">
        <v>0.06</v>
      </c>
      <c r="AG162" s="71">
        <v>0.05</v>
      </c>
      <c r="AH162" s="71">
        <v>0.11</v>
      </c>
      <c r="AI162" s="71">
        <v>0.06</v>
      </c>
      <c r="AJ162" s="71">
        <v>0.11</v>
      </c>
      <c r="AK162" s="63" t="s">
        <v>25</v>
      </c>
    </row>
    <row r="163" spans="1:37" ht="17.25" thickBot="1">
      <c r="A163" s="72">
        <v>333</v>
      </c>
      <c r="B163" s="57" t="s">
        <v>259</v>
      </c>
      <c r="C163" s="58" t="s">
        <v>1810</v>
      </c>
      <c r="D163" s="69" t="s">
        <v>1809</v>
      </c>
      <c r="E163" s="58" t="s">
        <v>69</v>
      </c>
      <c r="F163" s="69" t="s">
        <v>4605</v>
      </c>
      <c r="G163" s="69">
        <v>1996</v>
      </c>
      <c r="H163" s="70">
        <v>25</v>
      </c>
      <c r="I163" s="71">
        <v>14</v>
      </c>
      <c r="J163" s="95">
        <v>1473</v>
      </c>
      <c r="K163" s="71">
        <v>16.399999999999999</v>
      </c>
      <c r="L163" s="70">
        <v>7</v>
      </c>
      <c r="M163" s="71">
        <v>1</v>
      </c>
      <c r="N163" s="71">
        <v>8</v>
      </c>
      <c r="O163" s="71">
        <v>7</v>
      </c>
      <c r="P163" s="60">
        <v>0</v>
      </c>
      <c r="Q163" s="60">
        <v>0</v>
      </c>
      <c r="R163" s="71">
        <v>1</v>
      </c>
      <c r="S163" s="60">
        <v>0</v>
      </c>
      <c r="T163" s="70">
        <v>5.0999999999999996</v>
      </c>
      <c r="U163" s="71">
        <v>5.0999999999999996</v>
      </c>
      <c r="V163" s="71">
        <v>0.7</v>
      </c>
      <c r="W163" s="71">
        <v>5.8</v>
      </c>
      <c r="X163" s="70">
        <v>19</v>
      </c>
      <c r="Y163" s="71">
        <v>52</v>
      </c>
      <c r="Z163" s="71">
        <v>36</v>
      </c>
      <c r="AA163" s="70">
        <v>0.43</v>
      </c>
      <c r="AB163" s="71">
        <v>0.06</v>
      </c>
      <c r="AC163" s="71">
        <v>0.49</v>
      </c>
      <c r="AD163" s="71">
        <v>0.43</v>
      </c>
      <c r="AE163" s="71">
        <v>0.49</v>
      </c>
      <c r="AF163" s="70">
        <v>0.31</v>
      </c>
      <c r="AG163" s="71">
        <v>0.04</v>
      </c>
      <c r="AH163" s="71">
        <v>0.35</v>
      </c>
      <c r="AI163" s="71">
        <v>0.31</v>
      </c>
      <c r="AJ163" s="71">
        <v>0.35</v>
      </c>
      <c r="AK163" s="63" t="s">
        <v>25</v>
      </c>
    </row>
    <row r="164" spans="1:37" ht="17.25" thickBot="1">
      <c r="A164" s="72">
        <v>236</v>
      </c>
      <c r="B164" s="57" t="s">
        <v>3016</v>
      </c>
      <c r="C164" s="58" t="s">
        <v>1824</v>
      </c>
      <c r="D164" s="69" t="s">
        <v>102</v>
      </c>
      <c r="E164" s="58" t="s">
        <v>69</v>
      </c>
      <c r="F164" s="69" t="s">
        <v>4527</v>
      </c>
      <c r="G164" s="69">
        <v>2003</v>
      </c>
      <c r="H164" s="70">
        <v>20</v>
      </c>
      <c r="I164" s="71">
        <v>17</v>
      </c>
      <c r="J164" s="95">
        <v>1465</v>
      </c>
      <c r="K164" s="71">
        <v>16.3</v>
      </c>
      <c r="L164" s="70">
        <v>7</v>
      </c>
      <c r="M164" s="71">
        <v>2</v>
      </c>
      <c r="N164" s="71">
        <v>9</v>
      </c>
      <c r="O164" s="71">
        <v>7</v>
      </c>
      <c r="P164" s="60">
        <v>0</v>
      </c>
      <c r="Q164" s="60">
        <v>0</v>
      </c>
      <c r="R164" s="71">
        <v>2</v>
      </c>
      <c r="S164" s="60">
        <v>0</v>
      </c>
      <c r="T164" s="70">
        <v>6.5</v>
      </c>
      <c r="U164" s="71">
        <v>6.5</v>
      </c>
      <c r="V164" s="71">
        <v>1.1000000000000001</v>
      </c>
      <c r="W164" s="71">
        <v>7.6</v>
      </c>
      <c r="X164" s="70">
        <v>22</v>
      </c>
      <c r="Y164" s="71">
        <v>23</v>
      </c>
      <c r="Z164" s="71">
        <v>75</v>
      </c>
      <c r="AA164" s="70">
        <v>0.43</v>
      </c>
      <c r="AB164" s="71">
        <v>0.12</v>
      </c>
      <c r="AC164" s="71">
        <v>0.55000000000000004</v>
      </c>
      <c r="AD164" s="71">
        <v>0.43</v>
      </c>
      <c r="AE164" s="71">
        <v>0.55000000000000004</v>
      </c>
      <c r="AF164" s="70">
        <v>0.4</v>
      </c>
      <c r="AG164" s="71">
        <v>7.0000000000000007E-2</v>
      </c>
      <c r="AH164" s="71">
        <v>0.46</v>
      </c>
      <c r="AI164" s="71">
        <v>0.4</v>
      </c>
      <c r="AJ164" s="71">
        <v>0.46</v>
      </c>
      <c r="AK164" s="63" t="s">
        <v>25</v>
      </c>
    </row>
    <row r="165" spans="1:37" ht="17.25" thickBot="1">
      <c r="A165" s="72">
        <v>434</v>
      </c>
      <c r="B165" s="57" t="s">
        <v>299</v>
      </c>
      <c r="C165" s="58" t="s">
        <v>1808</v>
      </c>
      <c r="D165" s="69" t="s">
        <v>1832</v>
      </c>
      <c r="E165" s="58" t="s">
        <v>85</v>
      </c>
      <c r="F165" s="69" t="s">
        <v>4686</v>
      </c>
      <c r="G165" s="69">
        <v>2000</v>
      </c>
      <c r="H165" s="70">
        <v>19</v>
      </c>
      <c r="I165" s="71">
        <v>16</v>
      </c>
      <c r="J165" s="95">
        <v>1464</v>
      </c>
      <c r="K165" s="71">
        <v>16.3</v>
      </c>
      <c r="L165" s="70">
        <v>1</v>
      </c>
      <c r="M165" s="60">
        <v>0</v>
      </c>
      <c r="N165" s="71">
        <v>1</v>
      </c>
      <c r="O165" s="71">
        <v>1</v>
      </c>
      <c r="P165" s="60">
        <v>0</v>
      </c>
      <c r="Q165" s="60">
        <v>0</v>
      </c>
      <c r="R165" s="71">
        <v>2</v>
      </c>
      <c r="S165" s="60">
        <v>0</v>
      </c>
      <c r="T165" s="70">
        <v>0.3</v>
      </c>
      <c r="U165" s="71">
        <v>0.3</v>
      </c>
      <c r="V165" s="71">
        <v>0.2</v>
      </c>
      <c r="W165" s="71">
        <v>0.5</v>
      </c>
      <c r="X165" s="59">
        <v>0</v>
      </c>
      <c r="Y165" s="71">
        <v>26</v>
      </c>
      <c r="Z165" s="71">
        <v>1</v>
      </c>
      <c r="AA165" s="70">
        <v>0.06</v>
      </c>
      <c r="AB165" s="60">
        <v>0</v>
      </c>
      <c r="AC165" s="71">
        <v>0.06</v>
      </c>
      <c r="AD165" s="71">
        <v>0.06</v>
      </c>
      <c r="AE165" s="71">
        <v>0.06</v>
      </c>
      <c r="AF165" s="70">
        <v>0.02</v>
      </c>
      <c r="AG165" s="71">
        <v>0.01</v>
      </c>
      <c r="AH165" s="71">
        <v>0.03</v>
      </c>
      <c r="AI165" s="71">
        <v>0.02</v>
      </c>
      <c r="AJ165" s="71">
        <v>0.03</v>
      </c>
      <c r="AK165" s="63" t="s">
        <v>25</v>
      </c>
    </row>
    <row r="166" spans="1:37" ht="17.25" thickBot="1">
      <c r="A166" s="72">
        <v>203</v>
      </c>
      <c r="B166" s="57" t="s">
        <v>193</v>
      </c>
      <c r="C166" s="58" t="s">
        <v>1811</v>
      </c>
      <c r="D166" s="69" t="s">
        <v>104</v>
      </c>
      <c r="E166" s="58" t="s">
        <v>79</v>
      </c>
      <c r="F166" s="69" t="s">
        <v>4199</v>
      </c>
      <c r="G166" s="69">
        <v>1997</v>
      </c>
      <c r="H166" s="70">
        <v>24</v>
      </c>
      <c r="I166" s="71">
        <v>14</v>
      </c>
      <c r="J166" s="95">
        <v>1452</v>
      </c>
      <c r="K166" s="71">
        <v>16.100000000000001</v>
      </c>
      <c r="L166" s="59">
        <v>0</v>
      </c>
      <c r="M166" s="71">
        <v>1</v>
      </c>
      <c r="N166" s="71">
        <v>1</v>
      </c>
      <c r="O166" s="60">
        <v>0</v>
      </c>
      <c r="P166" s="60">
        <v>0</v>
      </c>
      <c r="Q166" s="60">
        <v>0</v>
      </c>
      <c r="R166" s="71">
        <v>4</v>
      </c>
      <c r="S166" s="60">
        <v>0</v>
      </c>
      <c r="T166" s="70">
        <v>0.6</v>
      </c>
      <c r="U166" s="71">
        <v>0.6</v>
      </c>
      <c r="V166" s="71">
        <v>0.9</v>
      </c>
      <c r="W166" s="71">
        <v>1.5</v>
      </c>
      <c r="X166" s="70">
        <v>35</v>
      </c>
      <c r="Y166" s="71">
        <v>78</v>
      </c>
      <c r="Z166" s="71">
        <v>84</v>
      </c>
      <c r="AA166" s="59">
        <v>0</v>
      </c>
      <c r="AB166" s="71">
        <v>0.06</v>
      </c>
      <c r="AC166" s="71">
        <v>0.06</v>
      </c>
      <c r="AD166" s="60">
        <v>0</v>
      </c>
      <c r="AE166" s="71">
        <v>0.06</v>
      </c>
      <c r="AF166" s="70">
        <v>0.03</v>
      </c>
      <c r="AG166" s="71">
        <v>0.06</v>
      </c>
      <c r="AH166" s="71">
        <v>0.09</v>
      </c>
      <c r="AI166" s="71">
        <v>0.03</v>
      </c>
      <c r="AJ166" s="71">
        <v>0.09</v>
      </c>
      <c r="AK166" s="63" t="s">
        <v>25</v>
      </c>
    </row>
    <row r="167" spans="1:37" ht="17.25" thickBot="1">
      <c r="A167" s="72">
        <v>30</v>
      </c>
      <c r="B167" s="57" t="s">
        <v>119</v>
      </c>
      <c r="C167" s="58" t="s">
        <v>1811</v>
      </c>
      <c r="D167" s="69" t="s">
        <v>1818</v>
      </c>
      <c r="E167" s="58" t="s">
        <v>2343</v>
      </c>
      <c r="F167" s="69" t="s">
        <v>4339</v>
      </c>
      <c r="G167" s="69">
        <v>2001</v>
      </c>
      <c r="H167" s="70">
        <v>21</v>
      </c>
      <c r="I167" s="71">
        <v>16</v>
      </c>
      <c r="J167" s="95">
        <v>1449</v>
      </c>
      <c r="K167" s="71">
        <v>16.100000000000001</v>
      </c>
      <c r="L167" s="70">
        <v>4</v>
      </c>
      <c r="M167" s="60">
        <v>0</v>
      </c>
      <c r="N167" s="71">
        <v>4</v>
      </c>
      <c r="O167" s="71">
        <v>4</v>
      </c>
      <c r="P167" s="60">
        <v>0</v>
      </c>
      <c r="Q167" s="60">
        <v>0</v>
      </c>
      <c r="R167" s="71">
        <v>1</v>
      </c>
      <c r="S167" s="60">
        <v>0</v>
      </c>
      <c r="T167" s="70">
        <v>3.9</v>
      </c>
      <c r="U167" s="71">
        <v>3.9</v>
      </c>
      <c r="V167" s="71">
        <v>1.7</v>
      </c>
      <c r="W167" s="71">
        <v>5.6</v>
      </c>
      <c r="X167" s="70">
        <v>27</v>
      </c>
      <c r="Y167" s="71">
        <v>12</v>
      </c>
      <c r="Z167" s="71">
        <v>81</v>
      </c>
      <c r="AA167" s="70">
        <v>0.25</v>
      </c>
      <c r="AB167" s="60">
        <v>0</v>
      </c>
      <c r="AC167" s="71">
        <v>0.25</v>
      </c>
      <c r="AD167" s="71">
        <v>0.25</v>
      </c>
      <c r="AE167" s="71">
        <v>0.25</v>
      </c>
      <c r="AF167" s="70">
        <v>0.24</v>
      </c>
      <c r="AG167" s="71">
        <v>0.1</v>
      </c>
      <c r="AH167" s="71">
        <v>0.35</v>
      </c>
      <c r="AI167" s="71">
        <v>0.24</v>
      </c>
      <c r="AJ167" s="71">
        <v>0.35</v>
      </c>
      <c r="AK167" s="63" t="s">
        <v>25</v>
      </c>
    </row>
    <row r="168" spans="1:37" ht="17.25" thickBot="1">
      <c r="A168" s="72">
        <v>272</v>
      </c>
      <c r="B168" s="57" t="s">
        <v>2638</v>
      </c>
      <c r="C168" s="58" t="s">
        <v>1869</v>
      </c>
      <c r="D168" s="69" t="s">
        <v>104</v>
      </c>
      <c r="E168" s="58" t="s">
        <v>95</v>
      </c>
      <c r="F168" s="69" t="s">
        <v>4557</v>
      </c>
      <c r="G168" s="69">
        <v>2003</v>
      </c>
      <c r="H168" s="70">
        <v>21</v>
      </c>
      <c r="I168" s="71">
        <v>16</v>
      </c>
      <c r="J168" s="95">
        <v>1447</v>
      </c>
      <c r="K168" s="71">
        <v>16.100000000000001</v>
      </c>
      <c r="L168" s="59">
        <v>0</v>
      </c>
      <c r="M168" s="71">
        <v>1</v>
      </c>
      <c r="N168" s="71">
        <v>1</v>
      </c>
      <c r="O168" s="60">
        <v>0</v>
      </c>
      <c r="P168" s="60">
        <v>0</v>
      </c>
      <c r="Q168" s="60">
        <v>0</v>
      </c>
      <c r="R168" s="71">
        <v>3</v>
      </c>
      <c r="S168" s="60">
        <v>0</v>
      </c>
      <c r="T168" s="70">
        <v>0.4</v>
      </c>
      <c r="U168" s="71">
        <v>0.4</v>
      </c>
      <c r="V168" s="71">
        <v>0.4</v>
      </c>
      <c r="W168" s="71">
        <v>0.8</v>
      </c>
      <c r="X168" s="70">
        <v>31</v>
      </c>
      <c r="Y168" s="71">
        <v>35</v>
      </c>
      <c r="Z168" s="71">
        <v>75</v>
      </c>
      <c r="AA168" s="59">
        <v>0</v>
      </c>
      <c r="AB168" s="71">
        <v>0.06</v>
      </c>
      <c r="AC168" s="71">
        <v>0.06</v>
      </c>
      <c r="AD168" s="60">
        <v>0</v>
      </c>
      <c r="AE168" s="71">
        <v>0.06</v>
      </c>
      <c r="AF168" s="70">
        <v>0.02</v>
      </c>
      <c r="AG168" s="71">
        <v>0.03</v>
      </c>
      <c r="AH168" s="71">
        <v>0.05</v>
      </c>
      <c r="AI168" s="71">
        <v>0.02</v>
      </c>
      <c r="AJ168" s="71">
        <v>0.05</v>
      </c>
      <c r="AK168" s="63" t="s">
        <v>25</v>
      </c>
    </row>
    <row r="169" spans="1:37" ht="17.25" thickBot="1">
      <c r="A169" s="72">
        <v>6</v>
      </c>
      <c r="B169" s="57" t="s">
        <v>2603</v>
      </c>
      <c r="C169" s="58" t="s">
        <v>1829</v>
      </c>
      <c r="D169" s="69" t="s">
        <v>102</v>
      </c>
      <c r="E169" s="58" t="s">
        <v>73</v>
      </c>
      <c r="F169" s="69" t="s">
        <v>4319</v>
      </c>
      <c r="G169" s="69">
        <v>2002</v>
      </c>
      <c r="H169" s="70">
        <v>21</v>
      </c>
      <c r="I169" s="71">
        <v>16</v>
      </c>
      <c r="J169" s="95">
        <v>1446</v>
      </c>
      <c r="K169" s="71">
        <v>16.100000000000001</v>
      </c>
      <c r="L169" s="70">
        <v>6</v>
      </c>
      <c r="M169" s="71">
        <v>1</v>
      </c>
      <c r="N169" s="71">
        <v>7</v>
      </c>
      <c r="O169" s="71">
        <v>6</v>
      </c>
      <c r="P169" s="60">
        <v>0</v>
      </c>
      <c r="Q169" s="60">
        <v>0</v>
      </c>
      <c r="R169" s="71">
        <v>2</v>
      </c>
      <c r="S169" s="60">
        <v>0</v>
      </c>
      <c r="T169" s="70">
        <v>3.1</v>
      </c>
      <c r="U169" s="71">
        <v>3.1</v>
      </c>
      <c r="V169" s="71">
        <v>2.2999999999999998</v>
      </c>
      <c r="W169" s="71">
        <v>5.4</v>
      </c>
      <c r="X169" s="70">
        <v>72</v>
      </c>
      <c r="Y169" s="71">
        <v>32</v>
      </c>
      <c r="Z169" s="71">
        <v>199</v>
      </c>
      <c r="AA169" s="70">
        <v>0.37</v>
      </c>
      <c r="AB169" s="71">
        <v>0.06</v>
      </c>
      <c r="AC169" s="71">
        <v>0.44</v>
      </c>
      <c r="AD169" s="71">
        <v>0.37</v>
      </c>
      <c r="AE169" s="71">
        <v>0.44</v>
      </c>
      <c r="AF169" s="70">
        <v>0.19</v>
      </c>
      <c r="AG169" s="71">
        <v>0.14000000000000001</v>
      </c>
      <c r="AH169" s="71">
        <v>0.34</v>
      </c>
      <c r="AI169" s="71">
        <v>0.19</v>
      </c>
      <c r="AJ169" s="71">
        <v>0.34</v>
      </c>
      <c r="AK169" s="63" t="s">
        <v>25</v>
      </c>
    </row>
    <row r="170" spans="1:37" ht="17.25" thickBot="1">
      <c r="A170" s="72">
        <v>554</v>
      </c>
      <c r="B170" s="57" t="s">
        <v>2777</v>
      </c>
      <c r="C170" s="58" t="s">
        <v>1861</v>
      </c>
      <c r="D170" s="69" t="s">
        <v>104</v>
      </c>
      <c r="E170" s="58" t="s">
        <v>63</v>
      </c>
      <c r="F170" s="69" t="s">
        <v>4790</v>
      </c>
      <c r="G170" s="69">
        <v>1996</v>
      </c>
      <c r="H170" s="70">
        <v>22</v>
      </c>
      <c r="I170" s="71">
        <v>17</v>
      </c>
      <c r="J170" s="95">
        <v>1440</v>
      </c>
      <c r="K170" s="71">
        <v>16</v>
      </c>
      <c r="L170" s="70">
        <v>1</v>
      </c>
      <c r="M170" s="71">
        <v>2</v>
      </c>
      <c r="N170" s="71">
        <v>3</v>
      </c>
      <c r="O170" s="71">
        <v>1</v>
      </c>
      <c r="P170" s="60">
        <v>0</v>
      </c>
      <c r="Q170" s="60">
        <v>0</v>
      </c>
      <c r="R170" s="71">
        <v>2</v>
      </c>
      <c r="S170" s="60">
        <v>0</v>
      </c>
      <c r="T170" s="70">
        <v>0.5</v>
      </c>
      <c r="U170" s="71">
        <v>0.5</v>
      </c>
      <c r="V170" s="71">
        <v>1.8</v>
      </c>
      <c r="W170" s="71">
        <v>2.2999999999999998</v>
      </c>
      <c r="X170" s="70">
        <v>36</v>
      </c>
      <c r="Y170" s="71">
        <v>196</v>
      </c>
      <c r="Z170" s="71">
        <v>54</v>
      </c>
      <c r="AA170" s="70">
        <v>0.06</v>
      </c>
      <c r="AB170" s="71">
        <v>0.12</v>
      </c>
      <c r="AC170" s="71">
        <v>0.19</v>
      </c>
      <c r="AD170" s="71">
        <v>0.06</v>
      </c>
      <c r="AE170" s="71">
        <v>0.19</v>
      </c>
      <c r="AF170" s="70">
        <v>0.03</v>
      </c>
      <c r="AG170" s="71">
        <v>0.11</v>
      </c>
      <c r="AH170" s="71">
        <v>0.14000000000000001</v>
      </c>
      <c r="AI170" s="71">
        <v>0.03</v>
      </c>
      <c r="AJ170" s="71">
        <v>0.14000000000000001</v>
      </c>
      <c r="AK170" s="63" t="s">
        <v>25</v>
      </c>
    </row>
    <row r="171" spans="1:37" ht="17.25" thickBot="1">
      <c r="A171" s="72">
        <v>455</v>
      </c>
      <c r="B171" s="57" t="s">
        <v>74</v>
      </c>
      <c r="C171" s="58" t="s">
        <v>1819</v>
      </c>
      <c r="D171" s="69" t="s">
        <v>111</v>
      </c>
      <c r="E171" s="58" t="s">
        <v>81</v>
      </c>
      <c r="F171" s="69" t="s">
        <v>4704</v>
      </c>
      <c r="G171" s="69">
        <v>1997</v>
      </c>
      <c r="H171" s="70">
        <v>16</v>
      </c>
      <c r="I171" s="71">
        <v>16</v>
      </c>
      <c r="J171" s="95">
        <v>1433</v>
      </c>
      <c r="K171" s="71">
        <v>15.9</v>
      </c>
      <c r="L171" s="59">
        <v>0</v>
      </c>
      <c r="M171" s="60">
        <v>0</v>
      </c>
      <c r="N171" s="60">
        <v>0</v>
      </c>
      <c r="O171" s="60">
        <v>0</v>
      </c>
      <c r="P171" s="60">
        <v>0</v>
      </c>
      <c r="Q171" s="60">
        <v>0</v>
      </c>
      <c r="R171" s="71">
        <v>2</v>
      </c>
      <c r="S171" s="60">
        <v>0</v>
      </c>
      <c r="T171" s="59">
        <v>0</v>
      </c>
      <c r="U171" s="60">
        <v>0</v>
      </c>
      <c r="V171" s="60">
        <v>0</v>
      </c>
      <c r="W171" s="60">
        <v>0</v>
      </c>
      <c r="X171" s="59">
        <v>0</v>
      </c>
      <c r="Y171" s="71">
        <v>1</v>
      </c>
      <c r="Z171" s="60">
        <v>0</v>
      </c>
      <c r="AA171" s="59">
        <v>0</v>
      </c>
      <c r="AB171" s="60">
        <v>0</v>
      </c>
      <c r="AC171" s="60">
        <v>0</v>
      </c>
      <c r="AD171" s="60">
        <v>0</v>
      </c>
      <c r="AE171" s="60">
        <v>0</v>
      </c>
      <c r="AF171" s="59">
        <v>0</v>
      </c>
      <c r="AG171" s="60">
        <v>0</v>
      </c>
      <c r="AH171" s="60">
        <v>0</v>
      </c>
      <c r="AI171" s="60">
        <v>0</v>
      </c>
      <c r="AJ171" s="60">
        <v>0</v>
      </c>
      <c r="AK171" s="63" t="s">
        <v>25</v>
      </c>
    </row>
    <row r="172" spans="1:37" ht="17.25" thickBot="1">
      <c r="A172" s="72">
        <v>159</v>
      </c>
      <c r="B172" s="57" t="s">
        <v>170</v>
      </c>
      <c r="C172" s="58" t="s">
        <v>1813</v>
      </c>
      <c r="D172" s="69" t="s">
        <v>1818</v>
      </c>
      <c r="E172" s="58" t="s">
        <v>85</v>
      </c>
      <c r="F172" s="69" t="s">
        <v>4189</v>
      </c>
      <c r="G172" s="69">
        <v>1998</v>
      </c>
      <c r="H172" s="70">
        <v>22</v>
      </c>
      <c r="I172" s="71">
        <v>17</v>
      </c>
      <c r="J172" s="95">
        <v>1427</v>
      </c>
      <c r="K172" s="71">
        <v>15.9</v>
      </c>
      <c r="L172" s="70">
        <v>6</v>
      </c>
      <c r="M172" s="60">
        <v>0</v>
      </c>
      <c r="N172" s="71">
        <v>6</v>
      </c>
      <c r="O172" s="71">
        <v>6</v>
      </c>
      <c r="P172" s="60">
        <v>0</v>
      </c>
      <c r="Q172" s="60">
        <v>0</v>
      </c>
      <c r="R172" s="71">
        <v>3</v>
      </c>
      <c r="S172" s="60">
        <v>0</v>
      </c>
      <c r="T172" s="70">
        <v>5.7</v>
      </c>
      <c r="U172" s="71">
        <v>5.7</v>
      </c>
      <c r="V172" s="71">
        <v>1.1000000000000001</v>
      </c>
      <c r="W172" s="71">
        <v>6.8</v>
      </c>
      <c r="X172" s="70">
        <v>31</v>
      </c>
      <c r="Y172" s="71">
        <v>32</v>
      </c>
      <c r="Z172" s="71">
        <v>87</v>
      </c>
      <c r="AA172" s="70">
        <v>0.38</v>
      </c>
      <c r="AB172" s="60">
        <v>0</v>
      </c>
      <c r="AC172" s="71">
        <v>0.38</v>
      </c>
      <c r="AD172" s="71">
        <v>0.38</v>
      </c>
      <c r="AE172" s="71">
        <v>0.38</v>
      </c>
      <c r="AF172" s="70">
        <v>0.36</v>
      </c>
      <c r="AG172" s="71">
        <v>7.0000000000000007E-2</v>
      </c>
      <c r="AH172" s="71">
        <v>0.43</v>
      </c>
      <c r="AI172" s="71">
        <v>0.36</v>
      </c>
      <c r="AJ172" s="71">
        <v>0.43</v>
      </c>
      <c r="AK172" s="63" t="s">
        <v>25</v>
      </c>
    </row>
    <row r="173" spans="1:37" ht="17.25" thickBot="1">
      <c r="A173" s="72">
        <v>467</v>
      </c>
      <c r="B173" s="57" t="s">
        <v>1781</v>
      </c>
      <c r="C173" s="58" t="s">
        <v>1823</v>
      </c>
      <c r="D173" s="69" t="s">
        <v>102</v>
      </c>
      <c r="E173" s="58" t="s">
        <v>95</v>
      </c>
      <c r="F173" s="69" t="s">
        <v>4715</v>
      </c>
      <c r="G173" s="69">
        <v>2000</v>
      </c>
      <c r="H173" s="70">
        <v>24</v>
      </c>
      <c r="I173" s="71">
        <v>18</v>
      </c>
      <c r="J173" s="95">
        <v>1424</v>
      </c>
      <c r="K173" s="71">
        <v>15.8</v>
      </c>
      <c r="L173" s="70">
        <v>5</v>
      </c>
      <c r="M173" s="71">
        <v>1</v>
      </c>
      <c r="N173" s="71">
        <v>6</v>
      </c>
      <c r="O173" s="71">
        <v>5</v>
      </c>
      <c r="P173" s="60">
        <v>0</v>
      </c>
      <c r="Q173" s="60">
        <v>0</v>
      </c>
      <c r="R173" s="71">
        <v>4</v>
      </c>
      <c r="S173" s="60">
        <v>0</v>
      </c>
      <c r="T173" s="70">
        <v>3.1</v>
      </c>
      <c r="U173" s="71">
        <v>3.1</v>
      </c>
      <c r="V173" s="71">
        <v>2.2000000000000002</v>
      </c>
      <c r="W173" s="71">
        <v>5.3</v>
      </c>
      <c r="X173" s="70">
        <v>49</v>
      </c>
      <c r="Y173" s="71">
        <v>38</v>
      </c>
      <c r="Z173" s="71">
        <v>119</v>
      </c>
      <c r="AA173" s="70">
        <v>0.32</v>
      </c>
      <c r="AB173" s="71">
        <v>0.06</v>
      </c>
      <c r="AC173" s="71">
        <v>0.38</v>
      </c>
      <c r="AD173" s="71">
        <v>0.32</v>
      </c>
      <c r="AE173" s="71">
        <v>0.38</v>
      </c>
      <c r="AF173" s="70">
        <v>0.2</v>
      </c>
      <c r="AG173" s="71">
        <v>0.14000000000000001</v>
      </c>
      <c r="AH173" s="71">
        <v>0.34</v>
      </c>
      <c r="AI173" s="71">
        <v>0.2</v>
      </c>
      <c r="AJ173" s="71">
        <v>0.34</v>
      </c>
      <c r="AK173" s="63" t="s">
        <v>25</v>
      </c>
    </row>
    <row r="174" spans="1:37" ht="17.25" thickBot="1">
      <c r="A174" s="72">
        <v>317</v>
      </c>
      <c r="B174" s="57" t="s">
        <v>251</v>
      </c>
      <c r="C174" s="58" t="s">
        <v>1850</v>
      </c>
      <c r="D174" s="69" t="s">
        <v>103</v>
      </c>
      <c r="E174" s="58" t="s">
        <v>71</v>
      </c>
      <c r="F174" s="69" t="s">
        <v>4231</v>
      </c>
      <c r="G174" s="69">
        <v>2002</v>
      </c>
      <c r="H174" s="70">
        <v>23</v>
      </c>
      <c r="I174" s="71">
        <v>19</v>
      </c>
      <c r="J174" s="95">
        <v>1420</v>
      </c>
      <c r="K174" s="71">
        <v>15.8</v>
      </c>
      <c r="L174" s="70">
        <v>3</v>
      </c>
      <c r="M174" s="71">
        <v>3</v>
      </c>
      <c r="N174" s="71">
        <v>6</v>
      </c>
      <c r="O174" s="71">
        <v>3</v>
      </c>
      <c r="P174" s="60">
        <v>0</v>
      </c>
      <c r="Q174" s="60">
        <v>0</v>
      </c>
      <c r="R174" s="71">
        <v>6</v>
      </c>
      <c r="S174" s="60">
        <v>0</v>
      </c>
      <c r="T174" s="70">
        <v>2.6</v>
      </c>
      <c r="U174" s="71">
        <v>2.6</v>
      </c>
      <c r="V174" s="71">
        <v>2</v>
      </c>
      <c r="W174" s="71">
        <v>4.5999999999999996</v>
      </c>
      <c r="X174" s="70">
        <v>31</v>
      </c>
      <c r="Y174" s="71">
        <v>111</v>
      </c>
      <c r="Z174" s="71">
        <v>61</v>
      </c>
      <c r="AA174" s="70">
        <v>0.19</v>
      </c>
      <c r="AB174" s="71">
        <v>0.19</v>
      </c>
      <c r="AC174" s="71">
        <v>0.38</v>
      </c>
      <c r="AD174" s="71">
        <v>0.19</v>
      </c>
      <c r="AE174" s="71">
        <v>0.38</v>
      </c>
      <c r="AF174" s="70">
        <v>0.16</v>
      </c>
      <c r="AG174" s="71">
        <v>0.13</v>
      </c>
      <c r="AH174" s="71">
        <v>0.28999999999999998</v>
      </c>
      <c r="AI174" s="71">
        <v>0.16</v>
      </c>
      <c r="AJ174" s="71">
        <v>0.28999999999999998</v>
      </c>
      <c r="AK174" s="63" t="s">
        <v>25</v>
      </c>
    </row>
    <row r="175" spans="1:37" ht="17.25" thickBot="1">
      <c r="A175" s="72">
        <v>475</v>
      </c>
      <c r="B175" s="57" t="s">
        <v>3043</v>
      </c>
      <c r="C175" s="58" t="s">
        <v>1811</v>
      </c>
      <c r="D175" s="69" t="s">
        <v>104</v>
      </c>
      <c r="E175" s="58" t="s">
        <v>95</v>
      </c>
      <c r="F175" s="69" t="s">
        <v>4722</v>
      </c>
      <c r="G175" s="69">
        <v>1991</v>
      </c>
      <c r="H175" s="70">
        <v>19</v>
      </c>
      <c r="I175" s="71">
        <v>16</v>
      </c>
      <c r="J175" s="95">
        <v>1420</v>
      </c>
      <c r="K175" s="71">
        <v>15.8</v>
      </c>
      <c r="L175" s="59">
        <v>0</v>
      </c>
      <c r="M175" s="71">
        <v>2</v>
      </c>
      <c r="N175" s="71">
        <v>2</v>
      </c>
      <c r="O175" s="60">
        <v>0</v>
      </c>
      <c r="P175" s="60">
        <v>0</v>
      </c>
      <c r="Q175" s="60">
        <v>0</v>
      </c>
      <c r="R175" s="71">
        <v>4</v>
      </c>
      <c r="S175" s="60">
        <v>0</v>
      </c>
      <c r="T175" s="59">
        <v>0</v>
      </c>
      <c r="U175" s="60">
        <v>0</v>
      </c>
      <c r="V175" s="71">
        <v>0.7</v>
      </c>
      <c r="W175" s="71">
        <v>0.7</v>
      </c>
      <c r="X175" s="70">
        <v>15</v>
      </c>
      <c r="Y175" s="71">
        <v>63</v>
      </c>
      <c r="Z175" s="71">
        <v>18</v>
      </c>
      <c r="AA175" s="59">
        <v>0</v>
      </c>
      <c r="AB175" s="71">
        <v>0.13</v>
      </c>
      <c r="AC175" s="71">
        <v>0.13</v>
      </c>
      <c r="AD175" s="60">
        <v>0</v>
      </c>
      <c r="AE175" s="71">
        <v>0.13</v>
      </c>
      <c r="AF175" s="59">
        <v>0</v>
      </c>
      <c r="AG175" s="71">
        <v>0.04</v>
      </c>
      <c r="AH175" s="71">
        <v>0.05</v>
      </c>
      <c r="AI175" s="60">
        <v>0</v>
      </c>
      <c r="AJ175" s="71">
        <v>0.05</v>
      </c>
      <c r="AK175" s="63" t="s">
        <v>25</v>
      </c>
    </row>
    <row r="176" spans="1:37" ht="17.25" thickBot="1">
      <c r="A176" s="72">
        <v>425</v>
      </c>
      <c r="B176" s="57" t="s">
        <v>294</v>
      </c>
      <c r="C176" s="58" t="s">
        <v>1808</v>
      </c>
      <c r="D176" s="69" t="s">
        <v>104</v>
      </c>
      <c r="E176" s="58" t="s">
        <v>75</v>
      </c>
      <c r="F176" s="69" t="s">
        <v>4681</v>
      </c>
      <c r="G176" s="69">
        <v>1987</v>
      </c>
      <c r="H176" s="70">
        <v>17</v>
      </c>
      <c r="I176" s="71">
        <v>16</v>
      </c>
      <c r="J176" s="95">
        <v>1413</v>
      </c>
      <c r="K176" s="71">
        <v>15.7</v>
      </c>
      <c r="L176" s="70">
        <v>1</v>
      </c>
      <c r="M176" s="60">
        <v>0</v>
      </c>
      <c r="N176" s="71">
        <v>1</v>
      </c>
      <c r="O176" s="71">
        <v>1</v>
      </c>
      <c r="P176" s="60">
        <v>0</v>
      </c>
      <c r="Q176" s="60">
        <v>0</v>
      </c>
      <c r="R176" s="71">
        <v>4</v>
      </c>
      <c r="S176" s="71">
        <v>1</v>
      </c>
      <c r="T176" s="70">
        <v>1</v>
      </c>
      <c r="U176" s="71">
        <v>1</v>
      </c>
      <c r="V176" s="60">
        <v>0</v>
      </c>
      <c r="W176" s="71">
        <v>1</v>
      </c>
      <c r="X176" s="70">
        <v>11</v>
      </c>
      <c r="Y176" s="71">
        <v>65</v>
      </c>
      <c r="Z176" s="71">
        <v>3</v>
      </c>
      <c r="AA176" s="70">
        <v>0.06</v>
      </c>
      <c r="AB176" s="60">
        <v>0</v>
      </c>
      <c r="AC176" s="71">
        <v>0.06</v>
      </c>
      <c r="AD176" s="71">
        <v>0.06</v>
      </c>
      <c r="AE176" s="71">
        <v>0.06</v>
      </c>
      <c r="AF176" s="70">
        <v>0.06</v>
      </c>
      <c r="AG176" s="60">
        <v>0</v>
      </c>
      <c r="AH176" s="71">
        <v>0.06</v>
      </c>
      <c r="AI176" s="71">
        <v>0.06</v>
      </c>
      <c r="AJ176" s="71">
        <v>0.06</v>
      </c>
      <c r="AK176" s="63" t="s">
        <v>25</v>
      </c>
    </row>
    <row r="177" spans="1:37" ht="17.25" thickBot="1">
      <c r="A177" s="72">
        <v>444</v>
      </c>
      <c r="B177" s="57" t="s">
        <v>307</v>
      </c>
      <c r="C177" s="58" t="s">
        <v>1824</v>
      </c>
      <c r="D177" s="69" t="s">
        <v>104</v>
      </c>
      <c r="E177" s="58" t="s">
        <v>77</v>
      </c>
      <c r="F177" s="69" t="s">
        <v>4638</v>
      </c>
      <c r="G177" s="69">
        <v>1999</v>
      </c>
      <c r="H177" s="70">
        <v>24</v>
      </c>
      <c r="I177" s="71">
        <v>16</v>
      </c>
      <c r="J177" s="95">
        <v>1413</v>
      </c>
      <c r="K177" s="71">
        <v>15.7</v>
      </c>
      <c r="L177" s="70">
        <v>1</v>
      </c>
      <c r="M177" s="71">
        <v>2</v>
      </c>
      <c r="N177" s="71">
        <v>3</v>
      </c>
      <c r="O177" s="71">
        <v>1</v>
      </c>
      <c r="P177" s="60">
        <v>0</v>
      </c>
      <c r="Q177" s="60">
        <v>0</v>
      </c>
      <c r="R177" s="60">
        <v>0</v>
      </c>
      <c r="S177" s="60">
        <v>0</v>
      </c>
      <c r="T177" s="70">
        <v>0.9</v>
      </c>
      <c r="U177" s="71">
        <v>0.9</v>
      </c>
      <c r="V177" s="71">
        <v>1.3</v>
      </c>
      <c r="W177" s="71">
        <v>2.2000000000000002</v>
      </c>
      <c r="X177" s="70">
        <v>14</v>
      </c>
      <c r="Y177" s="71">
        <v>28</v>
      </c>
      <c r="Z177" s="71">
        <v>69</v>
      </c>
      <c r="AA177" s="70">
        <v>0.06</v>
      </c>
      <c r="AB177" s="71">
        <v>0.13</v>
      </c>
      <c r="AC177" s="71">
        <v>0.19</v>
      </c>
      <c r="AD177" s="71">
        <v>0.06</v>
      </c>
      <c r="AE177" s="71">
        <v>0.19</v>
      </c>
      <c r="AF177" s="70">
        <v>0.06</v>
      </c>
      <c r="AG177" s="71">
        <v>0.09</v>
      </c>
      <c r="AH177" s="71">
        <v>0.14000000000000001</v>
      </c>
      <c r="AI177" s="71">
        <v>0.06</v>
      </c>
      <c r="AJ177" s="71">
        <v>0.14000000000000001</v>
      </c>
      <c r="AK177" s="63" t="s">
        <v>25</v>
      </c>
    </row>
    <row r="178" spans="1:37" ht="17.25" thickBot="1">
      <c r="A178" s="72">
        <v>369</v>
      </c>
      <c r="B178" s="57" t="s">
        <v>2648</v>
      </c>
      <c r="C178" s="58" t="s">
        <v>1849</v>
      </c>
      <c r="D178" s="69" t="s">
        <v>103</v>
      </c>
      <c r="E178" s="58" t="s">
        <v>2343</v>
      </c>
      <c r="F178" s="69" t="s">
        <v>4636</v>
      </c>
      <c r="G178" s="69">
        <v>1991</v>
      </c>
      <c r="H178" s="70">
        <v>24</v>
      </c>
      <c r="I178" s="71">
        <v>16</v>
      </c>
      <c r="J178" s="95">
        <v>1408</v>
      </c>
      <c r="K178" s="71">
        <v>15.6</v>
      </c>
      <c r="L178" s="70">
        <v>1</v>
      </c>
      <c r="M178" s="60">
        <v>0</v>
      </c>
      <c r="N178" s="71">
        <v>1</v>
      </c>
      <c r="O178" s="60">
        <v>0</v>
      </c>
      <c r="P178" s="71">
        <v>1</v>
      </c>
      <c r="Q178" s="71">
        <v>1</v>
      </c>
      <c r="R178" s="71">
        <v>7</v>
      </c>
      <c r="S178" s="60">
        <v>0</v>
      </c>
      <c r="T178" s="70">
        <v>1.1000000000000001</v>
      </c>
      <c r="U178" s="71">
        <v>0.3</v>
      </c>
      <c r="V178" s="71">
        <v>0.6</v>
      </c>
      <c r="W178" s="71">
        <v>0.9</v>
      </c>
      <c r="X178" s="70">
        <v>3</v>
      </c>
      <c r="Y178" s="71">
        <v>69</v>
      </c>
      <c r="Z178" s="71">
        <v>9</v>
      </c>
      <c r="AA178" s="70">
        <v>0.06</v>
      </c>
      <c r="AB178" s="60">
        <v>0</v>
      </c>
      <c r="AC178" s="71">
        <v>0.06</v>
      </c>
      <c r="AD178" s="60">
        <v>0</v>
      </c>
      <c r="AE178" s="60">
        <v>0</v>
      </c>
      <c r="AF178" s="70">
        <v>7.0000000000000007E-2</v>
      </c>
      <c r="AG178" s="71">
        <v>0.04</v>
      </c>
      <c r="AH178" s="71">
        <v>0.11</v>
      </c>
      <c r="AI178" s="71">
        <v>0.02</v>
      </c>
      <c r="AJ178" s="71">
        <v>0.06</v>
      </c>
      <c r="AK178" s="63" t="s">
        <v>25</v>
      </c>
    </row>
    <row r="179" spans="1:37" ht="17.25" thickBot="1">
      <c r="A179" s="72">
        <v>46</v>
      </c>
      <c r="B179" s="57" t="s">
        <v>2670</v>
      </c>
      <c r="C179" s="58" t="s">
        <v>1826</v>
      </c>
      <c r="D179" s="69" t="s">
        <v>104</v>
      </c>
      <c r="E179" s="58" t="s">
        <v>75</v>
      </c>
      <c r="F179" s="69" t="s">
        <v>4354</v>
      </c>
      <c r="G179" s="69">
        <v>1999</v>
      </c>
      <c r="H179" s="70">
        <v>19</v>
      </c>
      <c r="I179" s="71">
        <v>15</v>
      </c>
      <c r="J179" s="95">
        <v>1403</v>
      </c>
      <c r="K179" s="71">
        <v>15.6</v>
      </c>
      <c r="L179" s="70">
        <v>1</v>
      </c>
      <c r="M179" s="60">
        <v>0</v>
      </c>
      <c r="N179" s="71">
        <v>1</v>
      </c>
      <c r="O179" s="71">
        <v>1</v>
      </c>
      <c r="P179" s="60">
        <v>0</v>
      </c>
      <c r="Q179" s="60">
        <v>0</v>
      </c>
      <c r="R179" s="71">
        <v>4</v>
      </c>
      <c r="S179" s="71">
        <v>1</v>
      </c>
      <c r="T179" s="70">
        <v>0.2</v>
      </c>
      <c r="U179" s="71">
        <v>0.2</v>
      </c>
      <c r="V179" s="60">
        <v>0</v>
      </c>
      <c r="W179" s="71">
        <v>0.2</v>
      </c>
      <c r="X179" s="70">
        <v>7</v>
      </c>
      <c r="Y179" s="71">
        <v>36</v>
      </c>
      <c r="Z179" s="71">
        <v>4</v>
      </c>
      <c r="AA179" s="70">
        <v>0.06</v>
      </c>
      <c r="AB179" s="60">
        <v>0</v>
      </c>
      <c r="AC179" s="71">
        <v>0.06</v>
      </c>
      <c r="AD179" s="71">
        <v>0.06</v>
      </c>
      <c r="AE179" s="71">
        <v>0.06</v>
      </c>
      <c r="AF179" s="70">
        <v>0.01</v>
      </c>
      <c r="AG179" s="60">
        <v>0</v>
      </c>
      <c r="AH179" s="71">
        <v>0.02</v>
      </c>
      <c r="AI179" s="71">
        <v>0.01</v>
      </c>
      <c r="AJ179" s="71">
        <v>0.02</v>
      </c>
      <c r="AK179" s="63" t="s">
        <v>25</v>
      </c>
    </row>
    <row r="180" spans="1:37" ht="17.25" thickBot="1">
      <c r="A180" s="72">
        <v>38</v>
      </c>
      <c r="B180" s="57" t="s">
        <v>124</v>
      </c>
      <c r="C180" s="58" t="s">
        <v>1825</v>
      </c>
      <c r="D180" s="69" t="s">
        <v>1809</v>
      </c>
      <c r="E180" s="58" t="s">
        <v>83</v>
      </c>
      <c r="F180" s="69" t="s">
        <v>4346</v>
      </c>
      <c r="G180" s="69">
        <v>1997</v>
      </c>
      <c r="H180" s="70">
        <v>26</v>
      </c>
      <c r="I180" s="71">
        <v>15</v>
      </c>
      <c r="J180" s="95">
        <v>1402</v>
      </c>
      <c r="K180" s="71">
        <v>15.6</v>
      </c>
      <c r="L180" s="70">
        <v>8</v>
      </c>
      <c r="M180" s="71">
        <v>8</v>
      </c>
      <c r="N180" s="71">
        <v>16</v>
      </c>
      <c r="O180" s="71">
        <v>8</v>
      </c>
      <c r="P180" s="60">
        <v>0</v>
      </c>
      <c r="Q180" s="60">
        <v>0</v>
      </c>
      <c r="R180" s="71">
        <v>4</v>
      </c>
      <c r="S180" s="60">
        <v>0</v>
      </c>
      <c r="T180" s="70">
        <v>4.5</v>
      </c>
      <c r="U180" s="71">
        <v>4.5</v>
      </c>
      <c r="V180" s="71">
        <v>6.8</v>
      </c>
      <c r="W180" s="71">
        <v>11.4</v>
      </c>
      <c r="X180" s="70">
        <v>73</v>
      </c>
      <c r="Y180" s="71">
        <v>49</v>
      </c>
      <c r="Z180" s="71">
        <v>168</v>
      </c>
      <c r="AA180" s="70">
        <v>0.51</v>
      </c>
      <c r="AB180" s="71">
        <v>0.51</v>
      </c>
      <c r="AC180" s="71">
        <v>1.03</v>
      </c>
      <c r="AD180" s="71">
        <v>0.51</v>
      </c>
      <c r="AE180" s="71">
        <v>1.03</v>
      </c>
      <c r="AF180" s="70">
        <v>0.28999999999999998</v>
      </c>
      <c r="AG180" s="71">
        <v>0.44</v>
      </c>
      <c r="AH180" s="71">
        <v>0.73</v>
      </c>
      <c r="AI180" s="71">
        <v>0.28999999999999998</v>
      </c>
      <c r="AJ180" s="71">
        <v>0.73</v>
      </c>
      <c r="AK180" s="63" t="s">
        <v>25</v>
      </c>
    </row>
    <row r="181" spans="1:37" ht="17.25" thickBot="1">
      <c r="A181" s="72">
        <v>240</v>
      </c>
      <c r="B181" s="57" t="s">
        <v>210</v>
      </c>
      <c r="C181" s="58" t="s">
        <v>1828</v>
      </c>
      <c r="D181" s="69" t="s">
        <v>102</v>
      </c>
      <c r="E181" s="58" t="s">
        <v>67</v>
      </c>
      <c r="F181" s="69" t="s">
        <v>4531</v>
      </c>
      <c r="G181" s="69">
        <v>1999</v>
      </c>
      <c r="H181" s="70">
        <v>20</v>
      </c>
      <c r="I181" s="71">
        <v>17</v>
      </c>
      <c r="J181" s="95">
        <v>1402</v>
      </c>
      <c r="K181" s="71">
        <v>15.6</v>
      </c>
      <c r="L181" s="70">
        <v>12</v>
      </c>
      <c r="M181" s="60">
        <v>0</v>
      </c>
      <c r="N181" s="71">
        <v>12</v>
      </c>
      <c r="O181" s="71">
        <v>10</v>
      </c>
      <c r="P181" s="71">
        <v>2</v>
      </c>
      <c r="Q181" s="71">
        <v>2</v>
      </c>
      <c r="R181" s="60">
        <v>0</v>
      </c>
      <c r="S181" s="60">
        <v>0</v>
      </c>
      <c r="T181" s="70">
        <v>10.9</v>
      </c>
      <c r="U181" s="71">
        <v>9.4</v>
      </c>
      <c r="V181" s="71">
        <v>1.1000000000000001</v>
      </c>
      <c r="W181" s="71">
        <v>10.4</v>
      </c>
      <c r="X181" s="70">
        <v>39</v>
      </c>
      <c r="Y181" s="71">
        <v>38</v>
      </c>
      <c r="Z181" s="71">
        <v>76</v>
      </c>
      <c r="AA181" s="70">
        <v>0.77</v>
      </c>
      <c r="AB181" s="60">
        <v>0</v>
      </c>
      <c r="AC181" s="71">
        <v>0.77</v>
      </c>
      <c r="AD181" s="71">
        <v>0.64</v>
      </c>
      <c r="AE181" s="71">
        <v>0.64</v>
      </c>
      <c r="AF181" s="70">
        <v>0.7</v>
      </c>
      <c r="AG181" s="71">
        <v>7.0000000000000007E-2</v>
      </c>
      <c r="AH181" s="71">
        <v>0.77</v>
      </c>
      <c r="AI181" s="71">
        <v>0.6</v>
      </c>
      <c r="AJ181" s="71">
        <v>0.67</v>
      </c>
      <c r="AK181" s="63" t="s">
        <v>25</v>
      </c>
    </row>
    <row r="182" spans="1:37" ht="17.25" thickBot="1">
      <c r="A182" s="72">
        <v>242</v>
      </c>
      <c r="B182" s="57" t="s">
        <v>211</v>
      </c>
      <c r="C182" s="58" t="s">
        <v>1826</v>
      </c>
      <c r="D182" s="69" t="s">
        <v>1818</v>
      </c>
      <c r="E182" s="58" t="s">
        <v>75</v>
      </c>
      <c r="F182" s="69" t="s">
        <v>4532</v>
      </c>
      <c r="G182" s="69">
        <v>1996</v>
      </c>
      <c r="H182" s="70">
        <v>20</v>
      </c>
      <c r="I182" s="71">
        <v>15</v>
      </c>
      <c r="J182" s="95">
        <v>1400</v>
      </c>
      <c r="K182" s="71">
        <v>15.6</v>
      </c>
      <c r="L182" s="70">
        <v>5</v>
      </c>
      <c r="M182" s="71">
        <v>1</v>
      </c>
      <c r="N182" s="71">
        <v>6</v>
      </c>
      <c r="O182" s="71">
        <v>5</v>
      </c>
      <c r="P182" s="60">
        <v>0</v>
      </c>
      <c r="Q182" s="60">
        <v>0</v>
      </c>
      <c r="R182" s="71">
        <v>2</v>
      </c>
      <c r="S182" s="60">
        <v>0</v>
      </c>
      <c r="T182" s="70">
        <v>4.5999999999999996</v>
      </c>
      <c r="U182" s="71">
        <v>4.5999999999999996</v>
      </c>
      <c r="V182" s="71">
        <v>2.5</v>
      </c>
      <c r="W182" s="71">
        <v>7.1</v>
      </c>
      <c r="X182" s="70">
        <v>63</v>
      </c>
      <c r="Y182" s="71">
        <v>99</v>
      </c>
      <c r="Z182" s="71">
        <v>118</v>
      </c>
      <c r="AA182" s="70">
        <v>0.32</v>
      </c>
      <c r="AB182" s="71">
        <v>0.06</v>
      </c>
      <c r="AC182" s="71">
        <v>0.39</v>
      </c>
      <c r="AD182" s="71">
        <v>0.32</v>
      </c>
      <c r="AE182" s="71">
        <v>0.39</v>
      </c>
      <c r="AF182" s="70">
        <v>0.3</v>
      </c>
      <c r="AG182" s="71">
        <v>0.16</v>
      </c>
      <c r="AH182" s="71">
        <v>0.46</v>
      </c>
      <c r="AI182" s="71">
        <v>0.3</v>
      </c>
      <c r="AJ182" s="71">
        <v>0.46</v>
      </c>
      <c r="AK182" s="63" t="s">
        <v>25</v>
      </c>
    </row>
    <row r="183" spans="1:37" ht="17.25" thickBot="1">
      <c r="A183" s="72">
        <v>392</v>
      </c>
      <c r="B183" s="57" t="s">
        <v>3262</v>
      </c>
      <c r="C183" s="58" t="s">
        <v>1826</v>
      </c>
      <c r="D183" s="69" t="s">
        <v>104</v>
      </c>
      <c r="E183" s="58" t="s">
        <v>2599</v>
      </c>
      <c r="F183" s="69" t="s">
        <v>4658</v>
      </c>
      <c r="G183" s="69">
        <v>1998</v>
      </c>
      <c r="H183" s="70">
        <v>16</v>
      </c>
      <c r="I183" s="71">
        <v>16</v>
      </c>
      <c r="J183" s="95">
        <v>1396</v>
      </c>
      <c r="K183" s="71">
        <v>15.5</v>
      </c>
      <c r="L183" s="70">
        <v>2</v>
      </c>
      <c r="M183" s="60">
        <v>0</v>
      </c>
      <c r="N183" s="71">
        <v>2</v>
      </c>
      <c r="O183" s="71">
        <v>2</v>
      </c>
      <c r="P183" s="60">
        <v>0</v>
      </c>
      <c r="Q183" s="60">
        <v>0</v>
      </c>
      <c r="R183" s="71">
        <v>3</v>
      </c>
      <c r="S183" s="60">
        <v>0</v>
      </c>
      <c r="T183" s="70">
        <v>1</v>
      </c>
      <c r="U183" s="71">
        <v>1</v>
      </c>
      <c r="V183" s="71">
        <v>0.1</v>
      </c>
      <c r="W183" s="71">
        <v>1.1000000000000001</v>
      </c>
      <c r="X183" s="70">
        <v>4</v>
      </c>
      <c r="Y183" s="71">
        <v>25</v>
      </c>
      <c r="Z183" s="60">
        <v>0</v>
      </c>
      <c r="AA183" s="70">
        <v>0.13</v>
      </c>
      <c r="AB183" s="60">
        <v>0</v>
      </c>
      <c r="AC183" s="71">
        <v>0.13</v>
      </c>
      <c r="AD183" s="71">
        <v>0.13</v>
      </c>
      <c r="AE183" s="71">
        <v>0.13</v>
      </c>
      <c r="AF183" s="70">
        <v>7.0000000000000007E-2</v>
      </c>
      <c r="AG183" s="60">
        <v>0</v>
      </c>
      <c r="AH183" s="71">
        <v>7.0000000000000007E-2</v>
      </c>
      <c r="AI183" s="71">
        <v>7.0000000000000007E-2</v>
      </c>
      <c r="AJ183" s="71">
        <v>7.0000000000000007E-2</v>
      </c>
      <c r="AK183" s="63" t="s">
        <v>25</v>
      </c>
    </row>
    <row r="184" spans="1:37" ht="17.25" thickBot="1">
      <c r="A184" s="72">
        <v>305</v>
      </c>
      <c r="B184" s="57" t="s">
        <v>243</v>
      </c>
      <c r="C184" s="58" t="s">
        <v>1811</v>
      </c>
      <c r="D184" s="69" t="s">
        <v>103</v>
      </c>
      <c r="E184" s="58" t="s">
        <v>71</v>
      </c>
      <c r="F184" s="69" t="s">
        <v>4587</v>
      </c>
      <c r="G184" s="69">
        <v>1996</v>
      </c>
      <c r="H184" s="70">
        <v>17</v>
      </c>
      <c r="I184" s="71">
        <v>17</v>
      </c>
      <c r="J184" s="95">
        <v>1395</v>
      </c>
      <c r="K184" s="71">
        <v>15.5</v>
      </c>
      <c r="L184" s="70">
        <v>4</v>
      </c>
      <c r="M184" s="71">
        <v>7</v>
      </c>
      <c r="N184" s="71">
        <v>11</v>
      </c>
      <c r="O184" s="71">
        <v>4</v>
      </c>
      <c r="P184" s="60">
        <v>0</v>
      </c>
      <c r="Q184" s="60">
        <v>0</v>
      </c>
      <c r="R184" s="71">
        <v>3</v>
      </c>
      <c r="S184" s="60">
        <v>0</v>
      </c>
      <c r="T184" s="70">
        <v>4</v>
      </c>
      <c r="U184" s="71">
        <v>4</v>
      </c>
      <c r="V184" s="71">
        <v>3.8</v>
      </c>
      <c r="W184" s="71">
        <v>7.9</v>
      </c>
      <c r="X184" s="70">
        <v>41</v>
      </c>
      <c r="Y184" s="71">
        <v>147</v>
      </c>
      <c r="Z184" s="71">
        <v>98</v>
      </c>
      <c r="AA184" s="70">
        <v>0.26</v>
      </c>
      <c r="AB184" s="71">
        <v>0.45</v>
      </c>
      <c r="AC184" s="71">
        <v>0.71</v>
      </c>
      <c r="AD184" s="71">
        <v>0.26</v>
      </c>
      <c r="AE184" s="71">
        <v>0.71</v>
      </c>
      <c r="AF184" s="70">
        <v>0.26</v>
      </c>
      <c r="AG184" s="71">
        <v>0.25</v>
      </c>
      <c r="AH184" s="71">
        <v>0.51</v>
      </c>
      <c r="AI184" s="71">
        <v>0.26</v>
      </c>
      <c r="AJ184" s="71">
        <v>0.51</v>
      </c>
      <c r="AK184" s="63" t="s">
        <v>25</v>
      </c>
    </row>
    <row r="185" spans="1:37" ht="17.25" thickBot="1">
      <c r="A185" s="72">
        <v>249</v>
      </c>
      <c r="B185" s="57" t="s">
        <v>1947</v>
      </c>
      <c r="C185" s="58" t="s">
        <v>1821</v>
      </c>
      <c r="D185" s="69" t="s">
        <v>1818</v>
      </c>
      <c r="E185" s="58" t="s">
        <v>73</v>
      </c>
      <c r="F185" s="69" t="s">
        <v>4537</v>
      </c>
      <c r="G185" s="69">
        <v>2001</v>
      </c>
      <c r="H185" s="70">
        <v>23</v>
      </c>
      <c r="I185" s="71">
        <v>12</v>
      </c>
      <c r="J185" s="95">
        <v>1392</v>
      </c>
      <c r="K185" s="71">
        <v>15.5</v>
      </c>
      <c r="L185" s="70">
        <v>8</v>
      </c>
      <c r="M185" s="71">
        <v>2</v>
      </c>
      <c r="N185" s="71">
        <v>10</v>
      </c>
      <c r="O185" s="71">
        <v>4</v>
      </c>
      <c r="P185" s="71">
        <v>4</v>
      </c>
      <c r="Q185" s="71">
        <v>4</v>
      </c>
      <c r="R185" s="71">
        <v>2</v>
      </c>
      <c r="S185" s="60">
        <v>0</v>
      </c>
      <c r="T185" s="70">
        <v>8.4</v>
      </c>
      <c r="U185" s="71">
        <v>5.2</v>
      </c>
      <c r="V185" s="71">
        <v>2.2999999999999998</v>
      </c>
      <c r="W185" s="71">
        <v>7.5</v>
      </c>
      <c r="X185" s="70">
        <v>54</v>
      </c>
      <c r="Y185" s="71">
        <v>64</v>
      </c>
      <c r="Z185" s="71">
        <v>152</v>
      </c>
      <c r="AA185" s="70">
        <v>0.52</v>
      </c>
      <c r="AB185" s="71">
        <v>0.13</v>
      </c>
      <c r="AC185" s="71">
        <v>0.65</v>
      </c>
      <c r="AD185" s="71">
        <v>0.26</v>
      </c>
      <c r="AE185" s="71">
        <v>0.39</v>
      </c>
      <c r="AF185" s="70">
        <v>0.54</v>
      </c>
      <c r="AG185" s="71">
        <v>0.15</v>
      </c>
      <c r="AH185" s="71">
        <v>0.69</v>
      </c>
      <c r="AI185" s="71">
        <v>0.34</v>
      </c>
      <c r="AJ185" s="71">
        <v>0.49</v>
      </c>
      <c r="AK185" s="63" t="s">
        <v>25</v>
      </c>
    </row>
    <row r="186" spans="1:37" ht="17.25" thickBot="1">
      <c r="A186" s="72">
        <v>543</v>
      </c>
      <c r="B186" s="57" t="s">
        <v>355</v>
      </c>
      <c r="C186" s="58" t="s">
        <v>1837</v>
      </c>
      <c r="D186" s="69" t="s">
        <v>102</v>
      </c>
      <c r="E186" s="58" t="s">
        <v>75</v>
      </c>
      <c r="F186" s="69" t="s">
        <v>4781</v>
      </c>
      <c r="G186" s="69">
        <v>1997</v>
      </c>
      <c r="H186" s="70">
        <v>26</v>
      </c>
      <c r="I186" s="71">
        <v>14</v>
      </c>
      <c r="J186" s="95">
        <v>1392</v>
      </c>
      <c r="K186" s="71">
        <v>15.5</v>
      </c>
      <c r="L186" s="70">
        <v>3</v>
      </c>
      <c r="M186" s="71">
        <v>4</v>
      </c>
      <c r="N186" s="71">
        <v>7</v>
      </c>
      <c r="O186" s="71">
        <v>3</v>
      </c>
      <c r="P186" s="60">
        <v>0</v>
      </c>
      <c r="Q186" s="60">
        <v>0</v>
      </c>
      <c r="R186" s="71">
        <v>6</v>
      </c>
      <c r="S186" s="60">
        <v>0</v>
      </c>
      <c r="T186" s="70">
        <v>2.9</v>
      </c>
      <c r="U186" s="71">
        <v>2.9</v>
      </c>
      <c r="V186" s="71">
        <v>2.7</v>
      </c>
      <c r="W186" s="71">
        <v>5.6</v>
      </c>
      <c r="X186" s="70">
        <v>30</v>
      </c>
      <c r="Y186" s="71">
        <v>50</v>
      </c>
      <c r="Z186" s="71">
        <v>109</v>
      </c>
      <c r="AA186" s="70">
        <v>0.19</v>
      </c>
      <c r="AB186" s="71">
        <v>0.26</v>
      </c>
      <c r="AC186" s="71">
        <v>0.45</v>
      </c>
      <c r="AD186" s="71">
        <v>0.19</v>
      </c>
      <c r="AE186" s="71">
        <v>0.45</v>
      </c>
      <c r="AF186" s="70">
        <v>0.18</v>
      </c>
      <c r="AG186" s="71">
        <v>0.18</v>
      </c>
      <c r="AH186" s="71">
        <v>0.36</v>
      </c>
      <c r="AI186" s="71">
        <v>0.18</v>
      </c>
      <c r="AJ186" s="71">
        <v>0.36</v>
      </c>
      <c r="AK186" s="63" t="s">
        <v>25</v>
      </c>
    </row>
    <row r="187" spans="1:37" ht="17.25" thickBot="1">
      <c r="A187" s="72">
        <v>66</v>
      </c>
      <c r="B187" s="57" t="s">
        <v>131</v>
      </c>
      <c r="C187" s="58" t="s">
        <v>1817</v>
      </c>
      <c r="D187" s="69" t="s">
        <v>104</v>
      </c>
      <c r="E187" s="58" t="s">
        <v>67</v>
      </c>
      <c r="F187" s="69" t="s">
        <v>4372</v>
      </c>
      <c r="G187" s="69">
        <v>2000</v>
      </c>
      <c r="H187" s="70">
        <v>17</v>
      </c>
      <c r="I187" s="71">
        <v>15</v>
      </c>
      <c r="J187" s="95">
        <v>1377</v>
      </c>
      <c r="K187" s="71">
        <v>15.3</v>
      </c>
      <c r="L187" s="70">
        <v>2</v>
      </c>
      <c r="M187" s="71">
        <v>2</v>
      </c>
      <c r="N187" s="71">
        <v>4</v>
      </c>
      <c r="O187" s="71">
        <v>2</v>
      </c>
      <c r="P187" s="60">
        <v>0</v>
      </c>
      <c r="Q187" s="60">
        <v>0</v>
      </c>
      <c r="R187" s="71">
        <v>2</v>
      </c>
      <c r="S187" s="60">
        <v>0</v>
      </c>
      <c r="T187" s="70">
        <v>0.6</v>
      </c>
      <c r="U187" s="71">
        <v>0.6</v>
      </c>
      <c r="V187" s="71">
        <v>1</v>
      </c>
      <c r="W187" s="71">
        <v>1.6</v>
      </c>
      <c r="X187" s="59">
        <v>0</v>
      </c>
      <c r="Y187" s="71">
        <v>35</v>
      </c>
      <c r="Z187" s="71">
        <v>5</v>
      </c>
      <c r="AA187" s="70">
        <v>0.13</v>
      </c>
      <c r="AB187" s="71">
        <v>0.13</v>
      </c>
      <c r="AC187" s="71">
        <v>0.26</v>
      </c>
      <c r="AD187" s="71">
        <v>0.13</v>
      </c>
      <c r="AE187" s="71">
        <v>0.26</v>
      </c>
      <c r="AF187" s="70">
        <v>0.04</v>
      </c>
      <c r="AG187" s="71">
        <v>7.0000000000000007E-2</v>
      </c>
      <c r="AH187" s="71">
        <v>0.11</v>
      </c>
      <c r="AI187" s="71">
        <v>0.04</v>
      </c>
      <c r="AJ187" s="71">
        <v>0.11</v>
      </c>
      <c r="AK187" s="63" t="s">
        <v>25</v>
      </c>
    </row>
    <row r="188" spans="1:37" ht="17.25" thickBot="1">
      <c r="A188" s="72">
        <v>214</v>
      </c>
      <c r="B188" s="57" t="s">
        <v>2630</v>
      </c>
      <c r="C188" s="58" t="s">
        <v>1813</v>
      </c>
      <c r="D188" s="69" t="s">
        <v>104</v>
      </c>
      <c r="E188" s="58" t="s">
        <v>81</v>
      </c>
      <c r="F188" s="69" t="s">
        <v>4508</v>
      </c>
      <c r="G188" s="69">
        <v>2003</v>
      </c>
      <c r="H188" s="70">
        <v>20</v>
      </c>
      <c r="I188" s="71">
        <v>15</v>
      </c>
      <c r="J188" s="95">
        <v>1368</v>
      </c>
      <c r="K188" s="71">
        <v>15.2</v>
      </c>
      <c r="L188" s="59">
        <v>0</v>
      </c>
      <c r="M188" s="71">
        <v>5</v>
      </c>
      <c r="N188" s="71">
        <v>5</v>
      </c>
      <c r="O188" s="60">
        <v>0</v>
      </c>
      <c r="P188" s="60">
        <v>0</v>
      </c>
      <c r="Q188" s="60">
        <v>0</v>
      </c>
      <c r="R188" s="71">
        <v>5</v>
      </c>
      <c r="S188" s="71">
        <v>1</v>
      </c>
      <c r="T188" s="70">
        <v>0.4</v>
      </c>
      <c r="U188" s="71">
        <v>0.4</v>
      </c>
      <c r="V188" s="71">
        <v>3.2</v>
      </c>
      <c r="W188" s="71">
        <v>3.6</v>
      </c>
      <c r="X188" s="70">
        <v>57</v>
      </c>
      <c r="Y188" s="71">
        <v>66</v>
      </c>
      <c r="Z188" s="71">
        <v>102</v>
      </c>
      <c r="AA188" s="59">
        <v>0</v>
      </c>
      <c r="AB188" s="71">
        <v>0.33</v>
      </c>
      <c r="AC188" s="71">
        <v>0.33</v>
      </c>
      <c r="AD188" s="60">
        <v>0</v>
      </c>
      <c r="AE188" s="71">
        <v>0.33</v>
      </c>
      <c r="AF188" s="70">
        <v>0.03</v>
      </c>
      <c r="AG188" s="71">
        <v>0.21</v>
      </c>
      <c r="AH188" s="71">
        <v>0.23</v>
      </c>
      <c r="AI188" s="71">
        <v>0.03</v>
      </c>
      <c r="AJ188" s="71">
        <v>0.23</v>
      </c>
      <c r="AK188" s="63" t="s">
        <v>25</v>
      </c>
    </row>
    <row r="189" spans="1:37" ht="17.25" thickBot="1">
      <c r="A189" s="72">
        <v>177</v>
      </c>
      <c r="B189" s="57" t="s">
        <v>178</v>
      </c>
      <c r="C189" s="58" t="s">
        <v>1831</v>
      </c>
      <c r="D189" s="69" t="s">
        <v>102</v>
      </c>
      <c r="E189" s="58" t="s">
        <v>73</v>
      </c>
      <c r="F189" s="69" t="s">
        <v>4475</v>
      </c>
      <c r="G189" s="69">
        <v>2004</v>
      </c>
      <c r="H189" s="70">
        <v>26</v>
      </c>
      <c r="I189" s="71">
        <v>15</v>
      </c>
      <c r="J189" s="95">
        <v>1359</v>
      </c>
      <c r="K189" s="71">
        <v>15.1</v>
      </c>
      <c r="L189" s="70">
        <v>6</v>
      </c>
      <c r="M189" s="60">
        <v>0</v>
      </c>
      <c r="N189" s="71">
        <v>6</v>
      </c>
      <c r="O189" s="71">
        <v>6</v>
      </c>
      <c r="P189" s="60">
        <v>0</v>
      </c>
      <c r="Q189" s="60">
        <v>0</v>
      </c>
      <c r="R189" s="71">
        <v>1</v>
      </c>
      <c r="S189" s="60">
        <v>0</v>
      </c>
      <c r="T189" s="70">
        <v>4.5999999999999996</v>
      </c>
      <c r="U189" s="71">
        <v>4.5999999999999996</v>
      </c>
      <c r="V189" s="71">
        <v>0.5</v>
      </c>
      <c r="W189" s="71">
        <v>5.0999999999999996</v>
      </c>
      <c r="X189" s="70">
        <v>13</v>
      </c>
      <c r="Y189" s="71">
        <v>15</v>
      </c>
      <c r="Z189" s="71">
        <v>62</v>
      </c>
      <c r="AA189" s="70">
        <v>0.4</v>
      </c>
      <c r="AB189" s="60">
        <v>0</v>
      </c>
      <c r="AC189" s="71">
        <v>0.4</v>
      </c>
      <c r="AD189" s="71">
        <v>0.4</v>
      </c>
      <c r="AE189" s="71">
        <v>0.4</v>
      </c>
      <c r="AF189" s="70">
        <v>0.31</v>
      </c>
      <c r="AG189" s="71">
        <v>0.04</v>
      </c>
      <c r="AH189" s="71">
        <v>0.34</v>
      </c>
      <c r="AI189" s="71">
        <v>0.31</v>
      </c>
      <c r="AJ189" s="71">
        <v>0.34</v>
      </c>
      <c r="AK189" s="63" t="s">
        <v>25</v>
      </c>
    </row>
    <row r="190" spans="1:37" ht="17.25" thickBot="1">
      <c r="A190" s="72">
        <v>482</v>
      </c>
      <c r="B190" s="57" t="s">
        <v>376</v>
      </c>
      <c r="C190" s="58" t="s">
        <v>1811</v>
      </c>
      <c r="D190" s="69" t="s">
        <v>111</v>
      </c>
      <c r="E190" s="58" t="s">
        <v>73</v>
      </c>
      <c r="F190" s="69" t="s">
        <v>4727</v>
      </c>
      <c r="G190" s="69">
        <v>1990</v>
      </c>
      <c r="H190" s="70">
        <v>15</v>
      </c>
      <c r="I190" s="71">
        <v>15</v>
      </c>
      <c r="J190" s="95">
        <v>1350</v>
      </c>
      <c r="K190" s="71">
        <v>15</v>
      </c>
      <c r="L190" s="59">
        <v>0</v>
      </c>
      <c r="M190" s="60">
        <v>0</v>
      </c>
      <c r="N190" s="60">
        <v>0</v>
      </c>
      <c r="O190" s="60">
        <v>0</v>
      </c>
      <c r="P190" s="60">
        <v>0</v>
      </c>
      <c r="Q190" s="60">
        <v>0</v>
      </c>
      <c r="R190" s="60">
        <v>0</v>
      </c>
      <c r="S190" s="60">
        <v>0</v>
      </c>
      <c r="T190" s="59">
        <v>0</v>
      </c>
      <c r="U190" s="60">
        <v>0</v>
      </c>
      <c r="V190" s="60">
        <v>0</v>
      </c>
      <c r="W190" s="60">
        <v>0</v>
      </c>
      <c r="X190" s="59">
        <v>0</v>
      </c>
      <c r="Y190" s="60">
        <v>0</v>
      </c>
      <c r="Z190" s="60">
        <v>0</v>
      </c>
      <c r="AA190" s="59">
        <v>0</v>
      </c>
      <c r="AB190" s="60">
        <v>0</v>
      </c>
      <c r="AC190" s="60">
        <v>0</v>
      </c>
      <c r="AD190" s="60">
        <v>0</v>
      </c>
      <c r="AE190" s="60">
        <v>0</v>
      </c>
      <c r="AF190" s="59">
        <v>0</v>
      </c>
      <c r="AG190" s="60">
        <v>0</v>
      </c>
      <c r="AH190" s="60">
        <v>0</v>
      </c>
      <c r="AI190" s="60">
        <v>0</v>
      </c>
      <c r="AJ190" s="60">
        <v>0</v>
      </c>
      <c r="AK190" s="63" t="s">
        <v>25</v>
      </c>
    </row>
    <row r="191" spans="1:37" ht="17.25" thickBot="1">
      <c r="A191" s="72">
        <v>435</v>
      </c>
      <c r="B191" s="57" t="s">
        <v>300</v>
      </c>
      <c r="C191" s="58" t="s">
        <v>1821</v>
      </c>
      <c r="D191" s="69" t="s">
        <v>102</v>
      </c>
      <c r="E191" s="58" t="s">
        <v>71</v>
      </c>
      <c r="F191" s="69" t="s">
        <v>4221</v>
      </c>
      <c r="G191" s="69">
        <v>1997</v>
      </c>
      <c r="H191" s="70">
        <v>22</v>
      </c>
      <c r="I191" s="71">
        <v>17</v>
      </c>
      <c r="J191" s="95">
        <v>1346</v>
      </c>
      <c r="K191" s="71">
        <v>15</v>
      </c>
      <c r="L191" s="70">
        <v>10</v>
      </c>
      <c r="M191" s="71">
        <v>3</v>
      </c>
      <c r="N191" s="71">
        <v>13</v>
      </c>
      <c r="O191" s="71">
        <v>10</v>
      </c>
      <c r="P191" s="60">
        <v>0</v>
      </c>
      <c r="Q191" s="60">
        <v>0</v>
      </c>
      <c r="R191" s="71">
        <v>3</v>
      </c>
      <c r="S191" s="60">
        <v>0</v>
      </c>
      <c r="T191" s="70">
        <v>8.6</v>
      </c>
      <c r="U191" s="71">
        <v>8.6</v>
      </c>
      <c r="V191" s="71">
        <v>1.8</v>
      </c>
      <c r="W191" s="71">
        <v>10.3</v>
      </c>
      <c r="X191" s="70">
        <v>23</v>
      </c>
      <c r="Y191" s="71">
        <v>33</v>
      </c>
      <c r="Z191" s="71">
        <v>99</v>
      </c>
      <c r="AA191" s="70">
        <v>0.67</v>
      </c>
      <c r="AB191" s="71">
        <v>0.2</v>
      </c>
      <c r="AC191" s="71">
        <v>0.87</v>
      </c>
      <c r="AD191" s="71">
        <v>0.67</v>
      </c>
      <c r="AE191" s="71">
        <v>0.87</v>
      </c>
      <c r="AF191" s="70">
        <v>0.56999999999999995</v>
      </c>
      <c r="AG191" s="71">
        <v>0.12</v>
      </c>
      <c r="AH191" s="71">
        <v>0.69</v>
      </c>
      <c r="AI191" s="71">
        <v>0.56999999999999995</v>
      </c>
      <c r="AJ191" s="71">
        <v>0.69</v>
      </c>
      <c r="AK191" s="63" t="s">
        <v>25</v>
      </c>
    </row>
    <row r="192" spans="1:37" ht="17.25" thickBot="1">
      <c r="A192" s="72">
        <v>146</v>
      </c>
      <c r="B192" s="57" t="s">
        <v>3140</v>
      </c>
      <c r="C192" s="58" t="s">
        <v>1820</v>
      </c>
      <c r="D192" s="69" t="s">
        <v>1809</v>
      </c>
      <c r="E192" s="58" t="s">
        <v>87</v>
      </c>
      <c r="F192" s="69" t="s">
        <v>4445</v>
      </c>
      <c r="G192" s="69">
        <v>1998</v>
      </c>
      <c r="H192" s="70">
        <v>19</v>
      </c>
      <c r="I192" s="71">
        <v>18</v>
      </c>
      <c r="J192" s="95">
        <v>1345</v>
      </c>
      <c r="K192" s="71">
        <v>14.9</v>
      </c>
      <c r="L192" s="70">
        <v>2</v>
      </c>
      <c r="M192" s="71">
        <v>2</v>
      </c>
      <c r="N192" s="71">
        <v>4</v>
      </c>
      <c r="O192" s="71">
        <v>2</v>
      </c>
      <c r="P192" s="60">
        <v>0</v>
      </c>
      <c r="Q192" s="60">
        <v>0</v>
      </c>
      <c r="R192" s="71">
        <v>3</v>
      </c>
      <c r="S192" s="60">
        <v>0</v>
      </c>
      <c r="T192" s="70">
        <v>1.2</v>
      </c>
      <c r="U192" s="71">
        <v>1.2</v>
      </c>
      <c r="V192" s="71">
        <v>1</v>
      </c>
      <c r="W192" s="71">
        <v>2.2000000000000002</v>
      </c>
      <c r="X192" s="70">
        <v>8</v>
      </c>
      <c r="Y192" s="71">
        <v>74</v>
      </c>
      <c r="Z192" s="71">
        <v>35</v>
      </c>
      <c r="AA192" s="70">
        <v>0.13</v>
      </c>
      <c r="AB192" s="71">
        <v>0.13</v>
      </c>
      <c r="AC192" s="71">
        <v>0.27</v>
      </c>
      <c r="AD192" s="71">
        <v>0.13</v>
      </c>
      <c r="AE192" s="71">
        <v>0.27</v>
      </c>
      <c r="AF192" s="70">
        <v>0.08</v>
      </c>
      <c r="AG192" s="71">
        <v>7.0000000000000007E-2</v>
      </c>
      <c r="AH192" s="71">
        <v>0.15</v>
      </c>
      <c r="AI192" s="71">
        <v>0.08</v>
      </c>
      <c r="AJ192" s="71">
        <v>0.15</v>
      </c>
      <c r="AK192" s="63" t="s">
        <v>25</v>
      </c>
    </row>
    <row r="193" spans="1:37" ht="17.25" thickBot="1">
      <c r="A193" s="72">
        <v>262</v>
      </c>
      <c r="B193" s="57" t="s">
        <v>2636</v>
      </c>
      <c r="C193" s="58" t="s">
        <v>1862</v>
      </c>
      <c r="D193" s="69" t="s">
        <v>104</v>
      </c>
      <c r="E193" s="58" t="s">
        <v>2599</v>
      </c>
      <c r="F193" s="69" t="s">
        <v>4549</v>
      </c>
      <c r="G193" s="69">
        <v>2001</v>
      </c>
      <c r="H193" s="70">
        <v>19</v>
      </c>
      <c r="I193" s="71">
        <v>16</v>
      </c>
      <c r="J193" s="95">
        <v>1335</v>
      </c>
      <c r="K193" s="71">
        <v>14.8</v>
      </c>
      <c r="L193" s="59">
        <v>0</v>
      </c>
      <c r="M193" s="71">
        <v>2</v>
      </c>
      <c r="N193" s="71">
        <v>2</v>
      </c>
      <c r="O193" s="60">
        <v>0</v>
      </c>
      <c r="P193" s="60">
        <v>0</v>
      </c>
      <c r="Q193" s="60">
        <v>0</v>
      </c>
      <c r="R193" s="71">
        <v>6</v>
      </c>
      <c r="S193" s="60">
        <v>0</v>
      </c>
      <c r="T193" s="70">
        <v>0.2</v>
      </c>
      <c r="U193" s="71">
        <v>0.2</v>
      </c>
      <c r="V193" s="71">
        <v>1.6</v>
      </c>
      <c r="W193" s="71">
        <v>1.8</v>
      </c>
      <c r="X193" s="70">
        <v>45</v>
      </c>
      <c r="Y193" s="71">
        <v>41</v>
      </c>
      <c r="Z193" s="71">
        <v>66</v>
      </c>
      <c r="AA193" s="59">
        <v>0</v>
      </c>
      <c r="AB193" s="71">
        <v>0.13</v>
      </c>
      <c r="AC193" s="71">
        <v>0.13</v>
      </c>
      <c r="AD193" s="60">
        <v>0</v>
      </c>
      <c r="AE193" s="71">
        <v>0.13</v>
      </c>
      <c r="AF193" s="70">
        <v>0.01</v>
      </c>
      <c r="AG193" s="71">
        <v>0.11</v>
      </c>
      <c r="AH193" s="71">
        <v>0.12</v>
      </c>
      <c r="AI193" s="71">
        <v>0.01</v>
      </c>
      <c r="AJ193" s="71">
        <v>0.12</v>
      </c>
      <c r="AK193" s="63" t="s">
        <v>25</v>
      </c>
    </row>
    <row r="194" spans="1:37" ht="17.25" thickBot="1">
      <c r="A194" s="72">
        <v>277</v>
      </c>
      <c r="B194" s="57" t="s">
        <v>228</v>
      </c>
      <c r="C194" s="58" t="s">
        <v>1813</v>
      </c>
      <c r="D194" s="69" t="s">
        <v>104</v>
      </c>
      <c r="E194" s="58" t="s">
        <v>79</v>
      </c>
      <c r="F194" s="69" t="s">
        <v>4559</v>
      </c>
      <c r="G194" s="69">
        <v>1999</v>
      </c>
      <c r="H194" s="70">
        <v>19</v>
      </c>
      <c r="I194" s="71">
        <v>14</v>
      </c>
      <c r="J194" s="95">
        <v>1332</v>
      </c>
      <c r="K194" s="71">
        <v>14.8</v>
      </c>
      <c r="L194" s="59">
        <v>0</v>
      </c>
      <c r="M194" s="60">
        <v>0</v>
      </c>
      <c r="N194" s="60">
        <v>0</v>
      </c>
      <c r="O194" s="60">
        <v>0</v>
      </c>
      <c r="P194" s="60">
        <v>0</v>
      </c>
      <c r="Q194" s="60">
        <v>0</v>
      </c>
      <c r="R194" s="71">
        <v>5</v>
      </c>
      <c r="S194" s="71">
        <v>1</v>
      </c>
      <c r="T194" s="70">
        <v>0.4</v>
      </c>
      <c r="U194" s="71">
        <v>0.4</v>
      </c>
      <c r="V194" s="71">
        <v>0.4</v>
      </c>
      <c r="W194" s="71">
        <v>0.9</v>
      </c>
      <c r="X194" s="70">
        <v>22</v>
      </c>
      <c r="Y194" s="71">
        <v>101</v>
      </c>
      <c r="Z194" s="71">
        <v>3</v>
      </c>
      <c r="AA194" s="59">
        <v>0</v>
      </c>
      <c r="AB194" s="60">
        <v>0</v>
      </c>
      <c r="AC194" s="60">
        <v>0</v>
      </c>
      <c r="AD194" s="60">
        <v>0</v>
      </c>
      <c r="AE194" s="60">
        <v>0</v>
      </c>
      <c r="AF194" s="70">
        <v>0.03</v>
      </c>
      <c r="AG194" s="71">
        <v>0.03</v>
      </c>
      <c r="AH194" s="71">
        <v>0.06</v>
      </c>
      <c r="AI194" s="71">
        <v>0.03</v>
      </c>
      <c r="AJ194" s="71">
        <v>0.06</v>
      </c>
      <c r="AK194" s="63" t="s">
        <v>25</v>
      </c>
    </row>
    <row r="195" spans="1:37" ht="17.25" thickBot="1">
      <c r="A195" s="72">
        <v>549</v>
      </c>
      <c r="B195" s="57" t="s">
        <v>359</v>
      </c>
      <c r="C195" s="58" t="s">
        <v>1811</v>
      </c>
      <c r="D195" s="69" t="s">
        <v>103</v>
      </c>
      <c r="E195" s="58" t="s">
        <v>87</v>
      </c>
      <c r="F195" s="69" t="s">
        <v>4786</v>
      </c>
      <c r="G195" s="69">
        <v>1997</v>
      </c>
      <c r="H195" s="70">
        <v>25</v>
      </c>
      <c r="I195" s="71">
        <v>13</v>
      </c>
      <c r="J195" s="95">
        <v>1331</v>
      </c>
      <c r="K195" s="71">
        <v>14.8</v>
      </c>
      <c r="L195" s="59">
        <v>0</v>
      </c>
      <c r="M195" s="60">
        <v>0</v>
      </c>
      <c r="N195" s="60">
        <v>0</v>
      </c>
      <c r="O195" s="60">
        <v>0</v>
      </c>
      <c r="P195" s="60">
        <v>0</v>
      </c>
      <c r="Q195" s="60">
        <v>0</v>
      </c>
      <c r="R195" s="71">
        <v>4</v>
      </c>
      <c r="S195" s="60">
        <v>0</v>
      </c>
      <c r="T195" s="70">
        <v>1.7</v>
      </c>
      <c r="U195" s="71">
        <v>1.7</v>
      </c>
      <c r="V195" s="71">
        <v>0.2</v>
      </c>
      <c r="W195" s="71">
        <v>1.8</v>
      </c>
      <c r="X195" s="70">
        <v>13</v>
      </c>
      <c r="Y195" s="71">
        <v>49</v>
      </c>
      <c r="Z195" s="71">
        <v>32</v>
      </c>
      <c r="AA195" s="59">
        <v>0</v>
      </c>
      <c r="AB195" s="60">
        <v>0</v>
      </c>
      <c r="AC195" s="60">
        <v>0</v>
      </c>
      <c r="AD195" s="60">
        <v>0</v>
      </c>
      <c r="AE195" s="60">
        <v>0</v>
      </c>
      <c r="AF195" s="70">
        <v>0.11</v>
      </c>
      <c r="AG195" s="71">
        <v>0.01</v>
      </c>
      <c r="AH195" s="71">
        <v>0.12</v>
      </c>
      <c r="AI195" s="71">
        <v>0.11</v>
      </c>
      <c r="AJ195" s="71">
        <v>0.12</v>
      </c>
      <c r="AK195" s="63" t="s">
        <v>25</v>
      </c>
    </row>
    <row r="196" spans="1:37" ht="17.25" thickBot="1">
      <c r="A196" s="72">
        <v>172</v>
      </c>
      <c r="B196" s="57" t="s">
        <v>176</v>
      </c>
      <c r="C196" s="58" t="s">
        <v>1811</v>
      </c>
      <c r="D196" s="69" t="s">
        <v>1809</v>
      </c>
      <c r="E196" s="58" t="s">
        <v>85</v>
      </c>
      <c r="F196" s="69" t="s">
        <v>4470</v>
      </c>
      <c r="G196" s="69">
        <v>1998</v>
      </c>
      <c r="H196" s="70">
        <v>18</v>
      </c>
      <c r="I196" s="71">
        <v>15</v>
      </c>
      <c r="J196" s="95">
        <v>1316</v>
      </c>
      <c r="K196" s="71">
        <v>14.6</v>
      </c>
      <c r="L196" s="70">
        <v>6</v>
      </c>
      <c r="M196" s="71">
        <v>1</v>
      </c>
      <c r="N196" s="71">
        <v>7</v>
      </c>
      <c r="O196" s="71">
        <v>5</v>
      </c>
      <c r="P196" s="71">
        <v>1</v>
      </c>
      <c r="Q196" s="71">
        <v>1</v>
      </c>
      <c r="R196" s="71">
        <v>3</v>
      </c>
      <c r="S196" s="60">
        <v>0</v>
      </c>
      <c r="T196" s="70">
        <v>5.5</v>
      </c>
      <c r="U196" s="71">
        <v>4.7</v>
      </c>
      <c r="V196" s="71">
        <v>2.9</v>
      </c>
      <c r="W196" s="71">
        <v>7.5</v>
      </c>
      <c r="X196" s="70">
        <v>43</v>
      </c>
      <c r="Y196" s="71">
        <v>59</v>
      </c>
      <c r="Z196" s="71">
        <v>75</v>
      </c>
      <c r="AA196" s="70">
        <v>0.41</v>
      </c>
      <c r="AB196" s="71">
        <v>7.0000000000000007E-2</v>
      </c>
      <c r="AC196" s="71">
        <v>0.48</v>
      </c>
      <c r="AD196" s="71">
        <v>0.34</v>
      </c>
      <c r="AE196" s="71">
        <v>0.41</v>
      </c>
      <c r="AF196" s="70">
        <v>0.37</v>
      </c>
      <c r="AG196" s="71">
        <v>0.2</v>
      </c>
      <c r="AH196" s="71">
        <v>0.56999999999999995</v>
      </c>
      <c r="AI196" s="71">
        <v>0.32</v>
      </c>
      <c r="AJ196" s="71">
        <v>0.52</v>
      </c>
      <c r="AK196" s="63" t="s">
        <v>25</v>
      </c>
    </row>
    <row r="197" spans="1:37" ht="17.25" thickBot="1">
      <c r="A197" s="72">
        <v>234</v>
      </c>
      <c r="B197" s="57" t="s">
        <v>3015</v>
      </c>
      <c r="C197" s="58" t="s">
        <v>1811</v>
      </c>
      <c r="D197" s="69" t="s">
        <v>103</v>
      </c>
      <c r="E197" s="58" t="s">
        <v>85</v>
      </c>
      <c r="F197" s="69" t="s">
        <v>4525</v>
      </c>
      <c r="G197" s="69">
        <v>1995</v>
      </c>
      <c r="H197" s="70">
        <v>21</v>
      </c>
      <c r="I197" s="71">
        <v>15</v>
      </c>
      <c r="J197" s="95">
        <v>1313</v>
      </c>
      <c r="K197" s="71">
        <v>14.6</v>
      </c>
      <c r="L197" s="59">
        <v>0</v>
      </c>
      <c r="M197" s="60">
        <v>0</v>
      </c>
      <c r="N197" s="60">
        <v>0</v>
      </c>
      <c r="O197" s="60">
        <v>0</v>
      </c>
      <c r="P197" s="60">
        <v>0</v>
      </c>
      <c r="Q197" s="60">
        <v>0</v>
      </c>
      <c r="R197" s="71">
        <v>3</v>
      </c>
      <c r="S197" s="60">
        <v>0</v>
      </c>
      <c r="T197" s="70">
        <v>0.2</v>
      </c>
      <c r="U197" s="71">
        <v>0.2</v>
      </c>
      <c r="V197" s="71">
        <v>0.8</v>
      </c>
      <c r="W197" s="71">
        <v>1</v>
      </c>
      <c r="X197" s="70">
        <v>9</v>
      </c>
      <c r="Y197" s="71">
        <v>43</v>
      </c>
      <c r="Z197" s="71">
        <v>8</v>
      </c>
      <c r="AA197" s="59">
        <v>0</v>
      </c>
      <c r="AB197" s="60">
        <v>0</v>
      </c>
      <c r="AC197" s="60">
        <v>0</v>
      </c>
      <c r="AD197" s="60">
        <v>0</v>
      </c>
      <c r="AE197" s="60">
        <v>0</v>
      </c>
      <c r="AF197" s="70">
        <v>0.01</v>
      </c>
      <c r="AG197" s="71">
        <v>0.06</v>
      </c>
      <c r="AH197" s="71">
        <v>7.0000000000000007E-2</v>
      </c>
      <c r="AI197" s="71">
        <v>0.01</v>
      </c>
      <c r="AJ197" s="71">
        <v>7.0000000000000007E-2</v>
      </c>
      <c r="AK197" s="63" t="s">
        <v>25</v>
      </c>
    </row>
    <row r="198" spans="1:37" ht="17.25" thickBot="1">
      <c r="A198" s="72">
        <v>191</v>
      </c>
      <c r="B198" s="57" t="s">
        <v>186</v>
      </c>
      <c r="C198" s="58" t="s">
        <v>1850</v>
      </c>
      <c r="D198" s="69" t="s">
        <v>103</v>
      </c>
      <c r="E198" s="58" t="s">
        <v>96</v>
      </c>
      <c r="F198" s="69" t="s">
        <v>4488</v>
      </c>
      <c r="G198" s="69">
        <v>1989</v>
      </c>
      <c r="H198" s="70">
        <v>18</v>
      </c>
      <c r="I198" s="71">
        <v>17</v>
      </c>
      <c r="J198" s="95">
        <v>1303</v>
      </c>
      <c r="K198" s="71">
        <v>14.5</v>
      </c>
      <c r="L198" s="70">
        <v>1</v>
      </c>
      <c r="M198" s="60">
        <v>0</v>
      </c>
      <c r="N198" s="71">
        <v>1</v>
      </c>
      <c r="O198" s="71">
        <v>1</v>
      </c>
      <c r="P198" s="60">
        <v>0</v>
      </c>
      <c r="Q198" s="60">
        <v>0</v>
      </c>
      <c r="R198" s="71">
        <v>7</v>
      </c>
      <c r="S198" s="60">
        <v>0</v>
      </c>
      <c r="T198" s="70">
        <v>1.1000000000000001</v>
      </c>
      <c r="U198" s="71">
        <v>1.1000000000000001</v>
      </c>
      <c r="V198" s="71">
        <v>0.7</v>
      </c>
      <c r="W198" s="71">
        <v>1.8</v>
      </c>
      <c r="X198" s="70">
        <v>20</v>
      </c>
      <c r="Y198" s="71">
        <v>55</v>
      </c>
      <c r="Z198" s="71">
        <v>32</v>
      </c>
      <c r="AA198" s="70">
        <v>7.0000000000000007E-2</v>
      </c>
      <c r="AB198" s="60">
        <v>0</v>
      </c>
      <c r="AC198" s="71">
        <v>7.0000000000000007E-2</v>
      </c>
      <c r="AD198" s="71">
        <v>7.0000000000000007E-2</v>
      </c>
      <c r="AE198" s="71">
        <v>7.0000000000000007E-2</v>
      </c>
      <c r="AF198" s="70">
        <v>7.0000000000000007E-2</v>
      </c>
      <c r="AG198" s="71">
        <v>0.05</v>
      </c>
      <c r="AH198" s="71">
        <v>0.12</v>
      </c>
      <c r="AI198" s="71">
        <v>7.0000000000000007E-2</v>
      </c>
      <c r="AJ198" s="71">
        <v>0.12</v>
      </c>
      <c r="AK198" s="63" t="s">
        <v>25</v>
      </c>
    </row>
    <row r="199" spans="1:37" ht="17.25" thickBot="1">
      <c r="A199" s="72">
        <v>325</v>
      </c>
      <c r="B199" s="57" t="s">
        <v>256</v>
      </c>
      <c r="C199" s="58" t="s">
        <v>1859</v>
      </c>
      <c r="D199" s="69" t="s">
        <v>102</v>
      </c>
      <c r="E199" s="58" t="s">
        <v>77</v>
      </c>
      <c r="F199" s="69" t="s">
        <v>4599</v>
      </c>
      <c r="G199" s="69">
        <v>1999</v>
      </c>
      <c r="H199" s="70">
        <v>15</v>
      </c>
      <c r="I199" s="71">
        <v>15</v>
      </c>
      <c r="J199" s="95">
        <v>1286</v>
      </c>
      <c r="K199" s="71">
        <v>14.3</v>
      </c>
      <c r="L199" s="70">
        <v>7</v>
      </c>
      <c r="M199" s="71">
        <v>3</v>
      </c>
      <c r="N199" s="71">
        <v>10</v>
      </c>
      <c r="O199" s="71">
        <v>4</v>
      </c>
      <c r="P199" s="71">
        <v>3</v>
      </c>
      <c r="Q199" s="71">
        <v>3</v>
      </c>
      <c r="R199" s="71">
        <v>1</v>
      </c>
      <c r="S199" s="60">
        <v>0</v>
      </c>
      <c r="T199" s="70">
        <v>8.5</v>
      </c>
      <c r="U199" s="71">
        <v>6.2</v>
      </c>
      <c r="V199" s="71">
        <v>2.7</v>
      </c>
      <c r="W199" s="71">
        <v>8.9</v>
      </c>
      <c r="X199" s="70">
        <v>49</v>
      </c>
      <c r="Y199" s="71">
        <v>65</v>
      </c>
      <c r="Z199" s="71">
        <v>131</v>
      </c>
      <c r="AA199" s="70">
        <v>0.49</v>
      </c>
      <c r="AB199" s="71">
        <v>0.21</v>
      </c>
      <c r="AC199" s="71">
        <v>0.7</v>
      </c>
      <c r="AD199" s="71">
        <v>0.28000000000000003</v>
      </c>
      <c r="AE199" s="71">
        <v>0.49</v>
      </c>
      <c r="AF199" s="70">
        <v>0.6</v>
      </c>
      <c r="AG199" s="71">
        <v>0.19</v>
      </c>
      <c r="AH199" s="71">
        <v>0.79</v>
      </c>
      <c r="AI199" s="71">
        <v>0.43</v>
      </c>
      <c r="AJ199" s="71">
        <v>0.62</v>
      </c>
      <c r="AK199" s="63" t="s">
        <v>25</v>
      </c>
    </row>
    <row r="200" spans="1:37" ht="17.25" thickBot="1">
      <c r="A200" s="72">
        <v>459</v>
      </c>
      <c r="B200" s="57" t="s">
        <v>315</v>
      </c>
      <c r="C200" s="58" t="s">
        <v>1819</v>
      </c>
      <c r="D200" s="69" t="s">
        <v>1809</v>
      </c>
      <c r="E200" s="58" t="s">
        <v>93</v>
      </c>
      <c r="F200" s="69" t="s">
        <v>4708</v>
      </c>
      <c r="G200" s="69">
        <v>1992</v>
      </c>
      <c r="H200" s="70">
        <v>21</v>
      </c>
      <c r="I200" s="71">
        <v>15</v>
      </c>
      <c r="J200" s="95">
        <v>1273</v>
      </c>
      <c r="K200" s="71">
        <v>14.1</v>
      </c>
      <c r="L200" s="70">
        <v>3</v>
      </c>
      <c r="M200" s="71">
        <v>6</v>
      </c>
      <c r="N200" s="71">
        <v>9</v>
      </c>
      <c r="O200" s="71">
        <v>2</v>
      </c>
      <c r="P200" s="71">
        <v>1</v>
      </c>
      <c r="Q200" s="71">
        <v>1</v>
      </c>
      <c r="R200" s="71">
        <v>1</v>
      </c>
      <c r="S200" s="60">
        <v>0</v>
      </c>
      <c r="T200" s="70">
        <v>3.6</v>
      </c>
      <c r="U200" s="71">
        <v>2.8</v>
      </c>
      <c r="V200" s="71">
        <v>5.2</v>
      </c>
      <c r="W200" s="71">
        <v>8</v>
      </c>
      <c r="X200" s="70">
        <v>33</v>
      </c>
      <c r="Y200" s="71">
        <v>86</v>
      </c>
      <c r="Z200" s="71">
        <v>105</v>
      </c>
      <c r="AA200" s="70">
        <v>0.21</v>
      </c>
      <c r="AB200" s="71">
        <v>0.42</v>
      </c>
      <c r="AC200" s="71">
        <v>0.64</v>
      </c>
      <c r="AD200" s="71">
        <v>0.14000000000000001</v>
      </c>
      <c r="AE200" s="71">
        <v>0.56999999999999995</v>
      </c>
      <c r="AF200" s="70">
        <v>0.26</v>
      </c>
      <c r="AG200" s="71">
        <v>0.37</v>
      </c>
      <c r="AH200" s="71">
        <v>0.62</v>
      </c>
      <c r="AI200" s="71">
        <v>0.2</v>
      </c>
      <c r="AJ200" s="71">
        <v>0.56999999999999995</v>
      </c>
      <c r="AK200" s="63" t="s">
        <v>25</v>
      </c>
    </row>
    <row r="201" spans="1:37" ht="17.25" thickBot="1">
      <c r="A201" s="72">
        <v>334</v>
      </c>
      <c r="B201" s="57" t="s">
        <v>3019</v>
      </c>
      <c r="C201" s="58" t="s">
        <v>1811</v>
      </c>
      <c r="D201" s="69" t="s">
        <v>104</v>
      </c>
      <c r="E201" s="58" t="s">
        <v>77</v>
      </c>
      <c r="F201" s="69" t="s">
        <v>4606</v>
      </c>
      <c r="G201" s="69">
        <v>1989</v>
      </c>
      <c r="H201" s="70">
        <v>16</v>
      </c>
      <c r="I201" s="71">
        <v>15</v>
      </c>
      <c r="J201" s="95">
        <v>1272</v>
      </c>
      <c r="K201" s="71">
        <v>14.1</v>
      </c>
      <c r="L201" s="70">
        <v>2</v>
      </c>
      <c r="M201" s="60">
        <v>0</v>
      </c>
      <c r="N201" s="71">
        <v>2</v>
      </c>
      <c r="O201" s="71">
        <v>2</v>
      </c>
      <c r="P201" s="60">
        <v>0</v>
      </c>
      <c r="Q201" s="60">
        <v>0</v>
      </c>
      <c r="R201" s="71">
        <v>1</v>
      </c>
      <c r="S201" s="71">
        <v>1</v>
      </c>
      <c r="T201" s="70">
        <v>1.5</v>
      </c>
      <c r="U201" s="71">
        <v>1.5</v>
      </c>
      <c r="V201" s="71">
        <v>0.3</v>
      </c>
      <c r="W201" s="71">
        <v>1.8</v>
      </c>
      <c r="X201" s="70">
        <v>11</v>
      </c>
      <c r="Y201" s="71">
        <v>49</v>
      </c>
      <c r="Z201" s="71">
        <v>9</v>
      </c>
      <c r="AA201" s="70">
        <v>0.14000000000000001</v>
      </c>
      <c r="AB201" s="60">
        <v>0</v>
      </c>
      <c r="AC201" s="71">
        <v>0.14000000000000001</v>
      </c>
      <c r="AD201" s="71">
        <v>0.14000000000000001</v>
      </c>
      <c r="AE201" s="71">
        <v>0.14000000000000001</v>
      </c>
      <c r="AF201" s="70">
        <v>0.1</v>
      </c>
      <c r="AG201" s="71">
        <v>0.02</v>
      </c>
      <c r="AH201" s="71">
        <v>0.13</v>
      </c>
      <c r="AI201" s="71">
        <v>0.1</v>
      </c>
      <c r="AJ201" s="71">
        <v>0.13</v>
      </c>
      <c r="AK201" s="63" t="s">
        <v>25</v>
      </c>
    </row>
    <row r="202" spans="1:37" ht="17.25" thickBot="1">
      <c r="A202" s="72">
        <v>517</v>
      </c>
      <c r="B202" s="57" t="s">
        <v>342</v>
      </c>
      <c r="C202" s="58" t="s">
        <v>1813</v>
      </c>
      <c r="D202" s="69" t="s">
        <v>104</v>
      </c>
      <c r="E202" s="58" t="s">
        <v>69</v>
      </c>
      <c r="F202" s="69" t="s">
        <v>4757</v>
      </c>
      <c r="G202" s="69">
        <v>1993</v>
      </c>
      <c r="H202" s="70">
        <v>19</v>
      </c>
      <c r="I202" s="71">
        <v>14</v>
      </c>
      <c r="J202" s="95">
        <v>1263</v>
      </c>
      <c r="K202" s="71">
        <v>14</v>
      </c>
      <c r="L202" s="70">
        <v>1</v>
      </c>
      <c r="M202" s="60">
        <v>0</v>
      </c>
      <c r="N202" s="71">
        <v>1</v>
      </c>
      <c r="O202" s="71">
        <v>1</v>
      </c>
      <c r="P202" s="60">
        <v>0</v>
      </c>
      <c r="Q202" s="60">
        <v>0</v>
      </c>
      <c r="R202" s="71">
        <v>2</v>
      </c>
      <c r="S202" s="60">
        <v>0</v>
      </c>
      <c r="T202" s="70">
        <v>1.3</v>
      </c>
      <c r="U202" s="71">
        <v>1.3</v>
      </c>
      <c r="V202" s="71">
        <v>0.1</v>
      </c>
      <c r="W202" s="71">
        <v>1.3</v>
      </c>
      <c r="X202" s="70">
        <v>15</v>
      </c>
      <c r="Y202" s="71">
        <v>54</v>
      </c>
      <c r="Z202" s="71">
        <v>2</v>
      </c>
      <c r="AA202" s="70">
        <v>7.0000000000000007E-2</v>
      </c>
      <c r="AB202" s="60">
        <v>0</v>
      </c>
      <c r="AC202" s="71">
        <v>7.0000000000000007E-2</v>
      </c>
      <c r="AD202" s="71">
        <v>7.0000000000000007E-2</v>
      </c>
      <c r="AE202" s="71">
        <v>7.0000000000000007E-2</v>
      </c>
      <c r="AF202" s="70">
        <v>0.09</v>
      </c>
      <c r="AG202" s="60">
        <v>0</v>
      </c>
      <c r="AH202" s="71">
        <v>0.09</v>
      </c>
      <c r="AI202" s="71">
        <v>0.09</v>
      </c>
      <c r="AJ202" s="71">
        <v>0.09</v>
      </c>
      <c r="AK202" s="63" t="s">
        <v>25</v>
      </c>
    </row>
    <row r="203" spans="1:37" ht="17.25" thickBot="1">
      <c r="A203" s="72">
        <v>295</v>
      </c>
      <c r="B203" s="57" t="s">
        <v>239</v>
      </c>
      <c r="C203" s="58" t="s">
        <v>1828</v>
      </c>
      <c r="D203" s="69" t="s">
        <v>104</v>
      </c>
      <c r="E203" s="58" t="s">
        <v>69</v>
      </c>
      <c r="F203" s="69" t="s">
        <v>4577</v>
      </c>
      <c r="G203" s="69">
        <v>1994</v>
      </c>
      <c r="H203" s="70">
        <v>18</v>
      </c>
      <c r="I203" s="71">
        <v>13</v>
      </c>
      <c r="J203" s="95">
        <v>1260</v>
      </c>
      <c r="K203" s="71">
        <v>14</v>
      </c>
      <c r="L203" s="70">
        <v>1</v>
      </c>
      <c r="M203" s="71">
        <v>1</v>
      </c>
      <c r="N203" s="71">
        <v>2</v>
      </c>
      <c r="O203" s="71">
        <v>1</v>
      </c>
      <c r="P203" s="60">
        <v>0</v>
      </c>
      <c r="Q203" s="60">
        <v>0</v>
      </c>
      <c r="R203" s="71">
        <v>2</v>
      </c>
      <c r="S203" s="60">
        <v>0</v>
      </c>
      <c r="T203" s="70">
        <v>0.8</v>
      </c>
      <c r="U203" s="71">
        <v>0.8</v>
      </c>
      <c r="V203" s="71">
        <v>0.3</v>
      </c>
      <c r="W203" s="71">
        <v>1.1000000000000001</v>
      </c>
      <c r="X203" s="70">
        <v>16</v>
      </c>
      <c r="Y203" s="71">
        <v>36</v>
      </c>
      <c r="Z203" s="71">
        <v>17</v>
      </c>
      <c r="AA203" s="70">
        <v>7.0000000000000007E-2</v>
      </c>
      <c r="AB203" s="71">
        <v>7.0000000000000007E-2</v>
      </c>
      <c r="AC203" s="71">
        <v>0.14000000000000001</v>
      </c>
      <c r="AD203" s="71">
        <v>7.0000000000000007E-2</v>
      </c>
      <c r="AE203" s="71">
        <v>0.14000000000000001</v>
      </c>
      <c r="AF203" s="70">
        <v>0.05</v>
      </c>
      <c r="AG203" s="71">
        <v>0.02</v>
      </c>
      <c r="AH203" s="71">
        <v>0.08</v>
      </c>
      <c r="AI203" s="71">
        <v>0.05</v>
      </c>
      <c r="AJ203" s="71">
        <v>0.08</v>
      </c>
      <c r="AK203" s="63" t="s">
        <v>25</v>
      </c>
    </row>
    <row r="204" spans="1:37" ht="17.25" thickBot="1">
      <c r="A204" s="72">
        <v>415</v>
      </c>
      <c r="B204" s="57" t="s">
        <v>68</v>
      </c>
      <c r="C204" s="58" t="s">
        <v>1811</v>
      </c>
      <c r="D204" s="69" t="s">
        <v>111</v>
      </c>
      <c r="E204" s="58" t="s">
        <v>67</v>
      </c>
      <c r="F204" s="69" t="s">
        <v>4673</v>
      </c>
      <c r="G204" s="69">
        <v>1992</v>
      </c>
      <c r="H204" s="70">
        <v>14</v>
      </c>
      <c r="I204" s="71">
        <v>14</v>
      </c>
      <c r="J204" s="95">
        <v>1255</v>
      </c>
      <c r="K204" s="71">
        <v>13.9</v>
      </c>
      <c r="L204" s="59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60">
        <v>0</v>
      </c>
      <c r="S204" s="60">
        <v>0</v>
      </c>
      <c r="T204" s="59">
        <v>0</v>
      </c>
      <c r="U204" s="60">
        <v>0</v>
      </c>
      <c r="V204" s="60">
        <v>0</v>
      </c>
      <c r="W204" s="60">
        <v>0</v>
      </c>
      <c r="X204" s="59">
        <v>0</v>
      </c>
      <c r="Y204" s="60">
        <v>0</v>
      </c>
      <c r="Z204" s="60">
        <v>0</v>
      </c>
      <c r="AA204" s="59">
        <v>0</v>
      </c>
      <c r="AB204" s="60">
        <v>0</v>
      </c>
      <c r="AC204" s="60">
        <v>0</v>
      </c>
      <c r="AD204" s="60">
        <v>0</v>
      </c>
      <c r="AE204" s="60">
        <v>0</v>
      </c>
      <c r="AF204" s="59">
        <v>0</v>
      </c>
      <c r="AG204" s="60">
        <v>0</v>
      </c>
      <c r="AH204" s="60">
        <v>0</v>
      </c>
      <c r="AI204" s="60">
        <v>0</v>
      </c>
      <c r="AJ204" s="60">
        <v>0</v>
      </c>
      <c r="AK204" s="63" t="s">
        <v>25</v>
      </c>
    </row>
    <row r="205" spans="1:37" ht="17.25" thickBot="1">
      <c r="A205" s="72">
        <v>86</v>
      </c>
      <c r="B205" s="57" t="s">
        <v>136</v>
      </c>
      <c r="C205" s="58" t="s">
        <v>1810</v>
      </c>
      <c r="D205" s="69" t="s">
        <v>103</v>
      </c>
      <c r="E205" s="58" t="s">
        <v>75</v>
      </c>
      <c r="F205" s="69" t="s">
        <v>4390</v>
      </c>
      <c r="G205" s="69">
        <v>1991</v>
      </c>
      <c r="H205" s="70">
        <v>26</v>
      </c>
      <c r="I205" s="71">
        <v>13</v>
      </c>
      <c r="J205" s="95">
        <v>1246</v>
      </c>
      <c r="K205" s="71">
        <v>13.8</v>
      </c>
      <c r="L205" s="70">
        <v>1</v>
      </c>
      <c r="M205" s="71">
        <v>3</v>
      </c>
      <c r="N205" s="71">
        <v>4</v>
      </c>
      <c r="O205" s="71">
        <v>1</v>
      </c>
      <c r="P205" s="60">
        <v>0</v>
      </c>
      <c r="Q205" s="60">
        <v>0</v>
      </c>
      <c r="R205" s="71">
        <v>2</v>
      </c>
      <c r="S205" s="60">
        <v>0</v>
      </c>
      <c r="T205" s="70">
        <v>0.8</v>
      </c>
      <c r="U205" s="71">
        <v>0.8</v>
      </c>
      <c r="V205" s="71">
        <v>1.9</v>
      </c>
      <c r="W205" s="71">
        <v>2.7</v>
      </c>
      <c r="X205" s="70">
        <v>30</v>
      </c>
      <c r="Y205" s="71">
        <v>111</v>
      </c>
      <c r="Z205" s="71">
        <v>54</v>
      </c>
      <c r="AA205" s="70">
        <v>7.0000000000000007E-2</v>
      </c>
      <c r="AB205" s="71">
        <v>0.22</v>
      </c>
      <c r="AC205" s="71">
        <v>0.28999999999999998</v>
      </c>
      <c r="AD205" s="71">
        <v>7.0000000000000007E-2</v>
      </c>
      <c r="AE205" s="71">
        <v>0.28999999999999998</v>
      </c>
      <c r="AF205" s="70">
        <v>0.05</v>
      </c>
      <c r="AG205" s="71">
        <v>0.14000000000000001</v>
      </c>
      <c r="AH205" s="71">
        <v>0.19</v>
      </c>
      <c r="AI205" s="71">
        <v>0.05</v>
      </c>
      <c r="AJ205" s="71">
        <v>0.19</v>
      </c>
      <c r="AK205" s="63" t="s">
        <v>25</v>
      </c>
    </row>
    <row r="206" spans="1:37" ht="17.25" thickBot="1">
      <c r="A206" s="72">
        <v>248</v>
      </c>
      <c r="B206" s="57" t="s">
        <v>215</v>
      </c>
      <c r="C206" s="58" t="s">
        <v>1854</v>
      </c>
      <c r="D206" s="69" t="s">
        <v>102</v>
      </c>
      <c r="E206" s="58" t="s">
        <v>75</v>
      </c>
      <c r="F206" s="69" t="s">
        <v>4536</v>
      </c>
      <c r="G206" s="69">
        <v>1991</v>
      </c>
      <c r="H206" s="70">
        <v>19</v>
      </c>
      <c r="I206" s="71">
        <v>17</v>
      </c>
      <c r="J206" s="95">
        <v>1240</v>
      </c>
      <c r="K206" s="71">
        <v>13.8</v>
      </c>
      <c r="L206" s="70">
        <v>5</v>
      </c>
      <c r="M206" s="60">
        <v>0</v>
      </c>
      <c r="N206" s="71">
        <v>5</v>
      </c>
      <c r="O206" s="71">
        <v>5</v>
      </c>
      <c r="P206" s="60">
        <v>0</v>
      </c>
      <c r="Q206" s="60">
        <v>0</v>
      </c>
      <c r="R206" s="71">
        <v>3</v>
      </c>
      <c r="S206" s="71">
        <v>1</v>
      </c>
      <c r="T206" s="70">
        <v>4.5</v>
      </c>
      <c r="U206" s="71">
        <v>4.5</v>
      </c>
      <c r="V206" s="71">
        <v>1.3</v>
      </c>
      <c r="W206" s="71">
        <v>5.8</v>
      </c>
      <c r="X206" s="70">
        <v>9</v>
      </c>
      <c r="Y206" s="71">
        <v>16</v>
      </c>
      <c r="Z206" s="71">
        <v>73</v>
      </c>
      <c r="AA206" s="70">
        <v>0.36</v>
      </c>
      <c r="AB206" s="60">
        <v>0</v>
      </c>
      <c r="AC206" s="71">
        <v>0.36</v>
      </c>
      <c r="AD206" s="71">
        <v>0.36</v>
      </c>
      <c r="AE206" s="71">
        <v>0.36</v>
      </c>
      <c r="AF206" s="70">
        <v>0.32</v>
      </c>
      <c r="AG206" s="71">
        <v>0.1</v>
      </c>
      <c r="AH206" s="71">
        <v>0.42</v>
      </c>
      <c r="AI206" s="71">
        <v>0.32</v>
      </c>
      <c r="AJ206" s="71">
        <v>0.42</v>
      </c>
      <c r="AK206" s="63" t="s">
        <v>25</v>
      </c>
    </row>
    <row r="207" spans="1:37" ht="17.25" thickBot="1">
      <c r="A207" s="72">
        <v>60</v>
      </c>
      <c r="B207" s="57" t="s">
        <v>128</v>
      </c>
      <c r="C207" s="58" t="s">
        <v>1824</v>
      </c>
      <c r="D207" s="69" t="s">
        <v>103</v>
      </c>
      <c r="E207" s="58" t="s">
        <v>95</v>
      </c>
      <c r="F207" s="69" t="s">
        <v>4367</v>
      </c>
      <c r="G207" s="69">
        <v>1996</v>
      </c>
      <c r="H207" s="70">
        <v>23</v>
      </c>
      <c r="I207" s="71">
        <v>12</v>
      </c>
      <c r="J207" s="95">
        <v>1239</v>
      </c>
      <c r="K207" s="71">
        <v>13.8</v>
      </c>
      <c r="L207" s="70">
        <v>2</v>
      </c>
      <c r="M207" s="71">
        <v>2</v>
      </c>
      <c r="N207" s="71">
        <v>4</v>
      </c>
      <c r="O207" s="71">
        <v>2</v>
      </c>
      <c r="P207" s="60">
        <v>0</v>
      </c>
      <c r="Q207" s="60">
        <v>0</v>
      </c>
      <c r="R207" s="71">
        <v>3</v>
      </c>
      <c r="S207" s="71">
        <v>1</v>
      </c>
      <c r="T207" s="70">
        <v>2.1</v>
      </c>
      <c r="U207" s="71">
        <v>2.1</v>
      </c>
      <c r="V207" s="71">
        <v>2.7</v>
      </c>
      <c r="W207" s="71">
        <v>4.8</v>
      </c>
      <c r="X207" s="70">
        <v>17</v>
      </c>
      <c r="Y207" s="71">
        <v>45</v>
      </c>
      <c r="Z207" s="71">
        <v>53</v>
      </c>
      <c r="AA207" s="70">
        <v>0.15</v>
      </c>
      <c r="AB207" s="71">
        <v>0.15</v>
      </c>
      <c r="AC207" s="71">
        <v>0.28999999999999998</v>
      </c>
      <c r="AD207" s="71">
        <v>0.15</v>
      </c>
      <c r="AE207" s="71">
        <v>0.28999999999999998</v>
      </c>
      <c r="AF207" s="70">
        <v>0.15</v>
      </c>
      <c r="AG207" s="71">
        <v>0.19</v>
      </c>
      <c r="AH207" s="71">
        <v>0.34</v>
      </c>
      <c r="AI207" s="71">
        <v>0.15</v>
      </c>
      <c r="AJ207" s="71">
        <v>0.34</v>
      </c>
      <c r="AK207" s="63" t="s">
        <v>25</v>
      </c>
    </row>
    <row r="208" spans="1:37" ht="17.25" thickBot="1">
      <c r="A208" s="72">
        <v>496</v>
      </c>
      <c r="B208" s="57" t="s">
        <v>2788</v>
      </c>
      <c r="C208" s="58" t="s">
        <v>1811</v>
      </c>
      <c r="D208" s="69" t="s">
        <v>104</v>
      </c>
      <c r="E208" s="58" t="s">
        <v>87</v>
      </c>
      <c r="F208" s="69" t="s">
        <v>4136</v>
      </c>
      <c r="G208" s="69">
        <v>1995</v>
      </c>
      <c r="H208" s="70">
        <v>17</v>
      </c>
      <c r="I208" s="71">
        <v>13</v>
      </c>
      <c r="J208" s="95">
        <v>1237</v>
      </c>
      <c r="K208" s="71">
        <v>13.7</v>
      </c>
      <c r="L208" s="70">
        <v>1</v>
      </c>
      <c r="M208" s="71">
        <v>3</v>
      </c>
      <c r="N208" s="71">
        <v>4</v>
      </c>
      <c r="O208" s="71">
        <v>1</v>
      </c>
      <c r="P208" s="60">
        <v>0</v>
      </c>
      <c r="Q208" s="60">
        <v>0</v>
      </c>
      <c r="R208" s="71">
        <v>2</v>
      </c>
      <c r="S208" s="60">
        <v>0</v>
      </c>
      <c r="T208" s="70">
        <v>1.6</v>
      </c>
      <c r="U208" s="71">
        <v>1.6</v>
      </c>
      <c r="V208" s="71">
        <v>1.5</v>
      </c>
      <c r="W208" s="71">
        <v>3.2</v>
      </c>
      <c r="X208" s="70">
        <v>7</v>
      </c>
      <c r="Y208" s="71">
        <v>31</v>
      </c>
      <c r="Z208" s="71">
        <v>33</v>
      </c>
      <c r="AA208" s="70">
        <v>7.0000000000000007E-2</v>
      </c>
      <c r="AB208" s="71">
        <v>0.22</v>
      </c>
      <c r="AC208" s="71">
        <v>0.28999999999999998</v>
      </c>
      <c r="AD208" s="71">
        <v>7.0000000000000007E-2</v>
      </c>
      <c r="AE208" s="71">
        <v>0.28999999999999998</v>
      </c>
      <c r="AF208" s="70">
        <v>0.12</v>
      </c>
      <c r="AG208" s="71">
        <v>0.11</v>
      </c>
      <c r="AH208" s="71">
        <v>0.23</v>
      </c>
      <c r="AI208" s="71">
        <v>0.12</v>
      </c>
      <c r="AJ208" s="71">
        <v>0.23</v>
      </c>
      <c r="AK208" s="63" t="s">
        <v>25</v>
      </c>
    </row>
    <row r="209" spans="1:37" ht="17.25" thickBot="1">
      <c r="A209" s="72">
        <v>59</v>
      </c>
      <c r="B209" s="57" t="s">
        <v>2612</v>
      </c>
      <c r="C209" s="58" t="s">
        <v>1835</v>
      </c>
      <c r="D209" s="69" t="s">
        <v>104</v>
      </c>
      <c r="E209" s="58" t="s">
        <v>2342</v>
      </c>
      <c r="F209" s="69" t="s">
        <v>4366</v>
      </c>
      <c r="G209" s="69">
        <v>2000</v>
      </c>
      <c r="H209" s="70">
        <v>15</v>
      </c>
      <c r="I209" s="71">
        <v>15</v>
      </c>
      <c r="J209" s="95">
        <v>1234</v>
      </c>
      <c r="K209" s="71">
        <v>13.7</v>
      </c>
      <c r="L209" s="59">
        <v>0</v>
      </c>
      <c r="M209" s="71">
        <v>1</v>
      </c>
      <c r="N209" s="71">
        <v>1</v>
      </c>
      <c r="O209" s="60">
        <v>0</v>
      </c>
      <c r="P209" s="60">
        <v>0</v>
      </c>
      <c r="Q209" s="60">
        <v>0</v>
      </c>
      <c r="R209" s="71">
        <v>6</v>
      </c>
      <c r="S209" s="60">
        <v>0</v>
      </c>
      <c r="T209" s="70">
        <v>0.5</v>
      </c>
      <c r="U209" s="71">
        <v>0.5</v>
      </c>
      <c r="V209" s="71">
        <v>0.3</v>
      </c>
      <c r="W209" s="71">
        <v>0.8</v>
      </c>
      <c r="X209" s="70">
        <v>9</v>
      </c>
      <c r="Y209" s="71">
        <v>25</v>
      </c>
      <c r="Z209" s="71">
        <v>1</v>
      </c>
      <c r="AA209" s="59">
        <v>0</v>
      </c>
      <c r="AB209" s="71">
        <v>7.0000000000000007E-2</v>
      </c>
      <c r="AC209" s="71">
        <v>7.0000000000000007E-2</v>
      </c>
      <c r="AD209" s="60">
        <v>0</v>
      </c>
      <c r="AE209" s="71">
        <v>7.0000000000000007E-2</v>
      </c>
      <c r="AF209" s="70">
        <v>0.04</v>
      </c>
      <c r="AG209" s="71">
        <v>0.02</v>
      </c>
      <c r="AH209" s="71">
        <v>0.06</v>
      </c>
      <c r="AI209" s="71">
        <v>0.04</v>
      </c>
      <c r="AJ209" s="71">
        <v>0.06</v>
      </c>
      <c r="AK209" s="63" t="s">
        <v>25</v>
      </c>
    </row>
    <row r="210" spans="1:37" ht="17.25" thickBot="1">
      <c r="A210" s="72">
        <v>377</v>
      </c>
      <c r="B210" s="57" t="s">
        <v>3039</v>
      </c>
      <c r="C210" s="58" t="s">
        <v>1813</v>
      </c>
      <c r="D210" s="69" t="s">
        <v>1809</v>
      </c>
      <c r="E210" s="58" t="s">
        <v>2342</v>
      </c>
      <c r="F210" s="69" t="s">
        <v>4643</v>
      </c>
      <c r="G210" s="69">
        <v>2004</v>
      </c>
      <c r="H210" s="70">
        <v>19</v>
      </c>
      <c r="I210" s="71">
        <v>15</v>
      </c>
      <c r="J210" s="95">
        <v>1232</v>
      </c>
      <c r="K210" s="71">
        <v>13.7</v>
      </c>
      <c r="L210" s="70">
        <v>3</v>
      </c>
      <c r="M210" s="71">
        <v>1</v>
      </c>
      <c r="N210" s="71">
        <v>4</v>
      </c>
      <c r="O210" s="71">
        <v>3</v>
      </c>
      <c r="P210" s="60">
        <v>0</v>
      </c>
      <c r="Q210" s="60">
        <v>0</v>
      </c>
      <c r="R210" s="71">
        <v>2</v>
      </c>
      <c r="S210" s="60">
        <v>0</v>
      </c>
      <c r="T210" s="70">
        <v>1.4</v>
      </c>
      <c r="U210" s="71">
        <v>1.4</v>
      </c>
      <c r="V210" s="71">
        <v>1.3</v>
      </c>
      <c r="W210" s="71">
        <v>2.7</v>
      </c>
      <c r="X210" s="70">
        <v>58</v>
      </c>
      <c r="Y210" s="71">
        <v>21</v>
      </c>
      <c r="Z210" s="71">
        <v>72</v>
      </c>
      <c r="AA210" s="70">
        <v>0.22</v>
      </c>
      <c r="AB210" s="71">
        <v>7.0000000000000007E-2</v>
      </c>
      <c r="AC210" s="71">
        <v>0.28999999999999998</v>
      </c>
      <c r="AD210" s="71">
        <v>0.22</v>
      </c>
      <c r="AE210" s="71">
        <v>0.28999999999999998</v>
      </c>
      <c r="AF210" s="70">
        <v>0.1</v>
      </c>
      <c r="AG210" s="71">
        <v>0.09</v>
      </c>
      <c r="AH210" s="71">
        <v>0.2</v>
      </c>
      <c r="AI210" s="71">
        <v>0.1</v>
      </c>
      <c r="AJ210" s="71">
        <v>0.2</v>
      </c>
      <c r="AK210" s="63" t="s">
        <v>25</v>
      </c>
    </row>
    <row r="211" spans="1:37" ht="17.25" thickBot="1">
      <c r="A211" s="72">
        <v>275</v>
      </c>
      <c r="B211" s="57" t="s">
        <v>2639</v>
      </c>
      <c r="C211" s="58" t="s">
        <v>1817</v>
      </c>
      <c r="D211" s="69" t="s">
        <v>1809</v>
      </c>
      <c r="E211" s="58" t="s">
        <v>95</v>
      </c>
      <c r="F211" s="69" t="s">
        <v>4558</v>
      </c>
      <c r="G211" s="69">
        <v>1999</v>
      </c>
      <c r="H211" s="70">
        <v>22</v>
      </c>
      <c r="I211" s="71">
        <v>17</v>
      </c>
      <c r="J211" s="95">
        <v>1224</v>
      </c>
      <c r="K211" s="71">
        <v>13.6</v>
      </c>
      <c r="L211" s="70">
        <v>4</v>
      </c>
      <c r="M211" s="60">
        <v>0</v>
      </c>
      <c r="N211" s="71">
        <v>4</v>
      </c>
      <c r="O211" s="71">
        <v>4</v>
      </c>
      <c r="P211" s="60">
        <v>0</v>
      </c>
      <c r="Q211" s="60">
        <v>0</v>
      </c>
      <c r="R211" s="71">
        <v>4</v>
      </c>
      <c r="S211" s="60">
        <v>0</v>
      </c>
      <c r="T211" s="70">
        <v>3.6</v>
      </c>
      <c r="U211" s="71">
        <v>3.6</v>
      </c>
      <c r="V211" s="71">
        <v>1.6</v>
      </c>
      <c r="W211" s="71">
        <v>5.0999999999999996</v>
      </c>
      <c r="X211" s="70">
        <v>39</v>
      </c>
      <c r="Y211" s="71">
        <v>33</v>
      </c>
      <c r="Z211" s="71">
        <v>83</v>
      </c>
      <c r="AA211" s="70">
        <v>0.28999999999999998</v>
      </c>
      <c r="AB211" s="60">
        <v>0</v>
      </c>
      <c r="AC211" s="71">
        <v>0.28999999999999998</v>
      </c>
      <c r="AD211" s="71">
        <v>0.28999999999999998</v>
      </c>
      <c r="AE211" s="71">
        <v>0.28999999999999998</v>
      </c>
      <c r="AF211" s="70">
        <v>0.24</v>
      </c>
      <c r="AG211" s="71">
        <v>0.11</v>
      </c>
      <c r="AH211" s="71">
        <v>0.35</v>
      </c>
      <c r="AI211" s="71">
        <v>0.24</v>
      </c>
      <c r="AJ211" s="71">
        <v>0.35</v>
      </c>
      <c r="AK211" s="63" t="s">
        <v>25</v>
      </c>
    </row>
    <row r="212" spans="1:37" ht="17.25" thickBot="1">
      <c r="A212" s="72">
        <v>463</v>
      </c>
      <c r="B212" s="57" t="s">
        <v>318</v>
      </c>
      <c r="C212" s="58" t="s">
        <v>1823</v>
      </c>
      <c r="D212" s="69" t="s">
        <v>1818</v>
      </c>
      <c r="E212" s="58" t="s">
        <v>85</v>
      </c>
      <c r="F212" s="69" t="s">
        <v>4711</v>
      </c>
      <c r="G212" s="69">
        <v>1992</v>
      </c>
      <c r="H212" s="70">
        <v>20</v>
      </c>
      <c r="I212" s="71">
        <v>17</v>
      </c>
      <c r="J212" s="95">
        <v>1223</v>
      </c>
      <c r="K212" s="71">
        <v>13.6</v>
      </c>
      <c r="L212" s="70">
        <v>1</v>
      </c>
      <c r="M212" s="71">
        <v>1</v>
      </c>
      <c r="N212" s="71">
        <v>2</v>
      </c>
      <c r="O212" s="71">
        <v>1</v>
      </c>
      <c r="P212" s="60">
        <v>0</v>
      </c>
      <c r="Q212" s="60">
        <v>0</v>
      </c>
      <c r="R212" s="60">
        <v>0</v>
      </c>
      <c r="S212" s="60">
        <v>0</v>
      </c>
      <c r="T212" s="70">
        <v>1.7</v>
      </c>
      <c r="U212" s="71">
        <v>1.7</v>
      </c>
      <c r="V212" s="71">
        <v>1.7</v>
      </c>
      <c r="W212" s="71">
        <v>3.5</v>
      </c>
      <c r="X212" s="70">
        <v>18</v>
      </c>
      <c r="Y212" s="71">
        <v>28</v>
      </c>
      <c r="Z212" s="71">
        <v>37</v>
      </c>
      <c r="AA212" s="70">
        <v>7.0000000000000007E-2</v>
      </c>
      <c r="AB212" s="71">
        <v>7.0000000000000007E-2</v>
      </c>
      <c r="AC212" s="71">
        <v>0.15</v>
      </c>
      <c r="AD212" s="71">
        <v>7.0000000000000007E-2</v>
      </c>
      <c r="AE212" s="71">
        <v>0.15</v>
      </c>
      <c r="AF212" s="70">
        <v>0.13</v>
      </c>
      <c r="AG212" s="71">
        <v>0.13</v>
      </c>
      <c r="AH212" s="71">
        <v>0.25</v>
      </c>
      <c r="AI212" s="71">
        <v>0.13</v>
      </c>
      <c r="AJ212" s="71">
        <v>0.25</v>
      </c>
      <c r="AK212" s="63" t="s">
        <v>25</v>
      </c>
    </row>
    <row r="213" spans="1:37" ht="17.25" thickBot="1">
      <c r="A213" s="72">
        <v>13</v>
      </c>
      <c r="B213" s="57" t="s">
        <v>107</v>
      </c>
      <c r="C213" s="58" t="s">
        <v>1815</v>
      </c>
      <c r="D213" s="69" t="s">
        <v>104</v>
      </c>
      <c r="E213" s="58" t="s">
        <v>77</v>
      </c>
      <c r="F213" s="69" t="s">
        <v>4194</v>
      </c>
      <c r="G213" s="69">
        <v>1998</v>
      </c>
      <c r="H213" s="70">
        <v>20</v>
      </c>
      <c r="I213" s="71">
        <v>13</v>
      </c>
      <c r="J213" s="95">
        <v>1208</v>
      </c>
      <c r="K213" s="71">
        <v>13.4</v>
      </c>
      <c r="L213" s="59">
        <v>0</v>
      </c>
      <c r="M213" s="71">
        <v>1</v>
      </c>
      <c r="N213" s="71">
        <v>1</v>
      </c>
      <c r="O213" s="60">
        <v>0</v>
      </c>
      <c r="P213" s="60">
        <v>0</v>
      </c>
      <c r="Q213" s="60">
        <v>0</v>
      </c>
      <c r="R213" s="71">
        <v>4</v>
      </c>
      <c r="S213" s="60">
        <v>0</v>
      </c>
      <c r="T213" s="70">
        <v>0.7</v>
      </c>
      <c r="U213" s="71">
        <v>0.7</v>
      </c>
      <c r="V213" s="71">
        <v>2.2000000000000002</v>
      </c>
      <c r="W213" s="71">
        <v>2.8</v>
      </c>
      <c r="X213" s="70">
        <v>17</v>
      </c>
      <c r="Y213" s="71">
        <v>41</v>
      </c>
      <c r="Z213" s="71">
        <v>26</v>
      </c>
      <c r="AA213" s="59">
        <v>0</v>
      </c>
      <c r="AB213" s="71">
        <v>7.0000000000000007E-2</v>
      </c>
      <c r="AC213" s="71">
        <v>7.0000000000000007E-2</v>
      </c>
      <c r="AD213" s="60">
        <v>0</v>
      </c>
      <c r="AE213" s="71">
        <v>7.0000000000000007E-2</v>
      </c>
      <c r="AF213" s="70">
        <v>0.05</v>
      </c>
      <c r="AG213" s="71">
        <v>0.16</v>
      </c>
      <c r="AH213" s="71">
        <v>0.21</v>
      </c>
      <c r="AI213" s="71">
        <v>0.05</v>
      </c>
      <c r="AJ213" s="71">
        <v>0.21</v>
      </c>
      <c r="AK213" s="63" t="s">
        <v>25</v>
      </c>
    </row>
    <row r="214" spans="1:37" ht="17.25" thickBot="1">
      <c r="A214" s="72">
        <v>338</v>
      </c>
      <c r="B214" s="57" t="s">
        <v>3304</v>
      </c>
      <c r="C214" s="58" t="s">
        <v>1811</v>
      </c>
      <c r="D214" s="69" t="s">
        <v>103</v>
      </c>
      <c r="E214" s="58" t="s">
        <v>67</v>
      </c>
      <c r="F214" s="69" t="s">
        <v>4610</v>
      </c>
      <c r="G214" s="69">
        <v>2006</v>
      </c>
      <c r="H214" s="70">
        <v>17</v>
      </c>
      <c r="I214" s="71">
        <v>14</v>
      </c>
      <c r="J214" s="95">
        <v>1202</v>
      </c>
      <c r="K214" s="71">
        <v>13.4</v>
      </c>
      <c r="L214" s="70">
        <v>1</v>
      </c>
      <c r="M214" s="71">
        <v>3</v>
      </c>
      <c r="N214" s="71">
        <v>4</v>
      </c>
      <c r="O214" s="71">
        <v>1</v>
      </c>
      <c r="P214" s="60">
        <v>0</v>
      </c>
      <c r="Q214" s="60">
        <v>0</v>
      </c>
      <c r="R214" s="71">
        <v>1</v>
      </c>
      <c r="S214" s="60">
        <v>0</v>
      </c>
      <c r="T214" s="70">
        <v>1.2</v>
      </c>
      <c r="U214" s="71">
        <v>1.2</v>
      </c>
      <c r="V214" s="71">
        <v>1.7</v>
      </c>
      <c r="W214" s="71">
        <v>2.9</v>
      </c>
      <c r="X214" s="70">
        <v>14</v>
      </c>
      <c r="Y214" s="71">
        <v>53</v>
      </c>
      <c r="Z214" s="71">
        <v>54</v>
      </c>
      <c r="AA214" s="70">
        <v>7.0000000000000007E-2</v>
      </c>
      <c r="AB214" s="71">
        <v>0.22</v>
      </c>
      <c r="AC214" s="71">
        <v>0.3</v>
      </c>
      <c r="AD214" s="71">
        <v>7.0000000000000007E-2</v>
      </c>
      <c r="AE214" s="71">
        <v>0.3</v>
      </c>
      <c r="AF214" s="70">
        <v>0.09</v>
      </c>
      <c r="AG214" s="71">
        <v>0.13</v>
      </c>
      <c r="AH214" s="71">
        <v>0.22</v>
      </c>
      <c r="AI214" s="71">
        <v>0.09</v>
      </c>
      <c r="AJ214" s="71">
        <v>0.22</v>
      </c>
      <c r="AK214" s="63" t="s">
        <v>25</v>
      </c>
    </row>
    <row r="215" spans="1:37" ht="17.25" thickBot="1">
      <c r="A215" s="72">
        <v>145</v>
      </c>
      <c r="B215" s="57" t="s">
        <v>2878</v>
      </c>
      <c r="C215" s="58" t="s">
        <v>1843</v>
      </c>
      <c r="D215" s="69" t="s">
        <v>1818</v>
      </c>
      <c r="E215" s="58" t="s">
        <v>65</v>
      </c>
      <c r="F215" s="69" t="s">
        <v>4444</v>
      </c>
      <c r="G215" s="69">
        <v>2002</v>
      </c>
      <c r="H215" s="70">
        <v>20</v>
      </c>
      <c r="I215" s="71">
        <v>14</v>
      </c>
      <c r="J215" s="95">
        <v>1199</v>
      </c>
      <c r="K215" s="71">
        <v>13.3</v>
      </c>
      <c r="L215" s="70">
        <v>2</v>
      </c>
      <c r="M215" s="71">
        <v>5</v>
      </c>
      <c r="N215" s="71">
        <v>7</v>
      </c>
      <c r="O215" s="71">
        <v>2</v>
      </c>
      <c r="P215" s="60">
        <v>0</v>
      </c>
      <c r="Q215" s="60">
        <v>0</v>
      </c>
      <c r="R215" s="71">
        <v>3</v>
      </c>
      <c r="S215" s="60">
        <v>0</v>
      </c>
      <c r="T215" s="70">
        <v>1.4</v>
      </c>
      <c r="U215" s="71">
        <v>1.4</v>
      </c>
      <c r="V215" s="71">
        <v>3.4</v>
      </c>
      <c r="W215" s="71">
        <v>4.8</v>
      </c>
      <c r="X215" s="70">
        <v>166</v>
      </c>
      <c r="Y215" s="71">
        <v>45</v>
      </c>
      <c r="Z215" s="71">
        <v>221</v>
      </c>
      <c r="AA215" s="70">
        <v>0.15</v>
      </c>
      <c r="AB215" s="71">
        <v>0.38</v>
      </c>
      <c r="AC215" s="71">
        <v>0.53</v>
      </c>
      <c r="AD215" s="71">
        <v>0.15</v>
      </c>
      <c r="AE215" s="71">
        <v>0.53</v>
      </c>
      <c r="AF215" s="70">
        <v>0.11</v>
      </c>
      <c r="AG215" s="71">
        <v>0.25</v>
      </c>
      <c r="AH215" s="71">
        <v>0.36</v>
      </c>
      <c r="AI215" s="71">
        <v>0.11</v>
      </c>
      <c r="AJ215" s="71">
        <v>0.36</v>
      </c>
      <c r="AK215" s="63" t="s">
        <v>25</v>
      </c>
    </row>
    <row r="216" spans="1:37" ht="17.25" thickBot="1">
      <c r="A216" s="72">
        <v>253</v>
      </c>
      <c r="B216" s="57" t="s">
        <v>218</v>
      </c>
      <c r="C216" s="58" t="s">
        <v>1837</v>
      </c>
      <c r="D216" s="69" t="s">
        <v>102</v>
      </c>
      <c r="E216" s="58" t="s">
        <v>71</v>
      </c>
      <c r="F216" s="69" t="s">
        <v>4541</v>
      </c>
      <c r="G216" s="69">
        <v>2001</v>
      </c>
      <c r="H216" s="70">
        <v>21</v>
      </c>
      <c r="I216" s="71">
        <v>14</v>
      </c>
      <c r="J216" s="95">
        <v>1197</v>
      </c>
      <c r="K216" s="71">
        <v>13.3</v>
      </c>
      <c r="L216" s="70">
        <v>4</v>
      </c>
      <c r="M216" s="71">
        <v>6</v>
      </c>
      <c r="N216" s="71">
        <v>10</v>
      </c>
      <c r="O216" s="71">
        <v>4</v>
      </c>
      <c r="P216" s="60">
        <v>0</v>
      </c>
      <c r="Q216" s="60">
        <v>0</v>
      </c>
      <c r="R216" s="71">
        <v>1</v>
      </c>
      <c r="S216" s="60">
        <v>0</v>
      </c>
      <c r="T216" s="70">
        <v>5</v>
      </c>
      <c r="U216" s="71">
        <v>5</v>
      </c>
      <c r="V216" s="71">
        <v>3.7</v>
      </c>
      <c r="W216" s="71">
        <v>8.6999999999999993</v>
      </c>
      <c r="X216" s="70">
        <v>54</v>
      </c>
      <c r="Y216" s="71">
        <v>42</v>
      </c>
      <c r="Z216" s="71">
        <v>149</v>
      </c>
      <c r="AA216" s="70">
        <v>0.3</v>
      </c>
      <c r="AB216" s="71">
        <v>0.45</v>
      </c>
      <c r="AC216" s="71">
        <v>0.75</v>
      </c>
      <c r="AD216" s="71">
        <v>0.3</v>
      </c>
      <c r="AE216" s="71">
        <v>0.75</v>
      </c>
      <c r="AF216" s="70">
        <v>0.38</v>
      </c>
      <c r="AG216" s="71">
        <v>0.28000000000000003</v>
      </c>
      <c r="AH216" s="71">
        <v>0.66</v>
      </c>
      <c r="AI216" s="71">
        <v>0.38</v>
      </c>
      <c r="AJ216" s="71">
        <v>0.66</v>
      </c>
      <c r="AK216" s="63" t="s">
        <v>25</v>
      </c>
    </row>
    <row r="217" spans="1:37" ht="17.25" thickBot="1">
      <c r="A217" s="72">
        <v>322</v>
      </c>
      <c r="B217" s="57" t="s">
        <v>254</v>
      </c>
      <c r="C217" s="58" t="s">
        <v>1813</v>
      </c>
      <c r="D217" s="69" t="s">
        <v>102</v>
      </c>
      <c r="E217" s="58" t="s">
        <v>77</v>
      </c>
      <c r="F217" s="69" t="s">
        <v>4538</v>
      </c>
      <c r="G217" s="69">
        <v>1996</v>
      </c>
      <c r="H217" s="70">
        <v>23</v>
      </c>
      <c r="I217" s="71">
        <v>12</v>
      </c>
      <c r="J217" s="95">
        <v>1197</v>
      </c>
      <c r="K217" s="71">
        <v>13.3</v>
      </c>
      <c r="L217" s="70">
        <v>6</v>
      </c>
      <c r="M217" s="71">
        <v>3</v>
      </c>
      <c r="N217" s="71">
        <v>9</v>
      </c>
      <c r="O217" s="71">
        <v>6</v>
      </c>
      <c r="P217" s="60">
        <v>0</v>
      </c>
      <c r="Q217" s="60">
        <v>0</v>
      </c>
      <c r="R217" s="71">
        <v>5</v>
      </c>
      <c r="S217" s="60">
        <v>0</v>
      </c>
      <c r="T217" s="70">
        <v>5.3</v>
      </c>
      <c r="U217" s="71">
        <v>5.3</v>
      </c>
      <c r="V217" s="71">
        <v>2.2999999999999998</v>
      </c>
      <c r="W217" s="71">
        <v>7.6</v>
      </c>
      <c r="X217" s="70">
        <v>20</v>
      </c>
      <c r="Y217" s="71">
        <v>34</v>
      </c>
      <c r="Z217" s="71">
        <v>85</v>
      </c>
      <c r="AA217" s="70">
        <v>0.45</v>
      </c>
      <c r="AB217" s="71">
        <v>0.23</v>
      </c>
      <c r="AC217" s="71">
        <v>0.68</v>
      </c>
      <c r="AD217" s="71">
        <v>0.45</v>
      </c>
      <c r="AE217" s="71">
        <v>0.68</v>
      </c>
      <c r="AF217" s="70">
        <v>0.4</v>
      </c>
      <c r="AG217" s="71">
        <v>0.17</v>
      </c>
      <c r="AH217" s="71">
        <v>0.56999999999999995</v>
      </c>
      <c r="AI217" s="71">
        <v>0.4</v>
      </c>
      <c r="AJ217" s="71">
        <v>0.56999999999999995</v>
      </c>
      <c r="AK217" s="63" t="s">
        <v>25</v>
      </c>
    </row>
    <row r="218" spans="1:37" ht="17.25" thickBot="1">
      <c r="A218" s="72">
        <v>100</v>
      </c>
      <c r="B218" s="57" t="s">
        <v>2617</v>
      </c>
      <c r="C218" s="58" t="s">
        <v>1817</v>
      </c>
      <c r="D218" s="69" t="s">
        <v>103</v>
      </c>
      <c r="E218" s="58" t="s">
        <v>2599</v>
      </c>
      <c r="F218" s="69" t="s">
        <v>4402</v>
      </c>
      <c r="G218" s="69">
        <v>1999</v>
      </c>
      <c r="H218" s="70">
        <v>23</v>
      </c>
      <c r="I218" s="71">
        <v>11</v>
      </c>
      <c r="J218" s="95">
        <v>1186</v>
      </c>
      <c r="K218" s="71">
        <v>13.2</v>
      </c>
      <c r="L218" s="70">
        <v>3</v>
      </c>
      <c r="M218" s="60">
        <v>0</v>
      </c>
      <c r="N218" s="71">
        <v>3</v>
      </c>
      <c r="O218" s="71">
        <v>3</v>
      </c>
      <c r="P218" s="60">
        <v>0</v>
      </c>
      <c r="Q218" s="60">
        <v>0</v>
      </c>
      <c r="R218" s="71">
        <v>3</v>
      </c>
      <c r="S218" s="60">
        <v>0</v>
      </c>
      <c r="T218" s="70">
        <v>1.6</v>
      </c>
      <c r="U218" s="71">
        <v>1.6</v>
      </c>
      <c r="V218" s="71">
        <v>0.4</v>
      </c>
      <c r="W218" s="71">
        <v>2</v>
      </c>
      <c r="X218" s="70">
        <v>33</v>
      </c>
      <c r="Y218" s="71">
        <v>47</v>
      </c>
      <c r="Z218" s="71">
        <v>65</v>
      </c>
      <c r="AA218" s="70">
        <v>0.23</v>
      </c>
      <c r="AB218" s="60">
        <v>0</v>
      </c>
      <c r="AC218" s="71">
        <v>0.23</v>
      </c>
      <c r="AD218" s="71">
        <v>0.23</v>
      </c>
      <c r="AE218" s="71">
        <v>0.23</v>
      </c>
      <c r="AF218" s="70">
        <v>0.13</v>
      </c>
      <c r="AG218" s="71">
        <v>0.03</v>
      </c>
      <c r="AH218" s="71">
        <v>0.16</v>
      </c>
      <c r="AI218" s="71">
        <v>0.13</v>
      </c>
      <c r="AJ218" s="71">
        <v>0.16</v>
      </c>
      <c r="AK218" s="63" t="s">
        <v>25</v>
      </c>
    </row>
    <row r="219" spans="1:37" ht="17.25" thickBot="1">
      <c r="A219" s="72">
        <v>91</v>
      </c>
      <c r="B219" s="57" t="s">
        <v>139</v>
      </c>
      <c r="C219" s="58" t="s">
        <v>1821</v>
      </c>
      <c r="D219" s="69" t="s">
        <v>103</v>
      </c>
      <c r="E219" s="58" t="s">
        <v>69</v>
      </c>
      <c r="F219" s="69" t="s">
        <v>4202</v>
      </c>
      <c r="G219" s="69">
        <v>1992</v>
      </c>
      <c r="H219" s="70">
        <v>15</v>
      </c>
      <c r="I219" s="71">
        <v>15</v>
      </c>
      <c r="J219" s="95">
        <v>1177</v>
      </c>
      <c r="K219" s="71">
        <v>13.1</v>
      </c>
      <c r="L219" s="70">
        <v>1</v>
      </c>
      <c r="M219" s="71">
        <v>1</v>
      </c>
      <c r="N219" s="71">
        <v>2</v>
      </c>
      <c r="O219" s="71">
        <v>1</v>
      </c>
      <c r="P219" s="60">
        <v>0</v>
      </c>
      <c r="Q219" s="60">
        <v>0</v>
      </c>
      <c r="R219" s="71">
        <v>4</v>
      </c>
      <c r="S219" s="60">
        <v>0</v>
      </c>
      <c r="T219" s="70">
        <v>2.4</v>
      </c>
      <c r="U219" s="71">
        <v>2.4</v>
      </c>
      <c r="V219" s="71">
        <v>0.6</v>
      </c>
      <c r="W219" s="71">
        <v>3</v>
      </c>
      <c r="X219" s="70">
        <v>8</v>
      </c>
      <c r="Y219" s="71">
        <v>71</v>
      </c>
      <c r="Z219" s="71">
        <v>28</v>
      </c>
      <c r="AA219" s="70">
        <v>0.08</v>
      </c>
      <c r="AB219" s="71">
        <v>0.08</v>
      </c>
      <c r="AC219" s="71">
        <v>0.15</v>
      </c>
      <c r="AD219" s="71">
        <v>0.08</v>
      </c>
      <c r="AE219" s="71">
        <v>0.15</v>
      </c>
      <c r="AF219" s="70">
        <v>0.18</v>
      </c>
      <c r="AG219" s="71">
        <v>0.04</v>
      </c>
      <c r="AH219" s="71">
        <v>0.23</v>
      </c>
      <c r="AI219" s="71">
        <v>0.18</v>
      </c>
      <c r="AJ219" s="71">
        <v>0.23</v>
      </c>
      <c r="AK219" s="63" t="s">
        <v>25</v>
      </c>
    </row>
    <row r="220" spans="1:37" ht="17.25" thickBot="1">
      <c r="A220" s="72">
        <v>154</v>
      </c>
      <c r="B220" s="57" t="s">
        <v>366</v>
      </c>
      <c r="C220" s="58" t="s">
        <v>1847</v>
      </c>
      <c r="D220" s="69" t="s">
        <v>111</v>
      </c>
      <c r="E220" s="58" t="s">
        <v>67</v>
      </c>
      <c r="F220" s="69" t="s">
        <v>4452</v>
      </c>
      <c r="G220" s="69">
        <v>1989</v>
      </c>
      <c r="H220" s="70">
        <v>14</v>
      </c>
      <c r="I220" s="71">
        <v>13</v>
      </c>
      <c r="J220" s="95">
        <v>1175</v>
      </c>
      <c r="K220" s="71">
        <v>13.1</v>
      </c>
      <c r="L220" s="59">
        <v>0</v>
      </c>
      <c r="M220" s="60">
        <v>0</v>
      </c>
      <c r="N220" s="60">
        <v>0</v>
      </c>
      <c r="O220" s="60">
        <v>0</v>
      </c>
      <c r="P220" s="60">
        <v>0</v>
      </c>
      <c r="Q220" s="60">
        <v>0</v>
      </c>
      <c r="R220" s="71">
        <v>1</v>
      </c>
      <c r="S220" s="60">
        <v>0</v>
      </c>
      <c r="T220" s="59">
        <v>0</v>
      </c>
      <c r="U220" s="60">
        <v>0</v>
      </c>
      <c r="V220" s="71">
        <v>0.1</v>
      </c>
      <c r="W220" s="71">
        <v>0.1</v>
      </c>
      <c r="X220" s="59">
        <v>0</v>
      </c>
      <c r="Y220" s="60">
        <v>0</v>
      </c>
      <c r="Z220" s="60">
        <v>0</v>
      </c>
      <c r="AA220" s="59">
        <v>0</v>
      </c>
      <c r="AB220" s="60">
        <v>0</v>
      </c>
      <c r="AC220" s="60">
        <v>0</v>
      </c>
      <c r="AD220" s="60">
        <v>0</v>
      </c>
      <c r="AE220" s="60">
        <v>0</v>
      </c>
      <c r="AF220" s="59">
        <v>0</v>
      </c>
      <c r="AG220" s="71">
        <v>0.01</v>
      </c>
      <c r="AH220" s="71">
        <v>0.01</v>
      </c>
      <c r="AI220" s="60">
        <v>0</v>
      </c>
      <c r="AJ220" s="71">
        <v>0.01</v>
      </c>
      <c r="AK220" s="63" t="s">
        <v>25</v>
      </c>
    </row>
    <row r="221" spans="1:37" ht="17.25" thickBot="1">
      <c r="A221" s="72">
        <v>521</v>
      </c>
      <c r="B221" s="57" t="s">
        <v>2699</v>
      </c>
      <c r="C221" s="58" t="s">
        <v>1817</v>
      </c>
      <c r="D221" s="69" t="s">
        <v>111</v>
      </c>
      <c r="E221" s="58" t="s">
        <v>73</v>
      </c>
      <c r="F221" s="69" t="s">
        <v>4195</v>
      </c>
      <c r="G221" s="69">
        <v>2002</v>
      </c>
      <c r="H221" s="70">
        <v>13</v>
      </c>
      <c r="I221" s="71">
        <v>13</v>
      </c>
      <c r="J221" s="95">
        <v>1170</v>
      </c>
      <c r="K221" s="71">
        <v>13</v>
      </c>
      <c r="L221" s="59">
        <v>0</v>
      </c>
      <c r="M221" s="60">
        <v>0</v>
      </c>
      <c r="N221" s="60">
        <v>0</v>
      </c>
      <c r="O221" s="60">
        <v>0</v>
      </c>
      <c r="P221" s="60">
        <v>0</v>
      </c>
      <c r="Q221" s="60">
        <v>0</v>
      </c>
      <c r="R221" s="71">
        <v>2</v>
      </c>
      <c r="S221" s="60">
        <v>0</v>
      </c>
      <c r="T221" s="59">
        <v>0</v>
      </c>
      <c r="U221" s="60">
        <v>0</v>
      </c>
      <c r="V221" s="60">
        <v>0</v>
      </c>
      <c r="W221" s="60">
        <v>0</v>
      </c>
      <c r="X221" s="59">
        <v>0</v>
      </c>
      <c r="Y221" s="71">
        <v>2</v>
      </c>
      <c r="Z221" s="60">
        <v>0</v>
      </c>
      <c r="AA221" s="59">
        <v>0</v>
      </c>
      <c r="AB221" s="60">
        <v>0</v>
      </c>
      <c r="AC221" s="60">
        <v>0</v>
      </c>
      <c r="AD221" s="60">
        <v>0</v>
      </c>
      <c r="AE221" s="60">
        <v>0</v>
      </c>
      <c r="AF221" s="59">
        <v>0</v>
      </c>
      <c r="AG221" s="60">
        <v>0</v>
      </c>
      <c r="AH221" s="60">
        <v>0</v>
      </c>
      <c r="AI221" s="60">
        <v>0</v>
      </c>
      <c r="AJ221" s="60">
        <v>0</v>
      </c>
      <c r="AK221" s="63" t="s">
        <v>25</v>
      </c>
    </row>
    <row r="222" spans="1:37" ht="17.25" thickBot="1">
      <c r="A222" s="72">
        <v>298</v>
      </c>
      <c r="B222" s="57" t="s">
        <v>2642</v>
      </c>
      <c r="C222" s="58" t="s">
        <v>1837</v>
      </c>
      <c r="D222" s="69" t="s">
        <v>104</v>
      </c>
      <c r="E222" s="58" t="s">
        <v>2599</v>
      </c>
      <c r="F222" s="69" t="s">
        <v>4580</v>
      </c>
      <c r="G222" s="69">
        <v>1994</v>
      </c>
      <c r="H222" s="70">
        <v>14</v>
      </c>
      <c r="I222" s="71">
        <v>14</v>
      </c>
      <c r="J222" s="95">
        <v>1169</v>
      </c>
      <c r="K222" s="71">
        <v>13</v>
      </c>
      <c r="L222" s="70">
        <v>1</v>
      </c>
      <c r="M222" s="71">
        <v>1</v>
      </c>
      <c r="N222" s="71">
        <v>2</v>
      </c>
      <c r="O222" s="71">
        <v>1</v>
      </c>
      <c r="P222" s="60">
        <v>0</v>
      </c>
      <c r="Q222" s="60">
        <v>0</v>
      </c>
      <c r="R222" s="71">
        <v>4</v>
      </c>
      <c r="S222" s="60">
        <v>0</v>
      </c>
      <c r="T222" s="70">
        <v>1.1000000000000001</v>
      </c>
      <c r="U222" s="71">
        <v>1.1000000000000001</v>
      </c>
      <c r="V222" s="71">
        <v>0.6</v>
      </c>
      <c r="W222" s="71">
        <v>1.7</v>
      </c>
      <c r="X222" s="70">
        <v>6</v>
      </c>
      <c r="Y222" s="71">
        <v>37</v>
      </c>
      <c r="Z222" s="71">
        <v>2</v>
      </c>
      <c r="AA222" s="70">
        <v>0.08</v>
      </c>
      <c r="AB222" s="71">
        <v>0.08</v>
      </c>
      <c r="AC222" s="71">
        <v>0.15</v>
      </c>
      <c r="AD222" s="71">
        <v>0.08</v>
      </c>
      <c r="AE222" s="71">
        <v>0.15</v>
      </c>
      <c r="AF222" s="70">
        <v>0.08</v>
      </c>
      <c r="AG222" s="71">
        <v>0.04</v>
      </c>
      <c r="AH222" s="71">
        <v>0.12</v>
      </c>
      <c r="AI222" s="71">
        <v>0.08</v>
      </c>
      <c r="AJ222" s="71">
        <v>0.12</v>
      </c>
      <c r="AK222" s="63" t="s">
        <v>25</v>
      </c>
    </row>
    <row r="223" spans="1:37" ht="17.25" thickBot="1">
      <c r="A223" s="72">
        <v>116</v>
      </c>
      <c r="B223" s="57" t="s">
        <v>2618</v>
      </c>
      <c r="C223" s="58" t="s">
        <v>1831</v>
      </c>
      <c r="D223" s="69" t="s">
        <v>103</v>
      </c>
      <c r="E223" s="58" t="s">
        <v>2342</v>
      </c>
      <c r="F223" s="69" t="s">
        <v>4417</v>
      </c>
      <c r="G223" s="69">
        <v>1996</v>
      </c>
      <c r="H223" s="70">
        <v>15</v>
      </c>
      <c r="I223" s="71">
        <v>13</v>
      </c>
      <c r="J223" s="95">
        <v>1168</v>
      </c>
      <c r="K223" s="71">
        <v>13</v>
      </c>
      <c r="L223" s="59">
        <v>0</v>
      </c>
      <c r="M223" s="71">
        <v>1</v>
      </c>
      <c r="N223" s="71">
        <v>1</v>
      </c>
      <c r="O223" s="60">
        <v>0</v>
      </c>
      <c r="P223" s="60">
        <v>0</v>
      </c>
      <c r="Q223" s="60">
        <v>0</v>
      </c>
      <c r="R223" s="71">
        <v>5</v>
      </c>
      <c r="S223" s="60">
        <v>0</v>
      </c>
      <c r="T223" s="70">
        <v>0.2</v>
      </c>
      <c r="U223" s="71">
        <v>0.2</v>
      </c>
      <c r="V223" s="71">
        <v>0.8</v>
      </c>
      <c r="W223" s="71">
        <v>0.9</v>
      </c>
      <c r="X223" s="70">
        <v>9</v>
      </c>
      <c r="Y223" s="71">
        <v>61</v>
      </c>
      <c r="Z223" s="71">
        <v>11</v>
      </c>
      <c r="AA223" s="59">
        <v>0</v>
      </c>
      <c r="AB223" s="71">
        <v>0.08</v>
      </c>
      <c r="AC223" s="71">
        <v>0.08</v>
      </c>
      <c r="AD223" s="60">
        <v>0</v>
      </c>
      <c r="AE223" s="71">
        <v>0.08</v>
      </c>
      <c r="AF223" s="70">
        <v>0.01</v>
      </c>
      <c r="AG223" s="71">
        <v>0.06</v>
      </c>
      <c r="AH223" s="71">
        <v>7.0000000000000007E-2</v>
      </c>
      <c r="AI223" s="71">
        <v>0.01</v>
      </c>
      <c r="AJ223" s="71">
        <v>7.0000000000000007E-2</v>
      </c>
      <c r="AK223" s="63" t="s">
        <v>25</v>
      </c>
    </row>
    <row r="224" spans="1:37" ht="17.25" thickBot="1">
      <c r="A224" s="72">
        <v>89</v>
      </c>
      <c r="B224" s="57" t="s">
        <v>138</v>
      </c>
      <c r="C224" s="58" t="s">
        <v>1821</v>
      </c>
      <c r="D224" s="69" t="s">
        <v>104</v>
      </c>
      <c r="E224" s="58" t="s">
        <v>83</v>
      </c>
      <c r="F224" s="69" t="s">
        <v>4393</v>
      </c>
      <c r="G224" s="69">
        <v>1993</v>
      </c>
      <c r="H224" s="70">
        <v>18</v>
      </c>
      <c r="I224" s="71">
        <v>13</v>
      </c>
      <c r="J224" s="95">
        <v>1166</v>
      </c>
      <c r="K224" s="71">
        <v>13</v>
      </c>
      <c r="L224" s="59">
        <v>0</v>
      </c>
      <c r="M224" s="60">
        <v>0</v>
      </c>
      <c r="N224" s="60">
        <v>0</v>
      </c>
      <c r="O224" s="60">
        <v>0</v>
      </c>
      <c r="P224" s="60">
        <v>0</v>
      </c>
      <c r="Q224" s="60">
        <v>0</v>
      </c>
      <c r="R224" s="71">
        <v>3</v>
      </c>
      <c r="S224" s="60">
        <v>0</v>
      </c>
      <c r="T224" s="70">
        <v>0.6</v>
      </c>
      <c r="U224" s="71">
        <v>0.6</v>
      </c>
      <c r="V224" s="60">
        <v>0</v>
      </c>
      <c r="W224" s="71">
        <v>0.6</v>
      </c>
      <c r="X224" s="70">
        <v>4</v>
      </c>
      <c r="Y224" s="71">
        <v>47</v>
      </c>
      <c r="Z224" s="60">
        <v>0</v>
      </c>
      <c r="AA224" s="59">
        <v>0</v>
      </c>
      <c r="AB224" s="60">
        <v>0</v>
      </c>
      <c r="AC224" s="60">
        <v>0</v>
      </c>
      <c r="AD224" s="60">
        <v>0</v>
      </c>
      <c r="AE224" s="60">
        <v>0</v>
      </c>
      <c r="AF224" s="70">
        <v>0.04</v>
      </c>
      <c r="AG224" s="60">
        <v>0</v>
      </c>
      <c r="AH224" s="71">
        <v>0.05</v>
      </c>
      <c r="AI224" s="71">
        <v>0.04</v>
      </c>
      <c r="AJ224" s="71">
        <v>0.05</v>
      </c>
      <c r="AK224" s="63" t="s">
        <v>25</v>
      </c>
    </row>
    <row r="225" spans="1:37" ht="17.25" thickBot="1">
      <c r="A225" s="72">
        <v>189</v>
      </c>
      <c r="B225" s="57" t="s">
        <v>184</v>
      </c>
      <c r="C225" s="58" t="s">
        <v>1817</v>
      </c>
      <c r="D225" s="69" t="s">
        <v>1818</v>
      </c>
      <c r="E225" s="58" t="s">
        <v>79</v>
      </c>
      <c r="F225" s="69" t="s">
        <v>4486</v>
      </c>
      <c r="G225" s="69">
        <v>1999</v>
      </c>
      <c r="H225" s="70">
        <v>26</v>
      </c>
      <c r="I225" s="71">
        <v>12</v>
      </c>
      <c r="J225" s="95">
        <v>1163</v>
      </c>
      <c r="K225" s="71">
        <v>12.9</v>
      </c>
      <c r="L225" s="70">
        <v>5</v>
      </c>
      <c r="M225" s="71">
        <v>3</v>
      </c>
      <c r="N225" s="71">
        <v>8</v>
      </c>
      <c r="O225" s="71">
        <v>5</v>
      </c>
      <c r="P225" s="60">
        <v>0</v>
      </c>
      <c r="Q225" s="60">
        <v>0</v>
      </c>
      <c r="R225" s="60">
        <v>0</v>
      </c>
      <c r="S225" s="60">
        <v>0</v>
      </c>
      <c r="T225" s="70">
        <v>6</v>
      </c>
      <c r="U225" s="71">
        <v>6</v>
      </c>
      <c r="V225" s="71">
        <v>0.7</v>
      </c>
      <c r="W225" s="71">
        <v>6.8</v>
      </c>
      <c r="X225" s="70">
        <v>27</v>
      </c>
      <c r="Y225" s="71">
        <v>54</v>
      </c>
      <c r="Z225" s="71">
        <v>86</v>
      </c>
      <c r="AA225" s="70">
        <v>0.39</v>
      </c>
      <c r="AB225" s="71">
        <v>0.23</v>
      </c>
      <c r="AC225" s="71">
        <v>0.62</v>
      </c>
      <c r="AD225" s="71">
        <v>0.39</v>
      </c>
      <c r="AE225" s="71">
        <v>0.62</v>
      </c>
      <c r="AF225" s="70">
        <v>0.47</v>
      </c>
      <c r="AG225" s="71">
        <v>0.06</v>
      </c>
      <c r="AH225" s="71">
        <v>0.53</v>
      </c>
      <c r="AI225" s="71">
        <v>0.47</v>
      </c>
      <c r="AJ225" s="71">
        <v>0.53</v>
      </c>
      <c r="AK225" s="63" t="s">
        <v>25</v>
      </c>
    </row>
    <row r="226" spans="1:37" ht="17.25" thickBot="1">
      <c r="A226" s="72">
        <v>5</v>
      </c>
      <c r="B226" s="57" t="s">
        <v>2602</v>
      </c>
      <c r="C226" s="58" t="s">
        <v>1811</v>
      </c>
      <c r="D226" s="69" t="s">
        <v>102</v>
      </c>
      <c r="E226" s="58" t="s">
        <v>2599</v>
      </c>
      <c r="F226" s="69" t="s">
        <v>4318</v>
      </c>
      <c r="G226" s="69">
        <v>1998</v>
      </c>
      <c r="H226" s="70">
        <v>23</v>
      </c>
      <c r="I226" s="71">
        <v>13</v>
      </c>
      <c r="J226" s="95">
        <v>1162</v>
      </c>
      <c r="K226" s="71">
        <v>12.9</v>
      </c>
      <c r="L226" s="70">
        <v>9</v>
      </c>
      <c r="M226" s="60">
        <v>0</v>
      </c>
      <c r="N226" s="71">
        <v>9</v>
      </c>
      <c r="O226" s="71">
        <v>9</v>
      </c>
      <c r="P226" s="60">
        <v>0</v>
      </c>
      <c r="Q226" s="60">
        <v>0</v>
      </c>
      <c r="R226" s="71">
        <v>1</v>
      </c>
      <c r="S226" s="60">
        <v>0</v>
      </c>
      <c r="T226" s="70">
        <v>5.9</v>
      </c>
      <c r="U226" s="71">
        <v>5.9</v>
      </c>
      <c r="V226" s="71">
        <v>0.7</v>
      </c>
      <c r="W226" s="71">
        <v>6.6</v>
      </c>
      <c r="X226" s="70">
        <v>15</v>
      </c>
      <c r="Y226" s="71">
        <v>19</v>
      </c>
      <c r="Z226" s="71">
        <v>90</v>
      </c>
      <c r="AA226" s="70">
        <v>0.7</v>
      </c>
      <c r="AB226" s="60">
        <v>0</v>
      </c>
      <c r="AC226" s="71">
        <v>0.7</v>
      </c>
      <c r="AD226" s="71">
        <v>0.7</v>
      </c>
      <c r="AE226" s="71">
        <v>0.7</v>
      </c>
      <c r="AF226" s="70">
        <v>0.44</v>
      </c>
      <c r="AG226" s="71">
        <v>0.05</v>
      </c>
      <c r="AH226" s="71">
        <v>0.49</v>
      </c>
      <c r="AI226" s="71">
        <v>0.44</v>
      </c>
      <c r="AJ226" s="71">
        <v>0.49</v>
      </c>
      <c r="AK226" s="63" t="s">
        <v>25</v>
      </c>
    </row>
    <row r="227" spans="1:37" ht="17.25" thickBot="1">
      <c r="A227" s="72">
        <v>430</v>
      </c>
      <c r="B227" s="57" t="s">
        <v>297</v>
      </c>
      <c r="C227" s="58" t="s">
        <v>1825</v>
      </c>
      <c r="D227" s="69" t="s">
        <v>102</v>
      </c>
      <c r="E227" s="58" t="s">
        <v>75</v>
      </c>
      <c r="F227" s="69" t="s">
        <v>4685</v>
      </c>
      <c r="G227" s="69">
        <v>1993</v>
      </c>
      <c r="H227" s="70">
        <v>24</v>
      </c>
      <c r="I227" s="71">
        <v>14</v>
      </c>
      <c r="J227" s="95">
        <v>1161</v>
      </c>
      <c r="K227" s="71">
        <v>12.9</v>
      </c>
      <c r="L227" s="70">
        <v>5</v>
      </c>
      <c r="M227" s="71">
        <v>2</v>
      </c>
      <c r="N227" s="71">
        <v>7</v>
      </c>
      <c r="O227" s="71">
        <v>5</v>
      </c>
      <c r="P227" s="60">
        <v>0</v>
      </c>
      <c r="Q227" s="60">
        <v>0</v>
      </c>
      <c r="R227" s="71">
        <v>3</v>
      </c>
      <c r="S227" s="60">
        <v>0</v>
      </c>
      <c r="T227" s="70">
        <v>3.6</v>
      </c>
      <c r="U227" s="71">
        <v>3.6</v>
      </c>
      <c r="V227" s="71">
        <v>1.7</v>
      </c>
      <c r="W227" s="71">
        <v>5.3</v>
      </c>
      <c r="X227" s="70">
        <v>30</v>
      </c>
      <c r="Y227" s="71">
        <v>37</v>
      </c>
      <c r="Z227" s="71">
        <v>77</v>
      </c>
      <c r="AA227" s="70">
        <v>0.39</v>
      </c>
      <c r="AB227" s="71">
        <v>0.16</v>
      </c>
      <c r="AC227" s="71">
        <v>0.54</v>
      </c>
      <c r="AD227" s="71">
        <v>0.39</v>
      </c>
      <c r="AE227" s="71">
        <v>0.54</v>
      </c>
      <c r="AF227" s="70">
        <v>0.28000000000000003</v>
      </c>
      <c r="AG227" s="71">
        <v>0.13</v>
      </c>
      <c r="AH227" s="71">
        <v>0.4</v>
      </c>
      <c r="AI227" s="71">
        <v>0.28000000000000003</v>
      </c>
      <c r="AJ227" s="71">
        <v>0.4</v>
      </c>
      <c r="AK227" s="63" t="s">
        <v>25</v>
      </c>
    </row>
    <row r="228" spans="1:37" ht="17.25" thickBot="1">
      <c r="A228" s="72">
        <v>365</v>
      </c>
      <c r="B228" s="57" t="s">
        <v>275</v>
      </c>
      <c r="C228" s="58" t="s">
        <v>1850</v>
      </c>
      <c r="D228" s="69" t="s">
        <v>104</v>
      </c>
      <c r="E228" s="58" t="s">
        <v>87</v>
      </c>
      <c r="F228" s="69" t="s">
        <v>4633</v>
      </c>
      <c r="G228" s="69">
        <v>1996</v>
      </c>
      <c r="H228" s="70">
        <v>16</v>
      </c>
      <c r="I228" s="71">
        <v>12</v>
      </c>
      <c r="J228" s="95">
        <v>1160</v>
      </c>
      <c r="K228" s="71">
        <v>12.9</v>
      </c>
      <c r="L228" s="70">
        <v>1</v>
      </c>
      <c r="M228" s="60">
        <v>0</v>
      </c>
      <c r="N228" s="71">
        <v>1</v>
      </c>
      <c r="O228" s="71">
        <v>1</v>
      </c>
      <c r="P228" s="60">
        <v>0</v>
      </c>
      <c r="Q228" s="60">
        <v>0</v>
      </c>
      <c r="R228" s="71">
        <v>4</v>
      </c>
      <c r="S228" s="71">
        <v>1</v>
      </c>
      <c r="T228" s="70">
        <v>1.1000000000000001</v>
      </c>
      <c r="U228" s="71">
        <v>1.1000000000000001</v>
      </c>
      <c r="V228" s="71">
        <v>0.1</v>
      </c>
      <c r="W228" s="71">
        <v>1.2</v>
      </c>
      <c r="X228" s="70">
        <v>12</v>
      </c>
      <c r="Y228" s="71">
        <v>30</v>
      </c>
      <c r="Z228" s="71">
        <v>6</v>
      </c>
      <c r="AA228" s="70">
        <v>0.08</v>
      </c>
      <c r="AB228" s="60">
        <v>0</v>
      </c>
      <c r="AC228" s="71">
        <v>0.08</v>
      </c>
      <c r="AD228" s="71">
        <v>0.08</v>
      </c>
      <c r="AE228" s="71">
        <v>0.08</v>
      </c>
      <c r="AF228" s="70">
        <v>0.08</v>
      </c>
      <c r="AG228" s="71">
        <v>0.01</v>
      </c>
      <c r="AH228" s="71">
        <v>0.09</v>
      </c>
      <c r="AI228" s="71">
        <v>0.08</v>
      </c>
      <c r="AJ228" s="71">
        <v>0.09</v>
      </c>
      <c r="AK228" s="63" t="s">
        <v>25</v>
      </c>
    </row>
    <row r="229" spans="1:37" ht="17.25" thickBot="1">
      <c r="A229" s="72">
        <v>307</v>
      </c>
      <c r="B229" s="57" t="s">
        <v>244</v>
      </c>
      <c r="C229" s="58" t="s">
        <v>1811</v>
      </c>
      <c r="D229" s="69" t="s">
        <v>104</v>
      </c>
      <c r="E229" s="58" t="s">
        <v>69</v>
      </c>
      <c r="F229" s="69" t="s">
        <v>4588</v>
      </c>
      <c r="G229" s="69">
        <v>1993</v>
      </c>
      <c r="H229" s="70">
        <v>16</v>
      </c>
      <c r="I229" s="71">
        <v>13</v>
      </c>
      <c r="J229" s="95">
        <v>1158</v>
      </c>
      <c r="K229" s="71">
        <v>12.9</v>
      </c>
      <c r="L229" s="70">
        <v>1</v>
      </c>
      <c r="M229" s="71">
        <v>2</v>
      </c>
      <c r="N229" s="71">
        <v>3</v>
      </c>
      <c r="O229" s="71">
        <v>1</v>
      </c>
      <c r="P229" s="60">
        <v>0</v>
      </c>
      <c r="Q229" s="60">
        <v>0</v>
      </c>
      <c r="R229" s="71">
        <v>3</v>
      </c>
      <c r="S229" s="60">
        <v>0</v>
      </c>
      <c r="T229" s="70">
        <v>1.7</v>
      </c>
      <c r="U229" s="71">
        <v>1.7</v>
      </c>
      <c r="V229" s="71">
        <v>1.2</v>
      </c>
      <c r="W229" s="71">
        <v>3</v>
      </c>
      <c r="X229" s="70">
        <v>12</v>
      </c>
      <c r="Y229" s="71">
        <v>54</v>
      </c>
      <c r="Z229" s="71">
        <v>1</v>
      </c>
      <c r="AA229" s="70">
        <v>0.08</v>
      </c>
      <c r="AB229" s="71">
        <v>0.16</v>
      </c>
      <c r="AC229" s="71">
        <v>0.23</v>
      </c>
      <c r="AD229" s="71">
        <v>0.08</v>
      </c>
      <c r="AE229" s="71">
        <v>0.23</v>
      </c>
      <c r="AF229" s="70">
        <v>0.13</v>
      </c>
      <c r="AG229" s="71">
        <v>0.1</v>
      </c>
      <c r="AH229" s="71">
        <v>0.23</v>
      </c>
      <c r="AI229" s="71">
        <v>0.13</v>
      </c>
      <c r="AJ229" s="71">
        <v>0.23</v>
      </c>
      <c r="AK229" s="63" t="s">
        <v>25</v>
      </c>
    </row>
    <row r="230" spans="1:37" ht="17.25" thickBot="1">
      <c r="A230" s="72">
        <v>140</v>
      </c>
      <c r="B230" s="57" t="s">
        <v>163</v>
      </c>
      <c r="C230" s="58" t="s">
        <v>1813</v>
      </c>
      <c r="D230" s="69" t="s">
        <v>104</v>
      </c>
      <c r="E230" s="58" t="s">
        <v>75</v>
      </c>
      <c r="F230" s="69" t="s">
        <v>4439</v>
      </c>
      <c r="G230" s="69">
        <v>1997</v>
      </c>
      <c r="H230" s="70">
        <v>15</v>
      </c>
      <c r="I230" s="71">
        <v>13</v>
      </c>
      <c r="J230" s="95">
        <v>1155</v>
      </c>
      <c r="K230" s="71">
        <v>12.8</v>
      </c>
      <c r="L230" s="59">
        <v>0</v>
      </c>
      <c r="M230" s="60">
        <v>0</v>
      </c>
      <c r="N230" s="60">
        <v>0</v>
      </c>
      <c r="O230" s="60">
        <v>0</v>
      </c>
      <c r="P230" s="60">
        <v>0</v>
      </c>
      <c r="Q230" s="60">
        <v>0</v>
      </c>
      <c r="R230" s="71">
        <v>2</v>
      </c>
      <c r="S230" s="60">
        <v>0</v>
      </c>
      <c r="T230" s="70">
        <v>0.2</v>
      </c>
      <c r="U230" s="71">
        <v>0.2</v>
      </c>
      <c r="V230" s="60">
        <v>0</v>
      </c>
      <c r="W230" s="71">
        <v>0.2</v>
      </c>
      <c r="X230" s="70">
        <v>11</v>
      </c>
      <c r="Y230" s="71">
        <v>64</v>
      </c>
      <c r="Z230" s="71">
        <v>1</v>
      </c>
      <c r="AA230" s="59">
        <v>0</v>
      </c>
      <c r="AB230" s="60">
        <v>0</v>
      </c>
      <c r="AC230" s="60">
        <v>0</v>
      </c>
      <c r="AD230" s="60">
        <v>0</v>
      </c>
      <c r="AE230" s="60">
        <v>0</v>
      </c>
      <c r="AF230" s="70">
        <v>0.01</v>
      </c>
      <c r="AG230" s="60">
        <v>0</v>
      </c>
      <c r="AH230" s="71">
        <v>0.01</v>
      </c>
      <c r="AI230" s="71">
        <v>0.01</v>
      </c>
      <c r="AJ230" s="71">
        <v>0.01</v>
      </c>
      <c r="AK230" s="63" t="s">
        <v>25</v>
      </c>
    </row>
    <row r="231" spans="1:37" ht="17.25" thickBot="1">
      <c r="A231" s="72">
        <v>247</v>
      </c>
      <c r="B231" s="57" t="s">
        <v>2868</v>
      </c>
      <c r="C231" s="58" t="s">
        <v>1821</v>
      </c>
      <c r="D231" s="69" t="s">
        <v>102</v>
      </c>
      <c r="E231" s="58" t="s">
        <v>63</v>
      </c>
      <c r="F231" s="69" t="s">
        <v>4535</v>
      </c>
      <c r="G231" s="69">
        <v>1997</v>
      </c>
      <c r="H231" s="70">
        <v>19</v>
      </c>
      <c r="I231" s="71">
        <v>13</v>
      </c>
      <c r="J231" s="95">
        <v>1141</v>
      </c>
      <c r="K231" s="71">
        <v>12.7</v>
      </c>
      <c r="L231" s="70">
        <v>4</v>
      </c>
      <c r="M231" s="71">
        <v>3</v>
      </c>
      <c r="N231" s="71">
        <v>7</v>
      </c>
      <c r="O231" s="71">
        <v>4</v>
      </c>
      <c r="P231" s="60">
        <v>0</v>
      </c>
      <c r="Q231" s="60">
        <v>0</v>
      </c>
      <c r="R231" s="71">
        <v>5</v>
      </c>
      <c r="S231" s="60">
        <v>0</v>
      </c>
      <c r="T231" s="70">
        <v>5.4</v>
      </c>
      <c r="U231" s="71">
        <v>5.4</v>
      </c>
      <c r="V231" s="71">
        <v>2.6</v>
      </c>
      <c r="W231" s="71">
        <v>8</v>
      </c>
      <c r="X231" s="70">
        <v>28</v>
      </c>
      <c r="Y231" s="71">
        <v>36</v>
      </c>
      <c r="Z231" s="71">
        <v>116</v>
      </c>
      <c r="AA231" s="70">
        <v>0.32</v>
      </c>
      <c r="AB231" s="71">
        <v>0.24</v>
      </c>
      <c r="AC231" s="71">
        <v>0.55000000000000004</v>
      </c>
      <c r="AD231" s="71">
        <v>0.32</v>
      </c>
      <c r="AE231" s="71">
        <v>0.55000000000000004</v>
      </c>
      <c r="AF231" s="70">
        <v>0.42</v>
      </c>
      <c r="AG231" s="71">
        <v>0.21</v>
      </c>
      <c r="AH231" s="71">
        <v>0.63</v>
      </c>
      <c r="AI231" s="71">
        <v>0.42</v>
      </c>
      <c r="AJ231" s="71">
        <v>0.63</v>
      </c>
      <c r="AK231" s="63" t="s">
        <v>25</v>
      </c>
    </row>
    <row r="232" spans="1:37" ht="17.25" thickBot="1">
      <c r="A232" s="72">
        <v>427</v>
      </c>
      <c r="B232" s="57" t="s">
        <v>296</v>
      </c>
      <c r="C232" s="58" t="s">
        <v>1811</v>
      </c>
      <c r="D232" s="69" t="s">
        <v>103</v>
      </c>
      <c r="E232" s="58" t="s">
        <v>75</v>
      </c>
      <c r="F232" s="69" t="s">
        <v>4683</v>
      </c>
      <c r="G232" s="69">
        <v>1995</v>
      </c>
      <c r="H232" s="70">
        <v>22</v>
      </c>
      <c r="I232" s="71">
        <v>13</v>
      </c>
      <c r="J232" s="95">
        <v>1137</v>
      </c>
      <c r="K232" s="71">
        <v>12.6</v>
      </c>
      <c r="L232" s="59">
        <v>0</v>
      </c>
      <c r="M232" s="71">
        <v>1</v>
      </c>
      <c r="N232" s="71">
        <v>1</v>
      </c>
      <c r="O232" s="60">
        <v>0</v>
      </c>
      <c r="P232" s="60">
        <v>0</v>
      </c>
      <c r="Q232" s="60">
        <v>0</v>
      </c>
      <c r="R232" s="71">
        <v>4</v>
      </c>
      <c r="S232" s="60">
        <v>0</v>
      </c>
      <c r="T232" s="70">
        <v>0.2</v>
      </c>
      <c r="U232" s="71">
        <v>0.2</v>
      </c>
      <c r="V232" s="71">
        <v>0.9</v>
      </c>
      <c r="W232" s="71">
        <v>1.1000000000000001</v>
      </c>
      <c r="X232" s="70">
        <v>9</v>
      </c>
      <c r="Y232" s="71">
        <v>45</v>
      </c>
      <c r="Z232" s="71">
        <v>34</v>
      </c>
      <c r="AA232" s="59">
        <v>0</v>
      </c>
      <c r="AB232" s="71">
        <v>0.08</v>
      </c>
      <c r="AC232" s="71">
        <v>0.08</v>
      </c>
      <c r="AD232" s="60">
        <v>0</v>
      </c>
      <c r="AE232" s="71">
        <v>0.08</v>
      </c>
      <c r="AF232" s="70">
        <v>0.02</v>
      </c>
      <c r="AG232" s="71">
        <v>7.0000000000000007E-2</v>
      </c>
      <c r="AH232" s="71">
        <v>0.09</v>
      </c>
      <c r="AI232" s="71">
        <v>0.02</v>
      </c>
      <c r="AJ232" s="71">
        <v>0.09</v>
      </c>
      <c r="AK232" s="63" t="s">
        <v>25</v>
      </c>
    </row>
    <row r="233" spans="1:37" ht="17.25" thickBot="1">
      <c r="A233" s="72">
        <v>250</v>
      </c>
      <c r="B233" s="57" t="s">
        <v>216</v>
      </c>
      <c r="C233" s="58" t="s">
        <v>1821</v>
      </c>
      <c r="D233" s="69" t="s">
        <v>1809</v>
      </c>
      <c r="E233" s="58" t="s">
        <v>67</v>
      </c>
      <c r="F233" s="69" t="s">
        <v>4538</v>
      </c>
      <c r="G233" s="69">
        <v>1996</v>
      </c>
      <c r="H233" s="70">
        <v>16</v>
      </c>
      <c r="I233" s="71">
        <v>14</v>
      </c>
      <c r="J233" s="95">
        <v>1133</v>
      </c>
      <c r="K233" s="71">
        <v>12.6</v>
      </c>
      <c r="L233" s="70">
        <v>2</v>
      </c>
      <c r="M233" s="71">
        <v>1</v>
      </c>
      <c r="N233" s="71">
        <v>3</v>
      </c>
      <c r="O233" s="71">
        <v>2</v>
      </c>
      <c r="P233" s="60">
        <v>0</v>
      </c>
      <c r="Q233" s="60">
        <v>0</v>
      </c>
      <c r="R233" s="71">
        <v>5</v>
      </c>
      <c r="S233" s="60">
        <v>0</v>
      </c>
      <c r="T233" s="70">
        <v>2.2999999999999998</v>
      </c>
      <c r="U233" s="71">
        <v>2.2999999999999998</v>
      </c>
      <c r="V233" s="71">
        <v>2</v>
      </c>
      <c r="W233" s="71">
        <v>4.3</v>
      </c>
      <c r="X233" s="70">
        <v>21</v>
      </c>
      <c r="Y233" s="71">
        <v>47</v>
      </c>
      <c r="Z233" s="71">
        <v>58</v>
      </c>
      <c r="AA233" s="70">
        <v>0.16</v>
      </c>
      <c r="AB233" s="71">
        <v>0.08</v>
      </c>
      <c r="AC233" s="71">
        <v>0.24</v>
      </c>
      <c r="AD233" s="71">
        <v>0.16</v>
      </c>
      <c r="AE233" s="71">
        <v>0.24</v>
      </c>
      <c r="AF233" s="70">
        <v>0.18</v>
      </c>
      <c r="AG233" s="71">
        <v>0.16</v>
      </c>
      <c r="AH233" s="71">
        <v>0.34</v>
      </c>
      <c r="AI233" s="71">
        <v>0.18</v>
      </c>
      <c r="AJ233" s="71">
        <v>0.34</v>
      </c>
      <c r="AK233" s="63" t="s">
        <v>25</v>
      </c>
    </row>
    <row r="234" spans="1:37" ht="17.25" thickBot="1">
      <c r="A234" s="72">
        <v>519</v>
      </c>
      <c r="B234" s="57" t="s">
        <v>343</v>
      </c>
      <c r="C234" s="58" t="s">
        <v>1817</v>
      </c>
      <c r="D234" s="69" t="s">
        <v>104</v>
      </c>
      <c r="E234" s="58" t="s">
        <v>73</v>
      </c>
      <c r="F234" s="69" t="s">
        <v>4759</v>
      </c>
      <c r="G234" s="69">
        <v>1992</v>
      </c>
      <c r="H234" s="70">
        <v>20</v>
      </c>
      <c r="I234" s="71">
        <v>11</v>
      </c>
      <c r="J234" s="95">
        <v>1132</v>
      </c>
      <c r="K234" s="71">
        <v>12.6</v>
      </c>
      <c r="L234" s="59">
        <v>0</v>
      </c>
      <c r="M234" s="71">
        <v>1</v>
      </c>
      <c r="N234" s="71">
        <v>1</v>
      </c>
      <c r="O234" s="60">
        <v>0</v>
      </c>
      <c r="P234" s="60">
        <v>0</v>
      </c>
      <c r="Q234" s="60">
        <v>0</v>
      </c>
      <c r="R234" s="71">
        <v>2</v>
      </c>
      <c r="S234" s="60">
        <v>0</v>
      </c>
      <c r="T234" s="70">
        <v>0.1</v>
      </c>
      <c r="U234" s="71">
        <v>0.1</v>
      </c>
      <c r="V234" s="71">
        <v>0.4</v>
      </c>
      <c r="W234" s="71">
        <v>0.5</v>
      </c>
      <c r="X234" s="70">
        <v>20</v>
      </c>
      <c r="Y234" s="71">
        <v>71</v>
      </c>
      <c r="Z234" s="71">
        <v>39</v>
      </c>
      <c r="AA234" s="59">
        <v>0</v>
      </c>
      <c r="AB234" s="71">
        <v>0.08</v>
      </c>
      <c r="AC234" s="71">
        <v>0.08</v>
      </c>
      <c r="AD234" s="60">
        <v>0</v>
      </c>
      <c r="AE234" s="71">
        <v>0.08</v>
      </c>
      <c r="AF234" s="70">
        <v>0.01</v>
      </c>
      <c r="AG234" s="71">
        <v>0.03</v>
      </c>
      <c r="AH234" s="71">
        <v>0.04</v>
      </c>
      <c r="AI234" s="71">
        <v>0.01</v>
      </c>
      <c r="AJ234" s="71">
        <v>0.04</v>
      </c>
      <c r="AK234" s="63" t="s">
        <v>25</v>
      </c>
    </row>
    <row r="235" spans="1:37" ht="17.25" thickBot="1">
      <c r="A235" s="72">
        <v>359</v>
      </c>
      <c r="B235" s="57" t="s">
        <v>373</v>
      </c>
      <c r="C235" s="58" t="s">
        <v>1867</v>
      </c>
      <c r="D235" s="69" t="s">
        <v>103</v>
      </c>
      <c r="E235" s="58" t="s">
        <v>2599</v>
      </c>
      <c r="F235" s="69" t="s">
        <v>4630</v>
      </c>
      <c r="G235" s="69">
        <v>1994</v>
      </c>
      <c r="H235" s="70">
        <v>13</v>
      </c>
      <c r="I235" s="71">
        <v>13</v>
      </c>
      <c r="J235" s="95">
        <v>1130</v>
      </c>
      <c r="K235" s="71">
        <v>12.6</v>
      </c>
      <c r="L235" s="59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71">
        <v>5</v>
      </c>
      <c r="S235" s="60">
        <v>0</v>
      </c>
      <c r="T235" s="70">
        <v>0.2</v>
      </c>
      <c r="U235" s="71">
        <v>0.2</v>
      </c>
      <c r="V235" s="71">
        <v>0.4</v>
      </c>
      <c r="W235" s="71">
        <v>0.6</v>
      </c>
      <c r="X235" s="70">
        <v>1</v>
      </c>
      <c r="Y235" s="71">
        <v>36</v>
      </c>
      <c r="Z235" s="71">
        <v>5</v>
      </c>
      <c r="AA235" s="59">
        <v>0</v>
      </c>
      <c r="AB235" s="60">
        <v>0</v>
      </c>
      <c r="AC235" s="60">
        <v>0</v>
      </c>
      <c r="AD235" s="60">
        <v>0</v>
      </c>
      <c r="AE235" s="60">
        <v>0</v>
      </c>
      <c r="AF235" s="70">
        <v>0.01</v>
      </c>
      <c r="AG235" s="71">
        <v>0.03</v>
      </c>
      <c r="AH235" s="71">
        <v>0.05</v>
      </c>
      <c r="AI235" s="71">
        <v>0.01</v>
      </c>
      <c r="AJ235" s="71">
        <v>0.05</v>
      </c>
      <c r="AK235" s="63" t="s">
        <v>25</v>
      </c>
    </row>
    <row r="236" spans="1:37" ht="17.25" thickBot="1">
      <c r="A236" s="72">
        <v>186</v>
      </c>
      <c r="B236" s="57" t="s">
        <v>2628</v>
      </c>
      <c r="C236" s="58" t="s">
        <v>2629</v>
      </c>
      <c r="D236" s="69" t="s">
        <v>102</v>
      </c>
      <c r="E236" s="58" t="s">
        <v>2342</v>
      </c>
      <c r="F236" s="69" t="s">
        <v>4483</v>
      </c>
      <c r="G236" s="69">
        <v>2000</v>
      </c>
      <c r="H236" s="70">
        <v>14</v>
      </c>
      <c r="I236" s="71">
        <v>13</v>
      </c>
      <c r="J236" s="95">
        <v>1128</v>
      </c>
      <c r="K236" s="71">
        <v>12.5</v>
      </c>
      <c r="L236" s="70">
        <v>4</v>
      </c>
      <c r="M236" s="71">
        <v>3</v>
      </c>
      <c r="N236" s="71">
        <v>7</v>
      </c>
      <c r="O236" s="71">
        <v>4</v>
      </c>
      <c r="P236" s="60">
        <v>0</v>
      </c>
      <c r="Q236" s="60">
        <v>0</v>
      </c>
      <c r="R236" s="60">
        <v>0</v>
      </c>
      <c r="S236" s="71">
        <v>1</v>
      </c>
      <c r="T236" s="70">
        <v>2</v>
      </c>
      <c r="U236" s="71">
        <v>2</v>
      </c>
      <c r="V236" s="71">
        <v>1.3</v>
      </c>
      <c r="W236" s="71">
        <v>3.4</v>
      </c>
      <c r="X236" s="70">
        <v>32</v>
      </c>
      <c r="Y236" s="71">
        <v>16</v>
      </c>
      <c r="Z236" s="71">
        <v>50</v>
      </c>
      <c r="AA236" s="70">
        <v>0.32</v>
      </c>
      <c r="AB236" s="71">
        <v>0.24</v>
      </c>
      <c r="AC236" s="71">
        <v>0.56000000000000005</v>
      </c>
      <c r="AD236" s="71">
        <v>0.32</v>
      </c>
      <c r="AE236" s="71">
        <v>0.56000000000000005</v>
      </c>
      <c r="AF236" s="70">
        <v>0.16</v>
      </c>
      <c r="AG236" s="71">
        <v>0.1</v>
      </c>
      <c r="AH236" s="71">
        <v>0.27</v>
      </c>
      <c r="AI236" s="71">
        <v>0.16</v>
      </c>
      <c r="AJ236" s="71">
        <v>0.27</v>
      </c>
      <c r="AK236" s="63" t="s">
        <v>25</v>
      </c>
    </row>
    <row r="237" spans="1:37" ht="17.25" thickBot="1">
      <c r="A237" s="72">
        <v>122</v>
      </c>
      <c r="B237" s="57" t="s">
        <v>156</v>
      </c>
      <c r="C237" s="58" t="s">
        <v>1821</v>
      </c>
      <c r="D237" s="69" t="s">
        <v>1809</v>
      </c>
      <c r="E237" s="58" t="s">
        <v>87</v>
      </c>
      <c r="F237" s="69" t="s">
        <v>4422</v>
      </c>
      <c r="G237" s="69">
        <v>2001</v>
      </c>
      <c r="H237" s="70">
        <v>21</v>
      </c>
      <c r="I237" s="71">
        <v>12</v>
      </c>
      <c r="J237" s="95">
        <v>1123</v>
      </c>
      <c r="K237" s="71">
        <v>12.5</v>
      </c>
      <c r="L237" s="70">
        <v>1</v>
      </c>
      <c r="M237" s="60">
        <v>0</v>
      </c>
      <c r="N237" s="71">
        <v>1</v>
      </c>
      <c r="O237" s="71">
        <v>1</v>
      </c>
      <c r="P237" s="60">
        <v>0</v>
      </c>
      <c r="Q237" s="60">
        <v>0</v>
      </c>
      <c r="R237" s="71">
        <v>3</v>
      </c>
      <c r="S237" s="60">
        <v>0</v>
      </c>
      <c r="T237" s="70">
        <v>0.6</v>
      </c>
      <c r="U237" s="71">
        <v>0.6</v>
      </c>
      <c r="V237" s="71">
        <v>0.4</v>
      </c>
      <c r="W237" s="71">
        <v>1.1000000000000001</v>
      </c>
      <c r="X237" s="70">
        <v>14</v>
      </c>
      <c r="Y237" s="71">
        <v>52</v>
      </c>
      <c r="Z237" s="71">
        <v>18</v>
      </c>
      <c r="AA237" s="70">
        <v>0.08</v>
      </c>
      <c r="AB237" s="60">
        <v>0</v>
      </c>
      <c r="AC237" s="71">
        <v>0.08</v>
      </c>
      <c r="AD237" s="71">
        <v>0.08</v>
      </c>
      <c r="AE237" s="71">
        <v>0.08</v>
      </c>
      <c r="AF237" s="70">
        <v>0.05</v>
      </c>
      <c r="AG237" s="71">
        <v>0.03</v>
      </c>
      <c r="AH237" s="71">
        <v>0.08</v>
      </c>
      <c r="AI237" s="71">
        <v>0.05</v>
      </c>
      <c r="AJ237" s="71">
        <v>0.08</v>
      </c>
      <c r="AK237" s="63" t="s">
        <v>25</v>
      </c>
    </row>
    <row r="238" spans="1:37" ht="17.25" thickBot="1">
      <c r="A238" s="72">
        <v>308</v>
      </c>
      <c r="B238" s="57" t="s">
        <v>3280</v>
      </c>
      <c r="C238" s="58" t="s">
        <v>1811</v>
      </c>
      <c r="D238" s="69" t="s">
        <v>103</v>
      </c>
      <c r="E238" s="58" t="s">
        <v>69</v>
      </c>
      <c r="F238" s="69" t="s">
        <v>4589</v>
      </c>
      <c r="G238" s="69">
        <v>2005</v>
      </c>
      <c r="H238" s="70">
        <v>14</v>
      </c>
      <c r="I238" s="71">
        <v>14</v>
      </c>
      <c r="J238" s="95">
        <v>1106</v>
      </c>
      <c r="K238" s="71">
        <v>12.3</v>
      </c>
      <c r="L238" s="70">
        <v>1</v>
      </c>
      <c r="M238" s="60">
        <v>0</v>
      </c>
      <c r="N238" s="71">
        <v>1</v>
      </c>
      <c r="O238" s="71">
        <v>1</v>
      </c>
      <c r="P238" s="60">
        <v>0</v>
      </c>
      <c r="Q238" s="60">
        <v>0</v>
      </c>
      <c r="R238" s="71">
        <v>3</v>
      </c>
      <c r="S238" s="60">
        <v>0</v>
      </c>
      <c r="T238" s="70">
        <v>0.2</v>
      </c>
      <c r="U238" s="71">
        <v>0.2</v>
      </c>
      <c r="V238" s="71">
        <v>0.4</v>
      </c>
      <c r="W238" s="71">
        <v>0.6</v>
      </c>
      <c r="X238" s="70">
        <v>10</v>
      </c>
      <c r="Y238" s="71">
        <v>33</v>
      </c>
      <c r="Z238" s="71">
        <v>14</v>
      </c>
      <c r="AA238" s="70">
        <v>0.08</v>
      </c>
      <c r="AB238" s="60">
        <v>0</v>
      </c>
      <c r="AC238" s="71">
        <v>0.08</v>
      </c>
      <c r="AD238" s="71">
        <v>0.08</v>
      </c>
      <c r="AE238" s="71">
        <v>0.08</v>
      </c>
      <c r="AF238" s="70">
        <v>0.02</v>
      </c>
      <c r="AG238" s="71">
        <v>0.03</v>
      </c>
      <c r="AH238" s="71">
        <v>0.05</v>
      </c>
      <c r="AI238" s="71">
        <v>0.02</v>
      </c>
      <c r="AJ238" s="71">
        <v>0.05</v>
      </c>
      <c r="AK238" s="63" t="s">
        <v>25</v>
      </c>
    </row>
    <row r="239" spans="1:37" ht="17.25" thickBot="1">
      <c r="A239" s="72">
        <v>167</v>
      </c>
      <c r="B239" s="57" t="s">
        <v>2767</v>
      </c>
      <c r="C239" s="58" t="s">
        <v>1860</v>
      </c>
      <c r="D239" s="69" t="s">
        <v>103</v>
      </c>
      <c r="E239" s="58" t="s">
        <v>79</v>
      </c>
      <c r="F239" s="69" t="s">
        <v>4465</v>
      </c>
      <c r="G239" s="69">
        <v>1993</v>
      </c>
      <c r="H239" s="70">
        <v>20</v>
      </c>
      <c r="I239" s="71">
        <v>12</v>
      </c>
      <c r="J239" s="95">
        <v>1094</v>
      </c>
      <c r="K239" s="71">
        <v>12.2</v>
      </c>
      <c r="L239" s="70">
        <v>1</v>
      </c>
      <c r="M239" s="60">
        <v>0</v>
      </c>
      <c r="N239" s="71">
        <v>1</v>
      </c>
      <c r="O239" s="71">
        <v>1</v>
      </c>
      <c r="P239" s="60">
        <v>0</v>
      </c>
      <c r="Q239" s="60">
        <v>0</v>
      </c>
      <c r="R239" s="71">
        <v>7</v>
      </c>
      <c r="S239" s="60">
        <v>0</v>
      </c>
      <c r="T239" s="70">
        <v>0.3</v>
      </c>
      <c r="U239" s="71">
        <v>0.3</v>
      </c>
      <c r="V239" s="71">
        <v>1.6</v>
      </c>
      <c r="W239" s="71">
        <v>2</v>
      </c>
      <c r="X239" s="70">
        <v>6</v>
      </c>
      <c r="Y239" s="71">
        <v>59</v>
      </c>
      <c r="Z239" s="71">
        <v>15</v>
      </c>
      <c r="AA239" s="70">
        <v>0.08</v>
      </c>
      <c r="AB239" s="60">
        <v>0</v>
      </c>
      <c r="AC239" s="71">
        <v>0.08</v>
      </c>
      <c r="AD239" s="71">
        <v>0.08</v>
      </c>
      <c r="AE239" s="71">
        <v>0.08</v>
      </c>
      <c r="AF239" s="70">
        <v>0.03</v>
      </c>
      <c r="AG239" s="71">
        <v>0.13</v>
      </c>
      <c r="AH239" s="71">
        <v>0.16</v>
      </c>
      <c r="AI239" s="71">
        <v>0.03</v>
      </c>
      <c r="AJ239" s="71">
        <v>0.16</v>
      </c>
      <c r="AK239" s="63" t="s">
        <v>25</v>
      </c>
    </row>
    <row r="240" spans="1:37" ht="17.25" thickBot="1">
      <c r="A240" s="72">
        <v>171</v>
      </c>
      <c r="B240" s="57" t="s">
        <v>3014</v>
      </c>
      <c r="C240" s="58" t="s">
        <v>1849</v>
      </c>
      <c r="D240" s="69" t="s">
        <v>104</v>
      </c>
      <c r="E240" s="58" t="s">
        <v>69</v>
      </c>
      <c r="F240" s="69" t="s">
        <v>4469</v>
      </c>
      <c r="G240" s="69">
        <v>1988</v>
      </c>
      <c r="H240" s="70">
        <v>18</v>
      </c>
      <c r="I240" s="71">
        <v>12</v>
      </c>
      <c r="J240" s="95">
        <v>1086</v>
      </c>
      <c r="K240" s="71">
        <v>12.1</v>
      </c>
      <c r="L240" s="59">
        <v>0</v>
      </c>
      <c r="M240" s="71">
        <v>1</v>
      </c>
      <c r="N240" s="71">
        <v>1</v>
      </c>
      <c r="O240" s="60">
        <v>0</v>
      </c>
      <c r="P240" s="60">
        <v>0</v>
      </c>
      <c r="Q240" s="60">
        <v>0</v>
      </c>
      <c r="R240" s="71">
        <v>2</v>
      </c>
      <c r="S240" s="60">
        <v>0</v>
      </c>
      <c r="T240" s="70">
        <v>0.1</v>
      </c>
      <c r="U240" s="71">
        <v>0.1</v>
      </c>
      <c r="V240" s="71">
        <v>1.2</v>
      </c>
      <c r="W240" s="71">
        <v>1.2</v>
      </c>
      <c r="X240" s="70">
        <v>5</v>
      </c>
      <c r="Y240" s="71">
        <v>32</v>
      </c>
      <c r="Z240" s="71">
        <v>1</v>
      </c>
      <c r="AA240" s="59">
        <v>0</v>
      </c>
      <c r="AB240" s="71">
        <v>0.08</v>
      </c>
      <c r="AC240" s="71">
        <v>0.08</v>
      </c>
      <c r="AD240" s="60">
        <v>0</v>
      </c>
      <c r="AE240" s="71">
        <v>0.08</v>
      </c>
      <c r="AF240" s="70">
        <v>0.01</v>
      </c>
      <c r="AG240" s="71">
        <v>0.1</v>
      </c>
      <c r="AH240" s="71">
        <v>0.1</v>
      </c>
      <c r="AI240" s="71">
        <v>0.01</v>
      </c>
      <c r="AJ240" s="71">
        <v>0.1</v>
      </c>
      <c r="AK240" s="63" t="s">
        <v>25</v>
      </c>
    </row>
    <row r="241" spans="1:37" ht="17.25" thickBot="1">
      <c r="A241" s="72">
        <v>1</v>
      </c>
      <c r="B241" s="57" t="s">
        <v>2600</v>
      </c>
      <c r="C241" s="58" t="s">
        <v>1811</v>
      </c>
      <c r="D241" s="69" t="s">
        <v>104</v>
      </c>
      <c r="E241" s="58" t="s">
        <v>95</v>
      </c>
      <c r="F241" s="69" t="s">
        <v>4313</v>
      </c>
      <c r="G241" s="69">
        <v>2000</v>
      </c>
      <c r="H241" s="70">
        <v>14</v>
      </c>
      <c r="I241" s="71">
        <v>12</v>
      </c>
      <c r="J241" s="95">
        <v>1085</v>
      </c>
      <c r="K241" s="71">
        <v>12.1</v>
      </c>
      <c r="L241" s="59">
        <v>0</v>
      </c>
      <c r="M241" s="71">
        <v>1</v>
      </c>
      <c r="N241" s="71">
        <v>1</v>
      </c>
      <c r="O241" s="60">
        <v>0</v>
      </c>
      <c r="P241" s="60">
        <v>0</v>
      </c>
      <c r="Q241" s="60">
        <v>0</v>
      </c>
      <c r="R241" s="71">
        <v>1</v>
      </c>
      <c r="S241" s="60">
        <v>0</v>
      </c>
      <c r="T241" s="59">
        <v>0</v>
      </c>
      <c r="U241" s="60">
        <v>0</v>
      </c>
      <c r="V241" s="71">
        <v>0.8</v>
      </c>
      <c r="W241" s="71">
        <v>0.8</v>
      </c>
      <c r="X241" s="70">
        <v>19</v>
      </c>
      <c r="Y241" s="71">
        <v>40</v>
      </c>
      <c r="Z241" s="71">
        <v>22</v>
      </c>
      <c r="AA241" s="59">
        <v>0</v>
      </c>
      <c r="AB241" s="71">
        <v>0.08</v>
      </c>
      <c r="AC241" s="71">
        <v>0.08</v>
      </c>
      <c r="AD241" s="60">
        <v>0</v>
      </c>
      <c r="AE241" s="71">
        <v>0.08</v>
      </c>
      <c r="AF241" s="59">
        <v>0</v>
      </c>
      <c r="AG241" s="71">
        <v>7.0000000000000007E-2</v>
      </c>
      <c r="AH241" s="71">
        <v>7.0000000000000007E-2</v>
      </c>
      <c r="AI241" s="60">
        <v>0</v>
      </c>
      <c r="AJ241" s="71">
        <v>7.0000000000000007E-2</v>
      </c>
      <c r="AK241" s="63" t="s">
        <v>25</v>
      </c>
    </row>
    <row r="242" spans="1:37" ht="17.25" thickBot="1">
      <c r="A242" s="72">
        <v>4</v>
      </c>
      <c r="B242" s="57" t="s">
        <v>2861</v>
      </c>
      <c r="C242" s="58" t="s">
        <v>1811</v>
      </c>
      <c r="D242" s="69" t="s">
        <v>104</v>
      </c>
      <c r="E242" s="58" t="s">
        <v>75</v>
      </c>
      <c r="F242" s="69" t="s">
        <v>4317</v>
      </c>
      <c r="G242" s="69">
        <v>1997</v>
      </c>
      <c r="H242" s="70">
        <v>14</v>
      </c>
      <c r="I242" s="71">
        <v>12</v>
      </c>
      <c r="J242" s="95">
        <v>1083</v>
      </c>
      <c r="K242" s="71">
        <v>12</v>
      </c>
      <c r="L242" s="70">
        <v>1</v>
      </c>
      <c r="M242" s="60">
        <v>0</v>
      </c>
      <c r="N242" s="71">
        <v>1</v>
      </c>
      <c r="O242" s="71">
        <v>1</v>
      </c>
      <c r="P242" s="60">
        <v>0</v>
      </c>
      <c r="Q242" s="60">
        <v>0</v>
      </c>
      <c r="R242" s="71">
        <v>1</v>
      </c>
      <c r="S242" s="60">
        <v>0</v>
      </c>
      <c r="T242" s="70">
        <v>0.6</v>
      </c>
      <c r="U242" s="71">
        <v>0.6</v>
      </c>
      <c r="V242" s="71">
        <v>0.1</v>
      </c>
      <c r="W242" s="71">
        <v>0.6</v>
      </c>
      <c r="X242" s="70">
        <v>5</v>
      </c>
      <c r="Y242" s="71">
        <v>38</v>
      </c>
      <c r="Z242" s="71">
        <v>2</v>
      </c>
      <c r="AA242" s="70">
        <v>0.08</v>
      </c>
      <c r="AB242" s="60">
        <v>0</v>
      </c>
      <c r="AC242" s="71">
        <v>0.08</v>
      </c>
      <c r="AD242" s="71">
        <v>0.08</v>
      </c>
      <c r="AE242" s="71">
        <v>0.08</v>
      </c>
      <c r="AF242" s="70">
        <v>0.05</v>
      </c>
      <c r="AG242" s="71">
        <v>0.01</v>
      </c>
      <c r="AH242" s="71">
        <v>0.05</v>
      </c>
      <c r="AI242" s="71">
        <v>0.05</v>
      </c>
      <c r="AJ242" s="71">
        <v>0.05</v>
      </c>
      <c r="AK242" s="63" t="s">
        <v>25</v>
      </c>
    </row>
    <row r="243" spans="1:37" ht="17.25" thickBot="1">
      <c r="A243" s="72">
        <v>388</v>
      </c>
      <c r="B243" s="57" t="s">
        <v>2785</v>
      </c>
      <c r="C243" s="58" t="s">
        <v>1826</v>
      </c>
      <c r="D243" s="69" t="s">
        <v>103</v>
      </c>
      <c r="E243" s="58" t="s">
        <v>77</v>
      </c>
      <c r="F243" s="69" t="s">
        <v>4654</v>
      </c>
      <c r="G243" s="69">
        <v>1998</v>
      </c>
      <c r="H243" s="70">
        <v>21</v>
      </c>
      <c r="I243" s="71">
        <v>10</v>
      </c>
      <c r="J243" s="95">
        <v>1083</v>
      </c>
      <c r="K243" s="71">
        <v>12</v>
      </c>
      <c r="L243" s="59">
        <v>0</v>
      </c>
      <c r="M243" s="71">
        <v>2</v>
      </c>
      <c r="N243" s="71">
        <v>2</v>
      </c>
      <c r="O243" s="60">
        <v>0</v>
      </c>
      <c r="P243" s="60">
        <v>0</v>
      </c>
      <c r="Q243" s="60">
        <v>0</v>
      </c>
      <c r="R243" s="71">
        <v>8</v>
      </c>
      <c r="S243" s="60">
        <v>0</v>
      </c>
      <c r="T243" s="70">
        <v>1.9</v>
      </c>
      <c r="U243" s="71">
        <v>1.9</v>
      </c>
      <c r="V243" s="71">
        <v>1.8</v>
      </c>
      <c r="W243" s="71">
        <v>3.7</v>
      </c>
      <c r="X243" s="70">
        <v>15</v>
      </c>
      <c r="Y243" s="71">
        <v>32</v>
      </c>
      <c r="Z243" s="71">
        <v>38</v>
      </c>
      <c r="AA243" s="59">
        <v>0</v>
      </c>
      <c r="AB243" s="71">
        <v>0.17</v>
      </c>
      <c r="AC243" s="71">
        <v>0.17</v>
      </c>
      <c r="AD243" s="60">
        <v>0</v>
      </c>
      <c r="AE243" s="71">
        <v>0.17</v>
      </c>
      <c r="AF243" s="70">
        <v>0.16</v>
      </c>
      <c r="AG243" s="71">
        <v>0.15</v>
      </c>
      <c r="AH243" s="71">
        <v>0.31</v>
      </c>
      <c r="AI243" s="71">
        <v>0.16</v>
      </c>
      <c r="AJ243" s="71">
        <v>0.31</v>
      </c>
      <c r="AK243" s="63" t="s">
        <v>25</v>
      </c>
    </row>
    <row r="244" spans="1:37" ht="17.25" thickBot="1">
      <c r="A244" s="72">
        <v>233</v>
      </c>
      <c r="B244" s="57" t="s">
        <v>3128</v>
      </c>
      <c r="C244" s="58" t="s">
        <v>1811</v>
      </c>
      <c r="D244" s="69" t="s">
        <v>1818</v>
      </c>
      <c r="E244" s="58" t="s">
        <v>87</v>
      </c>
      <c r="F244" s="69" t="s">
        <v>4524</v>
      </c>
      <c r="G244" s="69">
        <v>2000</v>
      </c>
      <c r="H244" s="70">
        <v>19</v>
      </c>
      <c r="I244" s="71">
        <v>11</v>
      </c>
      <c r="J244" s="95">
        <v>1069</v>
      </c>
      <c r="K244" s="71">
        <v>11.9</v>
      </c>
      <c r="L244" s="70">
        <v>4</v>
      </c>
      <c r="M244" s="71">
        <v>1</v>
      </c>
      <c r="N244" s="71">
        <v>5</v>
      </c>
      <c r="O244" s="71">
        <v>4</v>
      </c>
      <c r="P244" s="60">
        <v>0</v>
      </c>
      <c r="Q244" s="60">
        <v>0</v>
      </c>
      <c r="R244" s="60">
        <v>0</v>
      </c>
      <c r="S244" s="60">
        <v>0</v>
      </c>
      <c r="T244" s="70">
        <v>1.2</v>
      </c>
      <c r="U244" s="71">
        <v>1.2</v>
      </c>
      <c r="V244" s="71">
        <v>1.8</v>
      </c>
      <c r="W244" s="71">
        <v>3</v>
      </c>
      <c r="X244" s="70">
        <v>62</v>
      </c>
      <c r="Y244" s="71">
        <v>33</v>
      </c>
      <c r="Z244" s="71">
        <v>97</v>
      </c>
      <c r="AA244" s="70">
        <v>0.34</v>
      </c>
      <c r="AB244" s="71">
        <v>0.08</v>
      </c>
      <c r="AC244" s="71">
        <v>0.42</v>
      </c>
      <c r="AD244" s="71">
        <v>0.34</v>
      </c>
      <c r="AE244" s="71">
        <v>0.42</v>
      </c>
      <c r="AF244" s="70">
        <v>0.1</v>
      </c>
      <c r="AG244" s="71">
        <v>0.15</v>
      </c>
      <c r="AH244" s="71">
        <v>0.25</v>
      </c>
      <c r="AI244" s="71">
        <v>0.1</v>
      </c>
      <c r="AJ244" s="71">
        <v>0.25</v>
      </c>
      <c r="AK244" s="63" t="s">
        <v>25</v>
      </c>
    </row>
    <row r="245" spans="1:37" ht="17.25" thickBot="1">
      <c r="A245" s="72">
        <v>539</v>
      </c>
      <c r="B245" s="57" t="s">
        <v>352</v>
      </c>
      <c r="C245" s="58" t="s">
        <v>1837</v>
      </c>
      <c r="D245" s="69" t="s">
        <v>1846</v>
      </c>
      <c r="E245" s="58" t="s">
        <v>87</v>
      </c>
      <c r="F245" s="69" t="s">
        <v>4777</v>
      </c>
      <c r="G245" s="69">
        <v>2001</v>
      </c>
      <c r="H245" s="70">
        <v>19</v>
      </c>
      <c r="I245" s="71">
        <v>11</v>
      </c>
      <c r="J245" s="95">
        <v>1067</v>
      </c>
      <c r="K245" s="71">
        <v>11.9</v>
      </c>
      <c r="L245" s="59">
        <v>0</v>
      </c>
      <c r="M245" s="71">
        <v>1</v>
      </c>
      <c r="N245" s="71">
        <v>1</v>
      </c>
      <c r="O245" s="60">
        <v>0</v>
      </c>
      <c r="P245" s="60">
        <v>0</v>
      </c>
      <c r="Q245" s="60">
        <v>0</v>
      </c>
      <c r="R245" s="71">
        <v>3</v>
      </c>
      <c r="S245" s="60">
        <v>0</v>
      </c>
      <c r="T245" s="70">
        <v>0.3</v>
      </c>
      <c r="U245" s="71">
        <v>0.3</v>
      </c>
      <c r="V245" s="71">
        <v>1.5</v>
      </c>
      <c r="W245" s="71">
        <v>1.8</v>
      </c>
      <c r="X245" s="70">
        <v>27</v>
      </c>
      <c r="Y245" s="71">
        <v>32</v>
      </c>
      <c r="Z245" s="71">
        <v>48</v>
      </c>
      <c r="AA245" s="59">
        <v>0</v>
      </c>
      <c r="AB245" s="71">
        <v>0.08</v>
      </c>
      <c r="AC245" s="71">
        <v>0.08</v>
      </c>
      <c r="AD245" s="60">
        <v>0</v>
      </c>
      <c r="AE245" s="71">
        <v>0.08</v>
      </c>
      <c r="AF245" s="70">
        <v>0.03</v>
      </c>
      <c r="AG245" s="71">
        <v>0.13</v>
      </c>
      <c r="AH245" s="71">
        <v>0.15</v>
      </c>
      <c r="AI245" s="71">
        <v>0.03</v>
      </c>
      <c r="AJ245" s="71">
        <v>0.15</v>
      </c>
      <c r="AK245" s="63" t="s">
        <v>25</v>
      </c>
    </row>
    <row r="246" spans="1:37" ht="17.25" thickBot="1">
      <c r="A246" s="72">
        <v>439</v>
      </c>
      <c r="B246" s="57" t="s">
        <v>302</v>
      </c>
      <c r="C246" s="58" t="s">
        <v>1810</v>
      </c>
      <c r="D246" s="69" t="s">
        <v>104</v>
      </c>
      <c r="E246" s="58" t="s">
        <v>79</v>
      </c>
      <c r="F246" s="69" t="s">
        <v>4690</v>
      </c>
      <c r="G246" s="69">
        <v>1994</v>
      </c>
      <c r="H246" s="70">
        <v>15</v>
      </c>
      <c r="I246" s="71">
        <v>11</v>
      </c>
      <c r="J246" s="95">
        <v>1066</v>
      </c>
      <c r="K246" s="71">
        <v>11.8</v>
      </c>
      <c r="L246" s="70">
        <v>1</v>
      </c>
      <c r="M246" s="71">
        <v>1</v>
      </c>
      <c r="N246" s="71">
        <v>2</v>
      </c>
      <c r="O246" s="71">
        <v>1</v>
      </c>
      <c r="P246" s="60">
        <v>0</v>
      </c>
      <c r="Q246" s="60">
        <v>0</v>
      </c>
      <c r="R246" s="71">
        <v>2</v>
      </c>
      <c r="S246" s="60">
        <v>0</v>
      </c>
      <c r="T246" s="70">
        <v>0.7</v>
      </c>
      <c r="U246" s="71">
        <v>0.7</v>
      </c>
      <c r="V246" s="71">
        <v>2.7</v>
      </c>
      <c r="W246" s="71">
        <v>3.4</v>
      </c>
      <c r="X246" s="70">
        <v>31</v>
      </c>
      <c r="Y246" s="71">
        <v>69</v>
      </c>
      <c r="Z246" s="71">
        <v>60</v>
      </c>
      <c r="AA246" s="70">
        <v>0.08</v>
      </c>
      <c r="AB246" s="71">
        <v>0.08</v>
      </c>
      <c r="AC246" s="71">
        <v>0.17</v>
      </c>
      <c r="AD246" s="71">
        <v>0.08</v>
      </c>
      <c r="AE246" s="71">
        <v>0.17</v>
      </c>
      <c r="AF246" s="70">
        <v>0.06</v>
      </c>
      <c r="AG246" s="71">
        <v>0.23</v>
      </c>
      <c r="AH246" s="71">
        <v>0.28999999999999998</v>
      </c>
      <c r="AI246" s="71">
        <v>0.06</v>
      </c>
      <c r="AJ246" s="71">
        <v>0.28999999999999998</v>
      </c>
      <c r="AK246" s="63" t="s">
        <v>25</v>
      </c>
    </row>
    <row r="247" spans="1:37" ht="17.25" thickBot="1">
      <c r="A247" s="72">
        <v>287</v>
      </c>
      <c r="B247" s="57" t="s">
        <v>234</v>
      </c>
      <c r="C247" s="58" t="s">
        <v>1811</v>
      </c>
      <c r="D247" s="69" t="s">
        <v>104</v>
      </c>
      <c r="E247" s="58" t="s">
        <v>67</v>
      </c>
      <c r="F247" s="69" t="s">
        <v>4569</v>
      </c>
      <c r="G247" s="69">
        <v>1993</v>
      </c>
      <c r="H247" s="70">
        <v>15</v>
      </c>
      <c r="I247" s="71">
        <v>12</v>
      </c>
      <c r="J247" s="95">
        <v>1064</v>
      </c>
      <c r="K247" s="71">
        <v>11.8</v>
      </c>
      <c r="L247" s="70">
        <v>1</v>
      </c>
      <c r="M247" s="60">
        <v>0</v>
      </c>
      <c r="N247" s="71">
        <v>1</v>
      </c>
      <c r="O247" s="71">
        <v>1</v>
      </c>
      <c r="P247" s="60">
        <v>0</v>
      </c>
      <c r="Q247" s="60">
        <v>0</v>
      </c>
      <c r="R247" s="71">
        <v>4</v>
      </c>
      <c r="S247" s="60">
        <v>0</v>
      </c>
      <c r="T247" s="70">
        <v>0.7</v>
      </c>
      <c r="U247" s="71">
        <v>0.7</v>
      </c>
      <c r="V247" s="71">
        <v>0.1</v>
      </c>
      <c r="W247" s="71">
        <v>0.8</v>
      </c>
      <c r="X247" s="70">
        <v>8</v>
      </c>
      <c r="Y247" s="71">
        <v>31</v>
      </c>
      <c r="Z247" s="71">
        <v>3</v>
      </c>
      <c r="AA247" s="70">
        <v>0.08</v>
      </c>
      <c r="AB247" s="60">
        <v>0</v>
      </c>
      <c r="AC247" s="71">
        <v>0.08</v>
      </c>
      <c r="AD247" s="71">
        <v>0.08</v>
      </c>
      <c r="AE247" s="71">
        <v>0.08</v>
      </c>
      <c r="AF247" s="70">
        <v>0.06</v>
      </c>
      <c r="AG247" s="71">
        <v>0.01</v>
      </c>
      <c r="AH247" s="71">
        <v>7.0000000000000007E-2</v>
      </c>
      <c r="AI247" s="71">
        <v>0.06</v>
      </c>
      <c r="AJ247" s="71">
        <v>7.0000000000000007E-2</v>
      </c>
      <c r="AK247" s="63" t="s">
        <v>25</v>
      </c>
    </row>
    <row r="248" spans="1:37" ht="17.25" thickBot="1">
      <c r="A248" s="72">
        <v>119</v>
      </c>
      <c r="B248" s="57" t="s">
        <v>2620</v>
      </c>
      <c r="C248" s="58" t="s">
        <v>1843</v>
      </c>
      <c r="D248" s="69" t="s">
        <v>104</v>
      </c>
      <c r="E248" s="58" t="s">
        <v>2342</v>
      </c>
      <c r="F248" s="69" t="s">
        <v>4419</v>
      </c>
      <c r="G248" s="69">
        <v>2002</v>
      </c>
      <c r="H248" s="70">
        <v>13</v>
      </c>
      <c r="I248" s="71">
        <v>12</v>
      </c>
      <c r="J248" s="95">
        <v>1056</v>
      </c>
      <c r="K248" s="71">
        <v>11.7</v>
      </c>
      <c r="L248" s="70">
        <v>1</v>
      </c>
      <c r="M248" s="60">
        <v>0</v>
      </c>
      <c r="N248" s="71">
        <v>1</v>
      </c>
      <c r="O248" s="71">
        <v>1</v>
      </c>
      <c r="P248" s="60">
        <v>0</v>
      </c>
      <c r="Q248" s="60">
        <v>0</v>
      </c>
      <c r="R248" s="71">
        <v>1</v>
      </c>
      <c r="S248" s="60">
        <v>0</v>
      </c>
      <c r="T248" s="70">
        <v>1.3</v>
      </c>
      <c r="U248" s="71">
        <v>1.3</v>
      </c>
      <c r="V248" s="71">
        <v>0.1</v>
      </c>
      <c r="W248" s="71">
        <v>1.4</v>
      </c>
      <c r="X248" s="70">
        <v>7</v>
      </c>
      <c r="Y248" s="71">
        <v>35</v>
      </c>
      <c r="Z248" s="71">
        <v>9</v>
      </c>
      <c r="AA248" s="70">
        <v>0.09</v>
      </c>
      <c r="AB248" s="60">
        <v>0</v>
      </c>
      <c r="AC248" s="71">
        <v>0.09</v>
      </c>
      <c r="AD248" s="71">
        <v>0.09</v>
      </c>
      <c r="AE248" s="71">
        <v>0.09</v>
      </c>
      <c r="AF248" s="70">
        <v>0.11</v>
      </c>
      <c r="AG248" s="71">
        <v>0.01</v>
      </c>
      <c r="AH248" s="71">
        <v>0.12</v>
      </c>
      <c r="AI248" s="71">
        <v>0.11</v>
      </c>
      <c r="AJ248" s="71">
        <v>0.12</v>
      </c>
      <c r="AK248" s="63" t="s">
        <v>25</v>
      </c>
    </row>
    <row r="249" spans="1:37" ht="17.25" thickBot="1">
      <c r="A249" s="72">
        <v>494</v>
      </c>
      <c r="B249" s="57" t="s">
        <v>334</v>
      </c>
      <c r="C249" s="58" t="s">
        <v>1843</v>
      </c>
      <c r="D249" s="69" t="s">
        <v>1809</v>
      </c>
      <c r="E249" s="58" t="s">
        <v>83</v>
      </c>
      <c r="F249" s="69" t="s">
        <v>4738</v>
      </c>
      <c r="G249" s="69">
        <v>1997</v>
      </c>
      <c r="H249" s="70">
        <v>24</v>
      </c>
      <c r="I249" s="71">
        <v>10</v>
      </c>
      <c r="J249" s="95">
        <v>1055</v>
      </c>
      <c r="K249" s="71">
        <v>11.7</v>
      </c>
      <c r="L249" s="70">
        <v>1</v>
      </c>
      <c r="M249" s="71">
        <v>4</v>
      </c>
      <c r="N249" s="71">
        <v>5</v>
      </c>
      <c r="O249" s="71">
        <v>1</v>
      </c>
      <c r="P249" s="60">
        <v>0</v>
      </c>
      <c r="Q249" s="60">
        <v>0</v>
      </c>
      <c r="R249" s="71">
        <v>1</v>
      </c>
      <c r="S249" s="60">
        <v>0</v>
      </c>
      <c r="T249" s="70">
        <v>1.1000000000000001</v>
      </c>
      <c r="U249" s="71">
        <v>1.1000000000000001</v>
      </c>
      <c r="V249" s="71">
        <v>1.8</v>
      </c>
      <c r="W249" s="71">
        <v>2.9</v>
      </c>
      <c r="X249" s="70">
        <v>16</v>
      </c>
      <c r="Y249" s="71">
        <v>85</v>
      </c>
      <c r="Z249" s="71">
        <v>43</v>
      </c>
      <c r="AA249" s="70">
        <v>0.09</v>
      </c>
      <c r="AB249" s="71">
        <v>0.34</v>
      </c>
      <c r="AC249" s="71">
        <v>0.43</v>
      </c>
      <c r="AD249" s="71">
        <v>0.09</v>
      </c>
      <c r="AE249" s="71">
        <v>0.43</v>
      </c>
      <c r="AF249" s="70">
        <v>0.09</v>
      </c>
      <c r="AG249" s="71">
        <v>0.16</v>
      </c>
      <c r="AH249" s="71">
        <v>0.25</v>
      </c>
      <c r="AI249" s="71">
        <v>0.09</v>
      </c>
      <c r="AJ249" s="71">
        <v>0.25</v>
      </c>
      <c r="AK249" s="63" t="s">
        <v>25</v>
      </c>
    </row>
    <row r="250" spans="1:37" ht="17.25" thickBot="1">
      <c r="A250" s="72">
        <v>170</v>
      </c>
      <c r="B250" s="57" t="s">
        <v>175</v>
      </c>
      <c r="C250" s="58" t="s">
        <v>1841</v>
      </c>
      <c r="D250" s="69" t="s">
        <v>104</v>
      </c>
      <c r="E250" s="58" t="s">
        <v>73</v>
      </c>
      <c r="F250" s="69" t="s">
        <v>4468</v>
      </c>
      <c r="G250" s="69">
        <v>1998</v>
      </c>
      <c r="H250" s="70">
        <v>16</v>
      </c>
      <c r="I250" s="71">
        <v>12</v>
      </c>
      <c r="J250" s="95">
        <v>1052</v>
      </c>
      <c r="K250" s="71">
        <v>11.7</v>
      </c>
      <c r="L250" s="70">
        <v>2</v>
      </c>
      <c r="M250" s="71">
        <v>3</v>
      </c>
      <c r="N250" s="71">
        <v>5</v>
      </c>
      <c r="O250" s="71">
        <v>2</v>
      </c>
      <c r="P250" s="60">
        <v>0</v>
      </c>
      <c r="Q250" s="60">
        <v>0</v>
      </c>
      <c r="R250" s="71">
        <v>4</v>
      </c>
      <c r="S250" s="60">
        <v>0</v>
      </c>
      <c r="T250" s="70">
        <v>0.9</v>
      </c>
      <c r="U250" s="71">
        <v>0.9</v>
      </c>
      <c r="V250" s="71">
        <v>3.4</v>
      </c>
      <c r="W250" s="71">
        <v>4.3</v>
      </c>
      <c r="X250" s="70">
        <v>41</v>
      </c>
      <c r="Y250" s="71">
        <v>74</v>
      </c>
      <c r="Z250" s="71">
        <v>76</v>
      </c>
      <c r="AA250" s="70">
        <v>0.17</v>
      </c>
      <c r="AB250" s="71">
        <v>0.26</v>
      </c>
      <c r="AC250" s="71">
        <v>0.43</v>
      </c>
      <c r="AD250" s="71">
        <v>0.17</v>
      </c>
      <c r="AE250" s="71">
        <v>0.43</v>
      </c>
      <c r="AF250" s="70">
        <v>0.08</v>
      </c>
      <c r="AG250" s="71">
        <v>0.28999999999999998</v>
      </c>
      <c r="AH250" s="71">
        <v>0.37</v>
      </c>
      <c r="AI250" s="71">
        <v>0.08</v>
      </c>
      <c r="AJ250" s="71">
        <v>0.37</v>
      </c>
      <c r="AK250" s="63" t="s">
        <v>25</v>
      </c>
    </row>
    <row r="251" spans="1:37" ht="17.25" thickBot="1">
      <c r="A251" s="72">
        <v>366</v>
      </c>
      <c r="B251" s="57" t="s">
        <v>276</v>
      </c>
      <c r="C251" s="58" t="s">
        <v>1811</v>
      </c>
      <c r="D251" s="69" t="s">
        <v>102</v>
      </c>
      <c r="E251" s="58" t="s">
        <v>63</v>
      </c>
      <c r="F251" s="69" t="s">
        <v>4634</v>
      </c>
      <c r="G251" s="69">
        <v>1999</v>
      </c>
      <c r="H251" s="70">
        <v>24</v>
      </c>
      <c r="I251" s="71">
        <v>10</v>
      </c>
      <c r="J251" s="95">
        <v>1052</v>
      </c>
      <c r="K251" s="71">
        <v>11.7</v>
      </c>
      <c r="L251" s="70">
        <v>5</v>
      </c>
      <c r="M251" s="71">
        <v>2</v>
      </c>
      <c r="N251" s="71">
        <v>7</v>
      </c>
      <c r="O251" s="71">
        <v>5</v>
      </c>
      <c r="P251" s="60">
        <v>0</v>
      </c>
      <c r="Q251" s="60">
        <v>0</v>
      </c>
      <c r="R251" s="71">
        <v>3</v>
      </c>
      <c r="S251" s="60">
        <v>0</v>
      </c>
      <c r="T251" s="70">
        <v>4.4000000000000004</v>
      </c>
      <c r="U251" s="71">
        <v>4.4000000000000004</v>
      </c>
      <c r="V251" s="71">
        <v>0.8</v>
      </c>
      <c r="W251" s="71">
        <v>5.2</v>
      </c>
      <c r="X251" s="70">
        <v>21</v>
      </c>
      <c r="Y251" s="71">
        <v>19</v>
      </c>
      <c r="Z251" s="71">
        <v>73</v>
      </c>
      <c r="AA251" s="70">
        <v>0.43</v>
      </c>
      <c r="AB251" s="71">
        <v>0.17</v>
      </c>
      <c r="AC251" s="71">
        <v>0.6</v>
      </c>
      <c r="AD251" s="71">
        <v>0.43</v>
      </c>
      <c r="AE251" s="71">
        <v>0.6</v>
      </c>
      <c r="AF251" s="70">
        <v>0.38</v>
      </c>
      <c r="AG251" s="71">
        <v>7.0000000000000007E-2</v>
      </c>
      <c r="AH251" s="71">
        <v>0.45</v>
      </c>
      <c r="AI251" s="71">
        <v>0.38</v>
      </c>
      <c r="AJ251" s="71">
        <v>0.45</v>
      </c>
      <c r="AK251" s="63" t="s">
        <v>25</v>
      </c>
    </row>
    <row r="252" spans="1:37" ht="17.25" thickBot="1">
      <c r="A252" s="72">
        <v>55</v>
      </c>
      <c r="B252" s="57" t="s">
        <v>2671</v>
      </c>
      <c r="C252" s="58" t="s">
        <v>2672</v>
      </c>
      <c r="D252" s="69" t="s">
        <v>103</v>
      </c>
      <c r="E252" s="58" t="s">
        <v>2342</v>
      </c>
      <c r="F252" s="69" t="s">
        <v>4362</v>
      </c>
      <c r="G252" s="69">
        <v>1990</v>
      </c>
      <c r="H252" s="70">
        <v>20</v>
      </c>
      <c r="I252" s="71">
        <v>12</v>
      </c>
      <c r="J252" s="95">
        <v>1050</v>
      </c>
      <c r="K252" s="71">
        <v>11.7</v>
      </c>
      <c r="L252" s="59">
        <v>0</v>
      </c>
      <c r="M252" s="71">
        <v>2</v>
      </c>
      <c r="N252" s="71">
        <v>2</v>
      </c>
      <c r="O252" s="60">
        <v>0</v>
      </c>
      <c r="P252" s="60">
        <v>0</v>
      </c>
      <c r="Q252" s="60">
        <v>0</v>
      </c>
      <c r="R252" s="71">
        <v>2</v>
      </c>
      <c r="S252" s="60">
        <v>0</v>
      </c>
      <c r="T252" s="70">
        <v>0.9</v>
      </c>
      <c r="U252" s="71">
        <v>0.9</v>
      </c>
      <c r="V252" s="71">
        <v>2.2999999999999998</v>
      </c>
      <c r="W252" s="71">
        <v>3.3</v>
      </c>
      <c r="X252" s="70">
        <v>9</v>
      </c>
      <c r="Y252" s="71">
        <v>52</v>
      </c>
      <c r="Z252" s="71">
        <v>55</v>
      </c>
      <c r="AA252" s="59">
        <v>0</v>
      </c>
      <c r="AB252" s="71">
        <v>0.17</v>
      </c>
      <c r="AC252" s="71">
        <v>0.17</v>
      </c>
      <c r="AD252" s="60">
        <v>0</v>
      </c>
      <c r="AE252" s="71">
        <v>0.17</v>
      </c>
      <c r="AF252" s="70">
        <v>0.08</v>
      </c>
      <c r="AG252" s="71">
        <v>0.2</v>
      </c>
      <c r="AH252" s="71">
        <v>0.28000000000000003</v>
      </c>
      <c r="AI252" s="71">
        <v>0.08</v>
      </c>
      <c r="AJ252" s="71">
        <v>0.28000000000000003</v>
      </c>
      <c r="AK252" s="63" t="s">
        <v>25</v>
      </c>
    </row>
    <row r="253" spans="1:37" ht="17.25" thickBot="1">
      <c r="A253" s="72">
        <v>258</v>
      </c>
      <c r="B253" s="57" t="s">
        <v>221</v>
      </c>
      <c r="C253" s="58" t="s">
        <v>1840</v>
      </c>
      <c r="D253" s="69" t="s">
        <v>102</v>
      </c>
      <c r="E253" s="58" t="s">
        <v>79</v>
      </c>
      <c r="F253" s="69" t="s">
        <v>4545</v>
      </c>
      <c r="G253" s="69">
        <v>1996</v>
      </c>
      <c r="H253" s="70">
        <v>19</v>
      </c>
      <c r="I253" s="71">
        <v>13</v>
      </c>
      <c r="J253" s="95">
        <v>1047</v>
      </c>
      <c r="K253" s="71">
        <v>11.6</v>
      </c>
      <c r="L253" s="70">
        <v>9</v>
      </c>
      <c r="M253" s="71">
        <v>3</v>
      </c>
      <c r="N253" s="71">
        <v>12</v>
      </c>
      <c r="O253" s="71">
        <v>9</v>
      </c>
      <c r="P253" s="60">
        <v>0</v>
      </c>
      <c r="Q253" s="60">
        <v>0</v>
      </c>
      <c r="R253" s="71">
        <v>3</v>
      </c>
      <c r="S253" s="71">
        <v>1</v>
      </c>
      <c r="T253" s="70">
        <v>4.4000000000000004</v>
      </c>
      <c r="U253" s="71">
        <v>4.4000000000000004</v>
      </c>
      <c r="V253" s="71">
        <v>2.9</v>
      </c>
      <c r="W253" s="71">
        <v>7.3</v>
      </c>
      <c r="X253" s="70">
        <v>48</v>
      </c>
      <c r="Y253" s="71">
        <v>31</v>
      </c>
      <c r="Z253" s="71">
        <v>99</v>
      </c>
      <c r="AA253" s="70">
        <v>0.77</v>
      </c>
      <c r="AB253" s="71">
        <v>0.26</v>
      </c>
      <c r="AC253" s="71">
        <v>1.03</v>
      </c>
      <c r="AD253" s="71">
        <v>0.77</v>
      </c>
      <c r="AE253" s="71">
        <v>1.03</v>
      </c>
      <c r="AF253" s="70">
        <v>0.38</v>
      </c>
      <c r="AG253" s="71">
        <v>0.25</v>
      </c>
      <c r="AH253" s="71">
        <v>0.63</v>
      </c>
      <c r="AI253" s="71">
        <v>0.38</v>
      </c>
      <c r="AJ253" s="71">
        <v>0.63</v>
      </c>
      <c r="AK253" s="63" t="s">
        <v>25</v>
      </c>
    </row>
    <row r="254" spans="1:37" ht="17.25" thickBot="1">
      <c r="A254" s="72">
        <v>82</v>
      </c>
      <c r="B254" s="57" t="s">
        <v>2864</v>
      </c>
      <c r="C254" s="58" t="s">
        <v>1811</v>
      </c>
      <c r="D254" s="69" t="s">
        <v>104</v>
      </c>
      <c r="E254" s="58" t="s">
        <v>2599</v>
      </c>
      <c r="F254" s="69" t="s">
        <v>4386</v>
      </c>
      <c r="G254" s="69">
        <v>1996</v>
      </c>
      <c r="H254" s="70">
        <v>14</v>
      </c>
      <c r="I254" s="71">
        <v>12</v>
      </c>
      <c r="J254" s="95">
        <v>1034</v>
      </c>
      <c r="K254" s="71">
        <v>11.5</v>
      </c>
      <c r="L254" s="59">
        <v>0</v>
      </c>
      <c r="M254" s="71">
        <v>2</v>
      </c>
      <c r="N254" s="71">
        <v>2</v>
      </c>
      <c r="O254" s="60">
        <v>0</v>
      </c>
      <c r="P254" s="60">
        <v>0</v>
      </c>
      <c r="Q254" s="60">
        <v>0</v>
      </c>
      <c r="R254" s="71">
        <v>3</v>
      </c>
      <c r="S254" s="60">
        <v>0</v>
      </c>
      <c r="T254" s="70">
        <v>1.3</v>
      </c>
      <c r="U254" s="71">
        <v>1.3</v>
      </c>
      <c r="V254" s="71">
        <v>0.7</v>
      </c>
      <c r="W254" s="71">
        <v>2</v>
      </c>
      <c r="X254" s="70">
        <v>3</v>
      </c>
      <c r="Y254" s="71">
        <v>34</v>
      </c>
      <c r="Z254" s="71">
        <v>9</v>
      </c>
      <c r="AA254" s="59">
        <v>0</v>
      </c>
      <c r="AB254" s="71">
        <v>0.17</v>
      </c>
      <c r="AC254" s="71">
        <v>0.17</v>
      </c>
      <c r="AD254" s="60">
        <v>0</v>
      </c>
      <c r="AE254" s="71">
        <v>0.17</v>
      </c>
      <c r="AF254" s="70">
        <v>0.12</v>
      </c>
      <c r="AG254" s="71">
        <v>7.0000000000000007E-2</v>
      </c>
      <c r="AH254" s="71">
        <v>0.19</v>
      </c>
      <c r="AI254" s="71">
        <v>0.12</v>
      </c>
      <c r="AJ254" s="71">
        <v>0.19</v>
      </c>
      <c r="AK254" s="63" t="s">
        <v>25</v>
      </c>
    </row>
    <row r="255" spans="1:37" ht="17.25" thickBot="1">
      <c r="A255" s="72">
        <v>534</v>
      </c>
      <c r="B255" s="57" t="s">
        <v>350</v>
      </c>
      <c r="C255" s="58" t="s">
        <v>1811</v>
      </c>
      <c r="D255" s="69" t="s">
        <v>1818</v>
      </c>
      <c r="E255" s="58" t="s">
        <v>73</v>
      </c>
      <c r="F255" s="69" t="s">
        <v>4773</v>
      </c>
      <c r="G255" s="69">
        <v>1990</v>
      </c>
      <c r="H255" s="70">
        <v>19</v>
      </c>
      <c r="I255" s="71">
        <v>14</v>
      </c>
      <c r="J255" s="95">
        <v>1028</v>
      </c>
      <c r="K255" s="71">
        <v>11.4</v>
      </c>
      <c r="L255" s="70">
        <v>3</v>
      </c>
      <c r="M255" s="71">
        <v>1</v>
      </c>
      <c r="N255" s="71">
        <v>4</v>
      </c>
      <c r="O255" s="71">
        <v>3</v>
      </c>
      <c r="P255" s="60">
        <v>0</v>
      </c>
      <c r="Q255" s="60">
        <v>0</v>
      </c>
      <c r="R255" s="71">
        <v>2</v>
      </c>
      <c r="S255" s="60">
        <v>0</v>
      </c>
      <c r="T255" s="70">
        <v>3.6</v>
      </c>
      <c r="U255" s="71">
        <v>3.6</v>
      </c>
      <c r="V255" s="71">
        <v>1.3</v>
      </c>
      <c r="W255" s="71">
        <v>4.8</v>
      </c>
      <c r="X255" s="70">
        <v>20</v>
      </c>
      <c r="Y255" s="71">
        <v>28</v>
      </c>
      <c r="Z255" s="71">
        <v>64</v>
      </c>
      <c r="AA255" s="70">
        <v>0.26</v>
      </c>
      <c r="AB255" s="71">
        <v>0.09</v>
      </c>
      <c r="AC255" s="71">
        <v>0.35</v>
      </c>
      <c r="AD255" s="71">
        <v>0.26</v>
      </c>
      <c r="AE255" s="71">
        <v>0.35</v>
      </c>
      <c r="AF255" s="70">
        <v>0.31</v>
      </c>
      <c r="AG255" s="71">
        <v>0.11</v>
      </c>
      <c r="AH255" s="71">
        <v>0.42</v>
      </c>
      <c r="AI255" s="71">
        <v>0.31</v>
      </c>
      <c r="AJ255" s="71">
        <v>0.42</v>
      </c>
      <c r="AK255" s="63" t="s">
        <v>25</v>
      </c>
    </row>
    <row r="256" spans="1:37" ht="17.25" thickBot="1">
      <c r="A256" s="72">
        <v>35</v>
      </c>
      <c r="B256" s="57" t="s">
        <v>122</v>
      </c>
      <c r="C256" s="58" t="s">
        <v>1826</v>
      </c>
      <c r="D256" s="69" t="s">
        <v>102</v>
      </c>
      <c r="E256" s="58" t="s">
        <v>87</v>
      </c>
      <c r="F256" s="69" t="s">
        <v>4343</v>
      </c>
      <c r="G256" s="69">
        <v>1997</v>
      </c>
      <c r="H256" s="70">
        <v>17</v>
      </c>
      <c r="I256" s="71">
        <v>12</v>
      </c>
      <c r="J256" s="95">
        <v>1024</v>
      </c>
      <c r="K256" s="71">
        <v>11.4</v>
      </c>
      <c r="L256" s="70">
        <v>6</v>
      </c>
      <c r="M256" s="71">
        <v>3</v>
      </c>
      <c r="N256" s="71">
        <v>9</v>
      </c>
      <c r="O256" s="71">
        <v>6</v>
      </c>
      <c r="P256" s="60">
        <v>0</v>
      </c>
      <c r="Q256" s="60">
        <v>0</v>
      </c>
      <c r="R256" s="71">
        <v>2</v>
      </c>
      <c r="S256" s="60">
        <v>0</v>
      </c>
      <c r="T256" s="70">
        <v>4.7</v>
      </c>
      <c r="U256" s="71">
        <v>4.7</v>
      </c>
      <c r="V256" s="71">
        <v>1.7</v>
      </c>
      <c r="W256" s="71">
        <v>6.4</v>
      </c>
      <c r="X256" s="70">
        <v>8</v>
      </c>
      <c r="Y256" s="71">
        <v>14</v>
      </c>
      <c r="Z256" s="71">
        <v>43</v>
      </c>
      <c r="AA256" s="70">
        <v>0.53</v>
      </c>
      <c r="AB256" s="71">
        <v>0.26</v>
      </c>
      <c r="AC256" s="71">
        <v>0.79</v>
      </c>
      <c r="AD256" s="71">
        <v>0.53</v>
      </c>
      <c r="AE256" s="71">
        <v>0.79</v>
      </c>
      <c r="AF256" s="70">
        <v>0.42</v>
      </c>
      <c r="AG256" s="71">
        <v>0.15</v>
      </c>
      <c r="AH256" s="71">
        <v>0.56999999999999995</v>
      </c>
      <c r="AI256" s="71">
        <v>0.42</v>
      </c>
      <c r="AJ256" s="71">
        <v>0.56999999999999995</v>
      </c>
      <c r="AK256" s="63" t="s">
        <v>25</v>
      </c>
    </row>
    <row r="257" spans="1:37" ht="17.25" thickBot="1">
      <c r="A257" s="72">
        <v>509</v>
      </c>
      <c r="B257" s="57" t="s">
        <v>339</v>
      </c>
      <c r="C257" s="58" t="s">
        <v>1843</v>
      </c>
      <c r="D257" s="69" t="s">
        <v>1818</v>
      </c>
      <c r="E257" s="58" t="s">
        <v>63</v>
      </c>
      <c r="F257" s="69" t="s">
        <v>4751</v>
      </c>
      <c r="G257" s="69">
        <v>1994</v>
      </c>
      <c r="H257" s="70">
        <v>24</v>
      </c>
      <c r="I257" s="71">
        <v>10</v>
      </c>
      <c r="J257" s="95">
        <v>1020</v>
      </c>
      <c r="K257" s="71">
        <v>11.3</v>
      </c>
      <c r="L257" s="70">
        <v>7</v>
      </c>
      <c r="M257" s="71">
        <v>1</v>
      </c>
      <c r="N257" s="71">
        <v>8</v>
      </c>
      <c r="O257" s="71">
        <v>7</v>
      </c>
      <c r="P257" s="60">
        <v>0</v>
      </c>
      <c r="Q257" s="60">
        <v>0</v>
      </c>
      <c r="R257" s="60">
        <v>0</v>
      </c>
      <c r="S257" s="60">
        <v>0</v>
      </c>
      <c r="T257" s="70">
        <v>5.3</v>
      </c>
      <c r="U257" s="71">
        <v>5.3</v>
      </c>
      <c r="V257" s="71">
        <v>1.9</v>
      </c>
      <c r="W257" s="71">
        <v>7.2</v>
      </c>
      <c r="X257" s="70">
        <v>35</v>
      </c>
      <c r="Y257" s="71">
        <v>53</v>
      </c>
      <c r="Z257" s="71">
        <v>93</v>
      </c>
      <c r="AA257" s="70">
        <v>0.62</v>
      </c>
      <c r="AB257" s="71">
        <v>0.09</v>
      </c>
      <c r="AC257" s="71">
        <v>0.71</v>
      </c>
      <c r="AD257" s="71">
        <v>0.62</v>
      </c>
      <c r="AE257" s="71">
        <v>0.71</v>
      </c>
      <c r="AF257" s="70">
        <v>0.46</v>
      </c>
      <c r="AG257" s="71">
        <v>0.17</v>
      </c>
      <c r="AH257" s="71">
        <v>0.63</v>
      </c>
      <c r="AI257" s="71">
        <v>0.46</v>
      </c>
      <c r="AJ257" s="71">
        <v>0.63</v>
      </c>
      <c r="AK257" s="63" t="s">
        <v>25</v>
      </c>
    </row>
    <row r="258" spans="1:37" ht="17.25" thickBot="1">
      <c r="A258" s="72">
        <v>76</v>
      </c>
      <c r="B258" s="57" t="s">
        <v>2614</v>
      </c>
      <c r="C258" s="58" t="s">
        <v>1810</v>
      </c>
      <c r="D258" s="69" t="s">
        <v>1809</v>
      </c>
      <c r="E258" s="58" t="s">
        <v>2599</v>
      </c>
      <c r="F258" s="69" t="s">
        <v>4380</v>
      </c>
      <c r="G258" s="69">
        <v>1998</v>
      </c>
      <c r="H258" s="70">
        <v>19</v>
      </c>
      <c r="I258" s="71">
        <v>12</v>
      </c>
      <c r="J258" s="95">
        <v>1019</v>
      </c>
      <c r="K258" s="71">
        <v>11.3</v>
      </c>
      <c r="L258" s="70">
        <v>2</v>
      </c>
      <c r="M258" s="60">
        <v>0</v>
      </c>
      <c r="N258" s="71">
        <v>2</v>
      </c>
      <c r="O258" s="71">
        <v>2</v>
      </c>
      <c r="P258" s="60">
        <v>0</v>
      </c>
      <c r="Q258" s="60">
        <v>0</v>
      </c>
      <c r="R258" s="71">
        <v>4</v>
      </c>
      <c r="S258" s="60">
        <v>0</v>
      </c>
      <c r="T258" s="70">
        <v>2.8</v>
      </c>
      <c r="U258" s="71">
        <v>2.8</v>
      </c>
      <c r="V258" s="71">
        <v>0.7</v>
      </c>
      <c r="W258" s="71">
        <v>3.4</v>
      </c>
      <c r="X258" s="70">
        <v>25</v>
      </c>
      <c r="Y258" s="71">
        <v>19</v>
      </c>
      <c r="Z258" s="71">
        <v>54</v>
      </c>
      <c r="AA258" s="70">
        <v>0.18</v>
      </c>
      <c r="AB258" s="60">
        <v>0</v>
      </c>
      <c r="AC258" s="71">
        <v>0.18</v>
      </c>
      <c r="AD258" s="71">
        <v>0.18</v>
      </c>
      <c r="AE258" s="71">
        <v>0.18</v>
      </c>
      <c r="AF258" s="70">
        <v>0.23</v>
      </c>
      <c r="AG258" s="71">
        <v>0.05</v>
      </c>
      <c r="AH258" s="71">
        <v>0.28000000000000003</v>
      </c>
      <c r="AI258" s="71">
        <v>0.23</v>
      </c>
      <c r="AJ258" s="71">
        <v>0.28000000000000003</v>
      </c>
      <c r="AK258" s="63" t="s">
        <v>25</v>
      </c>
    </row>
    <row r="259" spans="1:37" ht="17.25" thickBot="1">
      <c r="A259" s="72">
        <v>271</v>
      </c>
      <c r="B259" s="57" t="s">
        <v>2769</v>
      </c>
      <c r="C259" s="58" t="s">
        <v>1811</v>
      </c>
      <c r="D259" s="69" t="s">
        <v>104</v>
      </c>
      <c r="E259" s="58" t="s">
        <v>95</v>
      </c>
      <c r="F259" s="69" t="s">
        <v>4556</v>
      </c>
      <c r="G259" s="69">
        <v>1998</v>
      </c>
      <c r="H259" s="70">
        <v>14</v>
      </c>
      <c r="I259" s="71">
        <v>12</v>
      </c>
      <c r="J259" s="95">
        <v>1012</v>
      </c>
      <c r="K259" s="71">
        <v>11.2</v>
      </c>
      <c r="L259" s="59">
        <v>0</v>
      </c>
      <c r="M259" s="60">
        <v>0</v>
      </c>
      <c r="N259" s="60">
        <v>0</v>
      </c>
      <c r="O259" s="60">
        <v>0</v>
      </c>
      <c r="P259" s="60">
        <v>0</v>
      </c>
      <c r="Q259" s="60">
        <v>0</v>
      </c>
      <c r="R259" s="71">
        <v>1</v>
      </c>
      <c r="S259" s="60">
        <v>0</v>
      </c>
      <c r="T259" s="70">
        <v>0.1</v>
      </c>
      <c r="U259" s="71">
        <v>0.1</v>
      </c>
      <c r="V259" s="71">
        <v>0.2</v>
      </c>
      <c r="W259" s="71">
        <v>0.4</v>
      </c>
      <c r="X259" s="70">
        <v>12</v>
      </c>
      <c r="Y259" s="71">
        <v>37</v>
      </c>
      <c r="Z259" s="71">
        <v>15</v>
      </c>
      <c r="AA259" s="59">
        <v>0</v>
      </c>
      <c r="AB259" s="60">
        <v>0</v>
      </c>
      <c r="AC259" s="60">
        <v>0</v>
      </c>
      <c r="AD259" s="60">
        <v>0</v>
      </c>
      <c r="AE259" s="60">
        <v>0</v>
      </c>
      <c r="AF259" s="70">
        <v>0.01</v>
      </c>
      <c r="AG259" s="71">
        <v>0.02</v>
      </c>
      <c r="AH259" s="71">
        <v>0.03</v>
      </c>
      <c r="AI259" s="71">
        <v>0.01</v>
      </c>
      <c r="AJ259" s="71">
        <v>0.03</v>
      </c>
      <c r="AK259" s="63" t="s">
        <v>25</v>
      </c>
    </row>
    <row r="260" spans="1:37" ht="17.25" thickBot="1">
      <c r="A260" s="72">
        <v>294</v>
      </c>
      <c r="B260" s="57" t="s">
        <v>238</v>
      </c>
      <c r="C260" s="58" t="s">
        <v>1811</v>
      </c>
      <c r="D260" s="69" t="s">
        <v>2773</v>
      </c>
      <c r="E260" s="58" t="s">
        <v>77</v>
      </c>
      <c r="F260" s="69" t="s">
        <v>4576</v>
      </c>
      <c r="G260" s="69">
        <v>2001</v>
      </c>
      <c r="H260" s="70">
        <v>21</v>
      </c>
      <c r="I260" s="71">
        <v>10</v>
      </c>
      <c r="J260" s="95">
        <v>1004</v>
      </c>
      <c r="K260" s="71">
        <v>11.2</v>
      </c>
      <c r="L260" s="70">
        <v>2</v>
      </c>
      <c r="M260" s="71">
        <v>1</v>
      </c>
      <c r="N260" s="71">
        <v>3</v>
      </c>
      <c r="O260" s="71">
        <v>2</v>
      </c>
      <c r="P260" s="60">
        <v>0</v>
      </c>
      <c r="Q260" s="60">
        <v>0</v>
      </c>
      <c r="R260" s="60">
        <v>0</v>
      </c>
      <c r="S260" s="60">
        <v>0</v>
      </c>
      <c r="T260" s="70">
        <v>3.2</v>
      </c>
      <c r="U260" s="71">
        <v>3.2</v>
      </c>
      <c r="V260" s="71">
        <v>1</v>
      </c>
      <c r="W260" s="71">
        <v>4.2</v>
      </c>
      <c r="X260" s="70">
        <v>35</v>
      </c>
      <c r="Y260" s="71">
        <v>24</v>
      </c>
      <c r="Z260" s="71">
        <v>98</v>
      </c>
      <c r="AA260" s="70">
        <v>0.18</v>
      </c>
      <c r="AB260" s="71">
        <v>0.09</v>
      </c>
      <c r="AC260" s="71">
        <v>0.27</v>
      </c>
      <c r="AD260" s="71">
        <v>0.18</v>
      </c>
      <c r="AE260" s="71">
        <v>0.27</v>
      </c>
      <c r="AF260" s="70">
        <v>0.28999999999999998</v>
      </c>
      <c r="AG260" s="71">
        <v>0.09</v>
      </c>
      <c r="AH260" s="71">
        <v>0.37</v>
      </c>
      <c r="AI260" s="71">
        <v>0.28999999999999998</v>
      </c>
      <c r="AJ260" s="71">
        <v>0.37</v>
      </c>
      <c r="AK260" s="63" t="s">
        <v>25</v>
      </c>
    </row>
    <row r="261" spans="1:37" ht="17.25" thickBot="1">
      <c r="A261" s="72">
        <v>127</v>
      </c>
      <c r="B261" s="57" t="s">
        <v>158</v>
      </c>
      <c r="C261" s="58" t="s">
        <v>1837</v>
      </c>
      <c r="D261" s="69" t="s">
        <v>104</v>
      </c>
      <c r="E261" s="58" t="s">
        <v>71</v>
      </c>
      <c r="F261" s="69" t="s">
        <v>4426</v>
      </c>
      <c r="G261" s="69">
        <v>1993</v>
      </c>
      <c r="H261" s="70">
        <v>16</v>
      </c>
      <c r="I261" s="71">
        <v>11</v>
      </c>
      <c r="J261" s="95">
        <v>1003</v>
      </c>
      <c r="K261" s="71">
        <v>11.1</v>
      </c>
      <c r="L261" s="70">
        <v>1</v>
      </c>
      <c r="M261" s="60">
        <v>0</v>
      </c>
      <c r="N261" s="71">
        <v>1</v>
      </c>
      <c r="O261" s="71">
        <v>1</v>
      </c>
      <c r="P261" s="60">
        <v>0</v>
      </c>
      <c r="Q261" s="60">
        <v>0</v>
      </c>
      <c r="R261" s="71">
        <v>1</v>
      </c>
      <c r="S261" s="60">
        <v>0</v>
      </c>
      <c r="T261" s="70">
        <v>2.2999999999999998</v>
      </c>
      <c r="U261" s="71">
        <v>2.2999999999999998</v>
      </c>
      <c r="V261" s="71">
        <v>0.4</v>
      </c>
      <c r="W261" s="71">
        <v>2.7</v>
      </c>
      <c r="X261" s="70">
        <v>12</v>
      </c>
      <c r="Y261" s="71">
        <v>71</v>
      </c>
      <c r="Z261" s="71">
        <v>18</v>
      </c>
      <c r="AA261" s="70">
        <v>0.09</v>
      </c>
      <c r="AB261" s="60">
        <v>0</v>
      </c>
      <c r="AC261" s="71">
        <v>0.09</v>
      </c>
      <c r="AD261" s="71">
        <v>0.09</v>
      </c>
      <c r="AE261" s="71">
        <v>0.09</v>
      </c>
      <c r="AF261" s="70">
        <v>0.21</v>
      </c>
      <c r="AG261" s="71">
        <v>0.03</v>
      </c>
      <c r="AH261" s="71">
        <v>0.24</v>
      </c>
      <c r="AI261" s="71">
        <v>0.21</v>
      </c>
      <c r="AJ261" s="71">
        <v>0.24</v>
      </c>
      <c r="AK261" s="63" t="s">
        <v>25</v>
      </c>
    </row>
    <row r="262" spans="1:37" ht="17.25" thickBot="1">
      <c r="A262" s="72">
        <v>237</v>
      </c>
      <c r="B262" s="57" t="s">
        <v>1969</v>
      </c>
      <c r="C262" s="58" t="s">
        <v>1821</v>
      </c>
      <c r="D262" s="69" t="s">
        <v>104</v>
      </c>
      <c r="E262" s="58" t="s">
        <v>73</v>
      </c>
      <c r="F262" s="69" t="s">
        <v>4528</v>
      </c>
      <c r="G262" s="69">
        <v>1998</v>
      </c>
      <c r="H262" s="70">
        <v>16</v>
      </c>
      <c r="I262" s="71">
        <v>11</v>
      </c>
      <c r="J262" s="95">
        <v>1001</v>
      </c>
      <c r="K262" s="71">
        <v>11.1</v>
      </c>
      <c r="L262" s="59">
        <v>0</v>
      </c>
      <c r="M262" s="60">
        <v>0</v>
      </c>
      <c r="N262" s="60">
        <v>0</v>
      </c>
      <c r="O262" s="60">
        <v>0</v>
      </c>
      <c r="P262" s="60">
        <v>0</v>
      </c>
      <c r="Q262" s="60">
        <v>0</v>
      </c>
      <c r="R262" s="71">
        <v>4</v>
      </c>
      <c r="S262" s="60">
        <v>0</v>
      </c>
      <c r="T262" s="70">
        <v>0.1</v>
      </c>
      <c r="U262" s="71">
        <v>0.1</v>
      </c>
      <c r="V262" s="71">
        <v>0.3</v>
      </c>
      <c r="W262" s="71">
        <v>0.4</v>
      </c>
      <c r="X262" s="70">
        <v>19</v>
      </c>
      <c r="Y262" s="71">
        <v>77</v>
      </c>
      <c r="Z262" s="71">
        <v>6</v>
      </c>
      <c r="AA262" s="59">
        <v>0</v>
      </c>
      <c r="AB262" s="60">
        <v>0</v>
      </c>
      <c r="AC262" s="60">
        <v>0</v>
      </c>
      <c r="AD262" s="60">
        <v>0</v>
      </c>
      <c r="AE262" s="60">
        <v>0</v>
      </c>
      <c r="AF262" s="70">
        <v>0.01</v>
      </c>
      <c r="AG262" s="71">
        <v>0.03</v>
      </c>
      <c r="AH262" s="71">
        <v>0.04</v>
      </c>
      <c r="AI262" s="71">
        <v>0.01</v>
      </c>
      <c r="AJ262" s="71">
        <v>0.04</v>
      </c>
      <c r="AK262" s="63" t="s">
        <v>25</v>
      </c>
    </row>
    <row r="263" spans="1:37" ht="17.25" thickBot="1">
      <c r="A263" s="72">
        <v>409</v>
      </c>
      <c r="B263" s="57" t="s">
        <v>3040</v>
      </c>
      <c r="C263" s="58" t="s">
        <v>1858</v>
      </c>
      <c r="D263" s="69" t="s">
        <v>111</v>
      </c>
      <c r="E263" s="58" t="s">
        <v>81</v>
      </c>
      <c r="F263" s="69" t="s">
        <v>4668</v>
      </c>
      <c r="G263" s="69">
        <v>1999</v>
      </c>
      <c r="H263" s="70">
        <v>12</v>
      </c>
      <c r="I263" s="71">
        <v>11</v>
      </c>
      <c r="J263" s="71">
        <v>997</v>
      </c>
      <c r="K263" s="71">
        <v>11.1</v>
      </c>
      <c r="L263" s="59">
        <v>0</v>
      </c>
      <c r="M263" s="60">
        <v>0</v>
      </c>
      <c r="N263" s="60">
        <v>0</v>
      </c>
      <c r="O263" s="60">
        <v>0</v>
      </c>
      <c r="P263" s="60">
        <v>0</v>
      </c>
      <c r="Q263" s="60">
        <v>0</v>
      </c>
      <c r="R263" s="71">
        <v>2</v>
      </c>
      <c r="S263" s="60">
        <v>0</v>
      </c>
      <c r="T263" s="59">
        <v>0</v>
      </c>
      <c r="U263" s="60">
        <v>0</v>
      </c>
      <c r="V263" s="60">
        <v>0</v>
      </c>
      <c r="W263" s="60">
        <v>0</v>
      </c>
      <c r="X263" s="59">
        <v>0</v>
      </c>
      <c r="Y263" s="60">
        <v>0</v>
      </c>
      <c r="Z263" s="60">
        <v>0</v>
      </c>
      <c r="AA263" s="59">
        <v>0</v>
      </c>
      <c r="AB263" s="60">
        <v>0</v>
      </c>
      <c r="AC263" s="60">
        <v>0</v>
      </c>
      <c r="AD263" s="60">
        <v>0</v>
      </c>
      <c r="AE263" s="60">
        <v>0</v>
      </c>
      <c r="AF263" s="59">
        <v>0</v>
      </c>
      <c r="AG263" s="60">
        <v>0</v>
      </c>
      <c r="AH263" s="60">
        <v>0</v>
      </c>
      <c r="AI263" s="60">
        <v>0</v>
      </c>
      <c r="AJ263" s="60">
        <v>0</v>
      </c>
      <c r="AK263" s="63" t="s">
        <v>25</v>
      </c>
    </row>
    <row r="264" spans="1:37" ht="17.25" thickBot="1">
      <c r="A264" s="72">
        <v>65</v>
      </c>
      <c r="B264" s="57" t="s">
        <v>130</v>
      </c>
      <c r="C264" s="58" t="s">
        <v>1829</v>
      </c>
      <c r="D264" s="69" t="s">
        <v>104</v>
      </c>
      <c r="E264" s="58" t="s">
        <v>87</v>
      </c>
      <c r="F264" s="69" t="s">
        <v>4371</v>
      </c>
      <c r="G264" s="69">
        <v>1991</v>
      </c>
      <c r="H264" s="70">
        <v>15</v>
      </c>
      <c r="I264" s="71">
        <v>13</v>
      </c>
      <c r="J264" s="71">
        <v>995</v>
      </c>
      <c r="K264" s="71">
        <v>11.1</v>
      </c>
      <c r="L264" s="70">
        <v>1</v>
      </c>
      <c r="M264" s="60">
        <v>0</v>
      </c>
      <c r="N264" s="71">
        <v>1</v>
      </c>
      <c r="O264" s="71">
        <v>1</v>
      </c>
      <c r="P264" s="60">
        <v>0</v>
      </c>
      <c r="Q264" s="60">
        <v>0</v>
      </c>
      <c r="R264" s="71">
        <v>3</v>
      </c>
      <c r="S264" s="71">
        <v>1</v>
      </c>
      <c r="T264" s="70">
        <v>1.3</v>
      </c>
      <c r="U264" s="71">
        <v>1.3</v>
      </c>
      <c r="V264" s="71">
        <v>1</v>
      </c>
      <c r="W264" s="71">
        <v>2.2999999999999998</v>
      </c>
      <c r="X264" s="70">
        <v>4</v>
      </c>
      <c r="Y264" s="71">
        <v>22</v>
      </c>
      <c r="Z264" s="71">
        <v>2</v>
      </c>
      <c r="AA264" s="70">
        <v>0.09</v>
      </c>
      <c r="AB264" s="60">
        <v>0</v>
      </c>
      <c r="AC264" s="71">
        <v>0.09</v>
      </c>
      <c r="AD264" s="71">
        <v>0.09</v>
      </c>
      <c r="AE264" s="71">
        <v>0.09</v>
      </c>
      <c r="AF264" s="70">
        <v>0.12</v>
      </c>
      <c r="AG264" s="71">
        <v>0.09</v>
      </c>
      <c r="AH264" s="71">
        <v>0.2</v>
      </c>
      <c r="AI264" s="71">
        <v>0.12</v>
      </c>
      <c r="AJ264" s="71">
        <v>0.2</v>
      </c>
      <c r="AK264" s="63" t="s">
        <v>25</v>
      </c>
    </row>
    <row r="265" spans="1:37" ht="17.25" thickBot="1">
      <c r="A265" s="72">
        <v>235</v>
      </c>
      <c r="B265" s="57" t="s">
        <v>208</v>
      </c>
      <c r="C265" s="58" t="s">
        <v>1824</v>
      </c>
      <c r="D265" s="69" t="s">
        <v>103</v>
      </c>
      <c r="E265" s="58" t="s">
        <v>71</v>
      </c>
      <c r="F265" s="69" t="s">
        <v>4526</v>
      </c>
      <c r="G265" s="69">
        <v>1995</v>
      </c>
      <c r="H265" s="70">
        <v>26</v>
      </c>
      <c r="I265" s="71">
        <v>6</v>
      </c>
      <c r="J265" s="71">
        <v>992</v>
      </c>
      <c r="K265" s="71">
        <v>11</v>
      </c>
      <c r="L265" s="59">
        <v>0</v>
      </c>
      <c r="M265" s="60">
        <v>0</v>
      </c>
      <c r="N265" s="60">
        <v>0</v>
      </c>
      <c r="O265" s="60">
        <v>0</v>
      </c>
      <c r="P265" s="60">
        <v>0</v>
      </c>
      <c r="Q265" s="60">
        <v>0</v>
      </c>
      <c r="R265" s="71">
        <v>3</v>
      </c>
      <c r="S265" s="60">
        <v>0</v>
      </c>
      <c r="T265" s="70">
        <v>0.4</v>
      </c>
      <c r="U265" s="71">
        <v>0.4</v>
      </c>
      <c r="V265" s="71">
        <v>0.8</v>
      </c>
      <c r="W265" s="71">
        <v>1.3</v>
      </c>
      <c r="X265" s="70">
        <v>12</v>
      </c>
      <c r="Y265" s="71">
        <v>98</v>
      </c>
      <c r="Z265" s="71">
        <v>22</v>
      </c>
      <c r="AA265" s="59">
        <v>0</v>
      </c>
      <c r="AB265" s="60">
        <v>0</v>
      </c>
      <c r="AC265" s="60">
        <v>0</v>
      </c>
      <c r="AD265" s="60">
        <v>0</v>
      </c>
      <c r="AE265" s="60">
        <v>0</v>
      </c>
      <c r="AF265" s="70">
        <v>0.04</v>
      </c>
      <c r="AG265" s="71">
        <v>0.08</v>
      </c>
      <c r="AH265" s="71">
        <v>0.11</v>
      </c>
      <c r="AI265" s="71">
        <v>0.04</v>
      </c>
      <c r="AJ265" s="71">
        <v>0.11</v>
      </c>
      <c r="AK265" s="63" t="s">
        <v>25</v>
      </c>
    </row>
    <row r="266" spans="1:37" ht="17.25" thickBot="1">
      <c r="A266" s="72">
        <v>324</v>
      </c>
      <c r="B266" s="57" t="s">
        <v>3145</v>
      </c>
      <c r="C266" s="58" t="s">
        <v>1864</v>
      </c>
      <c r="D266" s="69" t="s">
        <v>104</v>
      </c>
      <c r="E266" s="58" t="s">
        <v>91</v>
      </c>
      <c r="F266" s="69" t="s">
        <v>4223</v>
      </c>
      <c r="G266" s="69">
        <v>1997</v>
      </c>
      <c r="H266" s="70">
        <v>13</v>
      </c>
      <c r="I266" s="71">
        <v>10</v>
      </c>
      <c r="J266" s="71">
        <v>991</v>
      </c>
      <c r="K266" s="71">
        <v>11</v>
      </c>
      <c r="L266" s="70">
        <v>1</v>
      </c>
      <c r="M266" s="60">
        <v>0</v>
      </c>
      <c r="N266" s="71">
        <v>1</v>
      </c>
      <c r="O266" s="71">
        <v>1</v>
      </c>
      <c r="P266" s="60">
        <v>0</v>
      </c>
      <c r="Q266" s="60">
        <v>0</v>
      </c>
      <c r="R266" s="71">
        <v>1</v>
      </c>
      <c r="S266" s="60">
        <v>0</v>
      </c>
      <c r="T266" s="70">
        <v>0.8</v>
      </c>
      <c r="U266" s="71">
        <v>0.8</v>
      </c>
      <c r="V266" s="71">
        <v>0.2</v>
      </c>
      <c r="W266" s="71">
        <v>0.9</v>
      </c>
      <c r="X266" s="70">
        <v>7</v>
      </c>
      <c r="Y266" s="71">
        <v>20</v>
      </c>
      <c r="Z266" s="71">
        <v>1</v>
      </c>
      <c r="AA266" s="70">
        <v>0.09</v>
      </c>
      <c r="AB266" s="60">
        <v>0</v>
      </c>
      <c r="AC266" s="71">
        <v>0.09</v>
      </c>
      <c r="AD266" s="71">
        <v>0.09</v>
      </c>
      <c r="AE266" s="71">
        <v>0.09</v>
      </c>
      <c r="AF266" s="70">
        <v>7.0000000000000007E-2</v>
      </c>
      <c r="AG266" s="71">
        <v>0.02</v>
      </c>
      <c r="AH266" s="71">
        <v>0.09</v>
      </c>
      <c r="AI266" s="71">
        <v>7.0000000000000007E-2</v>
      </c>
      <c r="AJ266" s="71">
        <v>0.09</v>
      </c>
      <c r="AK266" s="63" t="s">
        <v>25</v>
      </c>
    </row>
    <row r="267" spans="1:37" ht="17.25" thickBot="1">
      <c r="A267" s="72">
        <v>11</v>
      </c>
      <c r="B267" s="57" t="s">
        <v>2604</v>
      </c>
      <c r="C267" s="58" t="s">
        <v>1826</v>
      </c>
      <c r="D267" s="69" t="s">
        <v>104</v>
      </c>
      <c r="E267" s="58" t="s">
        <v>87</v>
      </c>
      <c r="F267" s="69" t="s">
        <v>4324</v>
      </c>
      <c r="G267" s="69">
        <v>1996</v>
      </c>
      <c r="H267" s="70">
        <v>14</v>
      </c>
      <c r="I267" s="71">
        <v>12</v>
      </c>
      <c r="J267" s="71">
        <v>989</v>
      </c>
      <c r="K267" s="71">
        <v>11</v>
      </c>
      <c r="L267" s="70">
        <v>1</v>
      </c>
      <c r="M267" s="71">
        <v>1</v>
      </c>
      <c r="N267" s="71">
        <v>2</v>
      </c>
      <c r="O267" s="71">
        <v>1</v>
      </c>
      <c r="P267" s="60">
        <v>0</v>
      </c>
      <c r="Q267" s="60">
        <v>0</v>
      </c>
      <c r="R267" s="71">
        <v>3</v>
      </c>
      <c r="S267" s="60">
        <v>0</v>
      </c>
      <c r="T267" s="70">
        <v>0.2</v>
      </c>
      <c r="U267" s="71">
        <v>0.2</v>
      </c>
      <c r="V267" s="71">
        <v>0.5</v>
      </c>
      <c r="W267" s="71">
        <v>0.7</v>
      </c>
      <c r="X267" s="70">
        <v>29</v>
      </c>
      <c r="Y267" s="71">
        <v>30</v>
      </c>
      <c r="Z267" s="71">
        <v>22</v>
      </c>
      <c r="AA267" s="70">
        <v>0.09</v>
      </c>
      <c r="AB267" s="71">
        <v>0.09</v>
      </c>
      <c r="AC267" s="71">
        <v>0.18</v>
      </c>
      <c r="AD267" s="71">
        <v>0.09</v>
      </c>
      <c r="AE267" s="71">
        <v>0.18</v>
      </c>
      <c r="AF267" s="70">
        <v>0.01</v>
      </c>
      <c r="AG267" s="71">
        <v>0.05</v>
      </c>
      <c r="AH267" s="71">
        <v>0.06</v>
      </c>
      <c r="AI267" s="71">
        <v>0.01</v>
      </c>
      <c r="AJ267" s="71">
        <v>0.06</v>
      </c>
      <c r="AK267" s="63" t="s">
        <v>25</v>
      </c>
    </row>
    <row r="268" spans="1:37" ht="17.25" thickBot="1">
      <c r="A268" s="72">
        <v>296</v>
      </c>
      <c r="B268" s="57" t="s">
        <v>1857</v>
      </c>
      <c r="C268" s="58" t="s">
        <v>1811</v>
      </c>
      <c r="D268" s="69" t="s">
        <v>104</v>
      </c>
      <c r="E268" s="58" t="s">
        <v>67</v>
      </c>
      <c r="F268" s="69" t="s">
        <v>4578</v>
      </c>
      <c r="G268" s="69">
        <v>2002</v>
      </c>
      <c r="H268" s="70">
        <v>21</v>
      </c>
      <c r="I268" s="71">
        <v>8</v>
      </c>
      <c r="J268" s="71">
        <v>975</v>
      </c>
      <c r="K268" s="71">
        <v>10.8</v>
      </c>
      <c r="L268" s="70">
        <v>1</v>
      </c>
      <c r="M268" s="60">
        <v>0</v>
      </c>
      <c r="N268" s="71">
        <v>1</v>
      </c>
      <c r="O268" s="71">
        <v>1</v>
      </c>
      <c r="P268" s="60">
        <v>0</v>
      </c>
      <c r="Q268" s="60">
        <v>0</v>
      </c>
      <c r="R268" s="71">
        <v>1</v>
      </c>
      <c r="S268" s="60">
        <v>0</v>
      </c>
      <c r="T268" s="70">
        <v>0.3</v>
      </c>
      <c r="U268" s="71">
        <v>0.3</v>
      </c>
      <c r="V268" s="71">
        <v>0.4</v>
      </c>
      <c r="W268" s="71">
        <v>0.7</v>
      </c>
      <c r="X268" s="70">
        <v>32</v>
      </c>
      <c r="Y268" s="71">
        <v>34</v>
      </c>
      <c r="Z268" s="71">
        <v>53</v>
      </c>
      <c r="AA268" s="70">
        <v>0.09</v>
      </c>
      <c r="AB268" s="60">
        <v>0</v>
      </c>
      <c r="AC268" s="71">
        <v>0.09</v>
      </c>
      <c r="AD268" s="71">
        <v>0.09</v>
      </c>
      <c r="AE268" s="71">
        <v>0.09</v>
      </c>
      <c r="AF268" s="70">
        <v>0.02</v>
      </c>
      <c r="AG268" s="71">
        <v>0.04</v>
      </c>
      <c r="AH268" s="71">
        <v>0.06</v>
      </c>
      <c r="AI268" s="71">
        <v>0.02</v>
      </c>
      <c r="AJ268" s="71">
        <v>0.06</v>
      </c>
      <c r="AK268" s="63" t="s">
        <v>25</v>
      </c>
    </row>
    <row r="269" spans="1:37" ht="17.25" thickBot="1">
      <c r="A269" s="72">
        <v>276</v>
      </c>
      <c r="B269" s="57" t="s">
        <v>2640</v>
      </c>
      <c r="C269" s="58" t="s">
        <v>1851</v>
      </c>
      <c r="D269" s="69" t="s">
        <v>1809</v>
      </c>
      <c r="E269" s="58" t="s">
        <v>2342</v>
      </c>
      <c r="F269" s="69" t="s">
        <v>4237</v>
      </c>
      <c r="G269" s="69">
        <v>2004</v>
      </c>
      <c r="H269" s="70">
        <v>15</v>
      </c>
      <c r="I269" s="71">
        <v>13</v>
      </c>
      <c r="J269" s="71">
        <v>974</v>
      </c>
      <c r="K269" s="71">
        <v>10.8</v>
      </c>
      <c r="L269" s="70">
        <v>1</v>
      </c>
      <c r="M269" s="71">
        <v>1</v>
      </c>
      <c r="N269" s="71">
        <v>2</v>
      </c>
      <c r="O269" s="71">
        <v>1</v>
      </c>
      <c r="P269" s="60">
        <v>0</v>
      </c>
      <c r="Q269" s="60">
        <v>0</v>
      </c>
      <c r="R269" s="60">
        <v>0</v>
      </c>
      <c r="S269" s="60">
        <v>0</v>
      </c>
      <c r="T269" s="70">
        <v>2</v>
      </c>
      <c r="U269" s="71">
        <v>2</v>
      </c>
      <c r="V269" s="71">
        <v>1.3</v>
      </c>
      <c r="W269" s="71">
        <v>3.3</v>
      </c>
      <c r="X269" s="70">
        <v>53</v>
      </c>
      <c r="Y269" s="71">
        <v>19</v>
      </c>
      <c r="Z269" s="71">
        <v>82</v>
      </c>
      <c r="AA269" s="70">
        <v>0.09</v>
      </c>
      <c r="AB269" s="71">
        <v>0.09</v>
      </c>
      <c r="AC269" s="71">
        <v>0.18</v>
      </c>
      <c r="AD269" s="71">
        <v>0.09</v>
      </c>
      <c r="AE269" s="71">
        <v>0.18</v>
      </c>
      <c r="AF269" s="70">
        <v>0.18</v>
      </c>
      <c r="AG269" s="71">
        <v>0.12</v>
      </c>
      <c r="AH269" s="71">
        <v>0.3</v>
      </c>
      <c r="AI269" s="71">
        <v>0.18</v>
      </c>
      <c r="AJ269" s="71">
        <v>0.3</v>
      </c>
      <c r="AK269" s="63" t="s">
        <v>25</v>
      </c>
    </row>
    <row r="270" spans="1:37" ht="17.25" thickBot="1">
      <c r="A270" s="72">
        <v>280</v>
      </c>
      <c r="B270" s="57" t="s">
        <v>231</v>
      </c>
      <c r="C270" s="58" t="s">
        <v>1842</v>
      </c>
      <c r="D270" s="69" t="s">
        <v>103</v>
      </c>
      <c r="E270" s="58" t="s">
        <v>65</v>
      </c>
      <c r="F270" s="69" t="s">
        <v>4562</v>
      </c>
      <c r="G270" s="69">
        <v>1994</v>
      </c>
      <c r="H270" s="70">
        <v>20</v>
      </c>
      <c r="I270" s="71">
        <v>10</v>
      </c>
      <c r="J270" s="71">
        <v>971</v>
      </c>
      <c r="K270" s="71">
        <v>10.8</v>
      </c>
      <c r="L270" s="59">
        <v>0</v>
      </c>
      <c r="M270" s="60">
        <v>0</v>
      </c>
      <c r="N270" s="60">
        <v>0</v>
      </c>
      <c r="O270" s="60">
        <v>0</v>
      </c>
      <c r="P270" s="60">
        <v>0</v>
      </c>
      <c r="Q270" s="60">
        <v>0</v>
      </c>
      <c r="R270" s="71">
        <v>3</v>
      </c>
      <c r="S270" s="60">
        <v>0</v>
      </c>
      <c r="T270" s="70">
        <v>0.8</v>
      </c>
      <c r="U270" s="71">
        <v>0.8</v>
      </c>
      <c r="V270" s="71">
        <v>1.2</v>
      </c>
      <c r="W270" s="71">
        <v>1.9</v>
      </c>
      <c r="X270" s="70">
        <v>28</v>
      </c>
      <c r="Y270" s="71">
        <v>70</v>
      </c>
      <c r="Z270" s="71">
        <v>27</v>
      </c>
      <c r="AA270" s="59">
        <v>0</v>
      </c>
      <c r="AB270" s="60">
        <v>0</v>
      </c>
      <c r="AC270" s="60">
        <v>0</v>
      </c>
      <c r="AD270" s="60">
        <v>0</v>
      </c>
      <c r="AE270" s="60">
        <v>0</v>
      </c>
      <c r="AF270" s="70">
        <v>7.0000000000000007E-2</v>
      </c>
      <c r="AG270" s="71">
        <v>0.11</v>
      </c>
      <c r="AH270" s="71">
        <v>0.18</v>
      </c>
      <c r="AI270" s="71">
        <v>7.0000000000000007E-2</v>
      </c>
      <c r="AJ270" s="71">
        <v>0.18</v>
      </c>
      <c r="AK270" s="63" t="s">
        <v>25</v>
      </c>
    </row>
    <row r="271" spans="1:37" ht="17.25" thickBot="1">
      <c r="A271" s="72">
        <v>39</v>
      </c>
      <c r="B271" s="57" t="s">
        <v>2606</v>
      </c>
      <c r="C271" s="58" t="s">
        <v>1864</v>
      </c>
      <c r="D271" s="69" t="s">
        <v>104</v>
      </c>
      <c r="E271" s="58" t="s">
        <v>2343</v>
      </c>
      <c r="F271" s="69" t="s">
        <v>4347</v>
      </c>
      <c r="G271" s="69">
        <v>1993</v>
      </c>
      <c r="H271" s="70">
        <v>13</v>
      </c>
      <c r="I271" s="71">
        <v>11</v>
      </c>
      <c r="J271" s="71">
        <v>969</v>
      </c>
      <c r="K271" s="71">
        <v>10.8</v>
      </c>
      <c r="L271" s="59">
        <v>0</v>
      </c>
      <c r="M271" s="71">
        <v>1</v>
      </c>
      <c r="N271" s="71">
        <v>1</v>
      </c>
      <c r="O271" s="60">
        <v>0</v>
      </c>
      <c r="P271" s="60">
        <v>0</v>
      </c>
      <c r="Q271" s="60">
        <v>0</v>
      </c>
      <c r="R271" s="71">
        <v>4</v>
      </c>
      <c r="S271" s="60">
        <v>0</v>
      </c>
      <c r="T271" s="59">
        <v>0</v>
      </c>
      <c r="U271" s="60">
        <v>0</v>
      </c>
      <c r="V271" s="71">
        <v>0.8</v>
      </c>
      <c r="W271" s="71">
        <v>0.8</v>
      </c>
      <c r="X271" s="70">
        <v>9</v>
      </c>
      <c r="Y271" s="71">
        <v>31</v>
      </c>
      <c r="Z271" s="71">
        <v>24</v>
      </c>
      <c r="AA271" s="59">
        <v>0</v>
      </c>
      <c r="AB271" s="71">
        <v>0.09</v>
      </c>
      <c r="AC271" s="71">
        <v>0.09</v>
      </c>
      <c r="AD271" s="60">
        <v>0</v>
      </c>
      <c r="AE271" s="71">
        <v>0.09</v>
      </c>
      <c r="AF271" s="59">
        <v>0</v>
      </c>
      <c r="AG271" s="71">
        <v>7.0000000000000007E-2</v>
      </c>
      <c r="AH271" s="71">
        <v>0.08</v>
      </c>
      <c r="AI271" s="60">
        <v>0</v>
      </c>
      <c r="AJ271" s="71">
        <v>0.08</v>
      </c>
      <c r="AK271" s="63" t="s">
        <v>25</v>
      </c>
    </row>
    <row r="272" spans="1:37" ht="17.25" thickBot="1">
      <c r="A272" s="72">
        <v>545</v>
      </c>
      <c r="B272" s="57" t="s">
        <v>357</v>
      </c>
      <c r="C272" s="58" t="s">
        <v>1866</v>
      </c>
      <c r="D272" s="69" t="s">
        <v>102</v>
      </c>
      <c r="E272" s="58" t="s">
        <v>87</v>
      </c>
      <c r="F272" s="69" t="s">
        <v>4783</v>
      </c>
      <c r="G272" s="69">
        <v>1991</v>
      </c>
      <c r="H272" s="70">
        <v>21</v>
      </c>
      <c r="I272" s="71">
        <v>10</v>
      </c>
      <c r="J272" s="71">
        <v>964</v>
      </c>
      <c r="K272" s="71">
        <v>10.7</v>
      </c>
      <c r="L272" s="70">
        <v>8</v>
      </c>
      <c r="M272" s="71">
        <v>1</v>
      </c>
      <c r="N272" s="71">
        <v>9</v>
      </c>
      <c r="O272" s="71">
        <v>8</v>
      </c>
      <c r="P272" s="60">
        <v>0</v>
      </c>
      <c r="Q272" s="60">
        <v>0</v>
      </c>
      <c r="R272" s="60">
        <v>0</v>
      </c>
      <c r="S272" s="60">
        <v>0</v>
      </c>
      <c r="T272" s="70">
        <v>5.5</v>
      </c>
      <c r="U272" s="71">
        <v>5.5</v>
      </c>
      <c r="V272" s="71">
        <v>1.4</v>
      </c>
      <c r="W272" s="71">
        <v>6.9</v>
      </c>
      <c r="X272" s="70">
        <v>10</v>
      </c>
      <c r="Y272" s="71">
        <v>16</v>
      </c>
      <c r="Z272" s="71">
        <v>39</v>
      </c>
      <c r="AA272" s="70">
        <v>0.75</v>
      </c>
      <c r="AB272" s="71">
        <v>0.09</v>
      </c>
      <c r="AC272" s="71">
        <v>0.84</v>
      </c>
      <c r="AD272" s="71">
        <v>0.75</v>
      </c>
      <c r="AE272" s="71">
        <v>0.84</v>
      </c>
      <c r="AF272" s="70">
        <v>0.52</v>
      </c>
      <c r="AG272" s="71">
        <v>0.13</v>
      </c>
      <c r="AH272" s="71">
        <v>0.64</v>
      </c>
      <c r="AI272" s="71">
        <v>0.52</v>
      </c>
      <c r="AJ272" s="71">
        <v>0.64</v>
      </c>
      <c r="AK272" s="63" t="s">
        <v>25</v>
      </c>
    </row>
    <row r="273" spans="1:37" ht="17.25" thickBot="1">
      <c r="A273" s="72">
        <v>403</v>
      </c>
      <c r="B273" s="57" t="s">
        <v>288</v>
      </c>
      <c r="C273" s="58" t="s">
        <v>1810</v>
      </c>
      <c r="D273" s="69" t="s">
        <v>104</v>
      </c>
      <c r="E273" s="58" t="s">
        <v>96</v>
      </c>
      <c r="F273" s="69" t="s">
        <v>4665</v>
      </c>
      <c r="G273" s="69">
        <v>2001</v>
      </c>
      <c r="H273" s="70">
        <v>19</v>
      </c>
      <c r="I273" s="71">
        <v>9</v>
      </c>
      <c r="J273" s="71">
        <v>961</v>
      </c>
      <c r="K273" s="71">
        <v>10.7</v>
      </c>
      <c r="L273" s="59">
        <v>0</v>
      </c>
      <c r="M273" s="71">
        <v>2</v>
      </c>
      <c r="N273" s="71">
        <v>2</v>
      </c>
      <c r="O273" s="60">
        <v>0</v>
      </c>
      <c r="P273" s="60">
        <v>0</v>
      </c>
      <c r="Q273" s="60">
        <v>0</v>
      </c>
      <c r="R273" s="71">
        <v>4</v>
      </c>
      <c r="S273" s="60">
        <v>0</v>
      </c>
      <c r="T273" s="70">
        <v>0.3</v>
      </c>
      <c r="U273" s="71">
        <v>0.3</v>
      </c>
      <c r="V273" s="71">
        <v>1.7</v>
      </c>
      <c r="W273" s="71">
        <v>2</v>
      </c>
      <c r="X273" s="70">
        <v>17</v>
      </c>
      <c r="Y273" s="71">
        <v>37</v>
      </c>
      <c r="Z273" s="71">
        <v>32</v>
      </c>
      <c r="AA273" s="59">
        <v>0</v>
      </c>
      <c r="AB273" s="71">
        <v>0.19</v>
      </c>
      <c r="AC273" s="71">
        <v>0.19</v>
      </c>
      <c r="AD273" s="60">
        <v>0</v>
      </c>
      <c r="AE273" s="71">
        <v>0.19</v>
      </c>
      <c r="AF273" s="70">
        <v>0.03</v>
      </c>
      <c r="AG273" s="71">
        <v>0.16</v>
      </c>
      <c r="AH273" s="71">
        <v>0.19</v>
      </c>
      <c r="AI273" s="71">
        <v>0.03</v>
      </c>
      <c r="AJ273" s="71">
        <v>0.19</v>
      </c>
      <c r="AK273" s="63" t="s">
        <v>25</v>
      </c>
    </row>
    <row r="274" spans="1:37" ht="17.25" thickBot="1">
      <c r="A274" s="72">
        <v>27</v>
      </c>
      <c r="B274" s="57" t="s">
        <v>117</v>
      </c>
      <c r="C274" s="58" t="s">
        <v>1825</v>
      </c>
      <c r="D274" s="69" t="s">
        <v>102</v>
      </c>
      <c r="E274" s="58" t="s">
        <v>91</v>
      </c>
      <c r="F274" s="69" t="s">
        <v>4337</v>
      </c>
      <c r="G274" s="69">
        <v>1990</v>
      </c>
      <c r="H274" s="70">
        <v>16</v>
      </c>
      <c r="I274" s="71">
        <v>12</v>
      </c>
      <c r="J274" s="71">
        <v>959</v>
      </c>
      <c r="K274" s="71">
        <v>10.7</v>
      </c>
      <c r="L274" s="70">
        <v>2</v>
      </c>
      <c r="M274" s="71">
        <v>2</v>
      </c>
      <c r="N274" s="71">
        <v>4</v>
      </c>
      <c r="O274" s="71">
        <v>2</v>
      </c>
      <c r="P274" s="60">
        <v>0</v>
      </c>
      <c r="Q274" s="60">
        <v>0</v>
      </c>
      <c r="R274" s="71">
        <v>4</v>
      </c>
      <c r="S274" s="60">
        <v>0</v>
      </c>
      <c r="T274" s="70">
        <v>2.2000000000000002</v>
      </c>
      <c r="U274" s="71">
        <v>2.2000000000000002</v>
      </c>
      <c r="V274" s="71">
        <v>0.8</v>
      </c>
      <c r="W274" s="71">
        <v>2.9</v>
      </c>
      <c r="X274" s="70">
        <v>30</v>
      </c>
      <c r="Y274" s="71">
        <v>11</v>
      </c>
      <c r="Z274" s="71">
        <v>58</v>
      </c>
      <c r="AA274" s="70">
        <v>0.19</v>
      </c>
      <c r="AB274" s="71">
        <v>0.19</v>
      </c>
      <c r="AC274" s="71">
        <v>0.38</v>
      </c>
      <c r="AD274" s="71">
        <v>0.19</v>
      </c>
      <c r="AE274" s="71">
        <v>0.38</v>
      </c>
      <c r="AF274" s="70">
        <v>0.2</v>
      </c>
      <c r="AG274" s="71">
        <v>7.0000000000000007E-2</v>
      </c>
      <c r="AH274" s="71">
        <v>0.28000000000000003</v>
      </c>
      <c r="AI274" s="71">
        <v>0.2</v>
      </c>
      <c r="AJ274" s="71">
        <v>0.28000000000000003</v>
      </c>
      <c r="AK274" s="63" t="s">
        <v>25</v>
      </c>
    </row>
    <row r="275" spans="1:37" ht="17.25" thickBot="1">
      <c r="A275" s="72">
        <v>165</v>
      </c>
      <c r="B275" s="57" t="s">
        <v>173</v>
      </c>
      <c r="C275" s="58" t="s">
        <v>1821</v>
      </c>
      <c r="D275" s="69" t="s">
        <v>104</v>
      </c>
      <c r="E275" s="58" t="s">
        <v>71</v>
      </c>
      <c r="F275" s="69" t="s">
        <v>4462</v>
      </c>
      <c r="G275" s="69">
        <v>1999</v>
      </c>
      <c r="H275" s="70">
        <v>18</v>
      </c>
      <c r="I275" s="71">
        <v>9</v>
      </c>
      <c r="J275" s="71">
        <v>959</v>
      </c>
      <c r="K275" s="71">
        <v>10.7</v>
      </c>
      <c r="L275" s="70">
        <v>1</v>
      </c>
      <c r="M275" s="60">
        <v>0</v>
      </c>
      <c r="N275" s="71">
        <v>1</v>
      </c>
      <c r="O275" s="71">
        <v>1</v>
      </c>
      <c r="P275" s="60">
        <v>0</v>
      </c>
      <c r="Q275" s="60">
        <v>0</v>
      </c>
      <c r="R275" s="71">
        <v>3</v>
      </c>
      <c r="S275" s="60">
        <v>0</v>
      </c>
      <c r="T275" s="70">
        <v>0.2</v>
      </c>
      <c r="U275" s="71">
        <v>0.2</v>
      </c>
      <c r="V275" s="71">
        <v>0.4</v>
      </c>
      <c r="W275" s="71">
        <v>0.6</v>
      </c>
      <c r="X275" s="70">
        <v>20</v>
      </c>
      <c r="Y275" s="71">
        <v>44</v>
      </c>
      <c r="Z275" s="71">
        <v>31</v>
      </c>
      <c r="AA275" s="70">
        <v>0.09</v>
      </c>
      <c r="AB275" s="60">
        <v>0</v>
      </c>
      <c r="AC275" s="71">
        <v>0.09</v>
      </c>
      <c r="AD275" s="71">
        <v>0.09</v>
      </c>
      <c r="AE275" s="71">
        <v>0.09</v>
      </c>
      <c r="AF275" s="70">
        <v>0.01</v>
      </c>
      <c r="AG275" s="71">
        <v>0.04</v>
      </c>
      <c r="AH275" s="71">
        <v>0.05</v>
      </c>
      <c r="AI275" s="71">
        <v>0.01</v>
      </c>
      <c r="AJ275" s="71">
        <v>0.05</v>
      </c>
      <c r="AK275" s="63" t="s">
        <v>25</v>
      </c>
    </row>
    <row r="276" spans="1:37" ht="17.25" thickBot="1">
      <c r="A276" s="72">
        <v>469</v>
      </c>
      <c r="B276" s="57" t="s">
        <v>321</v>
      </c>
      <c r="C276" s="58" t="s">
        <v>1811</v>
      </c>
      <c r="D276" s="69" t="s">
        <v>104</v>
      </c>
      <c r="E276" s="58" t="s">
        <v>69</v>
      </c>
      <c r="F276" s="69" t="s">
        <v>4716</v>
      </c>
      <c r="G276" s="69">
        <v>1995</v>
      </c>
      <c r="H276" s="70">
        <v>12</v>
      </c>
      <c r="I276" s="71">
        <v>12</v>
      </c>
      <c r="J276" s="71">
        <v>959</v>
      </c>
      <c r="K276" s="71">
        <v>10.7</v>
      </c>
      <c r="L276" s="59">
        <v>0</v>
      </c>
      <c r="M276" s="60">
        <v>0</v>
      </c>
      <c r="N276" s="60">
        <v>0</v>
      </c>
      <c r="O276" s="60">
        <v>0</v>
      </c>
      <c r="P276" s="60">
        <v>0</v>
      </c>
      <c r="Q276" s="60">
        <v>0</v>
      </c>
      <c r="R276" s="71">
        <v>6</v>
      </c>
      <c r="S276" s="60">
        <v>0</v>
      </c>
      <c r="T276" s="59">
        <v>0</v>
      </c>
      <c r="U276" s="60">
        <v>0</v>
      </c>
      <c r="V276" s="71">
        <v>1</v>
      </c>
      <c r="W276" s="71">
        <v>1</v>
      </c>
      <c r="X276" s="70">
        <v>10</v>
      </c>
      <c r="Y276" s="71">
        <v>45</v>
      </c>
      <c r="Z276" s="71">
        <v>30</v>
      </c>
      <c r="AA276" s="59">
        <v>0</v>
      </c>
      <c r="AB276" s="60">
        <v>0</v>
      </c>
      <c r="AC276" s="60">
        <v>0</v>
      </c>
      <c r="AD276" s="60">
        <v>0</v>
      </c>
      <c r="AE276" s="60">
        <v>0</v>
      </c>
      <c r="AF276" s="59">
        <v>0</v>
      </c>
      <c r="AG276" s="71">
        <v>0.09</v>
      </c>
      <c r="AH276" s="71">
        <v>0.1</v>
      </c>
      <c r="AI276" s="60">
        <v>0</v>
      </c>
      <c r="AJ276" s="71">
        <v>0.1</v>
      </c>
      <c r="AK276" s="63" t="s">
        <v>25</v>
      </c>
    </row>
    <row r="277" spans="1:37" ht="17.25" thickBot="1">
      <c r="A277" s="72">
        <v>256</v>
      </c>
      <c r="B277" s="57" t="s">
        <v>219</v>
      </c>
      <c r="C277" s="58" t="s">
        <v>1811</v>
      </c>
      <c r="D277" s="69" t="s">
        <v>103</v>
      </c>
      <c r="E277" s="58" t="s">
        <v>79</v>
      </c>
      <c r="F277" s="69" t="s">
        <v>4543</v>
      </c>
      <c r="G277" s="69">
        <v>2001</v>
      </c>
      <c r="H277" s="70">
        <v>17</v>
      </c>
      <c r="I277" s="71">
        <v>12</v>
      </c>
      <c r="J277" s="71">
        <v>956</v>
      </c>
      <c r="K277" s="71">
        <v>10.6</v>
      </c>
      <c r="L277" s="70">
        <v>1</v>
      </c>
      <c r="M277" s="71">
        <v>1</v>
      </c>
      <c r="N277" s="71">
        <v>2</v>
      </c>
      <c r="O277" s="71">
        <v>1</v>
      </c>
      <c r="P277" s="60">
        <v>0</v>
      </c>
      <c r="Q277" s="60">
        <v>0</v>
      </c>
      <c r="R277" s="71">
        <v>1</v>
      </c>
      <c r="S277" s="71">
        <v>1</v>
      </c>
      <c r="T277" s="70">
        <v>1.8</v>
      </c>
      <c r="U277" s="71">
        <v>1.8</v>
      </c>
      <c r="V277" s="71">
        <v>0.5</v>
      </c>
      <c r="W277" s="71">
        <v>2.2999999999999998</v>
      </c>
      <c r="X277" s="70">
        <v>27</v>
      </c>
      <c r="Y277" s="71">
        <v>59</v>
      </c>
      <c r="Z277" s="71">
        <v>64</v>
      </c>
      <c r="AA277" s="70">
        <v>0.09</v>
      </c>
      <c r="AB277" s="71">
        <v>0.09</v>
      </c>
      <c r="AC277" s="71">
        <v>0.19</v>
      </c>
      <c r="AD277" s="71">
        <v>0.09</v>
      </c>
      <c r="AE277" s="71">
        <v>0.19</v>
      </c>
      <c r="AF277" s="70">
        <v>0.17</v>
      </c>
      <c r="AG277" s="71">
        <v>0.05</v>
      </c>
      <c r="AH277" s="71">
        <v>0.22</v>
      </c>
      <c r="AI277" s="71">
        <v>0.17</v>
      </c>
      <c r="AJ277" s="71">
        <v>0.22</v>
      </c>
      <c r="AK277" s="63" t="s">
        <v>25</v>
      </c>
    </row>
    <row r="278" spans="1:37" ht="17.25" thickBot="1">
      <c r="A278" s="72">
        <v>28</v>
      </c>
      <c r="B278" s="57" t="s">
        <v>118</v>
      </c>
      <c r="C278" s="58" t="s">
        <v>1821</v>
      </c>
      <c r="D278" s="69" t="s">
        <v>102</v>
      </c>
      <c r="E278" s="58" t="s">
        <v>69</v>
      </c>
      <c r="F278" s="69" t="s">
        <v>4211</v>
      </c>
      <c r="G278" s="69">
        <v>2000</v>
      </c>
      <c r="H278" s="70">
        <v>22</v>
      </c>
      <c r="I278" s="71">
        <v>11</v>
      </c>
      <c r="J278" s="71">
        <v>953</v>
      </c>
      <c r="K278" s="71">
        <v>10.6</v>
      </c>
      <c r="L278" s="59">
        <v>0</v>
      </c>
      <c r="M278" s="60">
        <v>0</v>
      </c>
      <c r="N278" s="60">
        <v>0</v>
      </c>
      <c r="O278" s="60">
        <v>0</v>
      </c>
      <c r="P278" s="60">
        <v>0</v>
      </c>
      <c r="Q278" s="60">
        <v>0</v>
      </c>
      <c r="R278" s="71">
        <v>3</v>
      </c>
      <c r="S278" s="60">
        <v>0</v>
      </c>
      <c r="T278" s="70">
        <v>1.5</v>
      </c>
      <c r="U278" s="71">
        <v>1.5</v>
      </c>
      <c r="V278" s="71">
        <v>2.1</v>
      </c>
      <c r="W278" s="71">
        <v>3.6</v>
      </c>
      <c r="X278" s="70">
        <v>37</v>
      </c>
      <c r="Y278" s="71">
        <v>49</v>
      </c>
      <c r="Z278" s="71">
        <v>114</v>
      </c>
      <c r="AA278" s="59">
        <v>0</v>
      </c>
      <c r="AB278" s="60">
        <v>0</v>
      </c>
      <c r="AC278" s="60">
        <v>0</v>
      </c>
      <c r="AD278" s="60">
        <v>0</v>
      </c>
      <c r="AE278" s="60">
        <v>0</v>
      </c>
      <c r="AF278" s="70">
        <v>0.14000000000000001</v>
      </c>
      <c r="AG278" s="71">
        <v>0.2</v>
      </c>
      <c r="AH278" s="71">
        <v>0.34</v>
      </c>
      <c r="AI278" s="71">
        <v>0.14000000000000001</v>
      </c>
      <c r="AJ278" s="71">
        <v>0.34</v>
      </c>
      <c r="AK278" s="63" t="s">
        <v>25</v>
      </c>
    </row>
    <row r="279" spans="1:37" ht="17.25" thickBot="1">
      <c r="A279" s="72">
        <v>484</v>
      </c>
      <c r="B279" s="57" t="s">
        <v>3224</v>
      </c>
      <c r="C279" s="58" t="s">
        <v>1811</v>
      </c>
      <c r="D279" s="69" t="s">
        <v>1832</v>
      </c>
      <c r="E279" s="58" t="s">
        <v>65</v>
      </c>
      <c r="F279" s="69" t="s">
        <v>4729</v>
      </c>
      <c r="G279" s="69">
        <v>1994</v>
      </c>
      <c r="H279" s="70">
        <v>14</v>
      </c>
      <c r="I279" s="71">
        <v>11</v>
      </c>
      <c r="J279" s="71">
        <v>952</v>
      </c>
      <c r="K279" s="71">
        <v>10.6</v>
      </c>
      <c r="L279" s="70">
        <v>1</v>
      </c>
      <c r="M279" s="60">
        <v>0</v>
      </c>
      <c r="N279" s="71">
        <v>1</v>
      </c>
      <c r="O279" s="71">
        <v>1</v>
      </c>
      <c r="P279" s="60">
        <v>0</v>
      </c>
      <c r="Q279" s="60">
        <v>0</v>
      </c>
      <c r="R279" s="71">
        <v>2</v>
      </c>
      <c r="S279" s="60">
        <v>0</v>
      </c>
      <c r="T279" s="70">
        <v>1</v>
      </c>
      <c r="U279" s="71">
        <v>1</v>
      </c>
      <c r="V279" s="71">
        <v>0.2</v>
      </c>
      <c r="W279" s="71">
        <v>1.2</v>
      </c>
      <c r="X279" s="70">
        <v>15</v>
      </c>
      <c r="Y279" s="71">
        <v>50</v>
      </c>
      <c r="Z279" s="71">
        <v>20</v>
      </c>
      <c r="AA279" s="70">
        <v>0.09</v>
      </c>
      <c r="AB279" s="60">
        <v>0</v>
      </c>
      <c r="AC279" s="71">
        <v>0.09</v>
      </c>
      <c r="AD279" s="71">
        <v>0.09</v>
      </c>
      <c r="AE279" s="71">
        <v>0.09</v>
      </c>
      <c r="AF279" s="70">
        <v>0.1</v>
      </c>
      <c r="AG279" s="71">
        <v>0.02</v>
      </c>
      <c r="AH279" s="71">
        <v>0.12</v>
      </c>
      <c r="AI279" s="71">
        <v>0.1</v>
      </c>
      <c r="AJ279" s="71">
        <v>0.12</v>
      </c>
      <c r="AK279" s="63" t="s">
        <v>25</v>
      </c>
    </row>
    <row r="280" spans="1:37" ht="17.25" thickBot="1">
      <c r="A280" s="72">
        <v>81</v>
      </c>
      <c r="B280" s="57" t="s">
        <v>782</v>
      </c>
      <c r="C280" s="58" t="s">
        <v>1820</v>
      </c>
      <c r="D280" s="69" t="s">
        <v>1809</v>
      </c>
      <c r="E280" s="58" t="s">
        <v>73</v>
      </c>
      <c r="F280" s="69" t="s">
        <v>4385</v>
      </c>
      <c r="G280" s="69">
        <v>2004</v>
      </c>
      <c r="H280" s="70">
        <v>19</v>
      </c>
      <c r="I280" s="71">
        <v>12</v>
      </c>
      <c r="J280" s="71">
        <v>943</v>
      </c>
      <c r="K280" s="71">
        <v>10.5</v>
      </c>
      <c r="L280" s="70">
        <v>3</v>
      </c>
      <c r="M280" s="71">
        <v>1</v>
      </c>
      <c r="N280" s="71">
        <v>4</v>
      </c>
      <c r="O280" s="71">
        <v>3</v>
      </c>
      <c r="P280" s="60">
        <v>0</v>
      </c>
      <c r="Q280" s="60">
        <v>0</v>
      </c>
      <c r="R280" s="71">
        <v>6</v>
      </c>
      <c r="S280" s="60">
        <v>0</v>
      </c>
      <c r="T280" s="70">
        <v>1.9</v>
      </c>
      <c r="U280" s="71">
        <v>1.9</v>
      </c>
      <c r="V280" s="71">
        <v>1.7</v>
      </c>
      <c r="W280" s="71">
        <v>3.6</v>
      </c>
      <c r="X280" s="70">
        <v>13</v>
      </c>
      <c r="Y280" s="71">
        <v>25</v>
      </c>
      <c r="Z280" s="71">
        <v>50</v>
      </c>
      <c r="AA280" s="70">
        <v>0.28999999999999998</v>
      </c>
      <c r="AB280" s="71">
        <v>0.1</v>
      </c>
      <c r="AC280" s="71">
        <v>0.38</v>
      </c>
      <c r="AD280" s="71">
        <v>0.28999999999999998</v>
      </c>
      <c r="AE280" s="71">
        <v>0.38</v>
      </c>
      <c r="AF280" s="70">
        <v>0.18</v>
      </c>
      <c r="AG280" s="71">
        <v>0.16</v>
      </c>
      <c r="AH280" s="71">
        <v>0.35</v>
      </c>
      <c r="AI280" s="71">
        <v>0.18</v>
      </c>
      <c r="AJ280" s="71">
        <v>0.35</v>
      </c>
      <c r="AK280" s="63" t="s">
        <v>25</v>
      </c>
    </row>
    <row r="281" spans="1:37" ht="17.25" thickBot="1">
      <c r="A281" s="72">
        <v>290</v>
      </c>
      <c r="B281" s="57" t="s">
        <v>3037</v>
      </c>
      <c r="C281" s="58" t="s">
        <v>1813</v>
      </c>
      <c r="D281" s="69" t="s">
        <v>104</v>
      </c>
      <c r="E281" s="58" t="s">
        <v>83</v>
      </c>
      <c r="F281" s="69" t="s">
        <v>4572</v>
      </c>
      <c r="G281" s="69">
        <v>1995</v>
      </c>
      <c r="H281" s="70">
        <v>11</v>
      </c>
      <c r="I281" s="71">
        <v>11</v>
      </c>
      <c r="J281" s="71">
        <v>928</v>
      </c>
      <c r="K281" s="71">
        <v>10.3</v>
      </c>
      <c r="L281" s="59">
        <v>0</v>
      </c>
      <c r="M281" s="71">
        <v>1</v>
      </c>
      <c r="N281" s="71">
        <v>1</v>
      </c>
      <c r="O281" s="60">
        <v>0</v>
      </c>
      <c r="P281" s="60">
        <v>0</v>
      </c>
      <c r="Q281" s="60">
        <v>0</v>
      </c>
      <c r="R281" s="71">
        <v>2</v>
      </c>
      <c r="S281" s="60">
        <v>0</v>
      </c>
      <c r="T281" s="70">
        <v>0.8</v>
      </c>
      <c r="U281" s="71">
        <v>0.8</v>
      </c>
      <c r="V281" s="71">
        <v>0.8</v>
      </c>
      <c r="W281" s="71">
        <v>1.5</v>
      </c>
      <c r="X281" s="70">
        <v>26</v>
      </c>
      <c r="Y281" s="71">
        <v>49</v>
      </c>
      <c r="Z281" s="71">
        <v>1</v>
      </c>
      <c r="AA281" s="59">
        <v>0</v>
      </c>
      <c r="AB281" s="71">
        <v>0.1</v>
      </c>
      <c r="AC281" s="71">
        <v>0.1</v>
      </c>
      <c r="AD281" s="60">
        <v>0</v>
      </c>
      <c r="AE281" s="71">
        <v>0.1</v>
      </c>
      <c r="AF281" s="70">
        <v>0.08</v>
      </c>
      <c r="AG281" s="71">
        <v>7.0000000000000007E-2</v>
      </c>
      <c r="AH281" s="71">
        <v>0.15</v>
      </c>
      <c r="AI281" s="71">
        <v>0.08</v>
      </c>
      <c r="AJ281" s="71">
        <v>0.15</v>
      </c>
      <c r="AK281" s="63" t="s">
        <v>25</v>
      </c>
    </row>
    <row r="282" spans="1:37" ht="17.25" thickBot="1">
      <c r="A282" s="72">
        <v>150</v>
      </c>
      <c r="B282" s="57" t="s">
        <v>168</v>
      </c>
      <c r="C282" s="58" t="s">
        <v>1838</v>
      </c>
      <c r="D282" s="69" t="s">
        <v>103</v>
      </c>
      <c r="E282" s="58" t="s">
        <v>85</v>
      </c>
      <c r="F282" s="69" t="s">
        <v>4448</v>
      </c>
      <c r="G282" s="69">
        <v>2000</v>
      </c>
      <c r="H282" s="70">
        <v>11</v>
      </c>
      <c r="I282" s="71">
        <v>11</v>
      </c>
      <c r="J282" s="71">
        <v>919</v>
      </c>
      <c r="K282" s="71">
        <v>10.199999999999999</v>
      </c>
      <c r="L282" s="59">
        <v>0</v>
      </c>
      <c r="M282" s="60">
        <v>0</v>
      </c>
      <c r="N282" s="60">
        <v>0</v>
      </c>
      <c r="O282" s="60">
        <v>0</v>
      </c>
      <c r="P282" s="60">
        <v>0</v>
      </c>
      <c r="Q282" s="60">
        <v>0</v>
      </c>
      <c r="R282" s="71">
        <v>2</v>
      </c>
      <c r="S282" s="60">
        <v>0</v>
      </c>
      <c r="T282" s="70">
        <v>0.3</v>
      </c>
      <c r="U282" s="71">
        <v>0.3</v>
      </c>
      <c r="V282" s="71">
        <v>0.7</v>
      </c>
      <c r="W282" s="71">
        <v>1</v>
      </c>
      <c r="X282" s="70">
        <v>9</v>
      </c>
      <c r="Y282" s="71">
        <v>49</v>
      </c>
      <c r="Z282" s="71">
        <v>5</v>
      </c>
      <c r="AA282" s="59">
        <v>0</v>
      </c>
      <c r="AB282" s="60">
        <v>0</v>
      </c>
      <c r="AC282" s="60">
        <v>0</v>
      </c>
      <c r="AD282" s="60">
        <v>0</v>
      </c>
      <c r="AE282" s="60">
        <v>0</v>
      </c>
      <c r="AF282" s="70">
        <v>0.03</v>
      </c>
      <c r="AG282" s="71">
        <v>7.0000000000000007E-2</v>
      </c>
      <c r="AH282" s="71">
        <v>0.1</v>
      </c>
      <c r="AI282" s="71">
        <v>0.03</v>
      </c>
      <c r="AJ282" s="71">
        <v>0.1</v>
      </c>
      <c r="AK282" s="63" t="s">
        <v>25</v>
      </c>
    </row>
    <row r="283" spans="1:37" ht="17.25" thickBot="1">
      <c r="A283" s="72">
        <v>493</v>
      </c>
      <c r="B283" s="57" t="s">
        <v>3023</v>
      </c>
      <c r="C283" s="58" t="s">
        <v>1811</v>
      </c>
      <c r="D283" s="69" t="s">
        <v>104</v>
      </c>
      <c r="E283" s="58" t="s">
        <v>2343</v>
      </c>
      <c r="F283" s="69" t="s">
        <v>4737</v>
      </c>
      <c r="G283" s="69">
        <v>2001</v>
      </c>
      <c r="H283" s="70">
        <v>12</v>
      </c>
      <c r="I283" s="71">
        <v>11</v>
      </c>
      <c r="J283" s="71">
        <v>917</v>
      </c>
      <c r="K283" s="71">
        <v>10.199999999999999</v>
      </c>
      <c r="L283" s="59">
        <v>0</v>
      </c>
      <c r="M283" s="60">
        <v>0</v>
      </c>
      <c r="N283" s="60">
        <v>0</v>
      </c>
      <c r="O283" s="60">
        <v>0</v>
      </c>
      <c r="P283" s="60">
        <v>0</v>
      </c>
      <c r="Q283" s="60">
        <v>0</v>
      </c>
      <c r="R283" s="71">
        <v>3</v>
      </c>
      <c r="S283" s="60">
        <v>0</v>
      </c>
      <c r="T283" s="70">
        <v>0.5</v>
      </c>
      <c r="U283" s="71">
        <v>0.5</v>
      </c>
      <c r="V283" s="71">
        <v>0.1</v>
      </c>
      <c r="W283" s="71">
        <v>0.6</v>
      </c>
      <c r="X283" s="70">
        <v>8</v>
      </c>
      <c r="Y283" s="71">
        <v>33</v>
      </c>
      <c r="Z283" s="71">
        <v>22</v>
      </c>
      <c r="AA283" s="59">
        <v>0</v>
      </c>
      <c r="AB283" s="60">
        <v>0</v>
      </c>
      <c r="AC283" s="60">
        <v>0</v>
      </c>
      <c r="AD283" s="60">
        <v>0</v>
      </c>
      <c r="AE283" s="60">
        <v>0</v>
      </c>
      <c r="AF283" s="70">
        <v>0.05</v>
      </c>
      <c r="AG283" s="60">
        <v>0</v>
      </c>
      <c r="AH283" s="71">
        <v>0.06</v>
      </c>
      <c r="AI283" s="71">
        <v>0.05</v>
      </c>
      <c r="AJ283" s="71">
        <v>0.06</v>
      </c>
      <c r="AK283" s="63" t="s">
        <v>25</v>
      </c>
    </row>
    <row r="284" spans="1:37" ht="17.25" thickBot="1">
      <c r="A284" s="72">
        <v>352</v>
      </c>
      <c r="B284" s="57" t="s">
        <v>269</v>
      </c>
      <c r="C284" s="58" t="s">
        <v>1861</v>
      </c>
      <c r="D284" s="69" t="s">
        <v>1818</v>
      </c>
      <c r="E284" s="58" t="s">
        <v>81</v>
      </c>
      <c r="F284" s="69" t="s">
        <v>4623</v>
      </c>
      <c r="G284" s="69">
        <v>2001</v>
      </c>
      <c r="H284" s="70">
        <v>21</v>
      </c>
      <c r="I284" s="71">
        <v>9</v>
      </c>
      <c r="J284" s="71">
        <v>911</v>
      </c>
      <c r="K284" s="71">
        <v>10.1</v>
      </c>
      <c r="L284" s="70">
        <v>4</v>
      </c>
      <c r="M284" s="71">
        <v>2</v>
      </c>
      <c r="N284" s="71">
        <v>6</v>
      </c>
      <c r="O284" s="71">
        <v>4</v>
      </c>
      <c r="P284" s="60">
        <v>0</v>
      </c>
      <c r="Q284" s="60">
        <v>0</v>
      </c>
      <c r="R284" s="71">
        <v>3</v>
      </c>
      <c r="S284" s="60">
        <v>0</v>
      </c>
      <c r="T284" s="70">
        <v>2.8</v>
      </c>
      <c r="U284" s="71">
        <v>2.8</v>
      </c>
      <c r="V284" s="71">
        <v>1.8</v>
      </c>
      <c r="W284" s="71">
        <v>4.5999999999999996</v>
      </c>
      <c r="X284" s="70">
        <v>58</v>
      </c>
      <c r="Y284" s="71">
        <v>27</v>
      </c>
      <c r="Z284" s="71">
        <v>92</v>
      </c>
      <c r="AA284" s="70">
        <v>0.4</v>
      </c>
      <c r="AB284" s="71">
        <v>0.2</v>
      </c>
      <c r="AC284" s="71">
        <v>0.59</v>
      </c>
      <c r="AD284" s="71">
        <v>0.4</v>
      </c>
      <c r="AE284" s="71">
        <v>0.59</v>
      </c>
      <c r="AF284" s="70">
        <v>0.28000000000000003</v>
      </c>
      <c r="AG284" s="71">
        <v>0.18</v>
      </c>
      <c r="AH284" s="71">
        <v>0.46</v>
      </c>
      <c r="AI284" s="71">
        <v>0.28000000000000003</v>
      </c>
      <c r="AJ284" s="71">
        <v>0.46</v>
      </c>
      <c r="AK284" s="63" t="s">
        <v>25</v>
      </c>
    </row>
    <row r="285" spans="1:37" ht="17.25" thickBot="1">
      <c r="A285" s="72">
        <v>328</v>
      </c>
      <c r="B285" s="57" t="s">
        <v>2869</v>
      </c>
      <c r="C285" s="58" t="s">
        <v>1810</v>
      </c>
      <c r="D285" s="69" t="s">
        <v>102</v>
      </c>
      <c r="E285" s="58" t="s">
        <v>2343</v>
      </c>
      <c r="F285" s="69" t="s">
        <v>4220</v>
      </c>
      <c r="G285" s="69">
        <v>1996</v>
      </c>
      <c r="H285" s="70">
        <v>16</v>
      </c>
      <c r="I285" s="71">
        <v>11</v>
      </c>
      <c r="J285" s="71">
        <v>906</v>
      </c>
      <c r="K285" s="71">
        <v>10.1</v>
      </c>
      <c r="L285" s="70">
        <v>4</v>
      </c>
      <c r="M285" s="71">
        <v>2</v>
      </c>
      <c r="N285" s="71">
        <v>6</v>
      </c>
      <c r="O285" s="71">
        <v>2</v>
      </c>
      <c r="P285" s="71">
        <v>2</v>
      </c>
      <c r="Q285" s="71">
        <v>2</v>
      </c>
      <c r="R285" s="71">
        <v>6</v>
      </c>
      <c r="S285" s="71">
        <v>2</v>
      </c>
      <c r="T285" s="70">
        <v>4.2</v>
      </c>
      <c r="U285" s="71">
        <v>2.6</v>
      </c>
      <c r="V285" s="71">
        <v>1.1000000000000001</v>
      </c>
      <c r="W285" s="71">
        <v>3.8</v>
      </c>
      <c r="X285" s="70">
        <v>2</v>
      </c>
      <c r="Y285" s="71">
        <v>25</v>
      </c>
      <c r="Z285" s="71">
        <v>42</v>
      </c>
      <c r="AA285" s="70">
        <v>0.4</v>
      </c>
      <c r="AB285" s="71">
        <v>0.2</v>
      </c>
      <c r="AC285" s="71">
        <v>0.6</v>
      </c>
      <c r="AD285" s="71">
        <v>0.2</v>
      </c>
      <c r="AE285" s="71">
        <v>0.4</v>
      </c>
      <c r="AF285" s="70">
        <v>0.42</v>
      </c>
      <c r="AG285" s="71">
        <v>0.11</v>
      </c>
      <c r="AH285" s="71">
        <v>0.53</v>
      </c>
      <c r="AI285" s="71">
        <v>0.26</v>
      </c>
      <c r="AJ285" s="71">
        <v>0.38</v>
      </c>
      <c r="AK285" s="63" t="s">
        <v>25</v>
      </c>
    </row>
    <row r="286" spans="1:37" ht="17.25" thickBot="1">
      <c r="A286" s="72">
        <v>168</v>
      </c>
      <c r="B286" s="57" t="s">
        <v>174</v>
      </c>
      <c r="C286" s="58" t="s">
        <v>1824</v>
      </c>
      <c r="D286" s="69" t="s">
        <v>103</v>
      </c>
      <c r="E286" s="58" t="s">
        <v>69</v>
      </c>
      <c r="F286" s="69" t="s">
        <v>4466</v>
      </c>
      <c r="G286" s="69">
        <v>1992</v>
      </c>
      <c r="H286" s="70">
        <v>16</v>
      </c>
      <c r="I286" s="71">
        <v>9</v>
      </c>
      <c r="J286" s="71">
        <v>887</v>
      </c>
      <c r="K286" s="71">
        <v>9.9</v>
      </c>
      <c r="L286" s="70">
        <v>1</v>
      </c>
      <c r="M286" s="71">
        <v>1</v>
      </c>
      <c r="N286" s="71">
        <v>2</v>
      </c>
      <c r="O286" s="71">
        <v>1</v>
      </c>
      <c r="P286" s="60">
        <v>0</v>
      </c>
      <c r="Q286" s="60">
        <v>0</v>
      </c>
      <c r="R286" s="71">
        <v>1</v>
      </c>
      <c r="S286" s="60">
        <v>0</v>
      </c>
      <c r="T286" s="70">
        <v>0.7</v>
      </c>
      <c r="U286" s="71">
        <v>0.7</v>
      </c>
      <c r="V286" s="71">
        <v>1.8</v>
      </c>
      <c r="W286" s="71">
        <v>2.5</v>
      </c>
      <c r="X286" s="70">
        <v>18</v>
      </c>
      <c r="Y286" s="71">
        <v>53</v>
      </c>
      <c r="Z286" s="71">
        <v>19</v>
      </c>
      <c r="AA286" s="70">
        <v>0.1</v>
      </c>
      <c r="AB286" s="71">
        <v>0.1</v>
      </c>
      <c r="AC286" s="71">
        <v>0.2</v>
      </c>
      <c r="AD286" s="71">
        <v>0.1</v>
      </c>
      <c r="AE286" s="71">
        <v>0.2</v>
      </c>
      <c r="AF286" s="70">
        <v>7.0000000000000007E-2</v>
      </c>
      <c r="AG286" s="71">
        <v>0.18</v>
      </c>
      <c r="AH286" s="71">
        <v>0.25</v>
      </c>
      <c r="AI286" s="71">
        <v>7.0000000000000007E-2</v>
      </c>
      <c r="AJ286" s="71">
        <v>0.25</v>
      </c>
      <c r="AK286" s="63" t="s">
        <v>25</v>
      </c>
    </row>
    <row r="287" spans="1:37" ht="17.25" thickBot="1">
      <c r="A287" s="72">
        <v>528</v>
      </c>
      <c r="B287" s="57" t="s">
        <v>347</v>
      </c>
      <c r="C287" s="58" t="s">
        <v>1811</v>
      </c>
      <c r="D287" s="69" t="s">
        <v>104</v>
      </c>
      <c r="E287" s="58" t="s">
        <v>69</v>
      </c>
      <c r="F287" s="69" t="s">
        <v>4767</v>
      </c>
      <c r="G287" s="69">
        <v>1997</v>
      </c>
      <c r="H287" s="70">
        <v>12</v>
      </c>
      <c r="I287" s="71">
        <v>10</v>
      </c>
      <c r="J287" s="71">
        <v>884</v>
      </c>
      <c r="K287" s="71">
        <v>9.8000000000000007</v>
      </c>
      <c r="L287" s="59">
        <v>0</v>
      </c>
      <c r="M287" s="71">
        <v>1</v>
      </c>
      <c r="N287" s="71">
        <v>1</v>
      </c>
      <c r="O287" s="60">
        <v>0</v>
      </c>
      <c r="P287" s="60">
        <v>0</v>
      </c>
      <c r="Q287" s="60">
        <v>0</v>
      </c>
      <c r="R287" s="71">
        <v>3</v>
      </c>
      <c r="S287" s="60">
        <v>0</v>
      </c>
      <c r="T287" s="70">
        <v>0.1</v>
      </c>
      <c r="U287" s="71">
        <v>0.1</v>
      </c>
      <c r="V287" s="71">
        <v>1.2</v>
      </c>
      <c r="W287" s="71">
        <v>1.3</v>
      </c>
      <c r="X287" s="70">
        <v>19</v>
      </c>
      <c r="Y287" s="71">
        <v>37</v>
      </c>
      <c r="Z287" s="71">
        <v>26</v>
      </c>
      <c r="AA287" s="59">
        <v>0</v>
      </c>
      <c r="AB287" s="71">
        <v>0.1</v>
      </c>
      <c r="AC287" s="71">
        <v>0.1</v>
      </c>
      <c r="AD287" s="60">
        <v>0</v>
      </c>
      <c r="AE287" s="71">
        <v>0.1</v>
      </c>
      <c r="AF287" s="70">
        <v>0.01</v>
      </c>
      <c r="AG287" s="71">
        <v>0.12</v>
      </c>
      <c r="AH287" s="71">
        <v>0.13</v>
      </c>
      <c r="AI287" s="71">
        <v>0.01</v>
      </c>
      <c r="AJ287" s="71">
        <v>0.13</v>
      </c>
      <c r="AK287" s="63" t="s">
        <v>25</v>
      </c>
    </row>
    <row r="288" spans="1:37" ht="17.25" thickBot="1">
      <c r="A288" s="72">
        <v>348</v>
      </c>
      <c r="B288" s="57" t="s">
        <v>3147</v>
      </c>
      <c r="C288" s="58" t="s">
        <v>1819</v>
      </c>
      <c r="D288" s="69" t="s">
        <v>104</v>
      </c>
      <c r="E288" s="58" t="s">
        <v>83</v>
      </c>
      <c r="F288" s="69" t="s">
        <v>4619</v>
      </c>
      <c r="G288" s="69">
        <v>1993</v>
      </c>
      <c r="H288" s="70">
        <v>15</v>
      </c>
      <c r="I288" s="71">
        <v>9</v>
      </c>
      <c r="J288" s="71">
        <v>874</v>
      </c>
      <c r="K288" s="71">
        <v>9.6999999999999993</v>
      </c>
      <c r="L288" s="70">
        <v>2</v>
      </c>
      <c r="M288" s="60">
        <v>0</v>
      </c>
      <c r="N288" s="71">
        <v>2</v>
      </c>
      <c r="O288" s="71">
        <v>2</v>
      </c>
      <c r="P288" s="60">
        <v>0</v>
      </c>
      <c r="Q288" s="60">
        <v>0</v>
      </c>
      <c r="R288" s="71">
        <v>2</v>
      </c>
      <c r="S288" s="60">
        <v>0</v>
      </c>
      <c r="T288" s="70">
        <v>1.1000000000000001</v>
      </c>
      <c r="U288" s="71">
        <v>1.1000000000000001</v>
      </c>
      <c r="V288" s="71">
        <v>1.1000000000000001</v>
      </c>
      <c r="W288" s="71">
        <v>2.2000000000000002</v>
      </c>
      <c r="X288" s="70">
        <v>28</v>
      </c>
      <c r="Y288" s="71">
        <v>18</v>
      </c>
      <c r="Z288" s="71">
        <v>72</v>
      </c>
      <c r="AA288" s="70">
        <v>0.21</v>
      </c>
      <c r="AB288" s="60">
        <v>0</v>
      </c>
      <c r="AC288" s="71">
        <v>0.21</v>
      </c>
      <c r="AD288" s="71">
        <v>0.21</v>
      </c>
      <c r="AE288" s="71">
        <v>0.21</v>
      </c>
      <c r="AF288" s="70">
        <v>0.11</v>
      </c>
      <c r="AG288" s="71">
        <v>0.12</v>
      </c>
      <c r="AH288" s="71">
        <v>0.23</v>
      </c>
      <c r="AI288" s="71">
        <v>0.11</v>
      </c>
      <c r="AJ288" s="71">
        <v>0.23</v>
      </c>
      <c r="AK288" s="63" t="s">
        <v>25</v>
      </c>
    </row>
    <row r="289" spans="1:37" ht="17.25" thickBot="1">
      <c r="A289" s="72">
        <v>353</v>
      </c>
      <c r="B289" s="57" t="s">
        <v>2771</v>
      </c>
      <c r="C289" s="58" t="s">
        <v>1821</v>
      </c>
      <c r="D289" s="69" t="s">
        <v>102</v>
      </c>
      <c r="E289" s="58" t="s">
        <v>75</v>
      </c>
      <c r="F289" s="69" t="s">
        <v>4624</v>
      </c>
      <c r="G289" s="69">
        <v>2001</v>
      </c>
      <c r="H289" s="70">
        <v>16</v>
      </c>
      <c r="I289" s="71">
        <v>9</v>
      </c>
      <c r="J289" s="71">
        <v>873</v>
      </c>
      <c r="K289" s="71">
        <v>9.6999999999999993</v>
      </c>
      <c r="L289" s="70">
        <v>5</v>
      </c>
      <c r="M289" s="71">
        <v>1</v>
      </c>
      <c r="N289" s="71">
        <v>6</v>
      </c>
      <c r="O289" s="71">
        <v>5</v>
      </c>
      <c r="P289" s="60">
        <v>0</v>
      </c>
      <c r="Q289" s="60">
        <v>0</v>
      </c>
      <c r="R289" s="71">
        <v>1</v>
      </c>
      <c r="S289" s="60">
        <v>0</v>
      </c>
      <c r="T289" s="70">
        <v>3.8</v>
      </c>
      <c r="U289" s="71">
        <v>3.8</v>
      </c>
      <c r="V289" s="71">
        <v>1.6</v>
      </c>
      <c r="W289" s="71">
        <v>5.4</v>
      </c>
      <c r="X289" s="70">
        <v>3</v>
      </c>
      <c r="Y289" s="71">
        <v>9</v>
      </c>
      <c r="Z289" s="71">
        <v>38</v>
      </c>
      <c r="AA289" s="70">
        <v>0.52</v>
      </c>
      <c r="AB289" s="71">
        <v>0.1</v>
      </c>
      <c r="AC289" s="71">
        <v>0.62</v>
      </c>
      <c r="AD289" s="71">
        <v>0.52</v>
      </c>
      <c r="AE289" s="71">
        <v>0.62</v>
      </c>
      <c r="AF289" s="70">
        <v>0.39</v>
      </c>
      <c r="AG289" s="71">
        <v>0.17</v>
      </c>
      <c r="AH289" s="71">
        <v>0.56000000000000005</v>
      </c>
      <c r="AI289" s="71">
        <v>0.39</v>
      </c>
      <c r="AJ289" s="71">
        <v>0.56000000000000005</v>
      </c>
      <c r="AK289" s="63" t="s">
        <v>25</v>
      </c>
    </row>
    <row r="290" spans="1:37" ht="17.25" thickBot="1">
      <c r="A290" s="72">
        <v>453</v>
      </c>
      <c r="B290" s="57" t="s">
        <v>3132</v>
      </c>
      <c r="C290" s="58" t="s">
        <v>1843</v>
      </c>
      <c r="D290" s="69" t="s">
        <v>103</v>
      </c>
      <c r="E290" s="58" t="s">
        <v>2599</v>
      </c>
      <c r="F290" s="69" t="s">
        <v>4702</v>
      </c>
      <c r="G290" s="69">
        <v>1999</v>
      </c>
      <c r="H290" s="70">
        <v>12</v>
      </c>
      <c r="I290" s="71">
        <v>11</v>
      </c>
      <c r="J290" s="71">
        <v>873</v>
      </c>
      <c r="K290" s="71">
        <v>9.6999999999999993</v>
      </c>
      <c r="L290" s="59">
        <v>0</v>
      </c>
      <c r="M290" s="71">
        <v>2</v>
      </c>
      <c r="N290" s="71">
        <v>2</v>
      </c>
      <c r="O290" s="60">
        <v>0</v>
      </c>
      <c r="P290" s="60">
        <v>0</v>
      </c>
      <c r="Q290" s="60">
        <v>0</v>
      </c>
      <c r="R290" s="71">
        <v>2</v>
      </c>
      <c r="S290" s="60">
        <v>0</v>
      </c>
      <c r="T290" s="70">
        <v>0.4</v>
      </c>
      <c r="U290" s="71">
        <v>0.4</v>
      </c>
      <c r="V290" s="71">
        <v>1.3</v>
      </c>
      <c r="W290" s="71">
        <v>1.7</v>
      </c>
      <c r="X290" s="70">
        <v>18</v>
      </c>
      <c r="Y290" s="71">
        <v>48</v>
      </c>
      <c r="Z290" s="71">
        <v>8</v>
      </c>
      <c r="AA290" s="59">
        <v>0</v>
      </c>
      <c r="AB290" s="71">
        <v>0.21</v>
      </c>
      <c r="AC290" s="71">
        <v>0.21</v>
      </c>
      <c r="AD290" s="60">
        <v>0</v>
      </c>
      <c r="AE290" s="71">
        <v>0.21</v>
      </c>
      <c r="AF290" s="70">
        <v>0.04</v>
      </c>
      <c r="AG290" s="71">
        <v>0.12</v>
      </c>
      <c r="AH290" s="71">
        <v>0.16</v>
      </c>
      <c r="AI290" s="71">
        <v>0.04</v>
      </c>
      <c r="AJ290" s="71">
        <v>0.16</v>
      </c>
      <c r="AK290" s="63" t="s">
        <v>25</v>
      </c>
    </row>
    <row r="291" spans="1:37" ht="17.25" thickBot="1">
      <c r="A291" s="72">
        <v>231</v>
      </c>
      <c r="B291" s="57" t="s">
        <v>3196</v>
      </c>
      <c r="C291" s="58" t="s">
        <v>1811</v>
      </c>
      <c r="D291" s="69" t="s">
        <v>104</v>
      </c>
      <c r="E291" s="58" t="s">
        <v>73</v>
      </c>
      <c r="F291" s="69" t="s">
        <v>4522</v>
      </c>
      <c r="G291" s="69">
        <v>2005</v>
      </c>
      <c r="H291" s="70">
        <v>12</v>
      </c>
      <c r="I291" s="71">
        <v>8</v>
      </c>
      <c r="J291" s="71">
        <v>869</v>
      </c>
      <c r="K291" s="71">
        <v>9.6999999999999993</v>
      </c>
      <c r="L291" s="70">
        <v>3</v>
      </c>
      <c r="M291" s="60">
        <v>0</v>
      </c>
      <c r="N291" s="71">
        <v>3</v>
      </c>
      <c r="O291" s="71">
        <v>3</v>
      </c>
      <c r="P291" s="60">
        <v>0</v>
      </c>
      <c r="Q291" s="60">
        <v>0</v>
      </c>
      <c r="R291" s="71">
        <v>1</v>
      </c>
      <c r="S291" s="60">
        <v>0</v>
      </c>
      <c r="T291" s="70">
        <v>1.9</v>
      </c>
      <c r="U291" s="71">
        <v>1.9</v>
      </c>
      <c r="V291" s="71">
        <v>0.7</v>
      </c>
      <c r="W291" s="71">
        <v>2.5</v>
      </c>
      <c r="X291" s="70">
        <v>16</v>
      </c>
      <c r="Y291" s="71">
        <v>19</v>
      </c>
      <c r="Z291" s="71">
        <v>38</v>
      </c>
      <c r="AA291" s="70">
        <v>0.31</v>
      </c>
      <c r="AB291" s="60">
        <v>0</v>
      </c>
      <c r="AC291" s="71">
        <v>0.31</v>
      </c>
      <c r="AD291" s="71">
        <v>0.31</v>
      </c>
      <c r="AE291" s="71">
        <v>0.31</v>
      </c>
      <c r="AF291" s="70">
        <v>0.19</v>
      </c>
      <c r="AG291" s="71">
        <v>7.0000000000000007E-2</v>
      </c>
      <c r="AH291" s="71">
        <v>0.26</v>
      </c>
      <c r="AI291" s="71">
        <v>0.19</v>
      </c>
      <c r="AJ291" s="71">
        <v>0.26</v>
      </c>
      <c r="AK291" s="63" t="s">
        <v>25</v>
      </c>
    </row>
    <row r="292" spans="1:37" ht="17.25" thickBot="1">
      <c r="A292" s="72">
        <v>542</v>
      </c>
      <c r="B292" s="57" t="s">
        <v>354</v>
      </c>
      <c r="C292" s="58" t="s">
        <v>1811</v>
      </c>
      <c r="D292" s="69" t="s">
        <v>102</v>
      </c>
      <c r="E292" s="58" t="s">
        <v>67</v>
      </c>
      <c r="F292" s="69" t="s">
        <v>4780</v>
      </c>
      <c r="G292" s="69">
        <v>1992</v>
      </c>
      <c r="H292" s="70">
        <v>16</v>
      </c>
      <c r="I292" s="71">
        <v>8</v>
      </c>
      <c r="J292" s="71">
        <v>862</v>
      </c>
      <c r="K292" s="71">
        <v>9.6</v>
      </c>
      <c r="L292" s="70">
        <v>7</v>
      </c>
      <c r="M292" s="71">
        <v>1</v>
      </c>
      <c r="N292" s="71">
        <v>8</v>
      </c>
      <c r="O292" s="71">
        <v>5</v>
      </c>
      <c r="P292" s="71">
        <v>2</v>
      </c>
      <c r="Q292" s="71">
        <v>2</v>
      </c>
      <c r="R292" s="71">
        <v>2</v>
      </c>
      <c r="S292" s="60">
        <v>0</v>
      </c>
      <c r="T292" s="70">
        <v>7.2</v>
      </c>
      <c r="U292" s="71">
        <v>5.7</v>
      </c>
      <c r="V292" s="71">
        <v>0.5</v>
      </c>
      <c r="W292" s="71">
        <v>6.2</v>
      </c>
      <c r="X292" s="70">
        <v>9</v>
      </c>
      <c r="Y292" s="71">
        <v>6</v>
      </c>
      <c r="Z292" s="71">
        <v>63</v>
      </c>
      <c r="AA292" s="70">
        <v>0.73</v>
      </c>
      <c r="AB292" s="71">
        <v>0.1</v>
      </c>
      <c r="AC292" s="71">
        <v>0.84</v>
      </c>
      <c r="AD292" s="71">
        <v>0.52</v>
      </c>
      <c r="AE292" s="71">
        <v>0.63</v>
      </c>
      <c r="AF292" s="70">
        <v>0.76</v>
      </c>
      <c r="AG292" s="71">
        <v>0.05</v>
      </c>
      <c r="AH292" s="71">
        <v>0.81</v>
      </c>
      <c r="AI292" s="71">
        <v>0.59</v>
      </c>
      <c r="AJ292" s="71">
        <v>0.64</v>
      </c>
      <c r="AK292" s="63" t="s">
        <v>25</v>
      </c>
    </row>
    <row r="293" spans="1:37" ht="17.25" thickBot="1">
      <c r="A293" s="72">
        <v>448</v>
      </c>
      <c r="B293" s="57" t="s">
        <v>2657</v>
      </c>
      <c r="C293" s="58" t="s">
        <v>1856</v>
      </c>
      <c r="D293" s="69" t="s">
        <v>103</v>
      </c>
      <c r="E293" s="58" t="s">
        <v>2599</v>
      </c>
      <c r="F293" s="69" t="s">
        <v>4697</v>
      </c>
      <c r="G293" s="69">
        <v>1993</v>
      </c>
      <c r="H293" s="70">
        <v>21</v>
      </c>
      <c r="I293" s="71">
        <v>8</v>
      </c>
      <c r="J293" s="71">
        <v>855</v>
      </c>
      <c r="K293" s="71">
        <v>9.5</v>
      </c>
      <c r="L293" s="59">
        <v>0</v>
      </c>
      <c r="M293" s="60">
        <v>0</v>
      </c>
      <c r="N293" s="60">
        <v>0</v>
      </c>
      <c r="O293" s="60">
        <v>0</v>
      </c>
      <c r="P293" s="60">
        <v>0</v>
      </c>
      <c r="Q293" s="60">
        <v>0</v>
      </c>
      <c r="R293" s="60">
        <v>0</v>
      </c>
      <c r="S293" s="60">
        <v>0</v>
      </c>
      <c r="T293" s="70">
        <v>0.6</v>
      </c>
      <c r="U293" s="71">
        <v>0.6</v>
      </c>
      <c r="V293" s="71">
        <v>0.4</v>
      </c>
      <c r="W293" s="71">
        <v>1</v>
      </c>
      <c r="X293" s="70">
        <v>7</v>
      </c>
      <c r="Y293" s="71">
        <v>28</v>
      </c>
      <c r="Z293" s="71">
        <v>12</v>
      </c>
      <c r="AA293" s="59">
        <v>0</v>
      </c>
      <c r="AB293" s="60">
        <v>0</v>
      </c>
      <c r="AC293" s="60">
        <v>0</v>
      </c>
      <c r="AD293" s="60">
        <v>0</v>
      </c>
      <c r="AE293" s="60">
        <v>0</v>
      </c>
      <c r="AF293" s="70">
        <v>0.06</v>
      </c>
      <c r="AG293" s="71">
        <v>0.04</v>
      </c>
      <c r="AH293" s="71">
        <v>0.1</v>
      </c>
      <c r="AI293" s="71">
        <v>0.06</v>
      </c>
      <c r="AJ293" s="71">
        <v>0.1</v>
      </c>
      <c r="AK293" s="63" t="s">
        <v>25</v>
      </c>
    </row>
    <row r="294" spans="1:37" ht="17.25" thickBot="1">
      <c r="A294" s="72">
        <v>422</v>
      </c>
      <c r="B294" s="57" t="s">
        <v>3164</v>
      </c>
      <c r="C294" s="58" t="s">
        <v>1811</v>
      </c>
      <c r="D294" s="69" t="s">
        <v>1809</v>
      </c>
      <c r="E294" s="58" t="s">
        <v>83</v>
      </c>
      <c r="F294" s="69" t="s">
        <v>4679</v>
      </c>
      <c r="G294" s="69">
        <v>2001</v>
      </c>
      <c r="H294" s="70">
        <v>16</v>
      </c>
      <c r="I294" s="71">
        <v>8</v>
      </c>
      <c r="J294" s="71">
        <v>853</v>
      </c>
      <c r="K294" s="71">
        <v>9.5</v>
      </c>
      <c r="L294" s="70">
        <v>1</v>
      </c>
      <c r="M294" s="71">
        <v>1</v>
      </c>
      <c r="N294" s="71">
        <v>2</v>
      </c>
      <c r="O294" s="71">
        <v>1</v>
      </c>
      <c r="P294" s="60">
        <v>0</v>
      </c>
      <c r="Q294" s="60">
        <v>0</v>
      </c>
      <c r="R294" s="71">
        <v>2</v>
      </c>
      <c r="S294" s="60">
        <v>0</v>
      </c>
      <c r="T294" s="70">
        <v>2.2000000000000002</v>
      </c>
      <c r="U294" s="71">
        <v>2.2000000000000002</v>
      </c>
      <c r="V294" s="71">
        <v>1</v>
      </c>
      <c r="W294" s="71">
        <v>3.2</v>
      </c>
      <c r="X294" s="70">
        <v>33</v>
      </c>
      <c r="Y294" s="71">
        <v>28</v>
      </c>
      <c r="Z294" s="71">
        <v>69</v>
      </c>
      <c r="AA294" s="70">
        <v>0.11</v>
      </c>
      <c r="AB294" s="71">
        <v>0.11</v>
      </c>
      <c r="AC294" s="71">
        <v>0.21</v>
      </c>
      <c r="AD294" s="71">
        <v>0.11</v>
      </c>
      <c r="AE294" s="71">
        <v>0.21</v>
      </c>
      <c r="AF294" s="70">
        <v>0.23</v>
      </c>
      <c r="AG294" s="71">
        <v>0.11</v>
      </c>
      <c r="AH294" s="71">
        <v>0.34</v>
      </c>
      <c r="AI294" s="71">
        <v>0.23</v>
      </c>
      <c r="AJ294" s="71">
        <v>0.34</v>
      </c>
      <c r="AK294" s="63" t="s">
        <v>25</v>
      </c>
    </row>
    <row r="295" spans="1:37" ht="17.25" thickBot="1">
      <c r="A295" s="72">
        <v>457</v>
      </c>
      <c r="B295" s="57" t="s">
        <v>3133</v>
      </c>
      <c r="C295" s="58" t="s">
        <v>1829</v>
      </c>
      <c r="D295" s="69" t="s">
        <v>103</v>
      </c>
      <c r="E295" s="58" t="s">
        <v>87</v>
      </c>
      <c r="F295" s="69" t="s">
        <v>4706</v>
      </c>
      <c r="G295" s="69">
        <v>1997</v>
      </c>
      <c r="H295" s="70">
        <v>12</v>
      </c>
      <c r="I295" s="71">
        <v>11</v>
      </c>
      <c r="J295" s="71">
        <v>850</v>
      </c>
      <c r="K295" s="71">
        <v>9.4</v>
      </c>
      <c r="L295" s="59">
        <v>0</v>
      </c>
      <c r="M295" s="60">
        <v>0</v>
      </c>
      <c r="N295" s="60">
        <v>0</v>
      </c>
      <c r="O295" s="60">
        <v>0</v>
      </c>
      <c r="P295" s="60">
        <v>0</v>
      </c>
      <c r="Q295" s="60">
        <v>0</v>
      </c>
      <c r="R295" s="71">
        <v>6</v>
      </c>
      <c r="S295" s="60">
        <v>0</v>
      </c>
      <c r="T295" s="70">
        <v>0.6</v>
      </c>
      <c r="U295" s="71">
        <v>0.6</v>
      </c>
      <c r="V295" s="71">
        <v>0.3</v>
      </c>
      <c r="W295" s="71">
        <v>0.9</v>
      </c>
      <c r="X295" s="70">
        <v>5</v>
      </c>
      <c r="Y295" s="71">
        <v>37</v>
      </c>
      <c r="Z295" s="71">
        <v>7</v>
      </c>
      <c r="AA295" s="59">
        <v>0</v>
      </c>
      <c r="AB295" s="60">
        <v>0</v>
      </c>
      <c r="AC295" s="60">
        <v>0</v>
      </c>
      <c r="AD295" s="60">
        <v>0</v>
      </c>
      <c r="AE295" s="60">
        <v>0</v>
      </c>
      <c r="AF295" s="70">
        <v>0.06</v>
      </c>
      <c r="AG295" s="71">
        <v>0.03</v>
      </c>
      <c r="AH295" s="71">
        <v>0.1</v>
      </c>
      <c r="AI295" s="71">
        <v>0.06</v>
      </c>
      <c r="AJ295" s="71">
        <v>0.1</v>
      </c>
      <c r="AK295" s="63" t="s">
        <v>25</v>
      </c>
    </row>
    <row r="296" spans="1:37" ht="17.25" thickBot="1">
      <c r="A296" s="72">
        <v>208</v>
      </c>
      <c r="B296" s="57" t="s">
        <v>3127</v>
      </c>
      <c r="C296" s="58" t="s">
        <v>1817</v>
      </c>
      <c r="D296" s="69" t="s">
        <v>103</v>
      </c>
      <c r="E296" s="58" t="s">
        <v>79</v>
      </c>
      <c r="F296" s="69" t="s">
        <v>4503</v>
      </c>
      <c r="G296" s="69">
        <v>2002</v>
      </c>
      <c r="H296" s="70">
        <v>19</v>
      </c>
      <c r="I296" s="71">
        <v>9</v>
      </c>
      <c r="J296" s="71">
        <v>845</v>
      </c>
      <c r="K296" s="71">
        <v>9.4</v>
      </c>
      <c r="L296" s="59">
        <v>0</v>
      </c>
      <c r="M296" s="60">
        <v>0</v>
      </c>
      <c r="N296" s="60">
        <v>0</v>
      </c>
      <c r="O296" s="60">
        <v>0</v>
      </c>
      <c r="P296" s="60">
        <v>0</v>
      </c>
      <c r="Q296" s="60">
        <v>0</v>
      </c>
      <c r="R296" s="60">
        <v>0</v>
      </c>
      <c r="S296" s="60">
        <v>0</v>
      </c>
      <c r="T296" s="70">
        <v>1.5</v>
      </c>
      <c r="U296" s="71">
        <v>1.5</v>
      </c>
      <c r="V296" s="71">
        <v>0.8</v>
      </c>
      <c r="W296" s="71">
        <v>2.2999999999999998</v>
      </c>
      <c r="X296" s="70">
        <v>31</v>
      </c>
      <c r="Y296" s="71">
        <v>61</v>
      </c>
      <c r="Z296" s="71">
        <v>51</v>
      </c>
      <c r="AA296" s="59">
        <v>0</v>
      </c>
      <c r="AB296" s="60">
        <v>0</v>
      </c>
      <c r="AC296" s="60">
        <v>0</v>
      </c>
      <c r="AD296" s="60">
        <v>0</v>
      </c>
      <c r="AE296" s="60">
        <v>0</v>
      </c>
      <c r="AF296" s="70">
        <v>0.16</v>
      </c>
      <c r="AG296" s="71">
        <v>0.08</v>
      </c>
      <c r="AH296" s="71">
        <v>0.24</v>
      </c>
      <c r="AI296" s="71">
        <v>0.16</v>
      </c>
      <c r="AJ296" s="71">
        <v>0.24</v>
      </c>
      <c r="AK296" s="63" t="s">
        <v>25</v>
      </c>
    </row>
    <row r="297" spans="1:37" ht="17.25" thickBot="1">
      <c r="A297" s="72">
        <v>502</v>
      </c>
      <c r="B297" s="57" t="s">
        <v>3254</v>
      </c>
      <c r="C297" s="58" t="s">
        <v>1811</v>
      </c>
      <c r="D297" s="69" t="s">
        <v>1809</v>
      </c>
      <c r="E297" s="58" t="s">
        <v>2599</v>
      </c>
      <c r="F297" s="69" t="s">
        <v>4745</v>
      </c>
      <c r="G297" s="69">
        <v>1991</v>
      </c>
      <c r="H297" s="70">
        <v>19</v>
      </c>
      <c r="I297" s="71">
        <v>10</v>
      </c>
      <c r="J297" s="71">
        <v>844</v>
      </c>
      <c r="K297" s="71">
        <v>9.4</v>
      </c>
      <c r="L297" s="70">
        <v>1</v>
      </c>
      <c r="M297" s="71">
        <v>3</v>
      </c>
      <c r="N297" s="71">
        <v>4</v>
      </c>
      <c r="O297" s="71">
        <v>1</v>
      </c>
      <c r="P297" s="60">
        <v>0</v>
      </c>
      <c r="Q297" s="60">
        <v>0</v>
      </c>
      <c r="R297" s="71">
        <v>1</v>
      </c>
      <c r="S297" s="60">
        <v>0</v>
      </c>
      <c r="T297" s="70">
        <v>1.1000000000000001</v>
      </c>
      <c r="U297" s="71">
        <v>1.1000000000000001</v>
      </c>
      <c r="V297" s="71">
        <v>1</v>
      </c>
      <c r="W297" s="71">
        <v>2.2000000000000002</v>
      </c>
      <c r="X297" s="70">
        <v>35</v>
      </c>
      <c r="Y297" s="71">
        <v>26</v>
      </c>
      <c r="Z297" s="71">
        <v>48</v>
      </c>
      <c r="AA297" s="70">
        <v>0.11</v>
      </c>
      <c r="AB297" s="71">
        <v>0.32</v>
      </c>
      <c r="AC297" s="71">
        <v>0.43</v>
      </c>
      <c r="AD297" s="71">
        <v>0.11</v>
      </c>
      <c r="AE297" s="71">
        <v>0.43</v>
      </c>
      <c r="AF297" s="70">
        <v>0.11</v>
      </c>
      <c r="AG297" s="71">
        <v>0.1</v>
      </c>
      <c r="AH297" s="71">
        <v>0.22</v>
      </c>
      <c r="AI297" s="71">
        <v>0.11</v>
      </c>
      <c r="AJ297" s="71">
        <v>0.22</v>
      </c>
      <c r="AK297" s="63" t="s">
        <v>25</v>
      </c>
    </row>
    <row r="298" spans="1:37" ht="17.25" thickBot="1">
      <c r="A298" s="72">
        <v>163</v>
      </c>
      <c r="B298" s="57" t="s">
        <v>172</v>
      </c>
      <c r="C298" s="58" t="s">
        <v>1811</v>
      </c>
      <c r="D298" s="69" t="s">
        <v>1809</v>
      </c>
      <c r="E298" s="58" t="s">
        <v>79</v>
      </c>
      <c r="F298" s="69" t="s">
        <v>4460</v>
      </c>
      <c r="G298" s="69">
        <v>2003</v>
      </c>
      <c r="H298" s="70">
        <v>24</v>
      </c>
      <c r="I298" s="71">
        <v>6</v>
      </c>
      <c r="J298" s="71">
        <v>838</v>
      </c>
      <c r="K298" s="71">
        <v>9.3000000000000007</v>
      </c>
      <c r="L298" s="70">
        <v>2</v>
      </c>
      <c r="M298" s="71">
        <v>2</v>
      </c>
      <c r="N298" s="71">
        <v>4</v>
      </c>
      <c r="O298" s="71">
        <v>2</v>
      </c>
      <c r="P298" s="60">
        <v>0</v>
      </c>
      <c r="Q298" s="60">
        <v>0</v>
      </c>
      <c r="R298" s="71">
        <v>1</v>
      </c>
      <c r="S298" s="60">
        <v>0</v>
      </c>
      <c r="T298" s="70">
        <v>1.3</v>
      </c>
      <c r="U298" s="71">
        <v>1.3</v>
      </c>
      <c r="V298" s="71">
        <v>2.4</v>
      </c>
      <c r="W298" s="71">
        <v>3.7</v>
      </c>
      <c r="X298" s="70">
        <v>30</v>
      </c>
      <c r="Y298" s="71">
        <v>72</v>
      </c>
      <c r="Z298" s="71">
        <v>64</v>
      </c>
      <c r="AA298" s="70">
        <v>0.21</v>
      </c>
      <c r="AB298" s="71">
        <v>0.21</v>
      </c>
      <c r="AC298" s="71">
        <v>0.43</v>
      </c>
      <c r="AD298" s="71">
        <v>0.21</v>
      </c>
      <c r="AE298" s="71">
        <v>0.43</v>
      </c>
      <c r="AF298" s="70">
        <v>0.14000000000000001</v>
      </c>
      <c r="AG298" s="71">
        <v>0.26</v>
      </c>
      <c r="AH298" s="71">
        <v>0.4</v>
      </c>
      <c r="AI298" s="71">
        <v>0.14000000000000001</v>
      </c>
      <c r="AJ298" s="71">
        <v>0.4</v>
      </c>
      <c r="AK298" s="63" t="s">
        <v>25</v>
      </c>
    </row>
    <row r="299" spans="1:37" ht="17.25" thickBot="1">
      <c r="A299" s="72">
        <v>34</v>
      </c>
      <c r="B299" s="57" t="s">
        <v>121</v>
      </c>
      <c r="C299" s="58" t="s">
        <v>1829</v>
      </c>
      <c r="D299" s="69" t="s">
        <v>1832</v>
      </c>
      <c r="E299" s="58" t="s">
        <v>87</v>
      </c>
      <c r="F299" s="69" t="s">
        <v>4342</v>
      </c>
      <c r="G299" s="69">
        <v>1992</v>
      </c>
      <c r="H299" s="70">
        <v>12</v>
      </c>
      <c r="I299" s="71">
        <v>10</v>
      </c>
      <c r="J299" s="71">
        <v>833</v>
      </c>
      <c r="K299" s="71">
        <v>9.3000000000000007</v>
      </c>
      <c r="L299" s="59">
        <v>0</v>
      </c>
      <c r="M299" s="71">
        <v>2</v>
      </c>
      <c r="N299" s="71">
        <v>2</v>
      </c>
      <c r="O299" s="60">
        <v>0</v>
      </c>
      <c r="P299" s="60">
        <v>0</v>
      </c>
      <c r="Q299" s="60">
        <v>0</v>
      </c>
      <c r="R299" s="71">
        <v>2</v>
      </c>
      <c r="S299" s="60">
        <v>0</v>
      </c>
      <c r="T299" s="70">
        <v>0.2</v>
      </c>
      <c r="U299" s="71">
        <v>0.2</v>
      </c>
      <c r="V299" s="71">
        <v>0.5</v>
      </c>
      <c r="W299" s="71">
        <v>0.6</v>
      </c>
      <c r="X299" s="70">
        <v>10</v>
      </c>
      <c r="Y299" s="71">
        <v>47</v>
      </c>
      <c r="Z299" s="71">
        <v>29</v>
      </c>
      <c r="AA299" s="59">
        <v>0</v>
      </c>
      <c r="AB299" s="71">
        <v>0.22</v>
      </c>
      <c r="AC299" s="71">
        <v>0.22</v>
      </c>
      <c r="AD299" s="60">
        <v>0</v>
      </c>
      <c r="AE299" s="71">
        <v>0.22</v>
      </c>
      <c r="AF299" s="70">
        <v>0.02</v>
      </c>
      <c r="AG299" s="71">
        <v>0.05</v>
      </c>
      <c r="AH299" s="71">
        <v>7.0000000000000007E-2</v>
      </c>
      <c r="AI299" s="71">
        <v>0.02</v>
      </c>
      <c r="AJ299" s="71">
        <v>7.0000000000000007E-2</v>
      </c>
      <c r="AK299" s="63" t="s">
        <v>25</v>
      </c>
    </row>
    <row r="300" spans="1:37" ht="17.25" thickBot="1">
      <c r="A300" s="72">
        <v>438</v>
      </c>
      <c r="B300" s="57" t="s">
        <v>2655</v>
      </c>
      <c r="C300" s="58" t="s">
        <v>1837</v>
      </c>
      <c r="D300" s="69" t="s">
        <v>104</v>
      </c>
      <c r="E300" s="58" t="s">
        <v>2342</v>
      </c>
      <c r="F300" s="69" t="s">
        <v>4689</v>
      </c>
      <c r="G300" s="69">
        <v>1995</v>
      </c>
      <c r="H300" s="70">
        <v>14</v>
      </c>
      <c r="I300" s="71">
        <v>8</v>
      </c>
      <c r="J300" s="71">
        <v>823</v>
      </c>
      <c r="K300" s="71">
        <v>9.1</v>
      </c>
      <c r="L300" s="59">
        <v>0</v>
      </c>
      <c r="M300" s="71">
        <v>1</v>
      </c>
      <c r="N300" s="71">
        <v>1</v>
      </c>
      <c r="O300" s="60">
        <v>0</v>
      </c>
      <c r="P300" s="60">
        <v>0</v>
      </c>
      <c r="Q300" s="60">
        <v>0</v>
      </c>
      <c r="R300" s="71">
        <v>5</v>
      </c>
      <c r="S300" s="71">
        <v>1</v>
      </c>
      <c r="T300" s="59">
        <v>0</v>
      </c>
      <c r="U300" s="60">
        <v>0</v>
      </c>
      <c r="V300" s="71">
        <v>0.2</v>
      </c>
      <c r="W300" s="71">
        <v>0.2</v>
      </c>
      <c r="X300" s="70">
        <v>6</v>
      </c>
      <c r="Y300" s="71">
        <v>38</v>
      </c>
      <c r="Z300" s="71">
        <v>13</v>
      </c>
      <c r="AA300" s="59">
        <v>0</v>
      </c>
      <c r="AB300" s="71">
        <v>0.11</v>
      </c>
      <c r="AC300" s="71">
        <v>0.11</v>
      </c>
      <c r="AD300" s="60">
        <v>0</v>
      </c>
      <c r="AE300" s="71">
        <v>0.11</v>
      </c>
      <c r="AF300" s="59">
        <v>0</v>
      </c>
      <c r="AG300" s="71">
        <v>0.02</v>
      </c>
      <c r="AH300" s="71">
        <v>0.02</v>
      </c>
      <c r="AI300" s="60">
        <v>0</v>
      </c>
      <c r="AJ300" s="71">
        <v>0.02</v>
      </c>
      <c r="AK300" s="63" t="s">
        <v>25</v>
      </c>
    </row>
    <row r="301" spans="1:37" ht="17.25" thickBot="1">
      <c r="A301" s="72">
        <v>152</v>
      </c>
      <c r="B301" s="57" t="s">
        <v>3126</v>
      </c>
      <c r="C301" s="58" t="s">
        <v>1811</v>
      </c>
      <c r="D301" s="69" t="s">
        <v>103</v>
      </c>
      <c r="E301" s="58" t="s">
        <v>93</v>
      </c>
      <c r="F301" s="69" t="s">
        <v>4450</v>
      </c>
      <c r="G301" s="69">
        <v>2001</v>
      </c>
      <c r="H301" s="70">
        <v>19</v>
      </c>
      <c r="I301" s="71">
        <v>6</v>
      </c>
      <c r="J301" s="71">
        <v>813</v>
      </c>
      <c r="K301" s="71">
        <v>9</v>
      </c>
      <c r="L301" s="59">
        <v>0</v>
      </c>
      <c r="M301" s="60">
        <v>0</v>
      </c>
      <c r="N301" s="60">
        <v>0</v>
      </c>
      <c r="O301" s="60">
        <v>0</v>
      </c>
      <c r="P301" s="60">
        <v>0</v>
      </c>
      <c r="Q301" s="60">
        <v>0</v>
      </c>
      <c r="R301" s="71">
        <v>2</v>
      </c>
      <c r="S301" s="60">
        <v>0</v>
      </c>
      <c r="T301" s="70">
        <v>0.2</v>
      </c>
      <c r="U301" s="71">
        <v>0.2</v>
      </c>
      <c r="V301" s="71">
        <v>0.3</v>
      </c>
      <c r="W301" s="71">
        <v>0.5</v>
      </c>
      <c r="X301" s="70">
        <v>11</v>
      </c>
      <c r="Y301" s="71">
        <v>53</v>
      </c>
      <c r="Z301" s="71">
        <v>9</v>
      </c>
      <c r="AA301" s="59">
        <v>0</v>
      </c>
      <c r="AB301" s="60">
        <v>0</v>
      </c>
      <c r="AC301" s="60">
        <v>0</v>
      </c>
      <c r="AD301" s="60">
        <v>0</v>
      </c>
      <c r="AE301" s="60">
        <v>0</v>
      </c>
      <c r="AF301" s="70">
        <v>0.03</v>
      </c>
      <c r="AG301" s="71">
        <v>0.03</v>
      </c>
      <c r="AH301" s="71">
        <v>0.06</v>
      </c>
      <c r="AI301" s="71">
        <v>0.03</v>
      </c>
      <c r="AJ301" s="71">
        <v>0.06</v>
      </c>
      <c r="AK301" s="63" t="s">
        <v>25</v>
      </c>
    </row>
    <row r="302" spans="1:37" ht="17.25" thickBot="1">
      <c r="A302" s="72">
        <v>500</v>
      </c>
      <c r="B302" s="57" t="s">
        <v>3720</v>
      </c>
      <c r="C302" s="58" t="s">
        <v>1811</v>
      </c>
      <c r="D302" s="69" t="s">
        <v>102</v>
      </c>
      <c r="E302" s="58" t="s">
        <v>77</v>
      </c>
      <c r="F302" s="69" t="s">
        <v>4743</v>
      </c>
      <c r="G302" s="69">
        <v>1996</v>
      </c>
      <c r="H302" s="70">
        <v>9</v>
      </c>
      <c r="I302" s="71">
        <v>9</v>
      </c>
      <c r="J302" s="71">
        <v>810</v>
      </c>
      <c r="K302" s="71">
        <v>9</v>
      </c>
      <c r="L302" s="70">
        <v>4</v>
      </c>
      <c r="M302" s="60">
        <v>0</v>
      </c>
      <c r="N302" s="71">
        <v>4</v>
      </c>
      <c r="O302" s="71">
        <v>4</v>
      </c>
      <c r="P302" s="60">
        <v>0</v>
      </c>
      <c r="Q302" s="60">
        <v>0</v>
      </c>
      <c r="R302" s="71">
        <v>2</v>
      </c>
      <c r="S302" s="60">
        <v>0</v>
      </c>
      <c r="T302" s="70">
        <v>3.1</v>
      </c>
      <c r="U302" s="71">
        <v>3.1</v>
      </c>
      <c r="V302" s="71">
        <v>0.6</v>
      </c>
      <c r="W302" s="71">
        <v>3.7</v>
      </c>
      <c r="X302" s="70">
        <v>14</v>
      </c>
      <c r="Y302" s="71">
        <v>24</v>
      </c>
      <c r="Z302" s="71">
        <v>57</v>
      </c>
      <c r="AA302" s="70">
        <v>0.44</v>
      </c>
      <c r="AB302" s="60">
        <v>0</v>
      </c>
      <c r="AC302" s="71">
        <v>0.44</v>
      </c>
      <c r="AD302" s="71">
        <v>0.44</v>
      </c>
      <c r="AE302" s="71">
        <v>0.44</v>
      </c>
      <c r="AF302" s="70">
        <v>0.34</v>
      </c>
      <c r="AG302" s="71">
        <v>7.0000000000000007E-2</v>
      </c>
      <c r="AH302" s="71">
        <v>0.41</v>
      </c>
      <c r="AI302" s="71">
        <v>0.34</v>
      </c>
      <c r="AJ302" s="71">
        <v>0.41</v>
      </c>
      <c r="AK302" s="63" t="s">
        <v>25</v>
      </c>
    </row>
    <row r="303" spans="1:37" ht="17.25" thickBot="1">
      <c r="A303" s="72">
        <v>50</v>
      </c>
      <c r="B303" s="57" t="s">
        <v>3125</v>
      </c>
      <c r="C303" s="58" t="s">
        <v>1813</v>
      </c>
      <c r="D303" s="69" t="s">
        <v>1809</v>
      </c>
      <c r="E303" s="58" t="s">
        <v>93</v>
      </c>
      <c r="F303" s="69" t="s">
        <v>4357</v>
      </c>
      <c r="G303" s="69">
        <v>1998</v>
      </c>
      <c r="H303" s="70">
        <v>19</v>
      </c>
      <c r="I303" s="71">
        <v>9</v>
      </c>
      <c r="J303" s="71">
        <v>806</v>
      </c>
      <c r="K303" s="71">
        <v>9</v>
      </c>
      <c r="L303" s="70">
        <v>2</v>
      </c>
      <c r="M303" s="71">
        <v>1</v>
      </c>
      <c r="N303" s="71">
        <v>3</v>
      </c>
      <c r="O303" s="71">
        <v>2</v>
      </c>
      <c r="P303" s="60">
        <v>0</v>
      </c>
      <c r="Q303" s="60">
        <v>0</v>
      </c>
      <c r="R303" s="60">
        <v>0</v>
      </c>
      <c r="S303" s="71">
        <v>1</v>
      </c>
      <c r="T303" s="70">
        <v>1.4</v>
      </c>
      <c r="U303" s="71">
        <v>1.4</v>
      </c>
      <c r="V303" s="71">
        <v>0.8</v>
      </c>
      <c r="W303" s="71">
        <v>2.2000000000000002</v>
      </c>
      <c r="X303" s="70">
        <v>25</v>
      </c>
      <c r="Y303" s="71">
        <v>37</v>
      </c>
      <c r="Z303" s="71">
        <v>43</v>
      </c>
      <c r="AA303" s="70">
        <v>0.22</v>
      </c>
      <c r="AB303" s="71">
        <v>0.11</v>
      </c>
      <c r="AC303" s="71">
        <v>0.33</v>
      </c>
      <c r="AD303" s="71">
        <v>0.22</v>
      </c>
      <c r="AE303" s="71">
        <v>0.33</v>
      </c>
      <c r="AF303" s="70">
        <v>0.15</v>
      </c>
      <c r="AG303" s="71">
        <v>0.09</v>
      </c>
      <c r="AH303" s="71">
        <v>0.25</v>
      </c>
      <c r="AI303" s="71">
        <v>0.15</v>
      </c>
      <c r="AJ303" s="71">
        <v>0.25</v>
      </c>
      <c r="AK303" s="63" t="s">
        <v>25</v>
      </c>
    </row>
    <row r="304" spans="1:37" ht="17.25" thickBot="1">
      <c r="A304" s="72">
        <v>115</v>
      </c>
      <c r="B304" s="57" t="s">
        <v>152</v>
      </c>
      <c r="C304" s="58" t="s">
        <v>1819</v>
      </c>
      <c r="D304" s="69" t="s">
        <v>104</v>
      </c>
      <c r="E304" s="58" t="s">
        <v>81</v>
      </c>
      <c r="F304" s="69" t="s">
        <v>4416</v>
      </c>
      <c r="G304" s="69">
        <v>1998</v>
      </c>
      <c r="H304" s="70">
        <v>10</v>
      </c>
      <c r="I304" s="71">
        <v>9</v>
      </c>
      <c r="J304" s="71">
        <v>793</v>
      </c>
      <c r="K304" s="71">
        <v>8.8000000000000007</v>
      </c>
      <c r="L304" s="59">
        <v>0</v>
      </c>
      <c r="M304" s="60">
        <v>0</v>
      </c>
      <c r="N304" s="60">
        <v>0</v>
      </c>
      <c r="O304" s="60">
        <v>0</v>
      </c>
      <c r="P304" s="60">
        <v>0</v>
      </c>
      <c r="Q304" s="60">
        <v>0</v>
      </c>
      <c r="R304" s="71">
        <v>5</v>
      </c>
      <c r="S304" s="60">
        <v>0</v>
      </c>
      <c r="T304" s="70">
        <v>0.8</v>
      </c>
      <c r="U304" s="71">
        <v>0.8</v>
      </c>
      <c r="V304" s="71">
        <v>0.2</v>
      </c>
      <c r="W304" s="71">
        <v>1</v>
      </c>
      <c r="X304" s="70">
        <v>16</v>
      </c>
      <c r="Y304" s="71">
        <v>26</v>
      </c>
      <c r="Z304" s="71">
        <v>31</v>
      </c>
      <c r="AA304" s="59">
        <v>0</v>
      </c>
      <c r="AB304" s="60">
        <v>0</v>
      </c>
      <c r="AC304" s="60">
        <v>0</v>
      </c>
      <c r="AD304" s="60">
        <v>0</v>
      </c>
      <c r="AE304" s="60">
        <v>0</v>
      </c>
      <c r="AF304" s="70">
        <v>0.09</v>
      </c>
      <c r="AG304" s="71">
        <v>0.02</v>
      </c>
      <c r="AH304" s="71">
        <v>0.11</v>
      </c>
      <c r="AI304" s="71">
        <v>0.09</v>
      </c>
      <c r="AJ304" s="71">
        <v>0.11</v>
      </c>
      <c r="AK304" s="63" t="s">
        <v>25</v>
      </c>
    </row>
    <row r="305" spans="1:37" ht="17.25" thickBot="1">
      <c r="A305" s="72">
        <v>274</v>
      </c>
      <c r="B305" s="57" t="s">
        <v>1786</v>
      </c>
      <c r="C305" s="58" t="s">
        <v>1833</v>
      </c>
      <c r="D305" s="69" t="s">
        <v>104</v>
      </c>
      <c r="E305" s="58" t="s">
        <v>63</v>
      </c>
      <c r="F305" s="69" t="s">
        <v>4145</v>
      </c>
      <c r="G305" s="69">
        <v>2000</v>
      </c>
      <c r="H305" s="70">
        <v>16</v>
      </c>
      <c r="I305" s="71">
        <v>9</v>
      </c>
      <c r="J305" s="71">
        <v>788</v>
      </c>
      <c r="K305" s="71">
        <v>8.8000000000000007</v>
      </c>
      <c r="L305" s="70">
        <v>1</v>
      </c>
      <c r="M305" s="71">
        <v>3</v>
      </c>
      <c r="N305" s="71">
        <v>4</v>
      </c>
      <c r="O305" s="71">
        <v>1</v>
      </c>
      <c r="P305" s="60">
        <v>0</v>
      </c>
      <c r="Q305" s="60">
        <v>0</v>
      </c>
      <c r="R305" s="71">
        <v>1</v>
      </c>
      <c r="S305" s="60">
        <v>0</v>
      </c>
      <c r="T305" s="70">
        <v>0.8</v>
      </c>
      <c r="U305" s="71">
        <v>0.8</v>
      </c>
      <c r="V305" s="71">
        <v>0.8</v>
      </c>
      <c r="W305" s="71">
        <v>1.7</v>
      </c>
      <c r="X305" s="70">
        <v>4</v>
      </c>
      <c r="Y305" s="71">
        <v>48</v>
      </c>
      <c r="Z305" s="71">
        <v>13</v>
      </c>
      <c r="AA305" s="70">
        <v>0.11</v>
      </c>
      <c r="AB305" s="71">
        <v>0.34</v>
      </c>
      <c r="AC305" s="71">
        <v>0.46</v>
      </c>
      <c r="AD305" s="71">
        <v>0.11</v>
      </c>
      <c r="AE305" s="71">
        <v>0.46</v>
      </c>
      <c r="AF305" s="70">
        <v>0.09</v>
      </c>
      <c r="AG305" s="71">
        <v>0.1</v>
      </c>
      <c r="AH305" s="71">
        <v>0.19</v>
      </c>
      <c r="AI305" s="71">
        <v>0.09</v>
      </c>
      <c r="AJ305" s="71">
        <v>0.19</v>
      </c>
      <c r="AK305" s="63" t="s">
        <v>25</v>
      </c>
    </row>
    <row r="306" spans="1:37" ht="17.25" thickBot="1">
      <c r="A306" s="72">
        <v>319</v>
      </c>
      <c r="B306" s="57" t="s">
        <v>253</v>
      </c>
      <c r="C306" s="58" t="s">
        <v>1859</v>
      </c>
      <c r="D306" s="69" t="s">
        <v>104</v>
      </c>
      <c r="E306" s="58" t="s">
        <v>79</v>
      </c>
      <c r="F306" s="69" t="s">
        <v>4598</v>
      </c>
      <c r="G306" s="69">
        <v>1991</v>
      </c>
      <c r="H306" s="70">
        <v>10</v>
      </c>
      <c r="I306" s="71">
        <v>9</v>
      </c>
      <c r="J306" s="71">
        <v>781</v>
      </c>
      <c r="K306" s="71">
        <v>8.6999999999999993</v>
      </c>
      <c r="L306" s="59">
        <v>0</v>
      </c>
      <c r="M306" s="60">
        <v>0</v>
      </c>
      <c r="N306" s="60">
        <v>0</v>
      </c>
      <c r="O306" s="60">
        <v>0</v>
      </c>
      <c r="P306" s="60">
        <v>0</v>
      </c>
      <c r="Q306" s="60">
        <v>0</v>
      </c>
      <c r="R306" s="71">
        <v>2</v>
      </c>
      <c r="S306" s="60">
        <v>0</v>
      </c>
      <c r="T306" s="70">
        <v>0.5</v>
      </c>
      <c r="U306" s="71">
        <v>0.5</v>
      </c>
      <c r="V306" s="71">
        <v>0.1</v>
      </c>
      <c r="W306" s="71">
        <v>0.6</v>
      </c>
      <c r="X306" s="70">
        <v>8</v>
      </c>
      <c r="Y306" s="71">
        <v>34</v>
      </c>
      <c r="Z306" s="71">
        <v>1</v>
      </c>
      <c r="AA306" s="59">
        <v>0</v>
      </c>
      <c r="AB306" s="60">
        <v>0</v>
      </c>
      <c r="AC306" s="60">
        <v>0</v>
      </c>
      <c r="AD306" s="60">
        <v>0</v>
      </c>
      <c r="AE306" s="60">
        <v>0</v>
      </c>
      <c r="AF306" s="70">
        <v>0.06</v>
      </c>
      <c r="AG306" s="71">
        <v>0.01</v>
      </c>
      <c r="AH306" s="71">
        <v>0.06</v>
      </c>
      <c r="AI306" s="71">
        <v>0.06</v>
      </c>
      <c r="AJ306" s="71">
        <v>0.06</v>
      </c>
      <c r="AK306" s="63" t="s">
        <v>25</v>
      </c>
    </row>
    <row r="307" spans="1:37" ht="17.25" thickBot="1">
      <c r="A307" s="72">
        <v>339</v>
      </c>
      <c r="B307" s="57" t="s">
        <v>261</v>
      </c>
      <c r="C307" s="58" t="s">
        <v>1811</v>
      </c>
      <c r="D307" s="69" t="s">
        <v>1832</v>
      </c>
      <c r="E307" s="58" t="s">
        <v>73</v>
      </c>
      <c r="F307" s="69" t="s">
        <v>4611</v>
      </c>
      <c r="G307" s="69">
        <v>1986</v>
      </c>
      <c r="H307" s="70">
        <v>15</v>
      </c>
      <c r="I307" s="71">
        <v>11</v>
      </c>
      <c r="J307" s="71">
        <v>773</v>
      </c>
      <c r="K307" s="71">
        <v>8.6</v>
      </c>
      <c r="L307" s="59">
        <v>0</v>
      </c>
      <c r="M307" s="71">
        <v>2</v>
      </c>
      <c r="N307" s="71">
        <v>2</v>
      </c>
      <c r="O307" s="60">
        <v>0</v>
      </c>
      <c r="P307" s="60">
        <v>0</v>
      </c>
      <c r="Q307" s="60">
        <v>0</v>
      </c>
      <c r="R307" s="71">
        <v>3</v>
      </c>
      <c r="S307" s="60">
        <v>0</v>
      </c>
      <c r="T307" s="70">
        <v>0.3</v>
      </c>
      <c r="U307" s="71">
        <v>0.3</v>
      </c>
      <c r="V307" s="71">
        <v>1.8</v>
      </c>
      <c r="W307" s="71">
        <v>2</v>
      </c>
      <c r="X307" s="70">
        <v>11</v>
      </c>
      <c r="Y307" s="71">
        <v>69</v>
      </c>
      <c r="Z307" s="71">
        <v>73</v>
      </c>
      <c r="AA307" s="59">
        <v>0</v>
      </c>
      <c r="AB307" s="71">
        <v>0.23</v>
      </c>
      <c r="AC307" s="71">
        <v>0.23</v>
      </c>
      <c r="AD307" s="60">
        <v>0</v>
      </c>
      <c r="AE307" s="71">
        <v>0.23</v>
      </c>
      <c r="AF307" s="70">
        <v>0.03</v>
      </c>
      <c r="AG307" s="71">
        <v>0.21</v>
      </c>
      <c r="AH307" s="71">
        <v>0.24</v>
      </c>
      <c r="AI307" s="71">
        <v>0.03</v>
      </c>
      <c r="AJ307" s="71">
        <v>0.24</v>
      </c>
      <c r="AK307" s="63" t="s">
        <v>25</v>
      </c>
    </row>
    <row r="308" spans="1:37" ht="17.25" thickBot="1">
      <c r="A308" s="72">
        <v>533</v>
      </c>
      <c r="B308" s="57" t="s">
        <v>2776</v>
      </c>
      <c r="C308" s="58" t="s">
        <v>1811</v>
      </c>
      <c r="D308" s="69" t="s">
        <v>104</v>
      </c>
      <c r="E308" s="58" t="s">
        <v>73</v>
      </c>
      <c r="F308" s="69" t="s">
        <v>4772</v>
      </c>
      <c r="G308" s="69">
        <v>1995</v>
      </c>
      <c r="H308" s="70">
        <v>10</v>
      </c>
      <c r="I308" s="71">
        <v>9</v>
      </c>
      <c r="J308" s="71">
        <v>767</v>
      </c>
      <c r="K308" s="71">
        <v>8.5</v>
      </c>
      <c r="L308" s="59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71">
        <v>2</v>
      </c>
      <c r="S308" s="60">
        <v>0</v>
      </c>
      <c r="T308" s="70">
        <v>0.3</v>
      </c>
      <c r="U308" s="71">
        <v>0.3</v>
      </c>
      <c r="V308" s="71">
        <v>0.1</v>
      </c>
      <c r="W308" s="71">
        <v>0.4</v>
      </c>
      <c r="X308" s="70">
        <v>11</v>
      </c>
      <c r="Y308" s="71">
        <v>65</v>
      </c>
      <c r="Z308" s="71">
        <v>2</v>
      </c>
      <c r="AA308" s="59">
        <v>0</v>
      </c>
      <c r="AB308" s="60">
        <v>0</v>
      </c>
      <c r="AC308" s="60">
        <v>0</v>
      </c>
      <c r="AD308" s="60">
        <v>0</v>
      </c>
      <c r="AE308" s="60">
        <v>0</v>
      </c>
      <c r="AF308" s="70">
        <v>0.03</v>
      </c>
      <c r="AG308" s="71">
        <v>0.01</v>
      </c>
      <c r="AH308" s="71">
        <v>0.05</v>
      </c>
      <c r="AI308" s="71">
        <v>0.03</v>
      </c>
      <c r="AJ308" s="71">
        <v>0.05</v>
      </c>
      <c r="AK308" s="63" t="s">
        <v>25</v>
      </c>
    </row>
    <row r="309" spans="1:37" ht="17.25" thickBot="1">
      <c r="A309" s="72">
        <v>40</v>
      </c>
      <c r="B309" s="57" t="s">
        <v>3137</v>
      </c>
      <c r="C309" s="58" t="s">
        <v>1859</v>
      </c>
      <c r="D309" s="69" t="s">
        <v>103</v>
      </c>
      <c r="E309" s="58" t="s">
        <v>73</v>
      </c>
      <c r="F309" s="69" t="s">
        <v>4348</v>
      </c>
      <c r="G309" s="69">
        <v>2004</v>
      </c>
      <c r="H309" s="70">
        <v>17</v>
      </c>
      <c r="I309" s="71">
        <v>9</v>
      </c>
      <c r="J309" s="71">
        <v>764</v>
      </c>
      <c r="K309" s="71">
        <v>8.5</v>
      </c>
      <c r="L309" s="59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71">
        <v>5</v>
      </c>
      <c r="S309" s="60">
        <v>0</v>
      </c>
      <c r="T309" s="70">
        <v>0.6</v>
      </c>
      <c r="U309" s="71">
        <v>0.6</v>
      </c>
      <c r="V309" s="71">
        <v>0.2</v>
      </c>
      <c r="W309" s="71">
        <v>0.7</v>
      </c>
      <c r="X309" s="70">
        <v>6</v>
      </c>
      <c r="Y309" s="71">
        <v>33</v>
      </c>
      <c r="Z309" s="71">
        <v>5</v>
      </c>
      <c r="AA309" s="59">
        <v>0</v>
      </c>
      <c r="AB309" s="60">
        <v>0</v>
      </c>
      <c r="AC309" s="60">
        <v>0</v>
      </c>
      <c r="AD309" s="60">
        <v>0</v>
      </c>
      <c r="AE309" s="60">
        <v>0</v>
      </c>
      <c r="AF309" s="70">
        <v>7.0000000000000007E-2</v>
      </c>
      <c r="AG309" s="71">
        <v>0.02</v>
      </c>
      <c r="AH309" s="71">
        <v>0.08</v>
      </c>
      <c r="AI309" s="71">
        <v>7.0000000000000007E-2</v>
      </c>
      <c r="AJ309" s="71">
        <v>0.08</v>
      </c>
      <c r="AK309" s="63" t="s">
        <v>25</v>
      </c>
    </row>
    <row r="310" spans="1:37" ht="17.25" thickBot="1">
      <c r="A310" s="72">
        <v>381</v>
      </c>
      <c r="B310" s="57" t="s">
        <v>3350</v>
      </c>
      <c r="C310" s="58" t="s">
        <v>1813</v>
      </c>
      <c r="D310" s="69" t="s">
        <v>1818</v>
      </c>
      <c r="E310" s="58" t="s">
        <v>85</v>
      </c>
      <c r="F310" s="69" t="s">
        <v>4647</v>
      </c>
      <c r="G310" s="69">
        <v>2001</v>
      </c>
      <c r="H310" s="70">
        <v>11</v>
      </c>
      <c r="I310" s="71">
        <v>8</v>
      </c>
      <c r="J310" s="71">
        <v>755</v>
      </c>
      <c r="K310" s="71">
        <v>8.4</v>
      </c>
      <c r="L310" s="70">
        <v>6</v>
      </c>
      <c r="M310" s="71">
        <v>3</v>
      </c>
      <c r="N310" s="71">
        <v>9</v>
      </c>
      <c r="O310" s="71">
        <v>5</v>
      </c>
      <c r="P310" s="71">
        <v>1</v>
      </c>
      <c r="Q310" s="71">
        <v>1</v>
      </c>
      <c r="R310" s="60">
        <v>0</v>
      </c>
      <c r="S310" s="60">
        <v>0</v>
      </c>
      <c r="T310" s="70">
        <v>3.2</v>
      </c>
      <c r="U310" s="71">
        <v>2.4</v>
      </c>
      <c r="V310" s="71">
        <v>3.3</v>
      </c>
      <c r="W310" s="71">
        <v>5.7</v>
      </c>
      <c r="X310" s="70">
        <v>35</v>
      </c>
      <c r="Y310" s="71">
        <v>38</v>
      </c>
      <c r="Z310" s="71">
        <v>82</v>
      </c>
      <c r="AA310" s="70">
        <v>0.72</v>
      </c>
      <c r="AB310" s="71">
        <v>0.36</v>
      </c>
      <c r="AC310" s="71">
        <v>1.07</v>
      </c>
      <c r="AD310" s="71">
        <v>0.6</v>
      </c>
      <c r="AE310" s="71">
        <v>0.95</v>
      </c>
      <c r="AF310" s="70">
        <v>0.38</v>
      </c>
      <c r="AG310" s="71">
        <v>0.4</v>
      </c>
      <c r="AH310" s="71">
        <v>0.77</v>
      </c>
      <c r="AI310" s="71">
        <v>0.28000000000000003</v>
      </c>
      <c r="AJ310" s="71">
        <v>0.68</v>
      </c>
      <c r="AK310" s="63" t="s">
        <v>25</v>
      </c>
    </row>
    <row r="311" spans="1:37" ht="17.25" thickBot="1">
      <c r="A311" s="72">
        <v>58</v>
      </c>
      <c r="B311" s="57" t="s">
        <v>2937</v>
      </c>
      <c r="C311" s="58" t="s">
        <v>3012</v>
      </c>
      <c r="D311" s="69" t="s">
        <v>102</v>
      </c>
      <c r="E311" s="58" t="s">
        <v>96</v>
      </c>
      <c r="F311" s="69" t="s">
        <v>4365</v>
      </c>
      <c r="G311" s="69">
        <v>1998</v>
      </c>
      <c r="H311" s="70">
        <v>23</v>
      </c>
      <c r="I311" s="71">
        <v>7</v>
      </c>
      <c r="J311" s="71">
        <v>746</v>
      </c>
      <c r="K311" s="71">
        <v>8.3000000000000007</v>
      </c>
      <c r="L311" s="70">
        <v>2</v>
      </c>
      <c r="M311" s="60">
        <v>0</v>
      </c>
      <c r="N311" s="71">
        <v>2</v>
      </c>
      <c r="O311" s="71">
        <v>2</v>
      </c>
      <c r="P311" s="60">
        <v>0</v>
      </c>
      <c r="Q311" s="71">
        <v>1</v>
      </c>
      <c r="R311" s="71">
        <v>2</v>
      </c>
      <c r="S311" s="60">
        <v>0</v>
      </c>
      <c r="T311" s="70">
        <v>4.7</v>
      </c>
      <c r="U311" s="71">
        <v>3.9</v>
      </c>
      <c r="V311" s="71">
        <v>0.9</v>
      </c>
      <c r="W311" s="71">
        <v>4.9000000000000004</v>
      </c>
      <c r="X311" s="70">
        <v>11</v>
      </c>
      <c r="Y311" s="71">
        <v>14</v>
      </c>
      <c r="Z311" s="71">
        <v>46</v>
      </c>
      <c r="AA311" s="70">
        <v>0.24</v>
      </c>
      <c r="AB311" s="60">
        <v>0</v>
      </c>
      <c r="AC311" s="71">
        <v>0.24</v>
      </c>
      <c r="AD311" s="71">
        <v>0.24</v>
      </c>
      <c r="AE311" s="71">
        <v>0.24</v>
      </c>
      <c r="AF311" s="70">
        <v>0.56999999999999995</v>
      </c>
      <c r="AG311" s="71">
        <v>0.11</v>
      </c>
      <c r="AH311" s="71">
        <v>0.68</v>
      </c>
      <c r="AI311" s="71">
        <v>0.48</v>
      </c>
      <c r="AJ311" s="71">
        <v>0.59</v>
      </c>
      <c r="AK311" s="63" t="s">
        <v>25</v>
      </c>
    </row>
    <row r="312" spans="1:37" ht="17.25" thickBot="1">
      <c r="A312" s="72">
        <v>98</v>
      </c>
      <c r="B312" s="57" t="s">
        <v>142</v>
      </c>
      <c r="C312" s="58" t="s">
        <v>1811</v>
      </c>
      <c r="D312" s="69" t="s">
        <v>104</v>
      </c>
      <c r="E312" s="58" t="s">
        <v>81</v>
      </c>
      <c r="F312" s="69" t="s">
        <v>4400</v>
      </c>
      <c r="G312" s="69">
        <v>1996</v>
      </c>
      <c r="H312" s="70">
        <v>12</v>
      </c>
      <c r="I312" s="71">
        <v>9</v>
      </c>
      <c r="J312" s="71">
        <v>745</v>
      </c>
      <c r="K312" s="71">
        <v>8.3000000000000007</v>
      </c>
      <c r="L312" s="59">
        <v>0</v>
      </c>
      <c r="M312" s="71">
        <v>1</v>
      </c>
      <c r="N312" s="71">
        <v>1</v>
      </c>
      <c r="O312" s="60">
        <v>0</v>
      </c>
      <c r="P312" s="60">
        <v>0</v>
      </c>
      <c r="Q312" s="60">
        <v>0</v>
      </c>
      <c r="R312" s="71">
        <v>5</v>
      </c>
      <c r="S312" s="60">
        <v>0</v>
      </c>
      <c r="T312" s="70">
        <v>1.2</v>
      </c>
      <c r="U312" s="71">
        <v>1.2</v>
      </c>
      <c r="V312" s="71">
        <v>2.2000000000000002</v>
      </c>
      <c r="W312" s="71">
        <v>3.4</v>
      </c>
      <c r="X312" s="70">
        <v>22</v>
      </c>
      <c r="Y312" s="71">
        <v>24</v>
      </c>
      <c r="Z312" s="71">
        <v>58</v>
      </c>
      <c r="AA312" s="59">
        <v>0</v>
      </c>
      <c r="AB312" s="71">
        <v>0.12</v>
      </c>
      <c r="AC312" s="71">
        <v>0.12</v>
      </c>
      <c r="AD312" s="60">
        <v>0</v>
      </c>
      <c r="AE312" s="71">
        <v>0.12</v>
      </c>
      <c r="AF312" s="70">
        <v>0.14000000000000001</v>
      </c>
      <c r="AG312" s="71">
        <v>0.26</v>
      </c>
      <c r="AH312" s="71">
        <v>0.41</v>
      </c>
      <c r="AI312" s="71">
        <v>0.14000000000000001</v>
      </c>
      <c r="AJ312" s="71">
        <v>0.41</v>
      </c>
      <c r="AK312" s="63" t="s">
        <v>25</v>
      </c>
    </row>
    <row r="313" spans="1:37" ht="17.25" thickBot="1">
      <c r="A313" s="72">
        <v>443</v>
      </c>
      <c r="B313" s="57" t="s">
        <v>2871</v>
      </c>
      <c r="C313" s="58" t="s">
        <v>1811</v>
      </c>
      <c r="D313" s="69" t="s">
        <v>102</v>
      </c>
      <c r="E313" s="58" t="s">
        <v>2342</v>
      </c>
      <c r="F313" s="69" t="s">
        <v>4693</v>
      </c>
      <c r="G313" s="69">
        <v>1989</v>
      </c>
      <c r="H313" s="70">
        <v>16</v>
      </c>
      <c r="I313" s="71">
        <v>7</v>
      </c>
      <c r="J313" s="71">
        <v>731</v>
      </c>
      <c r="K313" s="71">
        <v>8.1</v>
      </c>
      <c r="L313" s="70">
        <v>2</v>
      </c>
      <c r="M313" s="71">
        <v>1</v>
      </c>
      <c r="N313" s="71">
        <v>3</v>
      </c>
      <c r="O313" s="71">
        <v>1</v>
      </c>
      <c r="P313" s="71">
        <v>1</v>
      </c>
      <c r="Q313" s="71">
        <v>1</v>
      </c>
      <c r="R313" s="60">
        <v>0</v>
      </c>
      <c r="S313" s="60">
        <v>0</v>
      </c>
      <c r="T313" s="70">
        <v>3</v>
      </c>
      <c r="U313" s="71">
        <v>2.2000000000000002</v>
      </c>
      <c r="V313" s="71">
        <v>0.2</v>
      </c>
      <c r="W313" s="71">
        <v>2.4</v>
      </c>
      <c r="X313" s="70">
        <v>1</v>
      </c>
      <c r="Y313" s="71">
        <v>14</v>
      </c>
      <c r="Z313" s="71">
        <v>23</v>
      </c>
      <c r="AA313" s="70">
        <v>0.25</v>
      </c>
      <c r="AB313" s="71">
        <v>0.12</v>
      </c>
      <c r="AC313" s="71">
        <v>0.37</v>
      </c>
      <c r="AD313" s="71">
        <v>0.12</v>
      </c>
      <c r="AE313" s="71">
        <v>0.25</v>
      </c>
      <c r="AF313" s="70">
        <v>0.37</v>
      </c>
      <c r="AG313" s="71">
        <v>0.02</v>
      </c>
      <c r="AH313" s="71">
        <v>0.39</v>
      </c>
      <c r="AI313" s="71">
        <v>0.27</v>
      </c>
      <c r="AJ313" s="71">
        <v>0.3</v>
      </c>
      <c r="AK313" s="63" t="s">
        <v>25</v>
      </c>
    </row>
    <row r="314" spans="1:37" ht="17.25" thickBot="1">
      <c r="A314" s="72">
        <v>393</v>
      </c>
      <c r="B314" s="57" t="s">
        <v>2653</v>
      </c>
      <c r="C314" s="58" t="s">
        <v>1824</v>
      </c>
      <c r="D314" s="69" t="s">
        <v>102</v>
      </c>
      <c r="E314" s="58" t="s">
        <v>2343</v>
      </c>
      <c r="F314" s="69" t="s">
        <v>4388</v>
      </c>
      <c r="G314" s="69">
        <v>2003</v>
      </c>
      <c r="H314" s="70">
        <v>18</v>
      </c>
      <c r="I314" s="71">
        <v>9</v>
      </c>
      <c r="J314" s="71">
        <v>730</v>
      </c>
      <c r="K314" s="71">
        <v>8.1</v>
      </c>
      <c r="L314" s="59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71">
        <v>4</v>
      </c>
      <c r="S314" s="60">
        <v>0</v>
      </c>
      <c r="T314" s="70">
        <v>1.6</v>
      </c>
      <c r="U314" s="71">
        <v>1.6</v>
      </c>
      <c r="V314" s="71">
        <v>0.1</v>
      </c>
      <c r="W314" s="71">
        <v>1.7</v>
      </c>
      <c r="X314" s="70">
        <v>6</v>
      </c>
      <c r="Y314" s="71">
        <v>2</v>
      </c>
      <c r="Z314" s="71">
        <v>37</v>
      </c>
      <c r="AA314" s="59">
        <v>0</v>
      </c>
      <c r="AB314" s="60">
        <v>0</v>
      </c>
      <c r="AC314" s="60">
        <v>0</v>
      </c>
      <c r="AD314" s="60">
        <v>0</v>
      </c>
      <c r="AE314" s="60">
        <v>0</v>
      </c>
      <c r="AF314" s="70">
        <v>0.2</v>
      </c>
      <c r="AG314" s="71">
        <v>0.01</v>
      </c>
      <c r="AH314" s="71">
        <v>0.2</v>
      </c>
      <c r="AI314" s="71">
        <v>0.2</v>
      </c>
      <c r="AJ314" s="71">
        <v>0.2</v>
      </c>
      <c r="AK314" s="63" t="s">
        <v>25</v>
      </c>
    </row>
    <row r="315" spans="1:37" ht="17.25" thickBot="1">
      <c r="A315" s="72">
        <v>257</v>
      </c>
      <c r="B315" s="57" t="s">
        <v>220</v>
      </c>
      <c r="C315" s="58" t="s">
        <v>1851</v>
      </c>
      <c r="D315" s="69" t="s">
        <v>103</v>
      </c>
      <c r="E315" s="58" t="s">
        <v>63</v>
      </c>
      <c r="F315" s="69" t="s">
        <v>4544</v>
      </c>
      <c r="G315" s="69">
        <v>1991</v>
      </c>
      <c r="H315" s="70">
        <v>18</v>
      </c>
      <c r="I315" s="71">
        <v>8</v>
      </c>
      <c r="J315" s="71">
        <v>728</v>
      </c>
      <c r="K315" s="71">
        <v>8.1</v>
      </c>
      <c r="L315" s="59">
        <v>0</v>
      </c>
      <c r="M315" s="71">
        <v>1</v>
      </c>
      <c r="N315" s="71">
        <v>1</v>
      </c>
      <c r="O315" s="60">
        <v>0</v>
      </c>
      <c r="P315" s="60">
        <v>0</v>
      </c>
      <c r="Q315" s="60">
        <v>0</v>
      </c>
      <c r="R315" s="71">
        <v>1</v>
      </c>
      <c r="S315" s="60">
        <v>0</v>
      </c>
      <c r="T315" s="70">
        <v>0.1</v>
      </c>
      <c r="U315" s="71">
        <v>0.1</v>
      </c>
      <c r="V315" s="71">
        <v>0.9</v>
      </c>
      <c r="W315" s="71">
        <v>1</v>
      </c>
      <c r="X315" s="70">
        <v>7</v>
      </c>
      <c r="Y315" s="71">
        <v>87</v>
      </c>
      <c r="Z315" s="71">
        <v>6</v>
      </c>
      <c r="AA315" s="59">
        <v>0</v>
      </c>
      <c r="AB315" s="71">
        <v>0.12</v>
      </c>
      <c r="AC315" s="71">
        <v>0.12</v>
      </c>
      <c r="AD315" s="60">
        <v>0</v>
      </c>
      <c r="AE315" s="71">
        <v>0.12</v>
      </c>
      <c r="AF315" s="70">
        <v>0.01</v>
      </c>
      <c r="AG315" s="71">
        <v>0.11</v>
      </c>
      <c r="AH315" s="71">
        <v>0.12</v>
      </c>
      <c r="AI315" s="71">
        <v>0.01</v>
      </c>
      <c r="AJ315" s="71">
        <v>0.12</v>
      </c>
      <c r="AK315" s="63" t="s">
        <v>25</v>
      </c>
    </row>
    <row r="316" spans="1:37" ht="17.25" thickBot="1">
      <c r="A316" s="72">
        <v>226</v>
      </c>
      <c r="B316" s="57" t="s">
        <v>88</v>
      </c>
      <c r="C316" s="58" t="s">
        <v>1811</v>
      </c>
      <c r="D316" s="69" t="s">
        <v>111</v>
      </c>
      <c r="E316" s="58" t="s">
        <v>85</v>
      </c>
      <c r="F316" s="69" t="s">
        <v>4519</v>
      </c>
      <c r="G316" s="69">
        <v>1997</v>
      </c>
      <c r="H316" s="70">
        <v>8</v>
      </c>
      <c r="I316" s="71">
        <v>8</v>
      </c>
      <c r="J316" s="71">
        <v>720</v>
      </c>
      <c r="K316" s="71">
        <v>8</v>
      </c>
      <c r="L316" s="59">
        <v>0</v>
      </c>
      <c r="M316" s="60">
        <v>0</v>
      </c>
      <c r="N316" s="60">
        <v>0</v>
      </c>
      <c r="O316" s="60">
        <v>0</v>
      </c>
      <c r="P316" s="60">
        <v>0</v>
      </c>
      <c r="Q316" s="60">
        <v>0</v>
      </c>
      <c r="R316" s="71">
        <v>1</v>
      </c>
      <c r="S316" s="60">
        <v>0</v>
      </c>
      <c r="T316" s="59">
        <v>0</v>
      </c>
      <c r="U316" s="60">
        <v>0</v>
      </c>
      <c r="V316" s="60">
        <v>0</v>
      </c>
      <c r="W316" s="60">
        <v>0</v>
      </c>
      <c r="X316" s="59">
        <v>0</v>
      </c>
      <c r="Y316" s="60">
        <v>0</v>
      </c>
      <c r="Z316" s="60">
        <v>0</v>
      </c>
      <c r="AA316" s="59">
        <v>0</v>
      </c>
      <c r="AB316" s="60">
        <v>0</v>
      </c>
      <c r="AC316" s="60">
        <v>0</v>
      </c>
      <c r="AD316" s="60">
        <v>0</v>
      </c>
      <c r="AE316" s="60">
        <v>0</v>
      </c>
      <c r="AF316" s="59">
        <v>0</v>
      </c>
      <c r="AG316" s="60">
        <v>0</v>
      </c>
      <c r="AH316" s="60">
        <v>0</v>
      </c>
      <c r="AI316" s="60">
        <v>0</v>
      </c>
      <c r="AJ316" s="60">
        <v>0</v>
      </c>
      <c r="AK316" s="63" t="s">
        <v>25</v>
      </c>
    </row>
    <row r="317" spans="1:37" ht="17.25" thickBot="1">
      <c r="A317" s="72">
        <v>105</v>
      </c>
      <c r="B317" s="57" t="s">
        <v>145</v>
      </c>
      <c r="C317" s="58" t="s">
        <v>1811</v>
      </c>
      <c r="D317" s="69" t="s">
        <v>104</v>
      </c>
      <c r="E317" s="58" t="s">
        <v>85</v>
      </c>
      <c r="F317" s="69" t="s">
        <v>4406</v>
      </c>
      <c r="G317" s="69">
        <v>1991</v>
      </c>
      <c r="H317" s="70">
        <v>10</v>
      </c>
      <c r="I317" s="71">
        <v>7</v>
      </c>
      <c r="J317" s="71">
        <v>718</v>
      </c>
      <c r="K317" s="71">
        <v>8</v>
      </c>
      <c r="L317" s="59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60">
        <v>0</v>
      </c>
      <c r="S317" s="60">
        <v>0</v>
      </c>
      <c r="T317" s="59">
        <v>0</v>
      </c>
      <c r="U317" s="60">
        <v>0</v>
      </c>
      <c r="V317" s="60">
        <v>0</v>
      </c>
      <c r="W317" s="71">
        <v>0.1</v>
      </c>
      <c r="X317" s="70">
        <v>8</v>
      </c>
      <c r="Y317" s="71">
        <v>18</v>
      </c>
      <c r="Z317" s="71">
        <v>15</v>
      </c>
      <c r="AA317" s="59">
        <v>0</v>
      </c>
      <c r="AB317" s="60">
        <v>0</v>
      </c>
      <c r="AC317" s="60">
        <v>0</v>
      </c>
      <c r="AD317" s="60">
        <v>0</v>
      </c>
      <c r="AE317" s="60">
        <v>0</v>
      </c>
      <c r="AF317" s="59">
        <v>0</v>
      </c>
      <c r="AG317" s="60">
        <v>0</v>
      </c>
      <c r="AH317" s="71">
        <v>0.01</v>
      </c>
      <c r="AI317" s="60">
        <v>0</v>
      </c>
      <c r="AJ317" s="71">
        <v>0.01</v>
      </c>
      <c r="AK317" s="63" t="s">
        <v>25</v>
      </c>
    </row>
    <row r="318" spans="1:37" ht="17.25" thickBot="1">
      <c r="A318" s="72">
        <v>229</v>
      </c>
      <c r="B318" s="57" t="s">
        <v>206</v>
      </c>
      <c r="C318" s="58" t="s">
        <v>1810</v>
      </c>
      <c r="D318" s="69" t="s">
        <v>104</v>
      </c>
      <c r="E318" s="58" t="s">
        <v>77</v>
      </c>
      <c r="F318" s="69" t="s">
        <v>4521</v>
      </c>
      <c r="G318" s="69">
        <v>2002</v>
      </c>
      <c r="H318" s="70">
        <v>9</v>
      </c>
      <c r="I318" s="71">
        <v>9</v>
      </c>
      <c r="J318" s="71">
        <v>713</v>
      </c>
      <c r="K318" s="71">
        <v>7.9</v>
      </c>
      <c r="L318" s="59">
        <v>0</v>
      </c>
      <c r="M318" s="60">
        <v>0</v>
      </c>
      <c r="N318" s="60">
        <v>0</v>
      </c>
      <c r="O318" s="60">
        <v>0</v>
      </c>
      <c r="P318" s="60">
        <v>0</v>
      </c>
      <c r="Q318" s="60">
        <v>0</v>
      </c>
      <c r="R318" s="71">
        <v>5</v>
      </c>
      <c r="S318" s="60">
        <v>0</v>
      </c>
      <c r="T318" s="70">
        <v>0.2</v>
      </c>
      <c r="U318" s="71">
        <v>0.2</v>
      </c>
      <c r="V318" s="71">
        <v>0.1</v>
      </c>
      <c r="W318" s="71">
        <v>0.3</v>
      </c>
      <c r="X318" s="70">
        <v>9</v>
      </c>
      <c r="Y318" s="71">
        <v>21</v>
      </c>
      <c r="Z318" s="71">
        <v>13</v>
      </c>
      <c r="AA318" s="59">
        <v>0</v>
      </c>
      <c r="AB318" s="60">
        <v>0</v>
      </c>
      <c r="AC318" s="60">
        <v>0</v>
      </c>
      <c r="AD318" s="60">
        <v>0</v>
      </c>
      <c r="AE318" s="60">
        <v>0</v>
      </c>
      <c r="AF318" s="70">
        <v>0.03</v>
      </c>
      <c r="AG318" s="71">
        <v>0.01</v>
      </c>
      <c r="AH318" s="71">
        <v>0.04</v>
      </c>
      <c r="AI318" s="71">
        <v>0.03</v>
      </c>
      <c r="AJ318" s="71">
        <v>0.04</v>
      </c>
      <c r="AK318" s="63" t="s">
        <v>25</v>
      </c>
    </row>
    <row r="319" spans="1:37" ht="17.25" thickBot="1">
      <c r="A319" s="72">
        <v>194</v>
      </c>
      <c r="B319" s="57" t="s">
        <v>3033</v>
      </c>
      <c r="C319" s="58" t="s">
        <v>3034</v>
      </c>
      <c r="D319" s="69" t="s">
        <v>104</v>
      </c>
      <c r="E319" s="58" t="s">
        <v>77</v>
      </c>
      <c r="F319" s="69" t="s">
        <v>4491</v>
      </c>
      <c r="G319" s="69">
        <v>1993</v>
      </c>
      <c r="H319" s="70">
        <v>17</v>
      </c>
      <c r="I319" s="71">
        <v>7</v>
      </c>
      <c r="J319" s="71">
        <v>707</v>
      </c>
      <c r="K319" s="71">
        <v>7.9</v>
      </c>
      <c r="L319" s="70">
        <v>1</v>
      </c>
      <c r="M319" s="60">
        <v>0</v>
      </c>
      <c r="N319" s="71">
        <v>1</v>
      </c>
      <c r="O319" s="71">
        <v>1</v>
      </c>
      <c r="P319" s="60">
        <v>0</v>
      </c>
      <c r="Q319" s="60">
        <v>0</v>
      </c>
      <c r="R319" s="71">
        <v>5</v>
      </c>
      <c r="S319" s="60">
        <v>0</v>
      </c>
      <c r="T319" s="70">
        <v>0.3</v>
      </c>
      <c r="U319" s="71">
        <v>0.3</v>
      </c>
      <c r="V319" s="71">
        <v>1.1000000000000001</v>
      </c>
      <c r="W319" s="71">
        <v>1.4</v>
      </c>
      <c r="X319" s="70">
        <v>20</v>
      </c>
      <c r="Y319" s="71">
        <v>32</v>
      </c>
      <c r="Z319" s="71">
        <v>30</v>
      </c>
      <c r="AA319" s="70">
        <v>0.13</v>
      </c>
      <c r="AB319" s="60">
        <v>0</v>
      </c>
      <c r="AC319" s="71">
        <v>0.13</v>
      </c>
      <c r="AD319" s="71">
        <v>0.13</v>
      </c>
      <c r="AE319" s="71">
        <v>0.13</v>
      </c>
      <c r="AF319" s="70">
        <v>0.04</v>
      </c>
      <c r="AG319" s="71">
        <v>0.14000000000000001</v>
      </c>
      <c r="AH319" s="71">
        <v>0.18</v>
      </c>
      <c r="AI319" s="71">
        <v>0.04</v>
      </c>
      <c r="AJ319" s="71">
        <v>0.18</v>
      </c>
      <c r="AK319" s="63" t="s">
        <v>25</v>
      </c>
    </row>
    <row r="320" spans="1:37" ht="17.25" thickBot="1">
      <c r="A320" s="72">
        <v>210</v>
      </c>
      <c r="B320" s="57" t="s">
        <v>196</v>
      </c>
      <c r="C320" s="58" t="s">
        <v>1811</v>
      </c>
      <c r="D320" s="69" t="s">
        <v>102</v>
      </c>
      <c r="E320" s="58" t="s">
        <v>65</v>
      </c>
      <c r="F320" s="69" t="s">
        <v>4505</v>
      </c>
      <c r="G320" s="69">
        <v>1995</v>
      </c>
      <c r="H320" s="70">
        <v>14</v>
      </c>
      <c r="I320" s="71">
        <v>7</v>
      </c>
      <c r="J320" s="71">
        <v>707</v>
      </c>
      <c r="K320" s="71">
        <v>7.9</v>
      </c>
      <c r="L320" s="70">
        <v>3</v>
      </c>
      <c r="M320" s="71">
        <v>1</v>
      </c>
      <c r="N320" s="71">
        <v>4</v>
      </c>
      <c r="O320" s="71">
        <v>3</v>
      </c>
      <c r="P320" s="60">
        <v>0</v>
      </c>
      <c r="Q320" s="60">
        <v>0</v>
      </c>
      <c r="R320" s="71">
        <v>5</v>
      </c>
      <c r="S320" s="60">
        <v>0</v>
      </c>
      <c r="T320" s="70">
        <v>1.9</v>
      </c>
      <c r="U320" s="71">
        <v>1.9</v>
      </c>
      <c r="V320" s="71">
        <v>2.1</v>
      </c>
      <c r="W320" s="71">
        <v>4</v>
      </c>
      <c r="X320" s="70">
        <v>55</v>
      </c>
      <c r="Y320" s="71">
        <v>29</v>
      </c>
      <c r="Z320" s="71">
        <v>87</v>
      </c>
      <c r="AA320" s="70">
        <v>0.38</v>
      </c>
      <c r="AB320" s="71">
        <v>0.13</v>
      </c>
      <c r="AC320" s="71">
        <v>0.51</v>
      </c>
      <c r="AD320" s="71">
        <v>0.38</v>
      </c>
      <c r="AE320" s="71">
        <v>0.51</v>
      </c>
      <c r="AF320" s="70">
        <v>0.24</v>
      </c>
      <c r="AG320" s="71">
        <v>0.27</v>
      </c>
      <c r="AH320" s="71">
        <v>0.51</v>
      </c>
      <c r="AI320" s="71">
        <v>0.24</v>
      </c>
      <c r="AJ320" s="71">
        <v>0.51</v>
      </c>
      <c r="AK320" s="63" t="s">
        <v>25</v>
      </c>
    </row>
    <row r="321" spans="1:37" ht="17.25" thickBot="1">
      <c r="A321" s="72">
        <v>391</v>
      </c>
      <c r="B321" s="57" t="s">
        <v>2652</v>
      </c>
      <c r="C321" s="58" t="s">
        <v>1811</v>
      </c>
      <c r="D321" s="69" t="s">
        <v>1832</v>
      </c>
      <c r="E321" s="58" t="s">
        <v>2343</v>
      </c>
      <c r="F321" s="69" t="s">
        <v>4657</v>
      </c>
      <c r="G321" s="69">
        <v>1994</v>
      </c>
      <c r="H321" s="70">
        <v>15</v>
      </c>
      <c r="I321" s="71">
        <v>6</v>
      </c>
      <c r="J321" s="71">
        <v>705</v>
      </c>
      <c r="K321" s="71">
        <v>7.8</v>
      </c>
      <c r="L321" s="59">
        <v>0</v>
      </c>
      <c r="M321" s="71">
        <v>1</v>
      </c>
      <c r="N321" s="71">
        <v>1</v>
      </c>
      <c r="O321" s="60">
        <v>0</v>
      </c>
      <c r="P321" s="60">
        <v>0</v>
      </c>
      <c r="Q321" s="60">
        <v>0</v>
      </c>
      <c r="R321" s="71">
        <v>2</v>
      </c>
      <c r="S321" s="60">
        <v>0</v>
      </c>
      <c r="T321" s="70">
        <v>0.2</v>
      </c>
      <c r="U321" s="71">
        <v>0.2</v>
      </c>
      <c r="V321" s="71">
        <v>0.3</v>
      </c>
      <c r="W321" s="71">
        <v>0.5</v>
      </c>
      <c r="X321" s="70">
        <v>4</v>
      </c>
      <c r="Y321" s="71">
        <v>29</v>
      </c>
      <c r="Z321" s="71">
        <v>26</v>
      </c>
      <c r="AA321" s="59">
        <v>0</v>
      </c>
      <c r="AB321" s="71">
        <v>0.13</v>
      </c>
      <c r="AC321" s="71">
        <v>0.13</v>
      </c>
      <c r="AD321" s="60">
        <v>0</v>
      </c>
      <c r="AE321" s="71">
        <v>0.13</v>
      </c>
      <c r="AF321" s="70">
        <v>0.02</v>
      </c>
      <c r="AG321" s="71">
        <v>0.04</v>
      </c>
      <c r="AH321" s="71">
        <v>0.06</v>
      </c>
      <c r="AI321" s="71">
        <v>0.02</v>
      </c>
      <c r="AJ321" s="71">
        <v>0.06</v>
      </c>
      <c r="AK321" s="63" t="s">
        <v>25</v>
      </c>
    </row>
    <row r="322" spans="1:37" ht="17.25" thickBot="1">
      <c r="A322" s="72">
        <v>464</v>
      </c>
      <c r="B322" s="57" t="s">
        <v>3253</v>
      </c>
      <c r="C322" s="58" t="s">
        <v>1811</v>
      </c>
      <c r="D322" s="69" t="s">
        <v>103</v>
      </c>
      <c r="E322" s="58" t="s">
        <v>95</v>
      </c>
      <c r="F322" s="69" t="s">
        <v>4712</v>
      </c>
      <c r="G322" s="69">
        <v>2003</v>
      </c>
      <c r="H322" s="70">
        <v>15</v>
      </c>
      <c r="I322" s="71">
        <v>7</v>
      </c>
      <c r="J322" s="71">
        <v>692</v>
      </c>
      <c r="K322" s="71">
        <v>7.7</v>
      </c>
      <c r="L322" s="70">
        <v>1</v>
      </c>
      <c r="M322" s="71">
        <v>1</v>
      </c>
      <c r="N322" s="71">
        <v>2</v>
      </c>
      <c r="O322" s="71">
        <v>1</v>
      </c>
      <c r="P322" s="60">
        <v>0</v>
      </c>
      <c r="Q322" s="60">
        <v>0</v>
      </c>
      <c r="R322" s="71">
        <v>2</v>
      </c>
      <c r="S322" s="60">
        <v>0</v>
      </c>
      <c r="T322" s="70">
        <v>0.5</v>
      </c>
      <c r="U322" s="71">
        <v>0.5</v>
      </c>
      <c r="V322" s="71">
        <v>0.7</v>
      </c>
      <c r="W322" s="71">
        <v>1.2</v>
      </c>
      <c r="X322" s="70">
        <v>13</v>
      </c>
      <c r="Y322" s="71">
        <v>32</v>
      </c>
      <c r="Z322" s="71">
        <v>15</v>
      </c>
      <c r="AA322" s="70">
        <v>0.13</v>
      </c>
      <c r="AB322" s="71">
        <v>0.13</v>
      </c>
      <c r="AC322" s="71">
        <v>0.26</v>
      </c>
      <c r="AD322" s="71">
        <v>0.13</v>
      </c>
      <c r="AE322" s="71">
        <v>0.26</v>
      </c>
      <c r="AF322" s="70">
        <v>7.0000000000000007E-2</v>
      </c>
      <c r="AG322" s="71">
        <v>0.1</v>
      </c>
      <c r="AH322" s="71">
        <v>0.17</v>
      </c>
      <c r="AI322" s="71">
        <v>7.0000000000000007E-2</v>
      </c>
      <c r="AJ322" s="71">
        <v>0.17</v>
      </c>
      <c r="AK322" s="63" t="s">
        <v>25</v>
      </c>
    </row>
    <row r="323" spans="1:37" ht="17.25" thickBot="1">
      <c r="A323" s="72">
        <v>394</v>
      </c>
      <c r="B323" s="57" t="s">
        <v>3131</v>
      </c>
      <c r="C323" s="58" t="s">
        <v>1862</v>
      </c>
      <c r="D323" s="69" t="s">
        <v>2773</v>
      </c>
      <c r="E323" s="58" t="s">
        <v>95</v>
      </c>
      <c r="F323" s="69" t="s">
        <v>4659</v>
      </c>
      <c r="G323" s="69">
        <v>2002</v>
      </c>
      <c r="H323" s="70">
        <v>20</v>
      </c>
      <c r="I323" s="71">
        <v>6</v>
      </c>
      <c r="J323" s="71">
        <v>673</v>
      </c>
      <c r="K323" s="71">
        <v>7.5</v>
      </c>
      <c r="L323" s="70">
        <v>1</v>
      </c>
      <c r="M323" s="71">
        <v>1</v>
      </c>
      <c r="N323" s="71">
        <v>2</v>
      </c>
      <c r="O323" s="71">
        <v>1</v>
      </c>
      <c r="P323" s="60">
        <v>0</v>
      </c>
      <c r="Q323" s="60">
        <v>0</v>
      </c>
      <c r="R323" s="71">
        <v>2</v>
      </c>
      <c r="S323" s="60">
        <v>0</v>
      </c>
      <c r="T323" s="70">
        <v>1.8</v>
      </c>
      <c r="U323" s="71">
        <v>1.8</v>
      </c>
      <c r="V323" s="71">
        <v>1</v>
      </c>
      <c r="W323" s="71">
        <v>2.9</v>
      </c>
      <c r="X323" s="70">
        <v>30</v>
      </c>
      <c r="Y323" s="71">
        <v>21</v>
      </c>
      <c r="Z323" s="71">
        <v>60</v>
      </c>
      <c r="AA323" s="70">
        <v>0.13</v>
      </c>
      <c r="AB323" s="71">
        <v>0.13</v>
      </c>
      <c r="AC323" s="71">
        <v>0.27</v>
      </c>
      <c r="AD323" s="71">
        <v>0.13</v>
      </c>
      <c r="AE323" s="71">
        <v>0.27</v>
      </c>
      <c r="AF323" s="70">
        <v>0.28000000000000003</v>
      </c>
      <c r="AG323" s="71">
        <v>0.16</v>
      </c>
      <c r="AH323" s="71">
        <v>0.44</v>
      </c>
      <c r="AI323" s="71">
        <v>0.28000000000000003</v>
      </c>
      <c r="AJ323" s="71">
        <v>0.44</v>
      </c>
      <c r="AK323" s="63" t="s">
        <v>25</v>
      </c>
    </row>
    <row r="324" spans="1:37" ht="17.25" thickBot="1">
      <c r="A324" s="72">
        <v>492</v>
      </c>
      <c r="B324" s="57" t="s">
        <v>333</v>
      </c>
      <c r="C324" s="58" t="s">
        <v>1817</v>
      </c>
      <c r="D324" s="69" t="s">
        <v>104</v>
      </c>
      <c r="E324" s="58" t="s">
        <v>75</v>
      </c>
      <c r="F324" s="69" t="s">
        <v>4736</v>
      </c>
      <c r="G324" s="69">
        <v>1995</v>
      </c>
      <c r="H324" s="70">
        <v>10</v>
      </c>
      <c r="I324" s="71">
        <v>8</v>
      </c>
      <c r="J324" s="71">
        <v>672</v>
      </c>
      <c r="K324" s="71">
        <v>7.5</v>
      </c>
      <c r="L324" s="70">
        <v>1</v>
      </c>
      <c r="M324" s="60">
        <v>0</v>
      </c>
      <c r="N324" s="71">
        <v>1</v>
      </c>
      <c r="O324" s="71">
        <v>1</v>
      </c>
      <c r="P324" s="60">
        <v>0</v>
      </c>
      <c r="Q324" s="60">
        <v>0</v>
      </c>
      <c r="R324" s="71">
        <v>2</v>
      </c>
      <c r="S324" s="60">
        <v>0</v>
      </c>
      <c r="T324" s="70">
        <v>0.8</v>
      </c>
      <c r="U324" s="71">
        <v>0.8</v>
      </c>
      <c r="V324" s="71">
        <v>0.1</v>
      </c>
      <c r="W324" s="71">
        <v>0.9</v>
      </c>
      <c r="X324" s="70">
        <v>15</v>
      </c>
      <c r="Y324" s="71">
        <v>35</v>
      </c>
      <c r="Z324" s="71">
        <v>33</v>
      </c>
      <c r="AA324" s="70">
        <v>0.13</v>
      </c>
      <c r="AB324" s="60">
        <v>0</v>
      </c>
      <c r="AC324" s="71">
        <v>0.13</v>
      </c>
      <c r="AD324" s="71">
        <v>0.13</v>
      </c>
      <c r="AE324" s="71">
        <v>0.13</v>
      </c>
      <c r="AF324" s="70">
        <v>0.1</v>
      </c>
      <c r="AG324" s="71">
        <v>0.01</v>
      </c>
      <c r="AH324" s="71">
        <v>0.12</v>
      </c>
      <c r="AI324" s="71">
        <v>0.1</v>
      </c>
      <c r="AJ324" s="71">
        <v>0.12</v>
      </c>
      <c r="AK324" s="63" t="s">
        <v>25</v>
      </c>
    </row>
    <row r="325" spans="1:37" ht="17.25" thickBot="1">
      <c r="A325" s="72">
        <v>511</v>
      </c>
      <c r="B325" s="57" t="s">
        <v>340</v>
      </c>
      <c r="C325" s="58" t="s">
        <v>1864</v>
      </c>
      <c r="D325" s="69" t="s">
        <v>104</v>
      </c>
      <c r="E325" s="58" t="s">
        <v>79</v>
      </c>
      <c r="F325" s="69" t="s">
        <v>4209</v>
      </c>
      <c r="G325" s="69">
        <v>1996</v>
      </c>
      <c r="H325" s="70">
        <v>12</v>
      </c>
      <c r="I325" s="71">
        <v>8</v>
      </c>
      <c r="J325" s="71">
        <v>672</v>
      </c>
      <c r="K325" s="71">
        <v>7.5</v>
      </c>
      <c r="L325" s="59">
        <v>0</v>
      </c>
      <c r="M325" s="71">
        <v>3</v>
      </c>
      <c r="N325" s="71">
        <v>3</v>
      </c>
      <c r="O325" s="60">
        <v>0</v>
      </c>
      <c r="P325" s="60">
        <v>0</v>
      </c>
      <c r="Q325" s="60">
        <v>0</v>
      </c>
      <c r="R325" s="60">
        <v>0</v>
      </c>
      <c r="S325" s="60">
        <v>0</v>
      </c>
      <c r="T325" s="70">
        <v>0.1</v>
      </c>
      <c r="U325" s="71">
        <v>0.1</v>
      </c>
      <c r="V325" s="71">
        <v>1</v>
      </c>
      <c r="W325" s="71">
        <v>1.1000000000000001</v>
      </c>
      <c r="X325" s="70">
        <v>23</v>
      </c>
      <c r="Y325" s="71">
        <v>31</v>
      </c>
      <c r="Z325" s="71">
        <v>69</v>
      </c>
      <c r="AA325" s="59">
        <v>0</v>
      </c>
      <c r="AB325" s="71">
        <v>0.4</v>
      </c>
      <c r="AC325" s="71">
        <v>0.4</v>
      </c>
      <c r="AD325" s="60">
        <v>0</v>
      </c>
      <c r="AE325" s="71">
        <v>0.4</v>
      </c>
      <c r="AF325" s="70">
        <v>0.01</v>
      </c>
      <c r="AG325" s="71">
        <v>0.14000000000000001</v>
      </c>
      <c r="AH325" s="71">
        <v>0.15</v>
      </c>
      <c r="AI325" s="71">
        <v>0.01</v>
      </c>
      <c r="AJ325" s="71">
        <v>0.15</v>
      </c>
      <c r="AK325" s="63" t="s">
        <v>25</v>
      </c>
    </row>
    <row r="326" spans="1:37" ht="17.25" thickBot="1">
      <c r="A326" s="72">
        <v>199</v>
      </c>
      <c r="B326" s="57" t="s">
        <v>191</v>
      </c>
      <c r="C326" s="58" t="s">
        <v>1811</v>
      </c>
      <c r="D326" s="69" t="s">
        <v>104</v>
      </c>
      <c r="E326" s="58" t="s">
        <v>96</v>
      </c>
      <c r="F326" s="69" t="s">
        <v>4496</v>
      </c>
      <c r="G326" s="69">
        <v>1998</v>
      </c>
      <c r="H326" s="70">
        <v>9</v>
      </c>
      <c r="I326" s="71">
        <v>8</v>
      </c>
      <c r="J326" s="71">
        <v>670</v>
      </c>
      <c r="K326" s="71">
        <v>7.4</v>
      </c>
      <c r="L326" s="59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71">
        <v>2</v>
      </c>
      <c r="S326" s="60">
        <v>0</v>
      </c>
      <c r="T326" s="70">
        <v>1.4</v>
      </c>
      <c r="U326" s="71">
        <v>1.4</v>
      </c>
      <c r="V326" s="71">
        <v>0.2</v>
      </c>
      <c r="W326" s="71">
        <v>1.6</v>
      </c>
      <c r="X326" s="70">
        <v>8</v>
      </c>
      <c r="Y326" s="71">
        <v>27</v>
      </c>
      <c r="Z326" s="71">
        <v>21</v>
      </c>
      <c r="AA326" s="59">
        <v>0</v>
      </c>
      <c r="AB326" s="60">
        <v>0</v>
      </c>
      <c r="AC326" s="60">
        <v>0</v>
      </c>
      <c r="AD326" s="60">
        <v>0</v>
      </c>
      <c r="AE326" s="60">
        <v>0</v>
      </c>
      <c r="AF326" s="70">
        <v>0.19</v>
      </c>
      <c r="AG326" s="71">
        <v>0.03</v>
      </c>
      <c r="AH326" s="71">
        <v>0.22</v>
      </c>
      <c r="AI326" s="71">
        <v>0.19</v>
      </c>
      <c r="AJ326" s="71">
        <v>0.22</v>
      </c>
      <c r="AK326" s="63" t="s">
        <v>25</v>
      </c>
    </row>
    <row r="327" spans="1:37" ht="17.25" thickBot="1">
      <c r="A327" s="72">
        <v>283</v>
      </c>
      <c r="B327" s="57" t="s">
        <v>2770</v>
      </c>
      <c r="C327" s="58" t="s">
        <v>1811</v>
      </c>
      <c r="D327" s="69" t="s">
        <v>103</v>
      </c>
      <c r="E327" s="58" t="s">
        <v>73</v>
      </c>
      <c r="F327" s="69" t="s">
        <v>4565</v>
      </c>
      <c r="G327" s="69">
        <v>1988</v>
      </c>
      <c r="H327" s="70">
        <v>20</v>
      </c>
      <c r="I327" s="71">
        <v>10</v>
      </c>
      <c r="J327" s="71">
        <v>664</v>
      </c>
      <c r="K327" s="71">
        <v>7.4</v>
      </c>
      <c r="L327" s="59">
        <v>0</v>
      </c>
      <c r="M327" s="71">
        <v>1</v>
      </c>
      <c r="N327" s="71">
        <v>1</v>
      </c>
      <c r="O327" s="60">
        <v>0</v>
      </c>
      <c r="P327" s="60">
        <v>0</v>
      </c>
      <c r="Q327" s="60">
        <v>0</v>
      </c>
      <c r="R327" s="71">
        <v>2</v>
      </c>
      <c r="S327" s="60">
        <v>0</v>
      </c>
      <c r="T327" s="70">
        <v>0.3</v>
      </c>
      <c r="U327" s="71">
        <v>0.3</v>
      </c>
      <c r="V327" s="71">
        <v>1.6</v>
      </c>
      <c r="W327" s="71">
        <v>1.9</v>
      </c>
      <c r="X327" s="70">
        <v>6</v>
      </c>
      <c r="Y327" s="71">
        <v>29</v>
      </c>
      <c r="Z327" s="71">
        <v>44</v>
      </c>
      <c r="AA327" s="59">
        <v>0</v>
      </c>
      <c r="AB327" s="71">
        <v>0.14000000000000001</v>
      </c>
      <c r="AC327" s="71">
        <v>0.14000000000000001</v>
      </c>
      <c r="AD327" s="60">
        <v>0</v>
      </c>
      <c r="AE327" s="71">
        <v>0.14000000000000001</v>
      </c>
      <c r="AF327" s="70">
        <v>0.04</v>
      </c>
      <c r="AG327" s="71">
        <v>0.21</v>
      </c>
      <c r="AH327" s="71">
        <v>0.25</v>
      </c>
      <c r="AI327" s="71">
        <v>0.04</v>
      </c>
      <c r="AJ327" s="71">
        <v>0.25</v>
      </c>
      <c r="AK327" s="63" t="s">
        <v>25</v>
      </c>
    </row>
    <row r="328" spans="1:37" ht="17.25" thickBot="1">
      <c r="A328" s="72">
        <v>473</v>
      </c>
      <c r="B328" s="57" t="s">
        <v>3134</v>
      </c>
      <c r="C328" s="58" t="s">
        <v>1845</v>
      </c>
      <c r="D328" s="69" t="s">
        <v>1818</v>
      </c>
      <c r="E328" s="58" t="s">
        <v>95</v>
      </c>
      <c r="F328" s="69" t="s">
        <v>4720</v>
      </c>
      <c r="G328" s="69">
        <v>1999</v>
      </c>
      <c r="H328" s="70">
        <v>19</v>
      </c>
      <c r="I328" s="71">
        <v>6</v>
      </c>
      <c r="J328" s="71">
        <v>661</v>
      </c>
      <c r="K328" s="71">
        <v>7.3</v>
      </c>
      <c r="L328" s="70">
        <v>2</v>
      </c>
      <c r="M328" s="71">
        <v>2</v>
      </c>
      <c r="N328" s="71">
        <v>4</v>
      </c>
      <c r="O328" s="71">
        <v>2</v>
      </c>
      <c r="P328" s="60">
        <v>0</v>
      </c>
      <c r="Q328" s="60">
        <v>0</v>
      </c>
      <c r="R328" s="60">
        <v>0</v>
      </c>
      <c r="S328" s="60">
        <v>0</v>
      </c>
      <c r="T328" s="70">
        <v>2.1</v>
      </c>
      <c r="U328" s="71">
        <v>2.1</v>
      </c>
      <c r="V328" s="71">
        <v>2.2999999999999998</v>
      </c>
      <c r="W328" s="71">
        <v>4.3</v>
      </c>
      <c r="X328" s="70">
        <v>44</v>
      </c>
      <c r="Y328" s="71">
        <v>35</v>
      </c>
      <c r="Z328" s="71">
        <v>66</v>
      </c>
      <c r="AA328" s="70">
        <v>0.27</v>
      </c>
      <c r="AB328" s="71">
        <v>0.27</v>
      </c>
      <c r="AC328" s="71">
        <v>0.54</v>
      </c>
      <c r="AD328" s="71">
        <v>0.27</v>
      </c>
      <c r="AE328" s="71">
        <v>0.54</v>
      </c>
      <c r="AF328" s="70">
        <v>0.3</v>
      </c>
      <c r="AG328" s="71">
        <v>0.34</v>
      </c>
      <c r="AH328" s="71">
        <v>0.64</v>
      </c>
      <c r="AI328" s="71">
        <v>0.3</v>
      </c>
      <c r="AJ328" s="71">
        <v>0.64</v>
      </c>
      <c r="AK328" s="63" t="s">
        <v>25</v>
      </c>
    </row>
    <row r="329" spans="1:37" ht="17.25" thickBot="1">
      <c r="A329" s="72">
        <v>104</v>
      </c>
      <c r="B329" s="57" t="s">
        <v>3302</v>
      </c>
      <c r="C329" s="58" t="s">
        <v>1811</v>
      </c>
      <c r="D329" s="69" t="s">
        <v>103</v>
      </c>
      <c r="E329" s="58" t="s">
        <v>2599</v>
      </c>
      <c r="F329" s="69" t="s">
        <v>4405</v>
      </c>
      <c r="G329" s="69">
        <v>1993</v>
      </c>
      <c r="H329" s="70">
        <v>14</v>
      </c>
      <c r="I329" s="71">
        <v>7</v>
      </c>
      <c r="J329" s="71">
        <v>659</v>
      </c>
      <c r="K329" s="71">
        <v>7.3</v>
      </c>
      <c r="L329" s="59">
        <v>0</v>
      </c>
      <c r="M329" s="71">
        <v>1</v>
      </c>
      <c r="N329" s="71">
        <v>1</v>
      </c>
      <c r="O329" s="60">
        <v>0</v>
      </c>
      <c r="P329" s="60">
        <v>0</v>
      </c>
      <c r="Q329" s="60">
        <v>0</v>
      </c>
      <c r="R329" s="71">
        <v>3</v>
      </c>
      <c r="S329" s="60">
        <v>0</v>
      </c>
      <c r="T329" s="70">
        <v>0.3</v>
      </c>
      <c r="U329" s="71">
        <v>0.3</v>
      </c>
      <c r="V329" s="71">
        <v>0.3</v>
      </c>
      <c r="W329" s="71">
        <v>0.5</v>
      </c>
      <c r="X329" s="70">
        <v>11</v>
      </c>
      <c r="Y329" s="71">
        <v>20</v>
      </c>
      <c r="Z329" s="71">
        <v>14</v>
      </c>
      <c r="AA329" s="59">
        <v>0</v>
      </c>
      <c r="AB329" s="71">
        <v>0.14000000000000001</v>
      </c>
      <c r="AC329" s="71">
        <v>0.14000000000000001</v>
      </c>
      <c r="AD329" s="60">
        <v>0</v>
      </c>
      <c r="AE329" s="71">
        <v>0.14000000000000001</v>
      </c>
      <c r="AF329" s="70">
        <v>0.04</v>
      </c>
      <c r="AG329" s="71">
        <v>0.04</v>
      </c>
      <c r="AH329" s="71">
        <v>0.08</v>
      </c>
      <c r="AI329" s="71">
        <v>0.04</v>
      </c>
      <c r="AJ329" s="71">
        <v>0.08</v>
      </c>
      <c r="AK329" s="63" t="s">
        <v>25</v>
      </c>
    </row>
    <row r="330" spans="1:37" ht="17.25" thickBot="1">
      <c r="A330" s="72">
        <v>74</v>
      </c>
      <c r="B330" s="57" t="s">
        <v>2613</v>
      </c>
      <c r="C330" s="58" t="s">
        <v>1811</v>
      </c>
      <c r="D330" s="69" t="s">
        <v>1852</v>
      </c>
      <c r="E330" s="58" t="s">
        <v>2343</v>
      </c>
      <c r="F330" s="69" t="s">
        <v>4378</v>
      </c>
      <c r="G330" s="69">
        <v>2003</v>
      </c>
      <c r="H330" s="70">
        <v>13</v>
      </c>
      <c r="I330" s="71">
        <v>8</v>
      </c>
      <c r="J330" s="71">
        <v>650</v>
      </c>
      <c r="K330" s="71">
        <v>7.2</v>
      </c>
      <c r="L330" s="59">
        <v>0</v>
      </c>
      <c r="M330" s="60">
        <v>0</v>
      </c>
      <c r="N330" s="60">
        <v>0</v>
      </c>
      <c r="O330" s="60">
        <v>0</v>
      </c>
      <c r="P330" s="60">
        <v>0</v>
      </c>
      <c r="Q330" s="60">
        <v>0</v>
      </c>
      <c r="R330" s="71">
        <v>1</v>
      </c>
      <c r="S330" s="60">
        <v>0</v>
      </c>
      <c r="T330" s="70">
        <v>0.2</v>
      </c>
      <c r="U330" s="71">
        <v>0.2</v>
      </c>
      <c r="V330" s="71">
        <v>0.1</v>
      </c>
      <c r="W330" s="71">
        <v>0.3</v>
      </c>
      <c r="X330" s="70">
        <v>6</v>
      </c>
      <c r="Y330" s="71">
        <v>12</v>
      </c>
      <c r="Z330" s="71">
        <v>13</v>
      </c>
      <c r="AA330" s="59">
        <v>0</v>
      </c>
      <c r="AB330" s="60">
        <v>0</v>
      </c>
      <c r="AC330" s="60">
        <v>0</v>
      </c>
      <c r="AD330" s="60">
        <v>0</v>
      </c>
      <c r="AE330" s="60">
        <v>0</v>
      </c>
      <c r="AF330" s="70">
        <v>0.03</v>
      </c>
      <c r="AG330" s="71">
        <v>0.01</v>
      </c>
      <c r="AH330" s="71">
        <v>0.04</v>
      </c>
      <c r="AI330" s="71">
        <v>0.03</v>
      </c>
      <c r="AJ330" s="71">
        <v>0.04</v>
      </c>
      <c r="AK330" s="63" t="s">
        <v>25</v>
      </c>
    </row>
    <row r="331" spans="1:37" ht="17.25" thickBot="1">
      <c r="A331" s="72">
        <v>302</v>
      </c>
      <c r="B331" s="57" t="s">
        <v>1788</v>
      </c>
      <c r="C331" s="58" t="s">
        <v>1858</v>
      </c>
      <c r="D331" s="69" t="s">
        <v>103</v>
      </c>
      <c r="E331" s="58" t="s">
        <v>75</v>
      </c>
      <c r="F331" s="69" t="s">
        <v>4584</v>
      </c>
      <c r="G331" s="69">
        <v>1996</v>
      </c>
      <c r="H331" s="70">
        <v>16</v>
      </c>
      <c r="I331" s="71">
        <v>7</v>
      </c>
      <c r="J331" s="71">
        <v>644</v>
      </c>
      <c r="K331" s="71">
        <v>7.2</v>
      </c>
      <c r="L331" s="59">
        <v>0</v>
      </c>
      <c r="M331" s="60">
        <v>0</v>
      </c>
      <c r="N331" s="60">
        <v>0</v>
      </c>
      <c r="O331" s="60">
        <v>0</v>
      </c>
      <c r="P331" s="60">
        <v>0</v>
      </c>
      <c r="Q331" s="60">
        <v>0</v>
      </c>
      <c r="R331" s="71">
        <v>2</v>
      </c>
      <c r="S331" s="60">
        <v>0</v>
      </c>
      <c r="T331" s="70">
        <v>0.8</v>
      </c>
      <c r="U331" s="71">
        <v>0.8</v>
      </c>
      <c r="V331" s="71">
        <v>0.3</v>
      </c>
      <c r="W331" s="71">
        <v>1.2</v>
      </c>
      <c r="X331" s="70">
        <v>5</v>
      </c>
      <c r="Y331" s="71">
        <v>25</v>
      </c>
      <c r="Z331" s="71">
        <v>12</v>
      </c>
      <c r="AA331" s="59">
        <v>0</v>
      </c>
      <c r="AB331" s="60">
        <v>0</v>
      </c>
      <c r="AC331" s="60">
        <v>0</v>
      </c>
      <c r="AD331" s="60">
        <v>0</v>
      </c>
      <c r="AE331" s="60">
        <v>0</v>
      </c>
      <c r="AF331" s="70">
        <v>0.12</v>
      </c>
      <c r="AG331" s="71">
        <v>0.05</v>
      </c>
      <c r="AH331" s="71">
        <v>0.16</v>
      </c>
      <c r="AI331" s="71">
        <v>0.12</v>
      </c>
      <c r="AJ331" s="71">
        <v>0.16</v>
      </c>
      <c r="AK331" s="63" t="s">
        <v>25</v>
      </c>
    </row>
    <row r="332" spans="1:37" ht="17.25" thickBot="1">
      <c r="A332" s="72">
        <v>23</v>
      </c>
      <c r="B332" s="57" t="s">
        <v>3162</v>
      </c>
      <c r="C332" s="58" t="s">
        <v>1812</v>
      </c>
      <c r="D332" s="69" t="s">
        <v>1852</v>
      </c>
      <c r="E332" s="58" t="s">
        <v>69</v>
      </c>
      <c r="F332" s="69" t="s">
        <v>4334</v>
      </c>
      <c r="G332" s="69">
        <v>1996</v>
      </c>
      <c r="H332" s="70">
        <v>14</v>
      </c>
      <c r="I332" s="71">
        <v>7</v>
      </c>
      <c r="J332" s="71">
        <v>640</v>
      </c>
      <c r="K332" s="71">
        <v>7.1</v>
      </c>
      <c r="L332" s="59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71">
        <v>3</v>
      </c>
      <c r="S332" s="60">
        <v>0</v>
      </c>
      <c r="T332" s="70">
        <v>0.1</v>
      </c>
      <c r="U332" s="71">
        <v>0.1</v>
      </c>
      <c r="V332" s="71">
        <v>0.2</v>
      </c>
      <c r="W332" s="71">
        <v>0.2</v>
      </c>
      <c r="X332" s="70">
        <v>5</v>
      </c>
      <c r="Y332" s="71">
        <v>50</v>
      </c>
      <c r="Z332" s="71">
        <v>8</v>
      </c>
      <c r="AA332" s="59">
        <v>0</v>
      </c>
      <c r="AB332" s="60">
        <v>0</v>
      </c>
      <c r="AC332" s="60">
        <v>0</v>
      </c>
      <c r="AD332" s="60">
        <v>0</v>
      </c>
      <c r="AE332" s="60">
        <v>0</v>
      </c>
      <c r="AF332" s="70">
        <v>0.01</v>
      </c>
      <c r="AG332" s="71">
        <v>0.03</v>
      </c>
      <c r="AH332" s="71">
        <v>0.03</v>
      </c>
      <c r="AI332" s="71">
        <v>0.01</v>
      </c>
      <c r="AJ332" s="71">
        <v>0.03</v>
      </c>
      <c r="AK332" s="63" t="s">
        <v>25</v>
      </c>
    </row>
    <row r="333" spans="1:37" ht="17.25" thickBot="1">
      <c r="A333" s="72">
        <v>497</v>
      </c>
      <c r="B333" s="57" t="s">
        <v>335</v>
      </c>
      <c r="C333" s="58" t="s">
        <v>1860</v>
      </c>
      <c r="D333" s="69" t="s">
        <v>104</v>
      </c>
      <c r="E333" s="58" t="s">
        <v>63</v>
      </c>
      <c r="F333" s="69" t="s">
        <v>4740</v>
      </c>
      <c r="G333" s="69">
        <v>1998</v>
      </c>
      <c r="H333" s="70">
        <v>13</v>
      </c>
      <c r="I333" s="71">
        <v>5</v>
      </c>
      <c r="J333" s="71">
        <v>634</v>
      </c>
      <c r="K333" s="71">
        <v>7</v>
      </c>
      <c r="L333" s="70">
        <v>1</v>
      </c>
      <c r="M333" s="71">
        <v>1</v>
      </c>
      <c r="N333" s="71">
        <v>2</v>
      </c>
      <c r="O333" s="71">
        <v>1</v>
      </c>
      <c r="P333" s="60">
        <v>0</v>
      </c>
      <c r="Q333" s="60">
        <v>0</v>
      </c>
      <c r="R333" s="71">
        <v>2</v>
      </c>
      <c r="S333" s="71">
        <v>1</v>
      </c>
      <c r="T333" s="70">
        <v>0.5</v>
      </c>
      <c r="U333" s="71">
        <v>0.5</v>
      </c>
      <c r="V333" s="71">
        <v>0.2</v>
      </c>
      <c r="W333" s="71">
        <v>0.7</v>
      </c>
      <c r="X333" s="70">
        <v>11</v>
      </c>
      <c r="Y333" s="71">
        <v>58</v>
      </c>
      <c r="Z333" s="71">
        <v>24</v>
      </c>
      <c r="AA333" s="70">
        <v>0.14000000000000001</v>
      </c>
      <c r="AB333" s="71">
        <v>0.14000000000000001</v>
      </c>
      <c r="AC333" s="71">
        <v>0.28000000000000003</v>
      </c>
      <c r="AD333" s="71">
        <v>0.14000000000000001</v>
      </c>
      <c r="AE333" s="71">
        <v>0.28000000000000003</v>
      </c>
      <c r="AF333" s="70">
        <v>7.0000000000000007E-2</v>
      </c>
      <c r="AG333" s="71">
        <v>0.03</v>
      </c>
      <c r="AH333" s="71">
        <v>0.11</v>
      </c>
      <c r="AI333" s="71">
        <v>7.0000000000000007E-2</v>
      </c>
      <c r="AJ333" s="71">
        <v>0.11</v>
      </c>
      <c r="AK333" s="63" t="s">
        <v>25</v>
      </c>
    </row>
    <row r="334" spans="1:37" ht="17.25" thickBot="1">
      <c r="A334" s="72">
        <v>270</v>
      </c>
      <c r="B334" s="57" t="s">
        <v>372</v>
      </c>
      <c r="C334" s="58" t="s">
        <v>1831</v>
      </c>
      <c r="D334" s="69" t="s">
        <v>111</v>
      </c>
      <c r="E334" s="58" t="s">
        <v>79</v>
      </c>
      <c r="F334" s="69" t="s">
        <v>4555</v>
      </c>
      <c r="G334" s="69">
        <v>1998</v>
      </c>
      <c r="H334" s="70">
        <v>7</v>
      </c>
      <c r="I334" s="71">
        <v>7</v>
      </c>
      <c r="J334" s="71">
        <v>630</v>
      </c>
      <c r="K334" s="71">
        <v>7</v>
      </c>
      <c r="L334" s="59">
        <v>0</v>
      </c>
      <c r="M334" s="60">
        <v>0</v>
      </c>
      <c r="N334" s="60">
        <v>0</v>
      </c>
      <c r="O334" s="60">
        <v>0</v>
      </c>
      <c r="P334" s="60">
        <v>0</v>
      </c>
      <c r="Q334" s="60">
        <v>0</v>
      </c>
      <c r="R334" s="60">
        <v>0</v>
      </c>
      <c r="S334" s="60">
        <v>0</v>
      </c>
      <c r="T334" s="59">
        <v>0</v>
      </c>
      <c r="U334" s="60">
        <v>0</v>
      </c>
      <c r="V334" s="60">
        <v>0</v>
      </c>
      <c r="W334" s="60">
        <v>0</v>
      </c>
      <c r="X334" s="59">
        <v>0</v>
      </c>
      <c r="Y334" s="71">
        <v>1</v>
      </c>
      <c r="Z334" s="60">
        <v>0</v>
      </c>
      <c r="AA334" s="59">
        <v>0</v>
      </c>
      <c r="AB334" s="60">
        <v>0</v>
      </c>
      <c r="AC334" s="60">
        <v>0</v>
      </c>
      <c r="AD334" s="60">
        <v>0</v>
      </c>
      <c r="AE334" s="60">
        <v>0</v>
      </c>
      <c r="AF334" s="59">
        <v>0</v>
      </c>
      <c r="AG334" s="60">
        <v>0</v>
      </c>
      <c r="AH334" s="60">
        <v>0</v>
      </c>
      <c r="AI334" s="60">
        <v>0</v>
      </c>
      <c r="AJ334" s="60">
        <v>0</v>
      </c>
      <c r="AK334" s="63" t="s">
        <v>25</v>
      </c>
    </row>
    <row r="335" spans="1:37" ht="17.25" thickBot="1">
      <c r="A335" s="72">
        <v>52</v>
      </c>
      <c r="B335" s="57" t="s">
        <v>127</v>
      </c>
      <c r="C335" s="58" t="s">
        <v>1814</v>
      </c>
      <c r="D335" s="69" t="s">
        <v>1818</v>
      </c>
      <c r="E335" s="58" t="s">
        <v>91</v>
      </c>
      <c r="F335" s="69" t="s">
        <v>4359</v>
      </c>
      <c r="G335" s="69">
        <v>1995</v>
      </c>
      <c r="H335" s="70">
        <v>13</v>
      </c>
      <c r="I335" s="71">
        <v>5</v>
      </c>
      <c r="J335" s="71">
        <v>620</v>
      </c>
      <c r="K335" s="71">
        <v>6.9</v>
      </c>
      <c r="L335" s="59">
        <v>0</v>
      </c>
      <c r="M335" s="71">
        <v>1</v>
      </c>
      <c r="N335" s="71">
        <v>1</v>
      </c>
      <c r="O335" s="60">
        <v>0</v>
      </c>
      <c r="P335" s="60">
        <v>0</v>
      </c>
      <c r="Q335" s="71">
        <v>1</v>
      </c>
      <c r="R335" s="71">
        <v>1</v>
      </c>
      <c r="S335" s="60">
        <v>0</v>
      </c>
      <c r="T335" s="70">
        <v>1.8</v>
      </c>
      <c r="U335" s="71">
        <v>1</v>
      </c>
      <c r="V335" s="71">
        <v>1.4</v>
      </c>
      <c r="W335" s="71">
        <v>2.5</v>
      </c>
      <c r="X335" s="70">
        <v>28</v>
      </c>
      <c r="Y335" s="71">
        <v>28</v>
      </c>
      <c r="Z335" s="71">
        <v>70</v>
      </c>
      <c r="AA335" s="59">
        <v>0</v>
      </c>
      <c r="AB335" s="71">
        <v>0.15</v>
      </c>
      <c r="AC335" s="71">
        <v>0.15</v>
      </c>
      <c r="AD335" s="60">
        <v>0</v>
      </c>
      <c r="AE335" s="71">
        <v>0.15</v>
      </c>
      <c r="AF335" s="70">
        <v>0.27</v>
      </c>
      <c r="AG335" s="71">
        <v>0.21</v>
      </c>
      <c r="AH335" s="71">
        <v>0.47</v>
      </c>
      <c r="AI335" s="71">
        <v>0.15</v>
      </c>
      <c r="AJ335" s="71">
        <v>0.36</v>
      </c>
      <c r="AK335" s="63" t="s">
        <v>25</v>
      </c>
    </row>
    <row r="336" spans="1:37" ht="17.25" thickBot="1">
      <c r="A336" s="72">
        <v>78</v>
      </c>
      <c r="B336" s="57" t="s">
        <v>2616</v>
      </c>
      <c r="C336" s="58" t="s">
        <v>1824</v>
      </c>
      <c r="D336" s="69" t="s">
        <v>1809</v>
      </c>
      <c r="E336" s="58" t="s">
        <v>2342</v>
      </c>
      <c r="F336" s="69" t="s">
        <v>4382</v>
      </c>
      <c r="G336" s="69">
        <v>1998</v>
      </c>
      <c r="H336" s="70">
        <v>22</v>
      </c>
      <c r="I336" s="71">
        <v>6</v>
      </c>
      <c r="J336" s="71">
        <v>596</v>
      </c>
      <c r="K336" s="71">
        <v>6.6</v>
      </c>
      <c r="L336" s="70">
        <v>2</v>
      </c>
      <c r="M336" s="60">
        <v>0</v>
      </c>
      <c r="N336" s="71">
        <v>2</v>
      </c>
      <c r="O336" s="71">
        <v>2</v>
      </c>
      <c r="P336" s="60">
        <v>0</v>
      </c>
      <c r="Q336" s="60">
        <v>0</v>
      </c>
      <c r="R336" s="60">
        <v>0</v>
      </c>
      <c r="S336" s="60">
        <v>0</v>
      </c>
      <c r="T336" s="70">
        <v>1.5</v>
      </c>
      <c r="U336" s="71">
        <v>1.5</v>
      </c>
      <c r="V336" s="71">
        <v>0.6</v>
      </c>
      <c r="W336" s="71">
        <v>2.1</v>
      </c>
      <c r="X336" s="70">
        <v>31</v>
      </c>
      <c r="Y336" s="71">
        <v>19</v>
      </c>
      <c r="Z336" s="71">
        <v>84</v>
      </c>
      <c r="AA336" s="70">
        <v>0.3</v>
      </c>
      <c r="AB336" s="60">
        <v>0</v>
      </c>
      <c r="AC336" s="71">
        <v>0.3</v>
      </c>
      <c r="AD336" s="71">
        <v>0.3</v>
      </c>
      <c r="AE336" s="71">
        <v>0.3</v>
      </c>
      <c r="AF336" s="70">
        <v>0.22</v>
      </c>
      <c r="AG336" s="71">
        <v>0.09</v>
      </c>
      <c r="AH336" s="71">
        <v>0.31</v>
      </c>
      <c r="AI336" s="71">
        <v>0.22</v>
      </c>
      <c r="AJ336" s="71">
        <v>0.31</v>
      </c>
      <c r="AK336" s="63" t="s">
        <v>25</v>
      </c>
    </row>
    <row r="337" spans="1:37" ht="17.25" thickBot="1">
      <c r="A337" s="72">
        <v>123</v>
      </c>
      <c r="B337" s="57" t="s">
        <v>1784</v>
      </c>
      <c r="C337" s="58" t="s">
        <v>1817</v>
      </c>
      <c r="D337" s="69" t="s">
        <v>1809</v>
      </c>
      <c r="E337" s="58" t="s">
        <v>96</v>
      </c>
      <c r="F337" s="69" t="s">
        <v>4423</v>
      </c>
      <c r="G337" s="69">
        <v>1997</v>
      </c>
      <c r="H337" s="70">
        <v>14</v>
      </c>
      <c r="I337" s="71">
        <v>5</v>
      </c>
      <c r="J337" s="71">
        <v>595</v>
      </c>
      <c r="K337" s="71">
        <v>6.6</v>
      </c>
      <c r="L337" s="70">
        <v>1</v>
      </c>
      <c r="M337" s="60">
        <v>0</v>
      </c>
      <c r="N337" s="71">
        <v>1</v>
      </c>
      <c r="O337" s="71">
        <v>1</v>
      </c>
      <c r="P337" s="60">
        <v>0</v>
      </c>
      <c r="Q337" s="60">
        <v>0</v>
      </c>
      <c r="R337" s="60">
        <v>0</v>
      </c>
      <c r="S337" s="60">
        <v>0</v>
      </c>
      <c r="T337" s="70">
        <v>2.6</v>
      </c>
      <c r="U337" s="71">
        <v>2.6</v>
      </c>
      <c r="V337" s="71">
        <v>1.1000000000000001</v>
      </c>
      <c r="W337" s="71">
        <v>3.7</v>
      </c>
      <c r="X337" s="70">
        <v>24</v>
      </c>
      <c r="Y337" s="71">
        <v>9</v>
      </c>
      <c r="Z337" s="71">
        <v>44</v>
      </c>
      <c r="AA337" s="70">
        <v>0.15</v>
      </c>
      <c r="AB337" s="60">
        <v>0</v>
      </c>
      <c r="AC337" s="71">
        <v>0.15</v>
      </c>
      <c r="AD337" s="71">
        <v>0.15</v>
      </c>
      <c r="AE337" s="71">
        <v>0.15</v>
      </c>
      <c r="AF337" s="70">
        <v>0.4</v>
      </c>
      <c r="AG337" s="71">
        <v>0.17</v>
      </c>
      <c r="AH337" s="71">
        <v>0.56999999999999995</v>
      </c>
      <c r="AI337" s="71">
        <v>0.4</v>
      </c>
      <c r="AJ337" s="71">
        <v>0.56999999999999995</v>
      </c>
      <c r="AK337" s="63" t="s">
        <v>25</v>
      </c>
    </row>
    <row r="338" spans="1:37" ht="17.25" thickBot="1">
      <c r="A338" s="72">
        <v>144</v>
      </c>
      <c r="B338" s="57" t="s">
        <v>165</v>
      </c>
      <c r="C338" s="58" t="s">
        <v>1831</v>
      </c>
      <c r="D338" s="69" t="s">
        <v>1832</v>
      </c>
      <c r="E338" s="58" t="s">
        <v>93</v>
      </c>
      <c r="F338" s="69" t="s">
        <v>4443</v>
      </c>
      <c r="G338" s="69">
        <v>1992</v>
      </c>
      <c r="H338" s="70">
        <v>21</v>
      </c>
      <c r="I338" s="71">
        <v>3</v>
      </c>
      <c r="J338" s="71">
        <v>593</v>
      </c>
      <c r="K338" s="71">
        <v>6.6</v>
      </c>
      <c r="L338" s="70">
        <v>1</v>
      </c>
      <c r="M338" s="60">
        <v>0</v>
      </c>
      <c r="N338" s="71">
        <v>1</v>
      </c>
      <c r="O338" s="71">
        <v>1</v>
      </c>
      <c r="P338" s="60">
        <v>0</v>
      </c>
      <c r="Q338" s="60">
        <v>0</v>
      </c>
      <c r="R338" s="71">
        <v>1</v>
      </c>
      <c r="S338" s="60">
        <v>0</v>
      </c>
      <c r="T338" s="70">
        <v>0.5</v>
      </c>
      <c r="U338" s="71">
        <v>0.5</v>
      </c>
      <c r="V338" s="71">
        <v>0.7</v>
      </c>
      <c r="W338" s="71">
        <v>1.3</v>
      </c>
      <c r="X338" s="70">
        <v>7</v>
      </c>
      <c r="Y338" s="71">
        <v>15</v>
      </c>
      <c r="Z338" s="71">
        <v>36</v>
      </c>
      <c r="AA338" s="70">
        <v>0.15</v>
      </c>
      <c r="AB338" s="60">
        <v>0</v>
      </c>
      <c r="AC338" s="71">
        <v>0.15</v>
      </c>
      <c r="AD338" s="71">
        <v>0.15</v>
      </c>
      <c r="AE338" s="71">
        <v>0.15</v>
      </c>
      <c r="AF338" s="70">
        <v>0.08</v>
      </c>
      <c r="AG338" s="71">
        <v>0.11</v>
      </c>
      <c r="AH338" s="71">
        <v>0.19</v>
      </c>
      <c r="AI338" s="71">
        <v>0.08</v>
      </c>
      <c r="AJ338" s="71">
        <v>0.19</v>
      </c>
      <c r="AK338" s="63" t="s">
        <v>25</v>
      </c>
    </row>
    <row r="339" spans="1:37" ht="17.25" thickBot="1">
      <c r="A339" s="72">
        <v>284</v>
      </c>
      <c r="B339" s="57" t="s">
        <v>3017</v>
      </c>
      <c r="C339" s="58" t="s">
        <v>1823</v>
      </c>
      <c r="D339" s="69" t="s">
        <v>1846</v>
      </c>
      <c r="E339" s="58" t="s">
        <v>73</v>
      </c>
      <c r="F339" s="69" t="s">
        <v>4566</v>
      </c>
      <c r="G339" s="69">
        <v>2000</v>
      </c>
      <c r="H339" s="70">
        <v>13</v>
      </c>
      <c r="I339" s="71">
        <v>7</v>
      </c>
      <c r="J339" s="71">
        <v>593</v>
      </c>
      <c r="K339" s="71">
        <v>6.6</v>
      </c>
      <c r="L339" s="59">
        <v>0</v>
      </c>
      <c r="M339" s="71">
        <v>3</v>
      </c>
      <c r="N339" s="71">
        <v>3</v>
      </c>
      <c r="O339" s="60">
        <v>0</v>
      </c>
      <c r="P339" s="60">
        <v>0</v>
      </c>
      <c r="Q339" s="60">
        <v>0</v>
      </c>
      <c r="R339" s="71">
        <v>3</v>
      </c>
      <c r="S339" s="60">
        <v>0</v>
      </c>
      <c r="T339" s="70">
        <v>0.4</v>
      </c>
      <c r="U339" s="71">
        <v>0.4</v>
      </c>
      <c r="V339" s="71">
        <v>0.6</v>
      </c>
      <c r="W339" s="71">
        <v>1</v>
      </c>
      <c r="X339" s="70">
        <v>26</v>
      </c>
      <c r="Y339" s="71">
        <v>14</v>
      </c>
      <c r="Z339" s="71">
        <v>47</v>
      </c>
      <c r="AA339" s="59">
        <v>0</v>
      </c>
      <c r="AB339" s="71">
        <v>0.46</v>
      </c>
      <c r="AC339" s="71">
        <v>0.46</v>
      </c>
      <c r="AD339" s="60">
        <v>0</v>
      </c>
      <c r="AE339" s="71">
        <v>0.46</v>
      </c>
      <c r="AF339" s="70">
        <v>0.06</v>
      </c>
      <c r="AG339" s="71">
        <v>0.09</v>
      </c>
      <c r="AH339" s="71">
        <v>0.15</v>
      </c>
      <c r="AI339" s="71">
        <v>0.06</v>
      </c>
      <c r="AJ339" s="71">
        <v>0.15</v>
      </c>
      <c r="AK339" s="63" t="s">
        <v>25</v>
      </c>
    </row>
    <row r="340" spans="1:37" ht="17.25" thickBot="1">
      <c r="A340" s="72">
        <v>552</v>
      </c>
      <c r="B340" s="57" t="s">
        <v>2872</v>
      </c>
      <c r="C340" s="58" t="s">
        <v>1851</v>
      </c>
      <c r="D340" s="69" t="s">
        <v>1809</v>
      </c>
      <c r="E340" s="58" t="s">
        <v>83</v>
      </c>
      <c r="F340" s="69" t="s">
        <v>4789</v>
      </c>
      <c r="G340" s="69">
        <v>1999</v>
      </c>
      <c r="H340" s="70">
        <v>19</v>
      </c>
      <c r="I340" s="71">
        <v>7</v>
      </c>
      <c r="J340" s="71">
        <v>592</v>
      </c>
      <c r="K340" s="71">
        <v>6.6</v>
      </c>
      <c r="L340" s="70">
        <v>1</v>
      </c>
      <c r="M340" s="60">
        <v>0</v>
      </c>
      <c r="N340" s="71">
        <v>1</v>
      </c>
      <c r="O340" s="71">
        <v>1</v>
      </c>
      <c r="P340" s="60">
        <v>0</v>
      </c>
      <c r="Q340" s="60">
        <v>0</v>
      </c>
      <c r="R340" s="71">
        <v>6</v>
      </c>
      <c r="S340" s="60">
        <v>0</v>
      </c>
      <c r="T340" s="70">
        <v>1.8</v>
      </c>
      <c r="U340" s="71">
        <v>1.8</v>
      </c>
      <c r="V340" s="71">
        <v>0.9</v>
      </c>
      <c r="W340" s="71">
        <v>2.7</v>
      </c>
      <c r="X340" s="70">
        <v>23</v>
      </c>
      <c r="Y340" s="71">
        <v>21</v>
      </c>
      <c r="Z340" s="71">
        <v>45</v>
      </c>
      <c r="AA340" s="70">
        <v>0.15</v>
      </c>
      <c r="AB340" s="60">
        <v>0</v>
      </c>
      <c r="AC340" s="71">
        <v>0.15</v>
      </c>
      <c r="AD340" s="71">
        <v>0.15</v>
      </c>
      <c r="AE340" s="71">
        <v>0.15</v>
      </c>
      <c r="AF340" s="70">
        <v>0.27</v>
      </c>
      <c r="AG340" s="71">
        <v>0.14000000000000001</v>
      </c>
      <c r="AH340" s="71">
        <v>0.41</v>
      </c>
      <c r="AI340" s="71">
        <v>0.27</v>
      </c>
      <c r="AJ340" s="71">
        <v>0.41</v>
      </c>
      <c r="AK340" s="63" t="s">
        <v>25</v>
      </c>
    </row>
    <row r="341" spans="1:37" ht="17.25" thickBot="1">
      <c r="A341" s="72">
        <v>131</v>
      </c>
      <c r="B341" s="57" t="s">
        <v>2867</v>
      </c>
      <c r="C341" s="58" t="s">
        <v>1843</v>
      </c>
      <c r="D341" s="69" t="s">
        <v>104</v>
      </c>
      <c r="E341" s="58" t="s">
        <v>2342</v>
      </c>
      <c r="F341" s="69" t="s">
        <v>4430</v>
      </c>
      <c r="G341" s="69">
        <v>1999</v>
      </c>
      <c r="H341" s="70">
        <v>12</v>
      </c>
      <c r="I341" s="71">
        <v>5</v>
      </c>
      <c r="J341" s="71">
        <v>589</v>
      </c>
      <c r="K341" s="71">
        <v>6.5</v>
      </c>
      <c r="L341" s="59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71">
        <v>2</v>
      </c>
      <c r="S341" s="60">
        <v>0</v>
      </c>
      <c r="T341" s="70">
        <v>0.4</v>
      </c>
      <c r="U341" s="71">
        <v>0.4</v>
      </c>
      <c r="V341" s="71">
        <v>0.2</v>
      </c>
      <c r="W341" s="71">
        <v>0.6</v>
      </c>
      <c r="X341" s="70">
        <v>2</v>
      </c>
      <c r="Y341" s="71">
        <v>18</v>
      </c>
      <c r="Z341" s="71">
        <v>6</v>
      </c>
      <c r="AA341" s="59">
        <v>0</v>
      </c>
      <c r="AB341" s="60">
        <v>0</v>
      </c>
      <c r="AC341" s="60">
        <v>0</v>
      </c>
      <c r="AD341" s="60">
        <v>0</v>
      </c>
      <c r="AE341" s="60">
        <v>0</v>
      </c>
      <c r="AF341" s="70">
        <v>0.05</v>
      </c>
      <c r="AG341" s="71">
        <v>0.03</v>
      </c>
      <c r="AH341" s="71">
        <v>0.09</v>
      </c>
      <c r="AI341" s="71">
        <v>0.05</v>
      </c>
      <c r="AJ341" s="71">
        <v>0.09</v>
      </c>
      <c r="AK341" s="63" t="s">
        <v>25</v>
      </c>
    </row>
    <row r="342" spans="1:37" ht="17.25" thickBot="1">
      <c r="A342" s="72">
        <v>474</v>
      </c>
      <c r="B342" s="57" t="s">
        <v>324</v>
      </c>
      <c r="C342" s="58" t="s">
        <v>1811</v>
      </c>
      <c r="D342" s="69" t="s">
        <v>1809</v>
      </c>
      <c r="E342" s="58" t="s">
        <v>71</v>
      </c>
      <c r="F342" s="69" t="s">
        <v>4721</v>
      </c>
      <c r="G342" s="69">
        <v>2000</v>
      </c>
      <c r="H342" s="70">
        <v>17</v>
      </c>
      <c r="I342" s="71">
        <v>4</v>
      </c>
      <c r="J342" s="71">
        <v>582</v>
      </c>
      <c r="K342" s="71">
        <v>6.5</v>
      </c>
      <c r="L342" s="59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71">
        <v>2</v>
      </c>
      <c r="S342" s="60">
        <v>0</v>
      </c>
      <c r="T342" s="70">
        <v>0.6</v>
      </c>
      <c r="U342" s="71">
        <v>0.6</v>
      </c>
      <c r="V342" s="71">
        <v>0.6</v>
      </c>
      <c r="W342" s="71">
        <v>1.2</v>
      </c>
      <c r="X342" s="70">
        <v>6</v>
      </c>
      <c r="Y342" s="71">
        <v>32</v>
      </c>
      <c r="Z342" s="71">
        <v>22</v>
      </c>
      <c r="AA342" s="59">
        <v>0</v>
      </c>
      <c r="AB342" s="60">
        <v>0</v>
      </c>
      <c r="AC342" s="60">
        <v>0</v>
      </c>
      <c r="AD342" s="60">
        <v>0</v>
      </c>
      <c r="AE342" s="60">
        <v>0</v>
      </c>
      <c r="AF342" s="70">
        <v>0.09</v>
      </c>
      <c r="AG342" s="71">
        <v>0.09</v>
      </c>
      <c r="AH342" s="71">
        <v>0.18</v>
      </c>
      <c r="AI342" s="71">
        <v>0.09</v>
      </c>
      <c r="AJ342" s="71">
        <v>0.18</v>
      </c>
      <c r="AK342" s="63" t="s">
        <v>25</v>
      </c>
    </row>
    <row r="343" spans="1:37" ht="17.25" thickBot="1">
      <c r="A343" s="72">
        <v>37</v>
      </c>
      <c r="B343" s="57" t="s">
        <v>3256</v>
      </c>
      <c r="C343" s="58" t="s">
        <v>1813</v>
      </c>
      <c r="D343" s="69" t="s">
        <v>104</v>
      </c>
      <c r="E343" s="58" t="s">
        <v>81</v>
      </c>
      <c r="F343" s="69" t="s">
        <v>4345</v>
      </c>
      <c r="G343" s="69">
        <v>2001</v>
      </c>
      <c r="H343" s="70">
        <v>8</v>
      </c>
      <c r="I343" s="71">
        <v>6</v>
      </c>
      <c r="J343" s="71">
        <v>560</v>
      </c>
      <c r="K343" s="71">
        <v>6.2</v>
      </c>
      <c r="L343" s="59">
        <v>0</v>
      </c>
      <c r="M343" s="71">
        <v>1</v>
      </c>
      <c r="N343" s="71">
        <v>1</v>
      </c>
      <c r="O343" s="60">
        <v>0</v>
      </c>
      <c r="P343" s="60">
        <v>0</v>
      </c>
      <c r="Q343" s="60">
        <v>0</v>
      </c>
      <c r="R343" s="71">
        <v>1</v>
      </c>
      <c r="S343" s="60">
        <v>0</v>
      </c>
      <c r="T343" s="70">
        <v>0.1</v>
      </c>
      <c r="U343" s="71">
        <v>0.1</v>
      </c>
      <c r="V343" s="71">
        <v>0.5</v>
      </c>
      <c r="W343" s="71">
        <v>0.7</v>
      </c>
      <c r="X343" s="70">
        <v>1</v>
      </c>
      <c r="Y343" s="71">
        <v>25</v>
      </c>
      <c r="Z343" s="71">
        <v>1</v>
      </c>
      <c r="AA343" s="59">
        <v>0</v>
      </c>
      <c r="AB343" s="71">
        <v>0.16</v>
      </c>
      <c r="AC343" s="71">
        <v>0.16</v>
      </c>
      <c r="AD343" s="60">
        <v>0</v>
      </c>
      <c r="AE343" s="71">
        <v>0.16</v>
      </c>
      <c r="AF343" s="70">
        <v>0.02</v>
      </c>
      <c r="AG343" s="71">
        <v>0.09</v>
      </c>
      <c r="AH343" s="71">
        <v>0.11</v>
      </c>
      <c r="AI343" s="71">
        <v>0.02</v>
      </c>
      <c r="AJ343" s="71">
        <v>0.11</v>
      </c>
      <c r="AK343" s="63" t="s">
        <v>25</v>
      </c>
    </row>
    <row r="344" spans="1:37" ht="17.25" thickBot="1">
      <c r="A344" s="72">
        <v>315</v>
      </c>
      <c r="B344" s="57" t="s">
        <v>250</v>
      </c>
      <c r="C344" s="58" t="s">
        <v>1820</v>
      </c>
      <c r="D344" s="69" t="s">
        <v>104</v>
      </c>
      <c r="E344" s="58" t="s">
        <v>69</v>
      </c>
      <c r="F344" s="69" t="s">
        <v>4595</v>
      </c>
      <c r="G344" s="69">
        <v>1998</v>
      </c>
      <c r="H344" s="70">
        <v>8</v>
      </c>
      <c r="I344" s="71">
        <v>7</v>
      </c>
      <c r="J344" s="71">
        <v>558</v>
      </c>
      <c r="K344" s="71">
        <v>6.2</v>
      </c>
      <c r="L344" s="59">
        <v>0</v>
      </c>
      <c r="M344" s="71">
        <v>1</v>
      </c>
      <c r="N344" s="71">
        <v>1</v>
      </c>
      <c r="O344" s="60">
        <v>0</v>
      </c>
      <c r="P344" s="60">
        <v>0</v>
      </c>
      <c r="Q344" s="60">
        <v>0</v>
      </c>
      <c r="R344" s="71">
        <v>3</v>
      </c>
      <c r="S344" s="60">
        <v>0</v>
      </c>
      <c r="T344" s="59">
        <v>0</v>
      </c>
      <c r="U344" s="60">
        <v>0</v>
      </c>
      <c r="V344" s="71">
        <v>0.1</v>
      </c>
      <c r="W344" s="71">
        <v>0.1</v>
      </c>
      <c r="X344" s="70">
        <v>8</v>
      </c>
      <c r="Y344" s="71">
        <v>28</v>
      </c>
      <c r="Z344" s="71">
        <v>1</v>
      </c>
      <c r="AA344" s="59">
        <v>0</v>
      </c>
      <c r="AB344" s="71">
        <v>0.16</v>
      </c>
      <c r="AC344" s="71">
        <v>0.16</v>
      </c>
      <c r="AD344" s="60">
        <v>0</v>
      </c>
      <c r="AE344" s="71">
        <v>0.16</v>
      </c>
      <c r="AF344" s="59">
        <v>0</v>
      </c>
      <c r="AG344" s="71">
        <v>0.01</v>
      </c>
      <c r="AH344" s="71">
        <v>0.01</v>
      </c>
      <c r="AI344" s="60">
        <v>0</v>
      </c>
      <c r="AJ344" s="71">
        <v>0.01</v>
      </c>
      <c r="AK344" s="63" t="s">
        <v>25</v>
      </c>
    </row>
    <row r="345" spans="1:37" ht="17.25" thickBot="1">
      <c r="A345" s="72">
        <v>311</v>
      </c>
      <c r="B345" s="57" t="s">
        <v>246</v>
      </c>
      <c r="C345" s="58" t="s">
        <v>1811</v>
      </c>
      <c r="D345" s="69" t="s">
        <v>2773</v>
      </c>
      <c r="E345" s="58" t="s">
        <v>73</v>
      </c>
      <c r="F345" s="69" t="s">
        <v>4592</v>
      </c>
      <c r="G345" s="69">
        <v>1994</v>
      </c>
      <c r="H345" s="70">
        <v>7</v>
      </c>
      <c r="I345" s="71">
        <v>7</v>
      </c>
      <c r="J345" s="71">
        <v>554</v>
      </c>
      <c r="K345" s="71">
        <v>6.2</v>
      </c>
      <c r="L345" s="70">
        <v>3</v>
      </c>
      <c r="M345" s="71">
        <v>1</v>
      </c>
      <c r="N345" s="71">
        <v>4</v>
      </c>
      <c r="O345" s="71">
        <v>3</v>
      </c>
      <c r="P345" s="60">
        <v>0</v>
      </c>
      <c r="Q345" s="60">
        <v>0</v>
      </c>
      <c r="R345" s="71">
        <v>1</v>
      </c>
      <c r="S345" s="60">
        <v>0</v>
      </c>
      <c r="T345" s="70">
        <v>2</v>
      </c>
      <c r="U345" s="71">
        <v>2</v>
      </c>
      <c r="V345" s="71">
        <v>1</v>
      </c>
      <c r="W345" s="71">
        <v>2.9</v>
      </c>
      <c r="X345" s="70">
        <v>14</v>
      </c>
      <c r="Y345" s="71">
        <v>24</v>
      </c>
      <c r="Z345" s="71">
        <v>44</v>
      </c>
      <c r="AA345" s="70">
        <v>0.49</v>
      </c>
      <c r="AB345" s="71">
        <v>0.16</v>
      </c>
      <c r="AC345" s="71">
        <v>0.65</v>
      </c>
      <c r="AD345" s="71">
        <v>0.49</v>
      </c>
      <c r="AE345" s="71">
        <v>0.65</v>
      </c>
      <c r="AF345" s="70">
        <v>0.32</v>
      </c>
      <c r="AG345" s="71">
        <v>0.16</v>
      </c>
      <c r="AH345" s="71">
        <v>0.47</v>
      </c>
      <c r="AI345" s="71">
        <v>0.32</v>
      </c>
      <c r="AJ345" s="71">
        <v>0.47</v>
      </c>
      <c r="AK345" s="63" t="s">
        <v>25</v>
      </c>
    </row>
    <row r="346" spans="1:37" ht="17.25" thickBot="1">
      <c r="A346" s="72">
        <v>261</v>
      </c>
      <c r="B346" s="57" t="s">
        <v>222</v>
      </c>
      <c r="C346" s="58" t="s">
        <v>1824</v>
      </c>
      <c r="D346" s="69" t="s">
        <v>104</v>
      </c>
      <c r="E346" s="58" t="s">
        <v>77</v>
      </c>
      <c r="F346" s="69" t="s">
        <v>4548</v>
      </c>
      <c r="G346" s="69">
        <v>1990</v>
      </c>
      <c r="H346" s="70">
        <v>8</v>
      </c>
      <c r="I346" s="71">
        <v>6</v>
      </c>
      <c r="J346" s="71">
        <v>547</v>
      </c>
      <c r="K346" s="71">
        <v>6.1</v>
      </c>
      <c r="L346" s="59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71">
        <v>3</v>
      </c>
      <c r="S346" s="60">
        <v>0</v>
      </c>
      <c r="T346" s="70">
        <v>0.2</v>
      </c>
      <c r="U346" s="71">
        <v>0.2</v>
      </c>
      <c r="V346" s="71">
        <v>0.5</v>
      </c>
      <c r="W346" s="71">
        <v>0.7</v>
      </c>
      <c r="X346" s="70">
        <v>3</v>
      </c>
      <c r="Y346" s="71">
        <v>33</v>
      </c>
      <c r="Z346" s="71">
        <v>1</v>
      </c>
      <c r="AA346" s="59">
        <v>0</v>
      </c>
      <c r="AB346" s="60">
        <v>0</v>
      </c>
      <c r="AC346" s="60">
        <v>0</v>
      </c>
      <c r="AD346" s="60">
        <v>0</v>
      </c>
      <c r="AE346" s="60">
        <v>0</v>
      </c>
      <c r="AF346" s="70">
        <v>0.03</v>
      </c>
      <c r="AG346" s="71">
        <v>0.09</v>
      </c>
      <c r="AH346" s="71">
        <v>0.11</v>
      </c>
      <c r="AI346" s="71">
        <v>0.03</v>
      </c>
      <c r="AJ346" s="71">
        <v>0.11</v>
      </c>
      <c r="AK346" s="63" t="s">
        <v>25</v>
      </c>
    </row>
    <row r="347" spans="1:37" ht="17.25" thickBot="1">
      <c r="A347" s="72">
        <v>354</v>
      </c>
      <c r="B347" s="57" t="s">
        <v>3961</v>
      </c>
      <c r="C347" s="58" t="s">
        <v>1845</v>
      </c>
      <c r="D347" s="69" t="s">
        <v>1832</v>
      </c>
      <c r="E347" s="58" t="s">
        <v>85</v>
      </c>
      <c r="F347" s="69" t="s">
        <v>4625</v>
      </c>
      <c r="G347" s="69">
        <v>1996</v>
      </c>
      <c r="H347" s="70">
        <v>6</v>
      </c>
      <c r="I347" s="71">
        <v>6</v>
      </c>
      <c r="J347" s="71">
        <v>540</v>
      </c>
      <c r="K347" s="71">
        <v>6</v>
      </c>
      <c r="L347" s="59">
        <v>0</v>
      </c>
      <c r="M347" s="71">
        <v>1</v>
      </c>
      <c r="N347" s="71">
        <v>1</v>
      </c>
      <c r="O347" s="60">
        <v>0</v>
      </c>
      <c r="P347" s="60">
        <v>0</v>
      </c>
      <c r="Q347" s="60">
        <v>0</v>
      </c>
      <c r="R347" s="71">
        <v>3</v>
      </c>
      <c r="S347" s="60">
        <v>0</v>
      </c>
      <c r="T347" s="70">
        <v>0.6</v>
      </c>
      <c r="U347" s="71">
        <v>0.6</v>
      </c>
      <c r="V347" s="71">
        <v>0.5</v>
      </c>
      <c r="W347" s="71">
        <v>1.2</v>
      </c>
      <c r="X347" s="70">
        <v>6</v>
      </c>
      <c r="Y347" s="71">
        <v>13</v>
      </c>
      <c r="Z347" s="71">
        <v>28</v>
      </c>
      <c r="AA347" s="59">
        <v>0</v>
      </c>
      <c r="AB347" s="71">
        <v>0.17</v>
      </c>
      <c r="AC347" s="71">
        <v>0.17</v>
      </c>
      <c r="AD347" s="60">
        <v>0</v>
      </c>
      <c r="AE347" s="71">
        <v>0.17</v>
      </c>
      <c r="AF347" s="70">
        <v>0.11</v>
      </c>
      <c r="AG347" s="71">
        <v>0.09</v>
      </c>
      <c r="AH347" s="71">
        <v>0.19</v>
      </c>
      <c r="AI347" s="71">
        <v>0.11</v>
      </c>
      <c r="AJ347" s="71">
        <v>0.19</v>
      </c>
      <c r="AK347" s="63" t="s">
        <v>25</v>
      </c>
    </row>
    <row r="348" spans="1:37" ht="17.25" thickBot="1">
      <c r="A348" s="72">
        <v>420</v>
      </c>
      <c r="B348" s="57" t="s">
        <v>64</v>
      </c>
      <c r="C348" s="58" t="s">
        <v>1811</v>
      </c>
      <c r="D348" s="69" t="s">
        <v>111</v>
      </c>
      <c r="E348" s="58" t="s">
        <v>63</v>
      </c>
      <c r="F348" s="69" t="s">
        <v>4678</v>
      </c>
      <c r="G348" s="69">
        <v>1998</v>
      </c>
      <c r="H348" s="70">
        <v>6</v>
      </c>
      <c r="I348" s="71">
        <v>6</v>
      </c>
      <c r="J348" s="71">
        <v>540</v>
      </c>
      <c r="K348" s="71">
        <v>6</v>
      </c>
      <c r="L348" s="59">
        <v>0</v>
      </c>
      <c r="M348" s="60">
        <v>0</v>
      </c>
      <c r="N348" s="60">
        <v>0</v>
      </c>
      <c r="O348" s="60">
        <v>0</v>
      </c>
      <c r="P348" s="60">
        <v>0</v>
      </c>
      <c r="Q348" s="60">
        <v>0</v>
      </c>
      <c r="R348" s="60">
        <v>0</v>
      </c>
      <c r="S348" s="60">
        <v>0</v>
      </c>
      <c r="T348" s="59">
        <v>0</v>
      </c>
      <c r="U348" s="60">
        <v>0</v>
      </c>
      <c r="V348" s="60">
        <v>0</v>
      </c>
      <c r="W348" s="60">
        <v>0</v>
      </c>
      <c r="X348" s="59">
        <v>0</v>
      </c>
      <c r="Y348" s="71">
        <v>2</v>
      </c>
      <c r="Z348" s="60">
        <v>0</v>
      </c>
      <c r="AA348" s="59">
        <v>0</v>
      </c>
      <c r="AB348" s="60">
        <v>0</v>
      </c>
      <c r="AC348" s="60">
        <v>0</v>
      </c>
      <c r="AD348" s="60">
        <v>0</v>
      </c>
      <c r="AE348" s="60">
        <v>0</v>
      </c>
      <c r="AF348" s="59">
        <v>0</v>
      </c>
      <c r="AG348" s="60">
        <v>0</v>
      </c>
      <c r="AH348" s="60">
        <v>0</v>
      </c>
      <c r="AI348" s="60">
        <v>0</v>
      </c>
      <c r="AJ348" s="60">
        <v>0</v>
      </c>
      <c r="AK348" s="63" t="s">
        <v>25</v>
      </c>
    </row>
    <row r="349" spans="1:37" ht="17.25" thickBot="1">
      <c r="A349" s="72">
        <v>465</v>
      </c>
      <c r="B349" s="57" t="s">
        <v>3965</v>
      </c>
      <c r="C349" s="58" t="s">
        <v>1843</v>
      </c>
      <c r="D349" s="69" t="s">
        <v>111</v>
      </c>
      <c r="E349" s="58" t="s">
        <v>87</v>
      </c>
      <c r="F349" s="69" t="s">
        <v>4713</v>
      </c>
      <c r="G349" s="69">
        <v>1992</v>
      </c>
      <c r="H349" s="70">
        <v>6</v>
      </c>
      <c r="I349" s="71">
        <v>6</v>
      </c>
      <c r="J349" s="71">
        <v>540</v>
      </c>
      <c r="K349" s="71">
        <v>6</v>
      </c>
      <c r="L349" s="59">
        <v>0</v>
      </c>
      <c r="M349" s="60">
        <v>0</v>
      </c>
      <c r="N349" s="60">
        <v>0</v>
      </c>
      <c r="O349" s="60">
        <v>0</v>
      </c>
      <c r="P349" s="60">
        <v>0</v>
      </c>
      <c r="Q349" s="60">
        <v>0</v>
      </c>
      <c r="R349" s="60">
        <v>0</v>
      </c>
      <c r="S349" s="60">
        <v>0</v>
      </c>
      <c r="T349" s="59">
        <v>0</v>
      </c>
      <c r="U349" s="60">
        <v>0</v>
      </c>
      <c r="V349" s="60">
        <v>0</v>
      </c>
      <c r="W349" s="60">
        <v>0</v>
      </c>
      <c r="X349" s="59">
        <v>0</v>
      </c>
      <c r="Y349" s="60">
        <v>0</v>
      </c>
      <c r="Z349" s="60">
        <v>0</v>
      </c>
      <c r="AA349" s="59">
        <v>0</v>
      </c>
      <c r="AB349" s="60">
        <v>0</v>
      </c>
      <c r="AC349" s="60">
        <v>0</v>
      </c>
      <c r="AD349" s="60">
        <v>0</v>
      </c>
      <c r="AE349" s="60">
        <v>0</v>
      </c>
      <c r="AF349" s="59">
        <v>0</v>
      </c>
      <c r="AG349" s="60">
        <v>0</v>
      </c>
      <c r="AH349" s="60">
        <v>0</v>
      </c>
      <c r="AI349" s="60">
        <v>0</v>
      </c>
      <c r="AJ349" s="60">
        <v>0</v>
      </c>
      <c r="AK349" s="63" t="s">
        <v>25</v>
      </c>
    </row>
    <row r="350" spans="1:37" ht="17.25" thickBot="1">
      <c r="A350" s="72">
        <v>417</v>
      </c>
      <c r="B350" s="57" t="s">
        <v>3568</v>
      </c>
      <c r="C350" s="58" t="s">
        <v>1811</v>
      </c>
      <c r="D350" s="69" t="s">
        <v>104</v>
      </c>
      <c r="E350" s="58" t="s">
        <v>79</v>
      </c>
      <c r="F350" s="69" t="s">
        <v>4675</v>
      </c>
      <c r="G350" s="69">
        <v>2003</v>
      </c>
      <c r="H350" s="70">
        <v>9</v>
      </c>
      <c r="I350" s="71">
        <v>6</v>
      </c>
      <c r="J350" s="71">
        <v>533</v>
      </c>
      <c r="K350" s="71">
        <v>5.9</v>
      </c>
      <c r="L350" s="59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71">
        <v>1</v>
      </c>
      <c r="S350" s="60">
        <v>0</v>
      </c>
      <c r="T350" s="70">
        <v>0.1</v>
      </c>
      <c r="U350" s="71">
        <v>0.1</v>
      </c>
      <c r="V350" s="60">
        <v>0</v>
      </c>
      <c r="W350" s="71">
        <v>0.1</v>
      </c>
      <c r="X350" s="70">
        <v>5</v>
      </c>
      <c r="Y350" s="71">
        <v>23</v>
      </c>
      <c r="Z350" s="60">
        <v>0</v>
      </c>
      <c r="AA350" s="59">
        <v>0</v>
      </c>
      <c r="AB350" s="60">
        <v>0</v>
      </c>
      <c r="AC350" s="60">
        <v>0</v>
      </c>
      <c r="AD350" s="60">
        <v>0</v>
      </c>
      <c r="AE350" s="60">
        <v>0</v>
      </c>
      <c r="AF350" s="70">
        <v>0.02</v>
      </c>
      <c r="AG350" s="60">
        <v>0</v>
      </c>
      <c r="AH350" s="71">
        <v>0.02</v>
      </c>
      <c r="AI350" s="71">
        <v>0.02</v>
      </c>
      <c r="AJ350" s="71">
        <v>0.02</v>
      </c>
      <c r="AK350" s="63" t="s">
        <v>25</v>
      </c>
    </row>
    <row r="351" spans="1:37" ht="17.25" thickBot="1">
      <c r="A351" s="72">
        <v>33</v>
      </c>
      <c r="B351" s="57" t="s">
        <v>3957</v>
      </c>
      <c r="C351" s="58" t="s">
        <v>3958</v>
      </c>
      <c r="D351" s="69" t="s">
        <v>104</v>
      </c>
      <c r="E351" s="58" t="s">
        <v>2342</v>
      </c>
      <c r="F351" s="69" t="s">
        <v>4341</v>
      </c>
      <c r="G351" s="69">
        <v>2000</v>
      </c>
      <c r="H351" s="70">
        <v>6</v>
      </c>
      <c r="I351" s="71">
        <v>6</v>
      </c>
      <c r="J351" s="71">
        <v>527</v>
      </c>
      <c r="K351" s="71">
        <v>5.9</v>
      </c>
      <c r="L351" s="59">
        <v>0</v>
      </c>
      <c r="M351" s="71">
        <v>1</v>
      </c>
      <c r="N351" s="71">
        <v>1</v>
      </c>
      <c r="O351" s="60">
        <v>0</v>
      </c>
      <c r="P351" s="60">
        <v>0</v>
      </c>
      <c r="Q351" s="60">
        <v>0</v>
      </c>
      <c r="R351" s="71">
        <v>2</v>
      </c>
      <c r="S351" s="60">
        <v>0</v>
      </c>
      <c r="T351" s="59">
        <v>0</v>
      </c>
      <c r="U351" s="60">
        <v>0</v>
      </c>
      <c r="V351" s="71">
        <v>1.2</v>
      </c>
      <c r="W351" s="71">
        <v>1.2</v>
      </c>
      <c r="X351" s="70">
        <v>9</v>
      </c>
      <c r="Y351" s="71">
        <v>5</v>
      </c>
      <c r="Z351" s="71">
        <v>19</v>
      </c>
      <c r="AA351" s="59">
        <v>0</v>
      </c>
      <c r="AB351" s="71">
        <v>0.17</v>
      </c>
      <c r="AC351" s="71">
        <v>0.17</v>
      </c>
      <c r="AD351" s="60">
        <v>0</v>
      </c>
      <c r="AE351" s="71">
        <v>0.17</v>
      </c>
      <c r="AF351" s="70">
        <v>0.01</v>
      </c>
      <c r="AG351" s="71">
        <v>0.2</v>
      </c>
      <c r="AH351" s="71">
        <v>0.21</v>
      </c>
      <c r="AI351" s="71">
        <v>0.01</v>
      </c>
      <c r="AJ351" s="71">
        <v>0.21</v>
      </c>
      <c r="AK351" s="63" t="s">
        <v>25</v>
      </c>
    </row>
    <row r="352" spans="1:37" ht="17.25" thickBot="1">
      <c r="A352" s="72">
        <v>337</v>
      </c>
      <c r="B352" s="57" t="s">
        <v>260</v>
      </c>
      <c r="C352" s="58" t="s">
        <v>1837</v>
      </c>
      <c r="D352" s="69" t="s">
        <v>104</v>
      </c>
      <c r="E352" s="58" t="s">
        <v>95</v>
      </c>
      <c r="F352" s="69" t="s">
        <v>4609</v>
      </c>
      <c r="G352" s="69">
        <v>1997</v>
      </c>
      <c r="H352" s="70">
        <v>9</v>
      </c>
      <c r="I352" s="71">
        <v>5</v>
      </c>
      <c r="J352" s="71">
        <v>527</v>
      </c>
      <c r="K352" s="71">
        <v>5.9</v>
      </c>
      <c r="L352" s="59">
        <v>0</v>
      </c>
      <c r="M352" s="71">
        <v>1</v>
      </c>
      <c r="N352" s="71">
        <v>1</v>
      </c>
      <c r="O352" s="60">
        <v>0</v>
      </c>
      <c r="P352" s="60">
        <v>0</v>
      </c>
      <c r="Q352" s="60">
        <v>0</v>
      </c>
      <c r="R352" s="71">
        <v>2</v>
      </c>
      <c r="S352" s="60">
        <v>0</v>
      </c>
      <c r="T352" s="70">
        <v>0.1</v>
      </c>
      <c r="U352" s="71">
        <v>0.1</v>
      </c>
      <c r="V352" s="60">
        <v>0</v>
      </c>
      <c r="W352" s="71">
        <v>0.1</v>
      </c>
      <c r="X352" s="70">
        <v>4</v>
      </c>
      <c r="Y352" s="71">
        <v>22</v>
      </c>
      <c r="Z352" s="60">
        <v>0</v>
      </c>
      <c r="AA352" s="59">
        <v>0</v>
      </c>
      <c r="AB352" s="71">
        <v>0.17</v>
      </c>
      <c r="AC352" s="71">
        <v>0.17</v>
      </c>
      <c r="AD352" s="60">
        <v>0</v>
      </c>
      <c r="AE352" s="71">
        <v>0.17</v>
      </c>
      <c r="AF352" s="70">
        <v>0.02</v>
      </c>
      <c r="AG352" s="60">
        <v>0</v>
      </c>
      <c r="AH352" s="71">
        <v>0.02</v>
      </c>
      <c r="AI352" s="71">
        <v>0.02</v>
      </c>
      <c r="AJ352" s="71">
        <v>0.02</v>
      </c>
      <c r="AK352" s="63" t="s">
        <v>25</v>
      </c>
    </row>
    <row r="353" spans="1:37" ht="17.25" thickBot="1">
      <c r="A353" s="72">
        <v>421</v>
      </c>
      <c r="B353" s="57" t="s">
        <v>2870</v>
      </c>
      <c r="C353" s="58" t="s">
        <v>1811</v>
      </c>
      <c r="D353" s="69" t="s">
        <v>1809</v>
      </c>
      <c r="E353" s="58" t="s">
        <v>2342</v>
      </c>
      <c r="F353" s="69" t="s">
        <v>4607</v>
      </c>
      <c r="G353" s="69">
        <v>2003</v>
      </c>
      <c r="H353" s="70">
        <v>14</v>
      </c>
      <c r="I353" s="71">
        <v>5</v>
      </c>
      <c r="J353" s="71">
        <v>527</v>
      </c>
      <c r="K353" s="71">
        <v>5.9</v>
      </c>
      <c r="L353" s="59">
        <v>0</v>
      </c>
      <c r="M353" s="60">
        <v>0</v>
      </c>
      <c r="N353" s="60">
        <v>0</v>
      </c>
      <c r="O353" s="60">
        <v>0</v>
      </c>
      <c r="P353" s="60">
        <v>0</v>
      </c>
      <c r="Q353" s="60">
        <v>0</v>
      </c>
      <c r="R353" s="71">
        <v>1</v>
      </c>
      <c r="S353" s="60">
        <v>0</v>
      </c>
      <c r="T353" s="70">
        <v>0.3</v>
      </c>
      <c r="U353" s="71">
        <v>0.3</v>
      </c>
      <c r="V353" s="71">
        <v>0.4</v>
      </c>
      <c r="W353" s="71">
        <v>0.7</v>
      </c>
      <c r="X353" s="70">
        <v>8</v>
      </c>
      <c r="Y353" s="71">
        <v>8</v>
      </c>
      <c r="Z353" s="71">
        <v>17</v>
      </c>
      <c r="AA353" s="59">
        <v>0</v>
      </c>
      <c r="AB353" s="60">
        <v>0</v>
      </c>
      <c r="AC353" s="60">
        <v>0</v>
      </c>
      <c r="AD353" s="60">
        <v>0</v>
      </c>
      <c r="AE353" s="60">
        <v>0</v>
      </c>
      <c r="AF353" s="70">
        <v>0.06</v>
      </c>
      <c r="AG353" s="71">
        <v>7.0000000000000007E-2</v>
      </c>
      <c r="AH353" s="71">
        <v>0.13</v>
      </c>
      <c r="AI353" s="71">
        <v>0.06</v>
      </c>
      <c r="AJ353" s="71">
        <v>0.13</v>
      </c>
      <c r="AK353" s="63" t="s">
        <v>25</v>
      </c>
    </row>
    <row r="354" spans="1:37" ht="17.25" thickBot="1">
      <c r="A354" s="72">
        <v>53</v>
      </c>
      <c r="B354" s="57" t="s">
        <v>3275</v>
      </c>
      <c r="C354" s="58" t="s">
        <v>1836</v>
      </c>
      <c r="D354" s="69" t="s">
        <v>103</v>
      </c>
      <c r="E354" s="58" t="s">
        <v>71</v>
      </c>
      <c r="F354" s="69" t="s">
        <v>4360</v>
      </c>
      <c r="G354" s="69">
        <v>1997</v>
      </c>
      <c r="H354" s="70">
        <v>12</v>
      </c>
      <c r="I354" s="71">
        <v>7</v>
      </c>
      <c r="J354" s="71">
        <v>509</v>
      </c>
      <c r="K354" s="71">
        <v>5.7</v>
      </c>
      <c r="L354" s="70">
        <v>1</v>
      </c>
      <c r="M354" s="60">
        <v>0</v>
      </c>
      <c r="N354" s="71">
        <v>1</v>
      </c>
      <c r="O354" s="71">
        <v>1</v>
      </c>
      <c r="P354" s="60">
        <v>0</v>
      </c>
      <c r="Q354" s="60">
        <v>0</v>
      </c>
      <c r="R354" s="71">
        <v>3</v>
      </c>
      <c r="S354" s="60">
        <v>0</v>
      </c>
      <c r="T354" s="70">
        <v>1</v>
      </c>
      <c r="U354" s="71">
        <v>1</v>
      </c>
      <c r="V354" s="71">
        <v>0.3</v>
      </c>
      <c r="W354" s="71">
        <v>1.3</v>
      </c>
      <c r="X354" s="70">
        <v>6</v>
      </c>
      <c r="Y354" s="71">
        <v>30</v>
      </c>
      <c r="Z354" s="71">
        <v>19</v>
      </c>
      <c r="AA354" s="70">
        <v>0.18</v>
      </c>
      <c r="AB354" s="60">
        <v>0</v>
      </c>
      <c r="AC354" s="71">
        <v>0.18</v>
      </c>
      <c r="AD354" s="71">
        <v>0.18</v>
      </c>
      <c r="AE354" s="71">
        <v>0.18</v>
      </c>
      <c r="AF354" s="70">
        <v>0.18</v>
      </c>
      <c r="AG354" s="71">
        <v>0.05</v>
      </c>
      <c r="AH354" s="71">
        <v>0.23</v>
      </c>
      <c r="AI354" s="71">
        <v>0.18</v>
      </c>
      <c r="AJ354" s="71">
        <v>0.23</v>
      </c>
      <c r="AK354" s="63" t="s">
        <v>25</v>
      </c>
    </row>
    <row r="355" spans="1:37" ht="17.25" thickBot="1">
      <c r="A355" s="72">
        <v>126</v>
      </c>
      <c r="B355" s="57" t="s">
        <v>3847</v>
      </c>
      <c r="C355" s="58" t="s">
        <v>1829</v>
      </c>
      <c r="D355" s="69" t="s">
        <v>102</v>
      </c>
      <c r="E355" s="58" t="s">
        <v>2342</v>
      </c>
      <c r="F355" s="69" t="s">
        <v>4425</v>
      </c>
      <c r="G355" s="69">
        <v>2002</v>
      </c>
      <c r="H355" s="70">
        <v>7</v>
      </c>
      <c r="I355" s="71">
        <v>5</v>
      </c>
      <c r="J355" s="71">
        <v>509</v>
      </c>
      <c r="K355" s="71">
        <v>5.7</v>
      </c>
      <c r="L355" s="70">
        <v>3</v>
      </c>
      <c r="M355" s="71">
        <v>1</v>
      </c>
      <c r="N355" s="71">
        <v>4</v>
      </c>
      <c r="O355" s="71">
        <v>3</v>
      </c>
      <c r="P355" s="60">
        <v>0</v>
      </c>
      <c r="Q355" s="60">
        <v>0</v>
      </c>
      <c r="R355" s="71">
        <v>1</v>
      </c>
      <c r="S355" s="60">
        <v>0</v>
      </c>
      <c r="T355" s="70">
        <v>2.2999999999999998</v>
      </c>
      <c r="U355" s="71">
        <v>2.2999999999999998</v>
      </c>
      <c r="V355" s="71">
        <v>1.4</v>
      </c>
      <c r="W355" s="71">
        <v>3.7</v>
      </c>
      <c r="X355" s="70">
        <v>14</v>
      </c>
      <c r="Y355" s="71">
        <v>6</v>
      </c>
      <c r="Z355" s="71">
        <v>23</v>
      </c>
      <c r="AA355" s="70">
        <v>0.53</v>
      </c>
      <c r="AB355" s="71">
        <v>0.18</v>
      </c>
      <c r="AC355" s="71">
        <v>0.71</v>
      </c>
      <c r="AD355" s="71">
        <v>0.53</v>
      </c>
      <c r="AE355" s="71">
        <v>0.71</v>
      </c>
      <c r="AF355" s="70">
        <v>0.41</v>
      </c>
      <c r="AG355" s="71">
        <v>0.25</v>
      </c>
      <c r="AH355" s="71">
        <v>0.66</v>
      </c>
      <c r="AI355" s="71">
        <v>0.41</v>
      </c>
      <c r="AJ355" s="71">
        <v>0.66</v>
      </c>
      <c r="AK355" s="63" t="s">
        <v>25</v>
      </c>
    </row>
    <row r="356" spans="1:37" ht="17.25" thickBot="1">
      <c r="A356" s="72">
        <v>429</v>
      </c>
      <c r="B356" s="57" t="s">
        <v>3042</v>
      </c>
      <c r="C356" s="58" t="s">
        <v>1819</v>
      </c>
      <c r="D356" s="69" t="s">
        <v>104</v>
      </c>
      <c r="E356" s="58" t="s">
        <v>77</v>
      </c>
      <c r="F356" s="69" t="s">
        <v>4684</v>
      </c>
      <c r="G356" s="69">
        <v>1996</v>
      </c>
      <c r="H356" s="70">
        <v>7</v>
      </c>
      <c r="I356" s="71">
        <v>6</v>
      </c>
      <c r="J356" s="71">
        <v>508</v>
      </c>
      <c r="K356" s="71">
        <v>5.6</v>
      </c>
      <c r="L356" s="59">
        <v>0</v>
      </c>
      <c r="M356" s="71">
        <v>1</v>
      </c>
      <c r="N356" s="71">
        <v>1</v>
      </c>
      <c r="O356" s="60">
        <v>0</v>
      </c>
      <c r="P356" s="60">
        <v>0</v>
      </c>
      <c r="Q356" s="60">
        <v>0</v>
      </c>
      <c r="R356" s="71">
        <v>2</v>
      </c>
      <c r="S356" s="60">
        <v>0</v>
      </c>
      <c r="T356" s="70">
        <v>0.5</v>
      </c>
      <c r="U356" s="71">
        <v>0.5</v>
      </c>
      <c r="V356" s="71">
        <v>1.1000000000000001</v>
      </c>
      <c r="W356" s="71">
        <v>1.6</v>
      </c>
      <c r="X356" s="70">
        <v>9</v>
      </c>
      <c r="Y356" s="71">
        <v>6</v>
      </c>
      <c r="Z356" s="71">
        <v>18</v>
      </c>
      <c r="AA356" s="59">
        <v>0</v>
      </c>
      <c r="AB356" s="71">
        <v>0.18</v>
      </c>
      <c r="AC356" s="71">
        <v>0.18</v>
      </c>
      <c r="AD356" s="60">
        <v>0</v>
      </c>
      <c r="AE356" s="71">
        <v>0.18</v>
      </c>
      <c r="AF356" s="70">
        <v>0.1</v>
      </c>
      <c r="AG356" s="71">
        <v>0.19</v>
      </c>
      <c r="AH356" s="71">
        <v>0.28000000000000003</v>
      </c>
      <c r="AI356" s="71">
        <v>0.1</v>
      </c>
      <c r="AJ356" s="71">
        <v>0.28000000000000003</v>
      </c>
      <c r="AK356" s="63" t="s">
        <v>25</v>
      </c>
    </row>
    <row r="357" spans="1:37" ht="17.25" thickBot="1">
      <c r="A357" s="72">
        <v>371</v>
      </c>
      <c r="B357" s="57" t="s">
        <v>277</v>
      </c>
      <c r="C357" s="58" t="s">
        <v>1840</v>
      </c>
      <c r="D357" s="69" t="s">
        <v>1809</v>
      </c>
      <c r="E357" s="58" t="s">
        <v>65</v>
      </c>
      <c r="F357" s="69" t="s">
        <v>4637</v>
      </c>
      <c r="G357" s="69">
        <v>1998</v>
      </c>
      <c r="H357" s="70">
        <v>11</v>
      </c>
      <c r="I357" s="71">
        <v>6</v>
      </c>
      <c r="J357" s="71">
        <v>505</v>
      </c>
      <c r="K357" s="71">
        <v>5.6</v>
      </c>
      <c r="L357" s="59">
        <v>0</v>
      </c>
      <c r="M357" s="71">
        <v>2</v>
      </c>
      <c r="N357" s="71">
        <v>2</v>
      </c>
      <c r="O357" s="60">
        <v>0</v>
      </c>
      <c r="P357" s="60">
        <v>0</v>
      </c>
      <c r="Q357" s="60">
        <v>0</v>
      </c>
      <c r="R357" s="60">
        <v>0</v>
      </c>
      <c r="S357" s="60">
        <v>0</v>
      </c>
      <c r="T357" s="70">
        <v>0.4</v>
      </c>
      <c r="U357" s="71">
        <v>0.4</v>
      </c>
      <c r="V357" s="71">
        <v>1</v>
      </c>
      <c r="W357" s="71">
        <v>1.4</v>
      </c>
      <c r="X357" s="70">
        <v>21</v>
      </c>
      <c r="Y357" s="71">
        <v>24</v>
      </c>
      <c r="Z357" s="71">
        <v>47</v>
      </c>
      <c r="AA357" s="59">
        <v>0</v>
      </c>
      <c r="AB357" s="71">
        <v>0.36</v>
      </c>
      <c r="AC357" s="71">
        <v>0.36</v>
      </c>
      <c r="AD357" s="60">
        <v>0</v>
      </c>
      <c r="AE357" s="71">
        <v>0.36</v>
      </c>
      <c r="AF357" s="70">
        <v>0.06</v>
      </c>
      <c r="AG357" s="71">
        <v>0.18</v>
      </c>
      <c r="AH357" s="71">
        <v>0.25</v>
      </c>
      <c r="AI357" s="71">
        <v>0.06</v>
      </c>
      <c r="AJ357" s="71">
        <v>0.25</v>
      </c>
      <c r="AK357" s="63" t="s">
        <v>25</v>
      </c>
    </row>
    <row r="358" spans="1:37" ht="17.25" thickBot="1">
      <c r="A358" s="72">
        <v>251</v>
      </c>
      <c r="B358" s="57" t="s">
        <v>2634</v>
      </c>
      <c r="C358" s="58" t="s">
        <v>1811</v>
      </c>
      <c r="D358" s="69" t="s">
        <v>1832</v>
      </c>
      <c r="E358" s="58" t="s">
        <v>2599</v>
      </c>
      <c r="F358" s="69" t="s">
        <v>4539</v>
      </c>
      <c r="G358" s="69">
        <v>2000</v>
      </c>
      <c r="H358" s="70">
        <v>11</v>
      </c>
      <c r="I358" s="71">
        <v>5</v>
      </c>
      <c r="J358" s="71">
        <v>503</v>
      </c>
      <c r="K358" s="71">
        <v>5.6</v>
      </c>
      <c r="L358" s="59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60">
        <v>0</v>
      </c>
      <c r="S358" s="60">
        <v>0</v>
      </c>
      <c r="T358" s="70">
        <v>0.1</v>
      </c>
      <c r="U358" s="71">
        <v>0.1</v>
      </c>
      <c r="V358" s="71">
        <v>0.2</v>
      </c>
      <c r="W358" s="71">
        <v>0.3</v>
      </c>
      <c r="X358" s="70">
        <v>9</v>
      </c>
      <c r="Y358" s="71">
        <v>17</v>
      </c>
      <c r="Z358" s="71">
        <v>30</v>
      </c>
      <c r="AA358" s="59">
        <v>0</v>
      </c>
      <c r="AB358" s="60">
        <v>0</v>
      </c>
      <c r="AC358" s="60">
        <v>0</v>
      </c>
      <c r="AD358" s="60">
        <v>0</v>
      </c>
      <c r="AE358" s="60">
        <v>0</v>
      </c>
      <c r="AF358" s="70">
        <v>0.02</v>
      </c>
      <c r="AG358" s="71">
        <v>0.04</v>
      </c>
      <c r="AH358" s="71">
        <v>0.06</v>
      </c>
      <c r="AI358" s="71">
        <v>0.02</v>
      </c>
      <c r="AJ358" s="71">
        <v>0.06</v>
      </c>
      <c r="AK358" s="63" t="s">
        <v>25</v>
      </c>
    </row>
    <row r="359" spans="1:37" ht="17.25" thickBot="1">
      <c r="A359" s="72">
        <v>346</v>
      </c>
      <c r="B359" s="57" t="s">
        <v>2884</v>
      </c>
      <c r="C359" s="58" t="s">
        <v>1820</v>
      </c>
      <c r="D359" s="69" t="s">
        <v>104</v>
      </c>
      <c r="E359" s="58" t="s">
        <v>87</v>
      </c>
      <c r="F359" s="69" t="s">
        <v>4617</v>
      </c>
      <c r="G359" s="69">
        <v>1997</v>
      </c>
      <c r="H359" s="70">
        <v>9</v>
      </c>
      <c r="I359" s="71">
        <v>5</v>
      </c>
      <c r="J359" s="71">
        <v>498</v>
      </c>
      <c r="K359" s="71">
        <v>5.5</v>
      </c>
      <c r="L359" s="59">
        <v>0</v>
      </c>
      <c r="M359" s="71">
        <v>2</v>
      </c>
      <c r="N359" s="71">
        <v>2</v>
      </c>
      <c r="O359" s="60">
        <v>0</v>
      </c>
      <c r="P359" s="60">
        <v>0</v>
      </c>
      <c r="Q359" s="60">
        <v>0</v>
      </c>
      <c r="R359" s="71">
        <v>4</v>
      </c>
      <c r="S359" s="60">
        <v>0</v>
      </c>
      <c r="T359" s="70">
        <v>0.1</v>
      </c>
      <c r="U359" s="71">
        <v>0.1</v>
      </c>
      <c r="V359" s="71">
        <v>0.6</v>
      </c>
      <c r="W359" s="71">
        <v>0.7</v>
      </c>
      <c r="X359" s="70">
        <v>6</v>
      </c>
      <c r="Y359" s="71">
        <v>20</v>
      </c>
      <c r="Z359" s="71">
        <v>20</v>
      </c>
      <c r="AA359" s="59">
        <v>0</v>
      </c>
      <c r="AB359" s="71">
        <v>0.36</v>
      </c>
      <c r="AC359" s="71">
        <v>0.36</v>
      </c>
      <c r="AD359" s="60">
        <v>0</v>
      </c>
      <c r="AE359" s="71">
        <v>0.36</v>
      </c>
      <c r="AF359" s="70">
        <v>0.02</v>
      </c>
      <c r="AG359" s="71">
        <v>0.11</v>
      </c>
      <c r="AH359" s="71">
        <v>0.12</v>
      </c>
      <c r="AI359" s="71">
        <v>0.02</v>
      </c>
      <c r="AJ359" s="71">
        <v>0.12</v>
      </c>
      <c r="AK359" s="63" t="s">
        <v>25</v>
      </c>
    </row>
    <row r="360" spans="1:37" ht="17.25" thickBot="1">
      <c r="A360" s="72">
        <v>383</v>
      </c>
      <c r="B360" s="57" t="s">
        <v>3453</v>
      </c>
      <c r="C360" s="58" t="s">
        <v>1831</v>
      </c>
      <c r="D360" s="69" t="s">
        <v>104</v>
      </c>
      <c r="E360" s="58" t="s">
        <v>87</v>
      </c>
      <c r="F360" s="69" t="s">
        <v>4649</v>
      </c>
      <c r="G360" s="69">
        <v>2002</v>
      </c>
      <c r="H360" s="70">
        <v>7</v>
      </c>
      <c r="I360" s="71">
        <v>5</v>
      </c>
      <c r="J360" s="71">
        <v>496</v>
      </c>
      <c r="K360" s="71">
        <v>5.5</v>
      </c>
      <c r="L360" s="59">
        <v>0</v>
      </c>
      <c r="M360" s="60">
        <v>0</v>
      </c>
      <c r="N360" s="60">
        <v>0</v>
      </c>
      <c r="O360" s="60">
        <v>0</v>
      </c>
      <c r="P360" s="60">
        <v>0</v>
      </c>
      <c r="Q360" s="60">
        <v>0</v>
      </c>
      <c r="R360" s="71">
        <v>2</v>
      </c>
      <c r="S360" s="60">
        <v>0</v>
      </c>
      <c r="T360" s="59">
        <v>0</v>
      </c>
      <c r="U360" s="60">
        <v>0</v>
      </c>
      <c r="V360" s="60">
        <v>0</v>
      </c>
      <c r="W360" s="60">
        <v>0</v>
      </c>
      <c r="X360" s="70">
        <v>1</v>
      </c>
      <c r="Y360" s="71">
        <v>6</v>
      </c>
      <c r="Z360" s="60">
        <v>0</v>
      </c>
      <c r="AA360" s="59">
        <v>0</v>
      </c>
      <c r="AB360" s="60">
        <v>0</v>
      </c>
      <c r="AC360" s="60">
        <v>0</v>
      </c>
      <c r="AD360" s="60">
        <v>0</v>
      </c>
      <c r="AE360" s="60">
        <v>0</v>
      </c>
      <c r="AF360" s="59">
        <v>0</v>
      </c>
      <c r="AG360" s="60">
        <v>0</v>
      </c>
      <c r="AH360" s="60">
        <v>0</v>
      </c>
      <c r="AI360" s="60">
        <v>0</v>
      </c>
      <c r="AJ360" s="60">
        <v>0</v>
      </c>
      <c r="AK360" s="63" t="s">
        <v>25</v>
      </c>
    </row>
    <row r="361" spans="1:37" ht="17.25" thickBot="1">
      <c r="A361" s="72">
        <v>130</v>
      </c>
      <c r="B361" s="57" t="s">
        <v>160</v>
      </c>
      <c r="C361" s="58" t="s">
        <v>1843</v>
      </c>
      <c r="D361" s="69" t="s">
        <v>103</v>
      </c>
      <c r="E361" s="58" t="s">
        <v>65</v>
      </c>
      <c r="F361" s="69" t="s">
        <v>4429</v>
      </c>
      <c r="G361" s="69">
        <v>1991</v>
      </c>
      <c r="H361" s="70">
        <v>9</v>
      </c>
      <c r="I361" s="71">
        <v>6</v>
      </c>
      <c r="J361" s="71">
        <v>493</v>
      </c>
      <c r="K361" s="71">
        <v>5.5</v>
      </c>
      <c r="L361" s="70">
        <v>1</v>
      </c>
      <c r="M361" s="71">
        <v>5</v>
      </c>
      <c r="N361" s="71">
        <v>6</v>
      </c>
      <c r="O361" s="71">
        <v>1</v>
      </c>
      <c r="P361" s="60">
        <v>0</v>
      </c>
      <c r="Q361" s="60">
        <v>0</v>
      </c>
      <c r="R361" s="71">
        <v>1</v>
      </c>
      <c r="S361" s="60">
        <v>0</v>
      </c>
      <c r="T361" s="70">
        <v>1</v>
      </c>
      <c r="U361" s="71">
        <v>1</v>
      </c>
      <c r="V361" s="71">
        <v>5.2</v>
      </c>
      <c r="W361" s="71">
        <v>6.3</v>
      </c>
      <c r="X361" s="70">
        <v>24</v>
      </c>
      <c r="Y361" s="71">
        <v>52</v>
      </c>
      <c r="Z361" s="71">
        <v>61</v>
      </c>
      <c r="AA361" s="70">
        <v>0.18</v>
      </c>
      <c r="AB361" s="71">
        <v>0.91</v>
      </c>
      <c r="AC361" s="71">
        <v>1.1000000000000001</v>
      </c>
      <c r="AD361" s="71">
        <v>0.18</v>
      </c>
      <c r="AE361" s="71">
        <v>1.1000000000000001</v>
      </c>
      <c r="AF361" s="70">
        <v>0.19</v>
      </c>
      <c r="AG361" s="71">
        <v>0.95</v>
      </c>
      <c r="AH361" s="71">
        <v>1.1399999999999999</v>
      </c>
      <c r="AI361" s="71">
        <v>0.19</v>
      </c>
      <c r="AJ361" s="71">
        <v>1.1399999999999999</v>
      </c>
      <c r="AK361" s="63" t="s">
        <v>25</v>
      </c>
    </row>
    <row r="362" spans="1:37" ht="17.25" thickBot="1">
      <c r="A362" s="72">
        <v>160</v>
      </c>
      <c r="B362" s="57" t="s">
        <v>2625</v>
      </c>
      <c r="C362" s="58" t="s">
        <v>1831</v>
      </c>
      <c r="D362" s="69" t="s">
        <v>104</v>
      </c>
      <c r="E362" s="58" t="s">
        <v>2343</v>
      </c>
      <c r="F362" s="69" t="s">
        <v>4457</v>
      </c>
      <c r="G362" s="69">
        <v>1992</v>
      </c>
      <c r="H362" s="70">
        <v>6</v>
      </c>
      <c r="I362" s="71">
        <v>6</v>
      </c>
      <c r="J362" s="71">
        <v>482</v>
      </c>
      <c r="K362" s="71">
        <v>5.4</v>
      </c>
      <c r="L362" s="59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71">
        <v>2</v>
      </c>
      <c r="S362" s="60">
        <v>0</v>
      </c>
      <c r="T362" s="70">
        <v>0.2</v>
      </c>
      <c r="U362" s="71">
        <v>0.2</v>
      </c>
      <c r="V362" s="60">
        <v>0</v>
      </c>
      <c r="W362" s="71">
        <v>0.2</v>
      </c>
      <c r="X362" s="59">
        <v>0</v>
      </c>
      <c r="Y362" s="71">
        <v>5</v>
      </c>
      <c r="Z362" s="71">
        <v>1</v>
      </c>
      <c r="AA362" s="59">
        <v>0</v>
      </c>
      <c r="AB362" s="60">
        <v>0</v>
      </c>
      <c r="AC362" s="60">
        <v>0</v>
      </c>
      <c r="AD362" s="60">
        <v>0</v>
      </c>
      <c r="AE362" s="60">
        <v>0</v>
      </c>
      <c r="AF362" s="70">
        <v>0.03</v>
      </c>
      <c r="AG362" s="60">
        <v>0</v>
      </c>
      <c r="AH362" s="71">
        <v>0.03</v>
      </c>
      <c r="AI362" s="71">
        <v>0.03</v>
      </c>
      <c r="AJ362" s="71">
        <v>0.03</v>
      </c>
      <c r="AK362" s="63" t="s">
        <v>25</v>
      </c>
    </row>
    <row r="363" spans="1:37" ht="17.25" thickBot="1">
      <c r="A363" s="72">
        <v>175</v>
      </c>
      <c r="B363" s="57" t="s">
        <v>2912</v>
      </c>
      <c r="C363" s="58" t="s">
        <v>1819</v>
      </c>
      <c r="D363" s="69" t="s">
        <v>1809</v>
      </c>
      <c r="E363" s="58" t="s">
        <v>73</v>
      </c>
      <c r="F363" s="69" t="s">
        <v>4473</v>
      </c>
      <c r="G363" s="69">
        <v>2002</v>
      </c>
      <c r="H363" s="70">
        <v>15</v>
      </c>
      <c r="I363" s="71">
        <v>3</v>
      </c>
      <c r="J363" s="71">
        <v>476</v>
      </c>
      <c r="K363" s="71">
        <v>5.3</v>
      </c>
      <c r="L363" s="70">
        <v>2</v>
      </c>
      <c r="M363" s="60">
        <v>0</v>
      </c>
      <c r="N363" s="71">
        <v>2</v>
      </c>
      <c r="O363" s="71">
        <v>2</v>
      </c>
      <c r="P363" s="60">
        <v>0</v>
      </c>
      <c r="Q363" s="60">
        <v>0</v>
      </c>
      <c r="R363" s="71">
        <v>2</v>
      </c>
      <c r="S363" s="60">
        <v>0</v>
      </c>
      <c r="T363" s="70">
        <v>3.3</v>
      </c>
      <c r="U363" s="71">
        <v>3.3</v>
      </c>
      <c r="V363" s="71">
        <v>0.8</v>
      </c>
      <c r="W363" s="71">
        <v>4.0999999999999996</v>
      </c>
      <c r="X363" s="70">
        <v>14</v>
      </c>
      <c r="Y363" s="71">
        <v>25</v>
      </c>
      <c r="Z363" s="71">
        <v>40</v>
      </c>
      <c r="AA363" s="70">
        <v>0.38</v>
      </c>
      <c r="AB363" s="60">
        <v>0</v>
      </c>
      <c r="AC363" s="71">
        <v>0.38</v>
      </c>
      <c r="AD363" s="71">
        <v>0.38</v>
      </c>
      <c r="AE363" s="71">
        <v>0.38</v>
      </c>
      <c r="AF363" s="70">
        <v>0.62</v>
      </c>
      <c r="AG363" s="71">
        <v>0.15</v>
      </c>
      <c r="AH363" s="71">
        <v>0.77</v>
      </c>
      <c r="AI363" s="71">
        <v>0.62</v>
      </c>
      <c r="AJ363" s="71">
        <v>0.77</v>
      </c>
      <c r="AK363" s="63" t="s">
        <v>25</v>
      </c>
    </row>
    <row r="364" spans="1:37" ht="17.25" thickBot="1">
      <c r="A364" s="72">
        <v>357</v>
      </c>
      <c r="B364" s="57" t="s">
        <v>270</v>
      </c>
      <c r="C364" s="58" t="s">
        <v>1811</v>
      </c>
      <c r="D364" s="69" t="s">
        <v>102</v>
      </c>
      <c r="E364" s="58" t="s">
        <v>67</v>
      </c>
      <c r="F364" s="69" t="s">
        <v>4628</v>
      </c>
      <c r="G364" s="69">
        <v>1995</v>
      </c>
      <c r="H364" s="70">
        <v>11</v>
      </c>
      <c r="I364" s="71">
        <v>4</v>
      </c>
      <c r="J364" s="71">
        <v>476</v>
      </c>
      <c r="K364" s="71">
        <v>5.3</v>
      </c>
      <c r="L364" s="70">
        <v>2</v>
      </c>
      <c r="M364" s="71">
        <v>3</v>
      </c>
      <c r="N364" s="71">
        <v>5</v>
      </c>
      <c r="O364" s="71">
        <v>2</v>
      </c>
      <c r="P364" s="60">
        <v>0</v>
      </c>
      <c r="Q364" s="60">
        <v>0</v>
      </c>
      <c r="R364" s="71">
        <v>1</v>
      </c>
      <c r="S364" s="60">
        <v>0</v>
      </c>
      <c r="T364" s="70">
        <v>0.9</v>
      </c>
      <c r="U364" s="71">
        <v>0.9</v>
      </c>
      <c r="V364" s="71">
        <v>2.1</v>
      </c>
      <c r="W364" s="71">
        <v>3.1</v>
      </c>
      <c r="X364" s="70">
        <v>18</v>
      </c>
      <c r="Y364" s="71">
        <v>23</v>
      </c>
      <c r="Z364" s="71">
        <v>39</v>
      </c>
      <c r="AA364" s="70">
        <v>0.38</v>
      </c>
      <c r="AB364" s="71">
        <v>0.56999999999999995</v>
      </c>
      <c r="AC364" s="71">
        <v>0.95</v>
      </c>
      <c r="AD364" s="71">
        <v>0.38</v>
      </c>
      <c r="AE364" s="71">
        <v>0.95</v>
      </c>
      <c r="AF364" s="70">
        <v>0.18</v>
      </c>
      <c r="AG364" s="71">
        <v>0.4</v>
      </c>
      <c r="AH364" s="71">
        <v>0.57999999999999996</v>
      </c>
      <c r="AI364" s="71">
        <v>0.18</v>
      </c>
      <c r="AJ364" s="71">
        <v>0.57999999999999996</v>
      </c>
      <c r="AK364" s="63" t="s">
        <v>25</v>
      </c>
    </row>
    <row r="365" spans="1:37" ht="17.25" thickBot="1">
      <c r="A365" s="72">
        <v>169</v>
      </c>
      <c r="B365" s="57" t="s">
        <v>3959</v>
      </c>
      <c r="C365" s="58" t="s">
        <v>1813</v>
      </c>
      <c r="D365" s="69" t="s">
        <v>104</v>
      </c>
      <c r="E365" s="58" t="s">
        <v>2342</v>
      </c>
      <c r="F365" s="69" t="s">
        <v>4467</v>
      </c>
      <c r="G365" s="69">
        <v>2002</v>
      </c>
      <c r="H365" s="70">
        <v>6</v>
      </c>
      <c r="I365" s="71">
        <v>5</v>
      </c>
      <c r="J365" s="71">
        <v>455</v>
      </c>
      <c r="K365" s="71">
        <v>5.0999999999999996</v>
      </c>
      <c r="L365" s="59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71">
        <v>2</v>
      </c>
      <c r="S365" s="60">
        <v>0</v>
      </c>
      <c r="T365" s="70">
        <v>0.1</v>
      </c>
      <c r="U365" s="71">
        <v>0.1</v>
      </c>
      <c r="V365" s="60">
        <v>0</v>
      </c>
      <c r="W365" s="71">
        <v>0.1</v>
      </c>
      <c r="X365" s="70">
        <v>3</v>
      </c>
      <c r="Y365" s="71">
        <v>15</v>
      </c>
      <c r="Z365" s="71">
        <v>1</v>
      </c>
      <c r="AA365" s="59">
        <v>0</v>
      </c>
      <c r="AB365" s="60">
        <v>0</v>
      </c>
      <c r="AC365" s="60">
        <v>0</v>
      </c>
      <c r="AD365" s="60">
        <v>0</v>
      </c>
      <c r="AE365" s="60">
        <v>0</v>
      </c>
      <c r="AF365" s="70">
        <v>0.02</v>
      </c>
      <c r="AG365" s="60">
        <v>0</v>
      </c>
      <c r="AH365" s="71">
        <v>0.02</v>
      </c>
      <c r="AI365" s="71">
        <v>0.02</v>
      </c>
      <c r="AJ365" s="71">
        <v>0.02</v>
      </c>
      <c r="AK365" s="63" t="s">
        <v>25</v>
      </c>
    </row>
    <row r="366" spans="1:37" ht="17.25" thickBot="1">
      <c r="A366" s="72">
        <v>489</v>
      </c>
      <c r="B366" s="57" t="s">
        <v>3021</v>
      </c>
      <c r="C366" s="58" t="s">
        <v>1840</v>
      </c>
      <c r="D366" s="69" t="s">
        <v>104</v>
      </c>
      <c r="E366" s="58" t="s">
        <v>87</v>
      </c>
      <c r="F366" s="69" t="s">
        <v>4539</v>
      </c>
      <c r="G366" s="69">
        <v>2000</v>
      </c>
      <c r="H366" s="70">
        <v>7</v>
      </c>
      <c r="I366" s="71">
        <v>5</v>
      </c>
      <c r="J366" s="71">
        <v>455</v>
      </c>
      <c r="K366" s="71">
        <v>5.0999999999999996</v>
      </c>
      <c r="L366" s="59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71">
        <v>2</v>
      </c>
      <c r="S366" s="60">
        <v>0</v>
      </c>
      <c r="T366" s="70">
        <v>0.2</v>
      </c>
      <c r="U366" s="71">
        <v>0.2</v>
      </c>
      <c r="V366" s="71">
        <v>0.5</v>
      </c>
      <c r="W366" s="71">
        <v>0.7</v>
      </c>
      <c r="X366" s="70">
        <v>14</v>
      </c>
      <c r="Y366" s="71">
        <v>24</v>
      </c>
      <c r="Z366" s="71">
        <v>12</v>
      </c>
      <c r="AA366" s="59">
        <v>0</v>
      </c>
      <c r="AB366" s="60">
        <v>0</v>
      </c>
      <c r="AC366" s="60">
        <v>0</v>
      </c>
      <c r="AD366" s="60">
        <v>0</v>
      </c>
      <c r="AE366" s="60">
        <v>0</v>
      </c>
      <c r="AF366" s="70">
        <v>0.03</v>
      </c>
      <c r="AG366" s="71">
        <v>0.1</v>
      </c>
      <c r="AH366" s="71">
        <v>0.13</v>
      </c>
      <c r="AI366" s="71">
        <v>0.03</v>
      </c>
      <c r="AJ366" s="71">
        <v>0.13</v>
      </c>
      <c r="AK366" s="63" t="s">
        <v>25</v>
      </c>
    </row>
    <row r="367" spans="1:37" ht="17.25" thickBot="1">
      <c r="A367" s="72">
        <v>536</v>
      </c>
      <c r="B367" s="57" t="s">
        <v>3966</v>
      </c>
      <c r="C367" s="58" t="s">
        <v>1811</v>
      </c>
      <c r="D367" s="69" t="s">
        <v>103</v>
      </c>
      <c r="E367" s="58" t="s">
        <v>85</v>
      </c>
      <c r="F367" s="69" t="s">
        <v>4197</v>
      </c>
      <c r="G367" s="69">
        <v>2004</v>
      </c>
      <c r="H367" s="70">
        <v>6</v>
      </c>
      <c r="I367" s="71">
        <v>5</v>
      </c>
      <c r="J367" s="71">
        <v>455</v>
      </c>
      <c r="K367" s="71">
        <v>5.0999999999999996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71">
        <v>1</v>
      </c>
      <c r="S367" s="60">
        <v>0</v>
      </c>
      <c r="T367" s="70">
        <v>0.1</v>
      </c>
      <c r="U367" s="71">
        <v>0.1</v>
      </c>
      <c r="V367" s="71">
        <v>0.6</v>
      </c>
      <c r="W367" s="71">
        <v>0.7</v>
      </c>
      <c r="X367" s="70">
        <v>4</v>
      </c>
      <c r="Y367" s="71">
        <v>19</v>
      </c>
      <c r="Z367" s="71">
        <v>2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70">
        <v>0.02</v>
      </c>
      <c r="AG367" s="71">
        <v>0.12</v>
      </c>
      <c r="AH367" s="71">
        <v>0.14000000000000001</v>
      </c>
      <c r="AI367" s="71">
        <v>0.02</v>
      </c>
      <c r="AJ367" s="71">
        <v>0.14000000000000001</v>
      </c>
      <c r="AK367" s="63" t="s">
        <v>25</v>
      </c>
    </row>
    <row r="368" spans="1:37" ht="17.25" thickBot="1">
      <c r="A368" s="72">
        <v>72</v>
      </c>
      <c r="B368" s="57" t="s">
        <v>3163</v>
      </c>
      <c r="C368" s="58" t="s">
        <v>1839</v>
      </c>
      <c r="D368" s="69" t="s">
        <v>102</v>
      </c>
      <c r="E368" s="58" t="s">
        <v>81</v>
      </c>
      <c r="F368" s="69" t="s">
        <v>4377</v>
      </c>
      <c r="G368" s="69">
        <v>2001</v>
      </c>
      <c r="H368" s="70">
        <v>13</v>
      </c>
      <c r="I368" s="71">
        <v>6</v>
      </c>
      <c r="J368" s="71">
        <v>454</v>
      </c>
      <c r="K368" s="71">
        <v>5</v>
      </c>
      <c r="L368" s="70">
        <v>1</v>
      </c>
      <c r="M368" s="60">
        <v>0</v>
      </c>
      <c r="N368" s="71">
        <v>1</v>
      </c>
      <c r="O368" s="71">
        <v>1</v>
      </c>
      <c r="P368" s="60">
        <v>0</v>
      </c>
      <c r="Q368" s="60">
        <v>0</v>
      </c>
      <c r="R368" s="60">
        <v>0</v>
      </c>
      <c r="S368" s="60">
        <v>0</v>
      </c>
      <c r="T368" s="70">
        <v>2.4</v>
      </c>
      <c r="U368" s="71">
        <v>2.4</v>
      </c>
      <c r="V368" s="71">
        <v>0.2</v>
      </c>
      <c r="W368" s="71">
        <v>2.5</v>
      </c>
      <c r="X368" s="70">
        <v>11</v>
      </c>
      <c r="Y368" s="71">
        <v>6</v>
      </c>
      <c r="Z368" s="71">
        <v>37</v>
      </c>
      <c r="AA368" s="70">
        <v>0.2</v>
      </c>
      <c r="AB368" s="60">
        <v>0</v>
      </c>
      <c r="AC368" s="71">
        <v>0.2</v>
      </c>
      <c r="AD368" s="71">
        <v>0.2</v>
      </c>
      <c r="AE368" s="71">
        <v>0.2</v>
      </c>
      <c r="AF368" s="70">
        <v>0.47</v>
      </c>
      <c r="AG368" s="71">
        <v>0.03</v>
      </c>
      <c r="AH368" s="71">
        <v>0.5</v>
      </c>
      <c r="AI368" s="71">
        <v>0.47</v>
      </c>
      <c r="AJ368" s="71">
        <v>0.5</v>
      </c>
      <c r="AK368" s="63" t="s">
        <v>25</v>
      </c>
    </row>
    <row r="369" spans="1:37" ht="17.25" thickBot="1">
      <c r="A369" s="72">
        <v>293</v>
      </c>
      <c r="B369" s="57" t="s">
        <v>237</v>
      </c>
      <c r="C369" s="58" t="s">
        <v>1811</v>
      </c>
      <c r="D369" s="69" t="s">
        <v>1852</v>
      </c>
      <c r="E369" s="58" t="s">
        <v>65</v>
      </c>
      <c r="F369" s="69" t="s">
        <v>4575</v>
      </c>
      <c r="G369" s="69">
        <v>2004</v>
      </c>
      <c r="H369" s="70">
        <v>10</v>
      </c>
      <c r="I369" s="71">
        <v>5</v>
      </c>
      <c r="J369" s="71">
        <v>454</v>
      </c>
      <c r="K369" s="71">
        <v>5</v>
      </c>
      <c r="L369" s="70">
        <v>1</v>
      </c>
      <c r="M369" s="60">
        <v>0</v>
      </c>
      <c r="N369" s="71">
        <v>1</v>
      </c>
      <c r="O369" s="71">
        <v>1</v>
      </c>
      <c r="P369" s="60">
        <v>0</v>
      </c>
      <c r="Q369" s="60">
        <v>0</v>
      </c>
      <c r="R369" s="71">
        <v>1</v>
      </c>
      <c r="S369" s="60">
        <v>0</v>
      </c>
      <c r="T369" s="70">
        <v>0.3</v>
      </c>
      <c r="U369" s="71">
        <v>0.3</v>
      </c>
      <c r="V369" s="71">
        <v>0.5</v>
      </c>
      <c r="W369" s="71">
        <v>0.8</v>
      </c>
      <c r="X369" s="70">
        <v>6</v>
      </c>
      <c r="Y369" s="71">
        <v>12</v>
      </c>
      <c r="Z369" s="71">
        <v>17</v>
      </c>
      <c r="AA369" s="70">
        <v>0.2</v>
      </c>
      <c r="AB369" s="60">
        <v>0</v>
      </c>
      <c r="AC369" s="71">
        <v>0.2</v>
      </c>
      <c r="AD369" s="71">
        <v>0.2</v>
      </c>
      <c r="AE369" s="71">
        <v>0.2</v>
      </c>
      <c r="AF369" s="70">
        <v>0.06</v>
      </c>
      <c r="AG369" s="71">
        <v>0.09</v>
      </c>
      <c r="AH369" s="71">
        <v>0.15</v>
      </c>
      <c r="AI369" s="71">
        <v>0.06</v>
      </c>
      <c r="AJ369" s="71">
        <v>0.15</v>
      </c>
      <c r="AK369" s="63" t="s">
        <v>25</v>
      </c>
    </row>
    <row r="370" spans="1:37" ht="17.25" thickBot="1">
      <c r="A370" s="72">
        <v>118</v>
      </c>
      <c r="B370" s="57" t="s">
        <v>2619</v>
      </c>
      <c r="C370" s="58" t="s">
        <v>1835</v>
      </c>
      <c r="D370" s="69" t="s">
        <v>103</v>
      </c>
      <c r="E370" s="58" t="s">
        <v>73</v>
      </c>
      <c r="F370" s="69" t="s">
        <v>4418</v>
      </c>
      <c r="G370" s="69">
        <v>1996</v>
      </c>
      <c r="H370" s="70">
        <v>9</v>
      </c>
      <c r="I370" s="71">
        <v>6</v>
      </c>
      <c r="J370" s="71">
        <v>452</v>
      </c>
      <c r="K370" s="71">
        <v>5</v>
      </c>
      <c r="L370" s="59">
        <v>0</v>
      </c>
      <c r="M370" s="71">
        <v>1</v>
      </c>
      <c r="N370" s="71">
        <v>1</v>
      </c>
      <c r="O370" s="60">
        <v>0</v>
      </c>
      <c r="P370" s="60">
        <v>0</v>
      </c>
      <c r="Q370" s="60">
        <v>0</v>
      </c>
      <c r="R370" s="71">
        <v>1</v>
      </c>
      <c r="S370" s="71">
        <v>1</v>
      </c>
      <c r="T370" s="70">
        <v>0.2</v>
      </c>
      <c r="U370" s="71">
        <v>0.2</v>
      </c>
      <c r="V370" s="71">
        <v>0.9</v>
      </c>
      <c r="W370" s="71">
        <v>1.1000000000000001</v>
      </c>
      <c r="X370" s="70">
        <v>4</v>
      </c>
      <c r="Y370" s="71">
        <v>11</v>
      </c>
      <c r="Z370" s="71">
        <v>6</v>
      </c>
      <c r="AA370" s="59">
        <v>0</v>
      </c>
      <c r="AB370" s="71">
        <v>0.2</v>
      </c>
      <c r="AC370" s="71">
        <v>0.2</v>
      </c>
      <c r="AD370" s="60">
        <v>0</v>
      </c>
      <c r="AE370" s="71">
        <v>0.2</v>
      </c>
      <c r="AF370" s="70">
        <v>0.04</v>
      </c>
      <c r="AG370" s="71">
        <v>0.18</v>
      </c>
      <c r="AH370" s="71">
        <v>0.22</v>
      </c>
      <c r="AI370" s="71">
        <v>0.04</v>
      </c>
      <c r="AJ370" s="71">
        <v>0.22</v>
      </c>
      <c r="AK370" s="63" t="s">
        <v>25</v>
      </c>
    </row>
    <row r="371" spans="1:37" ht="17.25" thickBot="1">
      <c r="A371" s="72">
        <v>526</v>
      </c>
      <c r="B371" s="57" t="s">
        <v>3149</v>
      </c>
      <c r="C371" s="58" t="s">
        <v>1864</v>
      </c>
      <c r="D371" s="69" t="s">
        <v>111</v>
      </c>
      <c r="E371" s="58" t="s">
        <v>87</v>
      </c>
      <c r="F371" s="69" t="s">
        <v>4765</v>
      </c>
      <c r="G371" s="69">
        <v>1994</v>
      </c>
      <c r="H371" s="70">
        <v>5</v>
      </c>
      <c r="I371" s="71">
        <v>5</v>
      </c>
      <c r="J371" s="71">
        <v>450</v>
      </c>
      <c r="K371" s="71">
        <v>5</v>
      </c>
      <c r="L371" s="59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60">
        <v>0</v>
      </c>
      <c r="S371" s="60">
        <v>0</v>
      </c>
      <c r="T371" s="59">
        <v>0</v>
      </c>
      <c r="U371" s="60">
        <v>0</v>
      </c>
      <c r="V371" s="60">
        <v>0</v>
      </c>
      <c r="W371" s="60">
        <v>0</v>
      </c>
      <c r="X371" s="59">
        <v>0</v>
      </c>
      <c r="Y371" s="71">
        <v>1</v>
      </c>
      <c r="Z371" s="60">
        <v>0</v>
      </c>
      <c r="AA371" s="59">
        <v>0</v>
      </c>
      <c r="AB371" s="60">
        <v>0</v>
      </c>
      <c r="AC371" s="60">
        <v>0</v>
      </c>
      <c r="AD371" s="60">
        <v>0</v>
      </c>
      <c r="AE371" s="60">
        <v>0</v>
      </c>
      <c r="AF371" s="59">
        <v>0</v>
      </c>
      <c r="AG371" s="71">
        <v>0.01</v>
      </c>
      <c r="AH371" s="71">
        <v>0.01</v>
      </c>
      <c r="AI371" s="60">
        <v>0</v>
      </c>
      <c r="AJ371" s="71">
        <v>0.01</v>
      </c>
      <c r="AK371" s="63" t="s">
        <v>25</v>
      </c>
    </row>
    <row r="372" spans="1:37" ht="17.25" thickBot="1">
      <c r="A372" s="72">
        <v>312</v>
      </c>
      <c r="B372" s="57" t="s">
        <v>248</v>
      </c>
      <c r="C372" s="58" t="s">
        <v>1813</v>
      </c>
      <c r="D372" s="69" t="s">
        <v>102</v>
      </c>
      <c r="E372" s="58" t="s">
        <v>69</v>
      </c>
      <c r="F372" s="69" t="s">
        <v>4396</v>
      </c>
      <c r="G372" s="69">
        <v>1995</v>
      </c>
      <c r="H372" s="70">
        <v>13</v>
      </c>
      <c r="I372" s="71">
        <v>5</v>
      </c>
      <c r="J372" s="71">
        <v>448</v>
      </c>
      <c r="K372" s="71">
        <v>5</v>
      </c>
      <c r="L372" s="70">
        <v>1</v>
      </c>
      <c r="M372" s="60">
        <v>0</v>
      </c>
      <c r="N372" s="71">
        <v>1</v>
      </c>
      <c r="O372" s="71">
        <v>1</v>
      </c>
      <c r="P372" s="60">
        <v>0</v>
      </c>
      <c r="Q372" s="60">
        <v>0</v>
      </c>
      <c r="R372" s="60">
        <v>0</v>
      </c>
      <c r="S372" s="60">
        <v>0</v>
      </c>
      <c r="T372" s="70">
        <v>1.2</v>
      </c>
      <c r="U372" s="71">
        <v>1.2</v>
      </c>
      <c r="V372" s="71">
        <v>0.2</v>
      </c>
      <c r="W372" s="71">
        <v>1.5</v>
      </c>
      <c r="X372" s="70">
        <v>6</v>
      </c>
      <c r="Y372" s="71">
        <v>12</v>
      </c>
      <c r="Z372" s="71">
        <v>36</v>
      </c>
      <c r="AA372" s="70">
        <v>0.2</v>
      </c>
      <c r="AB372" s="60">
        <v>0</v>
      </c>
      <c r="AC372" s="71">
        <v>0.2</v>
      </c>
      <c r="AD372" s="71">
        <v>0.2</v>
      </c>
      <c r="AE372" s="71">
        <v>0.2</v>
      </c>
      <c r="AF372" s="70">
        <v>0.25</v>
      </c>
      <c r="AG372" s="71">
        <v>0.05</v>
      </c>
      <c r="AH372" s="71">
        <v>0.28999999999999998</v>
      </c>
      <c r="AI372" s="71">
        <v>0.25</v>
      </c>
      <c r="AJ372" s="71">
        <v>0.28999999999999998</v>
      </c>
      <c r="AK372" s="63" t="s">
        <v>25</v>
      </c>
    </row>
    <row r="373" spans="1:37" ht="17.25" thickBot="1">
      <c r="A373" s="72">
        <v>68</v>
      </c>
      <c r="B373" s="57" t="s">
        <v>3450</v>
      </c>
      <c r="C373" s="58" t="s">
        <v>1849</v>
      </c>
      <c r="D373" s="69" t="s">
        <v>104</v>
      </c>
      <c r="E373" s="58" t="s">
        <v>79</v>
      </c>
      <c r="F373" s="69" t="s">
        <v>4208</v>
      </c>
      <c r="G373" s="69">
        <v>2003</v>
      </c>
      <c r="H373" s="70">
        <v>6</v>
      </c>
      <c r="I373" s="71">
        <v>6</v>
      </c>
      <c r="J373" s="71">
        <v>441</v>
      </c>
      <c r="K373" s="71">
        <v>4.9000000000000004</v>
      </c>
      <c r="L373" s="70">
        <v>1</v>
      </c>
      <c r="M373" s="71">
        <v>3</v>
      </c>
      <c r="N373" s="71">
        <v>4</v>
      </c>
      <c r="O373" s="71">
        <v>1</v>
      </c>
      <c r="P373" s="60">
        <v>0</v>
      </c>
      <c r="Q373" s="60">
        <v>0</v>
      </c>
      <c r="R373" s="71">
        <v>1</v>
      </c>
      <c r="S373" s="60">
        <v>0</v>
      </c>
      <c r="T373" s="70">
        <v>0.7</v>
      </c>
      <c r="U373" s="71">
        <v>0.7</v>
      </c>
      <c r="V373" s="71">
        <v>1.1000000000000001</v>
      </c>
      <c r="W373" s="71">
        <v>1.8</v>
      </c>
      <c r="X373" s="70">
        <v>16</v>
      </c>
      <c r="Y373" s="71">
        <v>16</v>
      </c>
      <c r="Z373" s="71">
        <v>37</v>
      </c>
      <c r="AA373" s="70">
        <v>0.2</v>
      </c>
      <c r="AB373" s="71">
        <v>0.61</v>
      </c>
      <c r="AC373" s="71">
        <v>0.82</v>
      </c>
      <c r="AD373" s="71">
        <v>0.2</v>
      </c>
      <c r="AE373" s="71">
        <v>0.82</v>
      </c>
      <c r="AF373" s="70">
        <v>0.14000000000000001</v>
      </c>
      <c r="AG373" s="71">
        <v>0.21</v>
      </c>
      <c r="AH373" s="71">
        <v>0.36</v>
      </c>
      <c r="AI373" s="71">
        <v>0.14000000000000001</v>
      </c>
      <c r="AJ373" s="71">
        <v>0.36</v>
      </c>
      <c r="AK373" s="63" t="s">
        <v>25</v>
      </c>
    </row>
    <row r="374" spans="1:37" ht="17.25" thickBot="1">
      <c r="A374" s="72">
        <v>547</v>
      </c>
      <c r="B374" s="57" t="s">
        <v>358</v>
      </c>
      <c r="C374" s="58" t="s">
        <v>1811</v>
      </c>
      <c r="D374" s="69" t="s">
        <v>104</v>
      </c>
      <c r="E374" s="58" t="s">
        <v>87</v>
      </c>
      <c r="F374" s="69" t="s">
        <v>4219</v>
      </c>
      <c r="G374" s="69">
        <v>1997</v>
      </c>
      <c r="H374" s="70">
        <v>7</v>
      </c>
      <c r="I374" s="71">
        <v>5</v>
      </c>
      <c r="J374" s="71">
        <v>439</v>
      </c>
      <c r="K374" s="71">
        <v>4.9000000000000004</v>
      </c>
      <c r="L374" s="59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60">
        <v>0</v>
      </c>
      <c r="S374" s="71">
        <v>1</v>
      </c>
      <c r="T374" s="70">
        <v>0.1</v>
      </c>
      <c r="U374" s="71">
        <v>0.1</v>
      </c>
      <c r="V374" s="71">
        <v>0.2</v>
      </c>
      <c r="W374" s="71">
        <v>0.3</v>
      </c>
      <c r="X374" s="59">
        <v>0</v>
      </c>
      <c r="Y374" s="71">
        <v>8</v>
      </c>
      <c r="Z374" s="71">
        <v>1</v>
      </c>
      <c r="AA374" s="59">
        <v>0</v>
      </c>
      <c r="AB374" s="60">
        <v>0</v>
      </c>
      <c r="AC374" s="60">
        <v>0</v>
      </c>
      <c r="AD374" s="60">
        <v>0</v>
      </c>
      <c r="AE374" s="60">
        <v>0</v>
      </c>
      <c r="AF374" s="70">
        <v>0.02</v>
      </c>
      <c r="AG374" s="71">
        <v>0.04</v>
      </c>
      <c r="AH374" s="71">
        <v>0.06</v>
      </c>
      <c r="AI374" s="71">
        <v>0.02</v>
      </c>
      <c r="AJ374" s="71">
        <v>0.06</v>
      </c>
      <c r="AK374" s="63" t="s">
        <v>25</v>
      </c>
    </row>
    <row r="375" spans="1:37" ht="17.25" thickBot="1">
      <c r="A375" s="72">
        <v>548</v>
      </c>
      <c r="B375" s="57" t="s">
        <v>379</v>
      </c>
      <c r="C375" s="58" t="s">
        <v>1861</v>
      </c>
      <c r="D375" s="69" t="s">
        <v>103</v>
      </c>
      <c r="E375" s="58" t="s">
        <v>77</v>
      </c>
      <c r="F375" s="69" t="s">
        <v>4785</v>
      </c>
      <c r="G375" s="69">
        <v>2004</v>
      </c>
      <c r="H375" s="70">
        <v>17</v>
      </c>
      <c r="I375" s="71">
        <v>4</v>
      </c>
      <c r="J375" s="71">
        <v>439</v>
      </c>
      <c r="K375" s="71">
        <v>4.9000000000000004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71">
        <v>2</v>
      </c>
      <c r="S375" s="60">
        <v>0</v>
      </c>
      <c r="T375" s="59"/>
      <c r="U375" s="60"/>
      <c r="V375" s="60"/>
      <c r="W375" s="60"/>
      <c r="X375" s="59"/>
      <c r="Y375" s="60"/>
      <c r="Z375" s="60"/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59"/>
      <c r="AG375" s="60"/>
      <c r="AH375" s="60"/>
      <c r="AI375" s="60"/>
      <c r="AJ375" s="60"/>
      <c r="AK375" s="63" t="s">
        <v>25</v>
      </c>
    </row>
    <row r="376" spans="1:37" ht="17.25" thickBot="1">
      <c r="A376" s="72">
        <v>499</v>
      </c>
      <c r="B376" s="57" t="s">
        <v>2661</v>
      </c>
      <c r="C376" s="58" t="s">
        <v>1851</v>
      </c>
      <c r="D376" s="69" t="s">
        <v>103</v>
      </c>
      <c r="E376" s="58" t="s">
        <v>67</v>
      </c>
      <c r="F376" s="69" t="s">
        <v>4742</v>
      </c>
      <c r="G376" s="69">
        <v>2000</v>
      </c>
      <c r="H376" s="70">
        <v>8</v>
      </c>
      <c r="I376" s="71">
        <v>5</v>
      </c>
      <c r="J376" s="71">
        <v>438</v>
      </c>
      <c r="K376" s="71">
        <v>4.9000000000000004</v>
      </c>
      <c r="L376" s="70">
        <v>1</v>
      </c>
      <c r="M376" s="60">
        <v>0</v>
      </c>
      <c r="N376" s="71">
        <v>1</v>
      </c>
      <c r="O376" s="71">
        <v>1</v>
      </c>
      <c r="P376" s="60">
        <v>0</v>
      </c>
      <c r="Q376" s="60">
        <v>0</v>
      </c>
      <c r="R376" s="71">
        <v>2</v>
      </c>
      <c r="S376" s="60">
        <v>0</v>
      </c>
      <c r="T376" s="70">
        <v>0.7</v>
      </c>
      <c r="U376" s="71">
        <v>0.7</v>
      </c>
      <c r="V376" s="71">
        <v>0.6</v>
      </c>
      <c r="W376" s="71">
        <v>1.3</v>
      </c>
      <c r="X376" s="70">
        <v>11</v>
      </c>
      <c r="Y376" s="71">
        <v>19</v>
      </c>
      <c r="Z376" s="71">
        <v>21</v>
      </c>
      <c r="AA376" s="70">
        <v>0.21</v>
      </c>
      <c r="AB376" s="60">
        <v>0</v>
      </c>
      <c r="AC376" s="71">
        <v>0.21</v>
      </c>
      <c r="AD376" s="71">
        <v>0.21</v>
      </c>
      <c r="AE376" s="71">
        <v>0.21</v>
      </c>
      <c r="AF376" s="70">
        <v>0.13</v>
      </c>
      <c r="AG376" s="71">
        <v>0.13</v>
      </c>
      <c r="AH376" s="71">
        <v>0.26</v>
      </c>
      <c r="AI376" s="71">
        <v>0.13</v>
      </c>
      <c r="AJ376" s="71">
        <v>0.26</v>
      </c>
      <c r="AK376" s="63" t="s">
        <v>25</v>
      </c>
    </row>
    <row r="377" spans="1:37" ht="17.25" thickBot="1">
      <c r="A377" s="72">
        <v>25</v>
      </c>
      <c r="B377" s="57" t="s">
        <v>115</v>
      </c>
      <c r="C377" s="58" t="s">
        <v>1810</v>
      </c>
      <c r="D377" s="69" t="s">
        <v>1809</v>
      </c>
      <c r="E377" s="58" t="s">
        <v>67</v>
      </c>
      <c r="F377" s="69" t="s">
        <v>4336</v>
      </c>
      <c r="G377" s="69">
        <v>2002</v>
      </c>
      <c r="H377" s="70">
        <v>11</v>
      </c>
      <c r="I377" s="71">
        <v>4</v>
      </c>
      <c r="J377" s="71">
        <v>434</v>
      </c>
      <c r="K377" s="71">
        <v>4.8</v>
      </c>
      <c r="L377" s="59">
        <v>0</v>
      </c>
      <c r="M377" s="71">
        <v>1</v>
      </c>
      <c r="N377" s="71">
        <v>1</v>
      </c>
      <c r="O377" s="60">
        <v>0</v>
      </c>
      <c r="P377" s="60">
        <v>0</v>
      </c>
      <c r="Q377" s="60">
        <v>0</v>
      </c>
      <c r="R377" s="60">
        <v>0</v>
      </c>
      <c r="S377" s="60">
        <v>0</v>
      </c>
      <c r="T377" s="70">
        <v>0.7</v>
      </c>
      <c r="U377" s="71">
        <v>0.7</v>
      </c>
      <c r="V377" s="71">
        <v>0.9</v>
      </c>
      <c r="W377" s="71">
        <v>1.6</v>
      </c>
      <c r="X377" s="70">
        <v>17</v>
      </c>
      <c r="Y377" s="71">
        <v>28</v>
      </c>
      <c r="Z377" s="71">
        <v>36</v>
      </c>
      <c r="AA377" s="59">
        <v>0</v>
      </c>
      <c r="AB377" s="71">
        <v>0.21</v>
      </c>
      <c r="AC377" s="71">
        <v>0.21</v>
      </c>
      <c r="AD377" s="60">
        <v>0</v>
      </c>
      <c r="AE377" s="71">
        <v>0.21</v>
      </c>
      <c r="AF377" s="70">
        <v>0.15</v>
      </c>
      <c r="AG377" s="71">
        <v>0.18</v>
      </c>
      <c r="AH377" s="71">
        <v>0.33</v>
      </c>
      <c r="AI377" s="71">
        <v>0.15</v>
      </c>
      <c r="AJ377" s="71">
        <v>0.33</v>
      </c>
      <c r="AK377" s="63" t="s">
        <v>25</v>
      </c>
    </row>
    <row r="378" spans="1:37" ht="17.25" thickBot="1">
      <c r="A378" s="72">
        <v>79</v>
      </c>
      <c r="B378" s="57" t="s">
        <v>134</v>
      </c>
      <c r="C378" s="58" t="s">
        <v>1819</v>
      </c>
      <c r="D378" s="69" t="s">
        <v>1832</v>
      </c>
      <c r="E378" s="58" t="s">
        <v>93</v>
      </c>
      <c r="F378" s="69" t="s">
        <v>4383</v>
      </c>
      <c r="G378" s="69">
        <v>2002</v>
      </c>
      <c r="H378" s="70">
        <v>14</v>
      </c>
      <c r="I378" s="71">
        <v>4</v>
      </c>
      <c r="J378" s="71">
        <v>432</v>
      </c>
      <c r="K378" s="71">
        <v>4.8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71">
        <v>1</v>
      </c>
      <c r="S378" s="60">
        <v>0</v>
      </c>
      <c r="T378" s="70">
        <v>0.2</v>
      </c>
      <c r="U378" s="71">
        <v>0.2</v>
      </c>
      <c r="V378" s="71">
        <v>0.5</v>
      </c>
      <c r="W378" s="71">
        <v>0.8</v>
      </c>
      <c r="X378" s="70">
        <v>12</v>
      </c>
      <c r="Y378" s="71">
        <v>6</v>
      </c>
      <c r="Z378" s="71">
        <v>31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70">
        <v>0.05</v>
      </c>
      <c r="AG378" s="71">
        <v>0.11</v>
      </c>
      <c r="AH378" s="71">
        <v>0.16</v>
      </c>
      <c r="AI378" s="71">
        <v>0.05</v>
      </c>
      <c r="AJ378" s="71">
        <v>0.16</v>
      </c>
      <c r="AK378" s="63" t="s">
        <v>25</v>
      </c>
    </row>
    <row r="379" spans="1:37" ht="17.25" thickBot="1">
      <c r="A379" s="72">
        <v>184</v>
      </c>
      <c r="B379" s="57" t="s">
        <v>181</v>
      </c>
      <c r="C379" s="58" t="s">
        <v>1819</v>
      </c>
      <c r="D379" s="69" t="s">
        <v>1809</v>
      </c>
      <c r="E379" s="58" t="s">
        <v>91</v>
      </c>
      <c r="F379" s="69" t="s">
        <v>4481</v>
      </c>
      <c r="G379" s="69">
        <v>1996</v>
      </c>
      <c r="H379" s="70">
        <v>15</v>
      </c>
      <c r="I379" s="71">
        <v>4</v>
      </c>
      <c r="J379" s="71">
        <v>426</v>
      </c>
      <c r="K379" s="71">
        <v>4.7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60">
        <v>0</v>
      </c>
      <c r="S379" s="60">
        <v>0</v>
      </c>
      <c r="T379" s="70">
        <v>0.3</v>
      </c>
      <c r="U379" s="71">
        <v>0.3</v>
      </c>
      <c r="V379" s="71">
        <v>0.3</v>
      </c>
      <c r="W379" s="71">
        <v>0.6</v>
      </c>
      <c r="X379" s="70">
        <v>4</v>
      </c>
      <c r="Y379" s="71">
        <v>29</v>
      </c>
      <c r="Z379" s="71">
        <v>27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70">
        <v>7.0000000000000007E-2</v>
      </c>
      <c r="AG379" s="71">
        <v>7.0000000000000007E-2</v>
      </c>
      <c r="AH379" s="71">
        <v>0.13</v>
      </c>
      <c r="AI379" s="71">
        <v>7.0000000000000007E-2</v>
      </c>
      <c r="AJ379" s="71">
        <v>0.13</v>
      </c>
      <c r="AK379" s="63" t="s">
        <v>25</v>
      </c>
    </row>
    <row r="380" spans="1:37" ht="17.25" thickBot="1">
      <c r="A380" s="72">
        <v>286</v>
      </c>
      <c r="B380" s="57" t="s">
        <v>2641</v>
      </c>
      <c r="C380" s="58" t="s">
        <v>1814</v>
      </c>
      <c r="D380" s="69" t="s">
        <v>104</v>
      </c>
      <c r="E380" s="58" t="s">
        <v>2343</v>
      </c>
      <c r="F380" s="69" t="s">
        <v>4568</v>
      </c>
      <c r="G380" s="69">
        <v>2001</v>
      </c>
      <c r="H380" s="70">
        <v>9</v>
      </c>
      <c r="I380" s="71">
        <v>4</v>
      </c>
      <c r="J380" s="71">
        <v>421</v>
      </c>
      <c r="K380" s="71">
        <v>4.7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71">
        <v>1</v>
      </c>
      <c r="S380" s="60">
        <v>0</v>
      </c>
      <c r="T380" s="70">
        <v>0.2</v>
      </c>
      <c r="U380" s="71">
        <v>0.2</v>
      </c>
      <c r="V380" s="71">
        <v>0.3</v>
      </c>
      <c r="W380" s="71">
        <v>0.4</v>
      </c>
      <c r="X380" s="70">
        <v>14</v>
      </c>
      <c r="Y380" s="71">
        <v>12</v>
      </c>
      <c r="Z380" s="71">
        <v>9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70">
        <v>0.04</v>
      </c>
      <c r="AG380" s="71">
        <v>0.05</v>
      </c>
      <c r="AH380" s="71">
        <v>0.09</v>
      </c>
      <c r="AI380" s="71">
        <v>0.04</v>
      </c>
      <c r="AJ380" s="71">
        <v>0.09</v>
      </c>
      <c r="AK380" s="63" t="s">
        <v>25</v>
      </c>
    </row>
    <row r="381" spans="1:37" ht="17.25" thickBot="1">
      <c r="A381" s="72">
        <v>297</v>
      </c>
      <c r="B381" s="57" t="s">
        <v>2684</v>
      </c>
      <c r="C381" s="58" t="s">
        <v>1820</v>
      </c>
      <c r="D381" s="69" t="s">
        <v>103</v>
      </c>
      <c r="E381" s="58" t="s">
        <v>71</v>
      </c>
      <c r="F381" s="69" t="s">
        <v>4579</v>
      </c>
      <c r="G381" s="69">
        <v>1996</v>
      </c>
      <c r="H381" s="70">
        <v>12</v>
      </c>
      <c r="I381" s="71">
        <v>4</v>
      </c>
      <c r="J381" s="71">
        <v>420</v>
      </c>
      <c r="K381" s="71">
        <v>4.7</v>
      </c>
      <c r="L381" s="70">
        <v>2</v>
      </c>
      <c r="M381" s="71">
        <v>2</v>
      </c>
      <c r="N381" s="71">
        <v>4</v>
      </c>
      <c r="O381" s="71">
        <v>2</v>
      </c>
      <c r="P381" s="60">
        <v>0</v>
      </c>
      <c r="Q381" s="60">
        <v>0</v>
      </c>
      <c r="R381" s="71">
        <v>1</v>
      </c>
      <c r="S381" s="60">
        <v>0</v>
      </c>
      <c r="T381" s="70">
        <v>0.4</v>
      </c>
      <c r="U381" s="71">
        <v>0.4</v>
      </c>
      <c r="V381" s="71">
        <v>0.9</v>
      </c>
      <c r="W381" s="71">
        <v>1.3</v>
      </c>
      <c r="X381" s="70">
        <v>21</v>
      </c>
      <c r="Y381" s="71">
        <v>51</v>
      </c>
      <c r="Z381" s="71">
        <v>22</v>
      </c>
      <c r="AA381" s="70">
        <v>0.43</v>
      </c>
      <c r="AB381" s="71">
        <v>0.43</v>
      </c>
      <c r="AC381" s="71">
        <v>0.86</v>
      </c>
      <c r="AD381" s="71">
        <v>0.43</v>
      </c>
      <c r="AE381" s="71">
        <v>0.86</v>
      </c>
      <c r="AF381" s="70">
        <v>0.09</v>
      </c>
      <c r="AG381" s="71">
        <v>0.19</v>
      </c>
      <c r="AH381" s="71">
        <v>0.28000000000000003</v>
      </c>
      <c r="AI381" s="71">
        <v>0.09</v>
      </c>
      <c r="AJ381" s="71">
        <v>0.28000000000000003</v>
      </c>
      <c r="AK381" s="63" t="s">
        <v>25</v>
      </c>
    </row>
    <row r="382" spans="1:37" ht="17.25" thickBot="1">
      <c r="A382" s="72">
        <v>535</v>
      </c>
      <c r="B382" s="57" t="s">
        <v>3721</v>
      </c>
      <c r="C382" s="58" t="s">
        <v>1835</v>
      </c>
      <c r="D382" s="69" t="s">
        <v>102</v>
      </c>
      <c r="E382" s="58" t="s">
        <v>71</v>
      </c>
      <c r="F382" s="69" t="s">
        <v>4774</v>
      </c>
      <c r="G382" s="69">
        <v>1996</v>
      </c>
      <c r="H382" s="70">
        <v>7</v>
      </c>
      <c r="I382" s="71">
        <v>5</v>
      </c>
      <c r="J382" s="71">
        <v>418</v>
      </c>
      <c r="K382" s="71">
        <v>4.5999999999999996</v>
      </c>
      <c r="L382" s="70">
        <v>2</v>
      </c>
      <c r="M382" s="71">
        <v>2</v>
      </c>
      <c r="N382" s="71">
        <v>4</v>
      </c>
      <c r="O382" s="71">
        <v>2</v>
      </c>
      <c r="P382" s="60">
        <v>0</v>
      </c>
      <c r="Q382" s="60">
        <v>0</v>
      </c>
      <c r="R382" s="60">
        <v>0</v>
      </c>
      <c r="S382" s="60">
        <v>0</v>
      </c>
      <c r="T382" s="70">
        <v>1.8</v>
      </c>
      <c r="U382" s="71">
        <v>1.8</v>
      </c>
      <c r="V382" s="71">
        <v>1.5</v>
      </c>
      <c r="W382" s="71">
        <v>3.2</v>
      </c>
      <c r="X382" s="70">
        <v>44</v>
      </c>
      <c r="Y382" s="71">
        <v>25</v>
      </c>
      <c r="Z382" s="71">
        <v>70</v>
      </c>
      <c r="AA382" s="70">
        <v>0.43</v>
      </c>
      <c r="AB382" s="71">
        <v>0.43</v>
      </c>
      <c r="AC382" s="71">
        <v>0.86</v>
      </c>
      <c r="AD382" s="71">
        <v>0.43</v>
      </c>
      <c r="AE382" s="71">
        <v>0.86</v>
      </c>
      <c r="AF382" s="70">
        <v>0.38</v>
      </c>
      <c r="AG382" s="71">
        <v>0.31</v>
      </c>
      <c r="AH382" s="71">
        <v>0.69</v>
      </c>
      <c r="AI382" s="71">
        <v>0.38</v>
      </c>
      <c r="AJ382" s="71">
        <v>0.69</v>
      </c>
      <c r="AK382" s="63" t="s">
        <v>25</v>
      </c>
    </row>
    <row r="383" spans="1:37" ht="17.25" thickBot="1">
      <c r="A383" s="72">
        <v>331</v>
      </c>
      <c r="B383" s="57" t="s">
        <v>258</v>
      </c>
      <c r="C383" s="58" t="s">
        <v>1810</v>
      </c>
      <c r="D383" s="69" t="s">
        <v>104</v>
      </c>
      <c r="E383" s="58" t="s">
        <v>87</v>
      </c>
      <c r="F383" s="69" t="s">
        <v>4603</v>
      </c>
      <c r="G383" s="69">
        <v>1996</v>
      </c>
      <c r="H383" s="70">
        <v>5</v>
      </c>
      <c r="I383" s="71">
        <v>5</v>
      </c>
      <c r="J383" s="71">
        <v>416</v>
      </c>
      <c r="K383" s="71">
        <v>4.5999999999999996</v>
      </c>
      <c r="L383" s="59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60">
        <v>0</v>
      </c>
      <c r="S383" s="60">
        <v>0</v>
      </c>
      <c r="T383" s="70">
        <v>0.2</v>
      </c>
      <c r="U383" s="71">
        <v>0.2</v>
      </c>
      <c r="V383" s="71">
        <v>0.2</v>
      </c>
      <c r="W383" s="71">
        <v>0.4</v>
      </c>
      <c r="X383" s="70">
        <v>1</v>
      </c>
      <c r="Y383" s="71">
        <v>10</v>
      </c>
      <c r="Z383" s="60">
        <v>0</v>
      </c>
      <c r="AA383" s="59">
        <v>0</v>
      </c>
      <c r="AB383" s="60">
        <v>0</v>
      </c>
      <c r="AC383" s="60">
        <v>0</v>
      </c>
      <c r="AD383" s="60">
        <v>0</v>
      </c>
      <c r="AE383" s="60">
        <v>0</v>
      </c>
      <c r="AF383" s="70">
        <v>0.05</v>
      </c>
      <c r="AG383" s="71">
        <v>0.04</v>
      </c>
      <c r="AH383" s="71">
        <v>0.08</v>
      </c>
      <c r="AI383" s="71">
        <v>0.05</v>
      </c>
      <c r="AJ383" s="71">
        <v>0.08</v>
      </c>
      <c r="AK383" s="63" t="s">
        <v>25</v>
      </c>
    </row>
    <row r="384" spans="1:37" ht="17.25" thickBot="1">
      <c r="A384" s="72">
        <v>428</v>
      </c>
      <c r="B384" s="57" t="s">
        <v>3042</v>
      </c>
      <c r="C384" s="58" t="s">
        <v>1819</v>
      </c>
      <c r="D384" s="69" t="s">
        <v>104</v>
      </c>
      <c r="E384" s="58" t="s">
        <v>69</v>
      </c>
      <c r="F384" s="69" t="s">
        <v>4684</v>
      </c>
      <c r="G384" s="69">
        <v>1996</v>
      </c>
      <c r="H384" s="70">
        <v>9</v>
      </c>
      <c r="I384" s="71">
        <v>4</v>
      </c>
      <c r="J384" s="71">
        <v>412</v>
      </c>
      <c r="K384" s="71">
        <v>4.5999999999999996</v>
      </c>
      <c r="L384" s="59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71">
        <v>3</v>
      </c>
      <c r="S384" s="60">
        <v>0</v>
      </c>
      <c r="T384" s="70">
        <v>0.2</v>
      </c>
      <c r="U384" s="71">
        <v>0.2</v>
      </c>
      <c r="V384" s="71">
        <v>0.7</v>
      </c>
      <c r="W384" s="71">
        <v>0.9</v>
      </c>
      <c r="X384" s="70">
        <v>11</v>
      </c>
      <c r="Y384" s="71">
        <v>27</v>
      </c>
      <c r="Z384" s="71">
        <v>38</v>
      </c>
      <c r="AA384" s="59">
        <v>0</v>
      </c>
      <c r="AB384" s="60">
        <v>0</v>
      </c>
      <c r="AC384" s="60">
        <v>0</v>
      </c>
      <c r="AD384" s="60">
        <v>0</v>
      </c>
      <c r="AE384" s="60">
        <v>0</v>
      </c>
      <c r="AF384" s="70">
        <v>0.04</v>
      </c>
      <c r="AG384" s="71">
        <v>0.16</v>
      </c>
      <c r="AH384" s="71">
        <v>0.2</v>
      </c>
      <c r="AI384" s="71">
        <v>0.04</v>
      </c>
      <c r="AJ384" s="71">
        <v>0.2</v>
      </c>
      <c r="AK384" s="63" t="s">
        <v>25</v>
      </c>
    </row>
    <row r="385" spans="1:37" ht="17.25" thickBot="1">
      <c r="A385" s="72">
        <v>507</v>
      </c>
      <c r="B385" s="57" t="s">
        <v>3136</v>
      </c>
      <c r="C385" s="58" t="s">
        <v>1843</v>
      </c>
      <c r="D385" s="69" t="s">
        <v>1818</v>
      </c>
      <c r="E385" s="58" t="s">
        <v>2342</v>
      </c>
      <c r="F385" s="69" t="s">
        <v>4749</v>
      </c>
      <c r="G385" s="69">
        <v>1999</v>
      </c>
      <c r="H385" s="70">
        <v>14</v>
      </c>
      <c r="I385" s="71">
        <v>3</v>
      </c>
      <c r="J385" s="71">
        <v>405</v>
      </c>
      <c r="K385" s="71">
        <v>4.5</v>
      </c>
      <c r="L385" s="59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60">
        <v>0</v>
      </c>
      <c r="S385" s="60">
        <v>0</v>
      </c>
      <c r="T385" s="70">
        <v>0.5</v>
      </c>
      <c r="U385" s="71">
        <v>0.5</v>
      </c>
      <c r="V385" s="71">
        <v>0.4</v>
      </c>
      <c r="W385" s="71">
        <v>0.9</v>
      </c>
      <c r="X385" s="70">
        <v>14</v>
      </c>
      <c r="Y385" s="71">
        <v>10</v>
      </c>
      <c r="Z385" s="71">
        <v>29</v>
      </c>
      <c r="AA385" s="59">
        <v>0</v>
      </c>
      <c r="AB385" s="60">
        <v>0</v>
      </c>
      <c r="AC385" s="60">
        <v>0</v>
      </c>
      <c r="AD385" s="60">
        <v>0</v>
      </c>
      <c r="AE385" s="60">
        <v>0</v>
      </c>
      <c r="AF385" s="70">
        <v>0.1</v>
      </c>
      <c r="AG385" s="71">
        <v>0.09</v>
      </c>
      <c r="AH385" s="71">
        <v>0.19</v>
      </c>
      <c r="AI385" s="71">
        <v>0.1</v>
      </c>
      <c r="AJ385" s="71">
        <v>0.19</v>
      </c>
      <c r="AK385" s="63" t="s">
        <v>25</v>
      </c>
    </row>
    <row r="386" spans="1:37" ht="17.25" thickBot="1">
      <c r="A386" s="72">
        <v>268</v>
      </c>
      <c r="B386" s="57" t="s">
        <v>225</v>
      </c>
      <c r="C386" s="58" t="s">
        <v>1811</v>
      </c>
      <c r="D386" s="69" t="s">
        <v>104</v>
      </c>
      <c r="E386" s="58" t="s">
        <v>96</v>
      </c>
      <c r="F386" s="69" t="s">
        <v>4553</v>
      </c>
      <c r="G386" s="69">
        <v>1993</v>
      </c>
      <c r="H386" s="70">
        <v>7</v>
      </c>
      <c r="I386" s="71">
        <v>4</v>
      </c>
      <c r="J386" s="71">
        <v>404</v>
      </c>
      <c r="K386" s="71">
        <v>4.5</v>
      </c>
      <c r="L386" s="70">
        <v>1</v>
      </c>
      <c r="M386" s="60">
        <v>0</v>
      </c>
      <c r="N386" s="71">
        <v>1</v>
      </c>
      <c r="O386" s="71">
        <v>1</v>
      </c>
      <c r="P386" s="60">
        <v>0</v>
      </c>
      <c r="Q386" s="60">
        <v>0</v>
      </c>
      <c r="R386" s="71">
        <v>1</v>
      </c>
      <c r="S386" s="60">
        <v>0</v>
      </c>
      <c r="T386" s="70">
        <v>0.7</v>
      </c>
      <c r="U386" s="71">
        <v>0.7</v>
      </c>
      <c r="V386" s="60">
        <v>0</v>
      </c>
      <c r="W386" s="71">
        <v>0.7</v>
      </c>
      <c r="X386" s="70">
        <v>3</v>
      </c>
      <c r="Y386" s="71">
        <v>10</v>
      </c>
      <c r="Z386" s="71">
        <v>2</v>
      </c>
      <c r="AA386" s="70">
        <v>0.22</v>
      </c>
      <c r="AB386" s="60">
        <v>0</v>
      </c>
      <c r="AC386" s="71">
        <v>0.22</v>
      </c>
      <c r="AD386" s="71">
        <v>0.22</v>
      </c>
      <c r="AE386" s="71">
        <v>0.22</v>
      </c>
      <c r="AF386" s="70">
        <v>0.15</v>
      </c>
      <c r="AG386" s="60">
        <v>0</v>
      </c>
      <c r="AH386" s="71">
        <v>0.15</v>
      </c>
      <c r="AI386" s="71">
        <v>0.15</v>
      </c>
      <c r="AJ386" s="71">
        <v>0.15</v>
      </c>
      <c r="AK386" s="63" t="s">
        <v>25</v>
      </c>
    </row>
    <row r="387" spans="1:37" ht="17.25" thickBot="1">
      <c r="A387" s="72">
        <v>506</v>
      </c>
      <c r="B387" s="57" t="s">
        <v>337</v>
      </c>
      <c r="C387" s="58" t="s">
        <v>1838</v>
      </c>
      <c r="D387" s="69" t="s">
        <v>1809</v>
      </c>
      <c r="E387" s="58" t="s">
        <v>93</v>
      </c>
      <c r="F387" s="69" t="s">
        <v>4748</v>
      </c>
      <c r="G387" s="69">
        <v>2001</v>
      </c>
      <c r="H387" s="70">
        <v>14</v>
      </c>
      <c r="I387" s="71">
        <v>3</v>
      </c>
      <c r="J387" s="71">
        <v>403</v>
      </c>
      <c r="K387" s="71">
        <v>4.5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71">
        <v>1</v>
      </c>
      <c r="S387" s="60">
        <v>0</v>
      </c>
      <c r="T387" s="70">
        <v>0.1</v>
      </c>
      <c r="U387" s="71">
        <v>0.1</v>
      </c>
      <c r="V387" s="71">
        <v>0.2</v>
      </c>
      <c r="W387" s="71">
        <v>0.2</v>
      </c>
      <c r="X387" s="70">
        <v>4</v>
      </c>
      <c r="Y387" s="71">
        <v>12</v>
      </c>
      <c r="Z387" s="71">
        <v>9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70">
        <v>0.02</v>
      </c>
      <c r="AG387" s="71">
        <v>0.04</v>
      </c>
      <c r="AH387" s="71">
        <v>0.05</v>
      </c>
      <c r="AI387" s="71">
        <v>0.02</v>
      </c>
      <c r="AJ387" s="71">
        <v>0.05</v>
      </c>
      <c r="AK387" s="63" t="s">
        <v>25</v>
      </c>
    </row>
    <row r="388" spans="1:37" ht="17.25" thickBot="1">
      <c r="A388" s="72">
        <v>227</v>
      </c>
      <c r="B388" s="57" t="s">
        <v>204</v>
      </c>
      <c r="C388" s="58" t="s">
        <v>1811</v>
      </c>
      <c r="D388" s="69" t="s">
        <v>104</v>
      </c>
      <c r="E388" s="58" t="s">
        <v>77</v>
      </c>
      <c r="F388" s="69" t="s">
        <v>4379</v>
      </c>
      <c r="G388" s="69">
        <v>1997</v>
      </c>
      <c r="H388" s="70">
        <v>5</v>
      </c>
      <c r="I388" s="71">
        <v>5</v>
      </c>
      <c r="J388" s="71">
        <v>401</v>
      </c>
      <c r="K388" s="71">
        <v>4.5</v>
      </c>
      <c r="L388" s="59">
        <v>0</v>
      </c>
      <c r="M388" s="71">
        <v>1</v>
      </c>
      <c r="N388" s="71">
        <v>1</v>
      </c>
      <c r="O388" s="60">
        <v>0</v>
      </c>
      <c r="P388" s="60">
        <v>0</v>
      </c>
      <c r="Q388" s="60">
        <v>0</v>
      </c>
      <c r="R388" s="71">
        <v>1</v>
      </c>
      <c r="S388" s="60">
        <v>0</v>
      </c>
      <c r="T388" s="70">
        <v>0.1</v>
      </c>
      <c r="U388" s="71">
        <v>0.1</v>
      </c>
      <c r="V388" s="71">
        <v>1</v>
      </c>
      <c r="W388" s="71">
        <v>1.1000000000000001</v>
      </c>
      <c r="X388" s="70">
        <v>13</v>
      </c>
      <c r="Y388" s="71">
        <v>20</v>
      </c>
      <c r="Z388" s="71">
        <v>12</v>
      </c>
      <c r="AA388" s="59">
        <v>0</v>
      </c>
      <c r="AB388" s="71">
        <v>0.22</v>
      </c>
      <c r="AC388" s="71">
        <v>0.22</v>
      </c>
      <c r="AD388" s="60">
        <v>0</v>
      </c>
      <c r="AE388" s="71">
        <v>0.22</v>
      </c>
      <c r="AF388" s="70">
        <v>0.02</v>
      </c>
      <c r="AG388" s="71">
        <v>0.22</v>
      </c>
      <c r="AH388" s="71">
        <v>0.24</v>
      </c>
      <c r="AI388" s="71">
        <v>0.02</v>
      </c>
      <c r="AJ388" s="71">
        <v>0.24</v>
      </c>
      <c r="AK388" s="63" t="s">
        <v>25</v>
      </c>
    </row>
    <row r="389" spans="1:37" ht="17.25" thickBot="1">
      <c r="A389" s="72">
        <v>259</v>
      </c>
      <c r="B389" s="57" t="s">
        <v>2635</v>
      </c>
      <c r="C389" s="58" t="s">
        <v>1824</v>
      </c>
      <c r="D389" s="69" t="s">
        <v>104</v>
      </c>
      <c r="E389" s="58" t="s">
        <v>2599</v>
      </c>
      <c r="F389" s="69" t="s">
        <v>4546</v>
      </c>
      <c r="G389" s="69">
        <v>1997</v>
      </c>
      <c r="H389" s="70">
        <v>8</v>
      </c>
      <c r="I389" s="71">
        <v>4</v>
      </c>
      <c r="J389" s="71">
        <v>400</v>
      </c>
      <c r="K389" s="71">
        <v>4.4000000000000004</v>
      </c>
      <c r="L389" s="70">
        <v>1</v>
      </c>
      <c r="M389" s="60">
        <v>0</v>
      </c>
      <c r="N389" s="71">
        <v>1</v>
      </c>
      <c r="O389" s="71">
        <v>1</v>
      </c>
      <c r="P389" s="60">
        <v>0</v>
      </c>
      <c r="Q389" s="60">
        <v>0</v>
      </c>
      <c r="R389" s="71">
        <v>1</v>
      </c>
      <c r="S389" s="60">
        <v>0</v>
      </c>
      <c r="T389" s="70">
        <v>0.3</v>
      </c>
      <c r="U389" s="71">
        <v>0.3</v>
      </c>
      <c r="V389" s="60">
        <v>0</v>
      </c>
      <c r="W389" s="71">
        <v>0.3</v>
      </c>
      <c r="X389" s="59">
        <v>0</v>
      </c>
      <c r="Y389" s="71">
        <v>7</v>
      </c>
      <c r="Z389" s="71">
        <v>1</v>
      </c>
      <c r="AA389" s="70">
        <v>0.23</v>
      </c>
      <c r="AB389" s="60">
        <v>0</v>
      </c>
      <c r="AC389" s="71">
        <v>0.23</v>
      </c>
      <c r="AD389" s="71">
        <v>0.23</v>
      </c>
      <c r="AE389" s="71">
        <v>0.23</v>
      </c>
      <c r="AF389" s="70">
        <v>0.06</v>
      </c>
      <c r="AG389" s="60">
        <v>0</v>
      </c>
      <c r="AH389" s="71">
        <v>0.06</v>
      </c>
      <c r="AI389" s="71">
        <v>0.06</v>
      </c>
      <c r="AJ389" s="71">
        <v>0.06</v>
      </c>
      <c r="AK389" s="63" t="s">
        <v>25</v>
      </c>
    </row>
    <row r="390" spans="1:37" ht="17.25" thickBot="1">
      <c r="A390" s="72">
        <v>350</v>
      </c>
      <c r="B390" s="57" t="s">
        <v>267</v>
      </c>
      <c r="C390" s="58" t="s">
        <v>1811</v>
      </c>
      <c r="D390" s="69" t="s">
        <v>103</v>
      </c>
      <c r="E390" s="58" t="s">
        <v>69</v>
      </c>
      <c r="F390" s="69" t="s">
        <v>4621</v>
      </c>
      <c r="G390" s="69">
        <v>1999</v>
      </c>
      <c r="H390" s="70">
        <v>8</v>
      </c>
      <c r="I390" s="71">
        <v>4</v>
      </c>
      <c r="J390" s="71">
        <v>400</v>
      </c>
      <c r="K390" s="71">
        <v>4.4000000000000004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71">
        <v>1</v>
      </c>
      <c r="S390" s="60">
        <v>0</v>
      </c>
      <c r="T390" s="70">
        <v>0.2</v>
      </c>
      <c r="U390" s="71">
        <v>0.2</v>
      </c>
      <c r="V390" s="71">
        <v>0.2</v>
      </c>
      <c r="W390" s="71">
        <v>0.4</v>
      </c>
      <c r="X390" s="70">
        <v>6</v>
      </c>
      <c r="Y390" s="71">
        <v>15</v>
      </c>
      <c r="Z390" s="71">
        <v>26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70">
        <v>0.05</v>
      </c>
      <c r="AG390" s="71">
        <v>0.04</v>
      </c>
      <c r="AH390" s="71">
        <v>0.09</v>
      </c>
      <c r="AI390" s="71">
        <v>0.05</v>
      </c>
      <c r="AJ390" s="71">
        <v>0.09</v>
      </c>
      <c r="AK390" s="63" t="s">
        <v>25</v>
      </c>
    </row>
    <row r="391" spans="1:37" ht="17.25" thickBot="1">
      <c r="A391" s="72">
        <v>252</v>
      </c>
      <c r="B391" s="57" t="s">
        <v>217</v>
      </c>
      <c r="C391" s="58" t="s">
        <v>1811</v>
      </c>
      <c r="D391" s="69" t="s">
        <v>1846</v>
      </c>
      <c r="E391" s="58" t="s">
        <v>91</v>
      </c>
      <c r="F391" s="69" t="s">
        <v>4540</v>
      </c>
      <c r="G391" s="69">
        <v>2000</v>
      </c>
      <c r="H391" s="70">
        <v>9</v>
      </c>
      <c r="I391" s="71">
        <v>4</v>
      </c>
      <c r="J391" s="71">
        <v>399</v>
      </c>
      <c r="K391" s="71">
        <v>4.4000000000000004</v>
      </c>
      <c r="L391" s="59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71">
        <v>1</v>
      </c>
      <c r="S391" s="60">
        <v>0</v>
      </c>
      <c r="T391" s="70">
        <v>0.2</v>
      </c>
      <c r="U391" s="71">
        <v>0.2</v>
      </c>
      <c r="V391" s="60">
        <v>0</v>
      </c>
      <c r="W391" s="71">
        <v>0.2</v>
      </c>
      <c r="X391" s="70">
        <v>10</v>
      </c>
      <c r="Y391" s="71">
        <v>12</v>
      </c>
      <c r="Z391" s="71">
        <v>21</v>
      </c>
      <c r="AA391" s="59">
        <v>0</v>
      </c>
      <c r="AB391" s="60">
        <v>0</v>
      </c>
      <c r="AC391" s="60">
        <v>0</v>
      </c>
      <c r="AD391" s="60">
        <v>0</v>
      </c>
      <c r="AE391" s="60">
        <v>0</v>
      </c>
      <c r="AF391" s="70">
        <v>0.03</v>
      </c>
      <c r="AG391" s="60">
        <v>0</v>
      </c>
      <c r="AH391" s="71">
        <v>0.03</v>
      </c>
      <c r="AI391" s="71">
        <v>0.03</v>
      </c>
      <c r="AJ391" s="71">
        <v>0.03</v>
      </c>
      <c r="AK391" s="63" t="s">
        <v>25</v>
      </c>
    </row>
    <row r="392" spans="1:37" ht="17.25" thickBot="1">
      <c r="A392" s="72">
        <v>300</v>
      </c>
      <c r="B392" s="57" t="s">
        <v>2643</v>
      </c>
      <c r="C392" s="58" t="s">
        <v>1811</v>
      </c>
      <c r="D392" s="69" t="s">
        <v>1832</v>
      </c>
      <c r="E392" s="58" t="s">
        <v>2343</v>
      </c>
      <c r="F392" s="69" t="s">
        <v>4582</v>
      </c>
      <c r="G392" s="69">
        <v>1997</v>
      </c>
      <c r="H392" s="70">
        <v>8</v>
      </c>
      <c r="I392" s="71">
        <v>3</v>
      </c>
      <c r="J392" s="71">
        <v>399</v>
      </c>
      <c r="K392" s="71">
        <v>4.4000000000000004</v>
      </c>
      <c r="L392" s="59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71">
        <v>1</v>
      </c>
      <c r="S392" s="60">
        <v>0</v>
      </c>
      <c r="T392" s="70">
        <v>0.6</v>
      </c>
      <c r="U392" s="71">
        <v>0.6</v>
      </c>
      <c r="V392" s="71">
        <v>0.7</v>
      </c>
      <c r="W392" s="71">
        <v>1.3</v>
      </c>
      <c r="X392" s="70">
        <v>4</v>
      </c>
      <c r="Y392" s="71">
        <v>9</v>
      </c>
      <c r="Z392" s="71">
        <v>7</v>
      </c>
      <c r="AA392" s="59">
        <v>0</v>
      </c>
      <c r="AB392" s="60">
        <v>0</v>
      </c>
      <c r="AC392" s="60">
        <v>0</v>
      </c>
      <c r="AD392" s="60">
        <v>0</v>
      </c>
      <c r="AE392" s="60">
        <v>0</v>
      </c>
      <c r="AF392" s="70">
        <v>0.13</v>
      </c>
      <c r="AG392" s="71">
        <v>0.16</v>
      </c>
      <c r="AH392" s="71">
        <v>0.28999999999999998</v>
      </c>
      <c r="AI392" s="71">
        <v>0.13</v>
      </c>
      <c r="AJ392" s="71">
        <v>0.28999999999999998</v>
      </c>
      <c r="AK392" s="63" t="s">
        <v>25</v>
      </c>
    </row>
    <row r="393" spans="1:37" ht="17.25" thickBot="1">
      <c r="A393" s="72">
        <v>389</v>
      </c>
      <c r="B393" s="57" t="s">
        <v>3130</v>
      </c>
      <c r="C393" s="58" t="s">
        <v>1843</v>
      </c>
      <c r="D393" s="69" t="s">
        <v>102</v>
      </c>
      <c r="E393" s="58" t="s">
        <v>87</v>
      </c>
      <c r="F393" s="69" t="s">
        <v>4655</v>
      </c>
      <c r="G393" s="69">
        <v>1995</v>
      </c>
      <c r="H393" s="70">
        <v>14</v>
      </c>
      <c r="I393" s="71">
        <v>4</v>
      </c>
      <c r="J393" s="71">
        <v>398</v>
      </c>
      <c r="K393" s="71">
        <v>4.4000000000000004</v>
      </c>
      <c r="L393" s="59">
        <v>0</v>
      </c>
      <c r="M393" s="71">
        <v>1</v>
      </c>
      <c r="N393" s="71">
        <v>1</v>
      </c>
      <c r="O393" s="60">
        <v>0</v>
      </c>
      <c r="P393" s="60">
        <v>0</v>
      </c>
      <c r="Q393" s="60">
        <v>0</v>
      </c>
      <c r="R393" s="71">
        <v>1</v>
      </c>
      <c r="S393" s="60">
        <v>0</v>
      </c>
      <c r="T393" s="70">
        <v>0.7</v>
      </c>
      <c r="U393" s="71">
        <v>0.7</v>
      </c>
      <c r="V393" s="71">
        <v>1.8</v>
      </c>
      <c r="W393" s="71">
        <v>2.4</v>
      </c>
      <c r="X393" s="70">
        <v>11</v>
      </c>
      <c r="Y393" s="71">
        <v>10</v>
      </c>
      <c r="Z393" s="71">
        <v>22</v>
      </c>
      <c r="AA393" s="59">
        <v>0</v>
      </c>
      <c r="AB393" s="71">
        <v>0.23</v>
      </c>
      <c r="AC393" s="71">
        <v>0.23</v>
      </c>
      <c r="AD393" s="60">
        <v>0</v>
      </c>
      <c r="AE393" s="71">
        <v>0.23</v>
      </c>
      <c r="AF393" s="70">
        <v>0.15</v>
      </c>
      <c r="AG393" s="71">
        <v>0.4</v>
      </c>
      <c r="AH393" s="71">
        <v>0.55000000000000004</v>
      </c>
      <c r="AI393" s="71">
        <v>0.15</v>
      </c>
      <c r="AJ393" s="71">
        <v>0.55000000000000004</v>
      </c>
      <c r="AK393" s="63" t="s">
        <v>25</v>
      </c>
    </row>
    <row r="394" spans="1:37" ht="17.25" thickBot="1">
      <c r="A394" s="72">
        <v>244</v>
      </c>
      <c r="B394" s="57" t="s">
        <v>212</v>
      </c>
      <c r="C394" s="58" t="s">
        <v>1811</v>
      </c>
      <c r="D394" s="69" t="s">
        <v>104</v>
      </c>
      <c r="E394" s="58" t="s">
        <v>81</v>
      </c>
      <c r="F394" s="69" t="s">
        <v>4533</v>
      </c>
      <c r="G394" s="69">
        <v>1999</v>
      </c>
      <c r="H394" s="70">
        <v>8</v>
      </c>
      <c r="I394" s="71">
        <v>5</v>
      </c>
      <c r="J394" s="71">
        <v>388</v>
      </c>
      <c r="K394" s="71">
        <v>4.3</v>
      </c>
      <c r="L394" s="59">
        <v>0</v>
      </c>
      <c r="M394" s="71">
        <v>1</v>
      </c>
      <c r="N394" s="71">
        <v>1</v>
      </c>
      <c r="O394" s="60">
        <v>0</v>
      </c>
      <c r="P394" s="60">
        <v>0</v>
      </c>
      <c r="Q394" s="60">
        <v>0</v>
      </c>
      <c r="R394" s="71">
        <v>2</v>
      </c>
      <c r="S394" s="71">
        <v>1</v>
      </c>
      <c r="T394" s="70">
        <v>0.3</v>
      </c>
      <c r="U394" s="71">
        <v>0.3</v>
      </c>
      <c r="V394" s="71">
        <v>1.5</v>
      </c>
      <c r="W394" s="71">
        <v>1.8</v>
      </c>
      <c r="X394" s="70">
        <v>19</v>
      </c>
      <c r="Y394" s="71">
        <v>20</v>
      </c>
      <c r="Z394" s="71">
        <v>33</v>
      </c>
      <c r="AA394" s="59">
        <v>0</v>
      </c>
      <c r="AB394" s="71">
        <v>0.23</v>
      </c>
      <c r="AC394" s="71">
        <v>0.23</v>
      </c>
      <c r="AD394" s="60">
        <v>0</v>
      </c>
      <c r="AE394" s="71">
        <v>0.23</v>
      </c>
      <c r="AF394" s="70">
        <v>7.0000000000000007E-2</v>
      </c>
      <c r="AG394" s="71">
        <v>0.34</v>
      </c>
      <c r="AH394" s="71">
        <v>0.41</v>
      </c>
      <c r="AI394" s="71">
        <v>7.0000000000000007E-2</v>
      </c>
      <c r="AJ394" s="71">
        <v>0.41</v>
      </c>
      <c r="AK394" s="63" t="s">
        <v>25</v>
      </c>
    </row>
    <row r="395" spans="1:37" ht="17.25" thickBot="1">
      <c r="A395" s="72">
        <v>2</v>
      </c>
      <c r="B395" s="57" t="s">
        <v>2601</v>
      </c>
      <c r="C395" s="58" t="s">
        <v>1829</v>
      </c>
      <c r="D395" s="69" t="s">
        <v>1818</v>
      </c>
      <c r="E395" s="58" t="s">
        <v>2343</v>
      </c>
      <c r="F395" s="69" t="s">
        <v>4314</v>
      </c>
      <c r="G395" s="69">
        <v>2002</v>
      </c>
      <c r="H395" s="70">
        <v>8</v>
      </c>
      <c r="I395" s="71">
        <v>3</v>
      </c>
      <c r="J395" s="71">
        <v>387</v>
      </c>
      <c r="K395" s="71">
        <v>4.3</v>
      </c>
      <c r="L395" s="59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60">
        <v>0</v>
      </c>
      <c r="S395" s="60">
        <v>0</v>
      </c>
      <c r="T395" s="70">
        <v>0.3</v>
      </c>
      <c r="U395" s="71">
        <v>0.3</v>
      </c>
      <c r="V395" s="71">
        <v>0.5</v>
      </c>
      <c r="W395" s="71">
        <v>0.8</v>
      </c>
      <c r="X395" s="70">
        <v>7</v>
      </c>
      <c r="Y395" s="71">
        <v>9</v>
      </c>
      <c r="Z395" s="71">
        <v>14</v>
      </c>
      <c r="AA395" s="59">
        <v>0</v>
      </c>
      <c r="AB395" s="60">
        <v>0</v>
      </c>
      <c r="AC395" s="60">
        <v>0</v>
      </c>
      <c r="AD395" s="60">
        <v>0</v>
      </c>
      <c r="AE395" s="60">
        <v>0</v>
      </c>
      <c r="AF395" s="70">
        <v>0.06</v>
      </c>
      <c r="AG395" s="71">
        <v>0.13</v>
      </c>
      <c r="AH395" s="71">
        <v>0.19</v>
      </c>
      <c r="AI395" s="71">
        <v>0.06</v>
      </c>
      <c r="AJ395" s="71">
        <v>0.19</v>
      </c>
      <c r="AK395" s="63" t="s">
        <v>25</v>
      </c>
    </row>
    <row r="396" spans="1:37" ht="17.25" thickBot="1">
      <c r="A396" s="72">
        <v>447</v>
      </c>
      <c r="B396" s="57" t="s">
        <v>309</v>
      </c>
      <c r="C396" s="58" t="s">
        <v>1811</v>
      </c>
      <c r="D396" s="69" t="s">
        <v>103</v>
      </c>
      <c r="E396" s="58" t="s">
        <v>95</v>
      </c>
      <c r="F396" s="69" t="s">
        <v>4696</v>
      </c>
      <c r="G396" s="69">
        <v>1995</v>
      </c>
      <c r="H396" s="70">
        <v>11</v>
      </c>
      <c r="I396" s="71">
        <v>3</v>
      </c>
      <c r="J396" s="71">
        <v>386</v>
      </c>
      <c r="K396" s="71">
        <v>4.3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60">
        <v>0</v>
      </c>
      <c r="S396" s="60">
        <v>0</v>
      </c>
      <c r="T396" s="70">
        <v>0.1</v>
      </c>
      <c r="U396" s="71">
        <v>0.1</v>
      </c>
      <c r="V396" s="71">
        <v>0.2</v>
      </c>
      <c r="W396" s="71">
        <v>0.3</v>
      </c>
      <c r="X396" s="70">
        <v>6</v>
      </c>
      <c r="Y396" s="71">
        <v>20</v>
      </c>
      <c r="Z396" s="71">
        <v>3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70">
        <v>0.02</v>
      </c>
      <c r="AG396" s="71">
        <v>0.06</v>
      </c>
      <c r="AH396" s="71">
        <v>0.08</v>
      </c>
      <c r="AI396" s="71">
        <v>0.02</v>
      </c>
      <c r="AJ396" s="71">
        <v>0.08</v>
      </c>
      <c r="AK396" s="63" t="s">
        <v>25</v>
      </c>
    </row>
    <row r="397" spans="1:37" ht="17.25" thickBot="1">
      <c r="A397" s="72">
        <v>51</v>
      </c>
      <c r="B397" s="57" t="s">
        <v>2609</v>
      </c>
      <c r="C397" s="58" t="s">
        <v>1865</v>
      </c>
      <c r="D397" s="69" t="s">
        <v>103</v>
      </c>
      <c r="E397" s="58" t="s">
        <v>2343</v>
      </c>
      <c r="F397" s="69" t="s">
        <v>4358</v>
      </c>
      <c r="G397" s="69">
        <v>2001</v>
      </c>
      <c r="H397" s="70">
        <v>11</v>
      </c>
      <c r="I397" s="71">
        <v>4</v>
      </c>
      <c r="J397" s="71">
        <v>366</v>
      </c>
      <c r="K397" s="71">
        <v>4.0999999999999996</v>
      </c>
      <c r="L397" s="59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71">
        <v>2</v>
      </c>
      <c r="S397" s="60">
        <v>0</v>
      </c>
      <c r="T397" s="70">
        <v>0.7</v>
      </c>
      <c r="U397" s="71">
        <v>0.7</v>
      </c>
      <c r="V397" s="71">
        <v>0.3</v>
      </c>
      <c r="W397" s="71">
        <v>1</v>
      </c>
      <c r="X397" s="70">
        <v>2</v>
      </c>
      <c r="Y397" s="71">
        <v>9</v>
      </c>
      <c r="Z397" s="71">
        <v>17</v>
      </c>
      <c r="AA397" s="59">
        <v>0</v>
      </c>
      <c r="AB397" s="60">
        <v>0</v>
      </c>
      <c r="AC397" s="60">
        <v>0</v>
      </c>
      <c r="AD397" s="60">
        <v>0</v>
      </c>
      <c r="AE397" s="60">
        <v>0</v>
      </c>
      <c r="AF397" s="70">
        <v>0.17</v>
      </c>
      <c r="AG397" s="71">
        <v>7.0000000000000007E-2</v>
      </c>
      <c r="AH397" s="71">
        <v>0.24</v>
      </c>
      <c r="AI397" s="71">
        <v>0.17</v>
      </c>
      <c r="AJ397" s="71">
        <v>0.24</v>
      </c>
      <c r="AK397" s="63" t="s">
        <v>25</v>
      </c>
    </row>
    <row r="398" spans="1:37" ht="17.25" thickBot="1">
      <c r="A398" s="72">
        <v>121</v>
      </c>
      <c r="B398" s="57" t="s">
        <v>155</v>
      </c>
      <c r="C398" s="58" t="s">
        <v>1824</v>
      </c>
      <c r="D398" s="69" t="s">
        <v>103</v>
      </c>
      <c r="E398" s="58" t="s">
        <v>77</v>
      </c>
      <c r="F398" s="69" t="s">
        <v>4421</v>
      </c>
      <c r="G398" s="69">
        <v>2000</v>
      </c>
      <c r="H398" s="70">
        <v>14</v>
      </c>
      <c r="I398" s="71">
        <v>2</v>
      </c>
      <c r="J398" s="71">
        <v>362</v>
      </c>
      <c r="K398" s="71">
        <v>4</v>
      </c>
      <c r="L398" s="59">
        <v>0</v>
      </c>
      <c r="M398" s="71">
        <v>1</v>
      </c>
      <c r="N398" s="71">
        <v>1</v>
      </c>
      <c r="O398" s="60">
        <v>0</v>
      </c>
      <c r="P398" s="60">
        <v>0</v>
      </c>
      <c r="Q398" s="60">
        <v>0</v>
      </c>
      <c r="R398" s="60">
        <v>0</v>
      </c>
      <c r="S398" s="60">
        <v>0</v>
      </c>
      <c r="T398" s="70">
        <v>0.6</v>
      </c>
      <c r="U398" s="71">
        <v>0.6</v>
      </c>
      <c r="V398" s="71">
        <v>0.8</v>
      </c>
      <c r="W398" s="71">
        <v>1.4</v>
      </c>
      <c r="X398" s="70">
        <v>6</v>
      </c>
      <c r="Y398" s="71">
        <v>32</v>
      </c>
      <c r="Z398" s="71">
        <v>18</v>
      </c>
      <c r="AA398" s="59">
        <v>0</v>
      </c>
      <c r="AB398" s="71">
        <v>0.25</v>
      </c>
      <c r="AC398" s="71">
        <v>0.25</v>
      </c>
      <c r="AD398" s="60">
        <v>0</v>
      </c>
      <c r="AE398" s="71">
        <v>0.25</v>
      </c>
      <c r="AF398" s="70">
        <v>0.15</v>
      </c>
      <c r="AG398" s="71">
        <v>0.19</v>
      </c>
      <c r="AH398" s="71">
        <v>0.34</v>
      </c>
      <c r="AI398" s="71">
        <v>0.15</v>
      </c>
      <c r="AJ398" s="71">
        <v>0.34</v>
      </c>
      <c r="AK398" s="63" t="s">
        <v>25</v>
      </c>
    </row>
    <row r="399" spans="1:37" ht="17.25" thickBot="1">
      <c r="A399" s="72">
        <v>44</v>
      </c>
      <c r="B399" s="57" t="s">
        <v>126</v>
      </c>
      <c r="C399" s="58" t="s">
        <v>1811</v>
      </c>
      <c r="D399" s="69" t="s">
        <v>102</v>
      </c>
      <c r="E399" s="58" t="s">
        <v>67</v>
      </c>
      <c r="F399" s="69" t="s">
        <v>4352</v>
      </c>
      <c r="G399" s="69">
        <v>1997</v>
      </c>
      <c r="H399" s="70">
        <v>11</v>
      </c>
      <c r="I399" s="71">
        <v>3</v>
      </c>
      <c r="J399" s="71">
        <v>360</v>
      </c>
      <c r="K399" s="71">
        <v>4</v>
      </c>
      <c r="L399" s="70">
        <v>2</v>
      </c>
      <c r="M399" s="71">
        <v>1</v>
      </c>
      <c r="N399" s="71">
        <v>3</v>
      </c>
      <c r="O399" s="71">
        <v>2</v>
      </c>
      <c r="P399" s="60">
        <v>0</v>
      </c>
      <c r="Q399" s="60">
        <v>0</v>
      </c>
      <c r="R399" s="71">
        <v>1</v>
      </c>
      <c r="S399" s="60">
        <v>0</v>
      </c>
      <c r="T399" s="70">
        <v>1.2</v>
      </c>
      <c r="U399" s="71">
        <v>1.2</v>
      </c>
      <c r="V399" s="71">
        <v>0.9</v>
      </c>
      <c r="W399" s="71">
        <v>2</v>
      </c>
      <c r="X399" s="70">
        <v>26</v>
      </c>
      <c r="Y399" s="71">
        <v>13</v>
      </c>
      <c r="Z399" s="71">
        <v>38</v>
      </c>
      <c r="AA399" s="70">
        <v>0.5</v>
      </c>
      <c r="AB399" s="71">
        <v>0.25</v>
      </c>
      <c r="AC399" s="71">
        <v>0.75</v>
      </c>
      <c r="AD399" s="71">
        <v>0.5</v>
      </c>
      <c r="AE399" s="71">
        <v>0.75</v>
      </c>
      <c r="AF399" s="70">
        <v>0.28999999999999998</v>
      </c>
      <c r="AG399" s="71">
        <v>0.22</v>
      </c>
      <c r="AH399" s="71">
        <v>0.51</v>
      </c>
      <c r="AI399" s="71">
        <v>0.28999999999999998</v>
      </c>
      <c r="AJ399" s="71">
        <v>0.51</v>
      </c>
      <c r="AK399" s="63" t="s">
        <v>25</v>
      </c>
    </row>
    <row r="400" spans="1:37" ht="17.25" thickBot="1">
      <c r="A400" s="72">
        <v>306</v>
      </c>
      <c r="B400" s="57" t="s">
        <v>1780</v>
      </c>
      <c r="C400" s="58" t="s">
        <v>1811</v>
      </c>
      <c r="D400" s="69" t="s">
        <v>102</v>
      </c>
      <c r="E400" s="58" t="s">
        <v>81</v>
      </c>
      <c r="F400" s="69" t="s">
        <v>4585</v>
      </c>
      <c r="G400" s="69">
        <v>2002</v>
      </c>
      <c r="H400" s="70">
        <v>12</v>
      </c>
      <c r="I400" s="71">
        <v>4</v>
      </c>
      <c r="J400" s="71">
        <v>349</v>
      </c>
      <c r="K400" s="71">
        <v>3.9</v>
      </c>
      <c r="L400" s="70">
        <v>2</v>
      </c>
      <c r="M400" s="60">
        <v>0</v>
      </c>
      <c r="N400" s="71">
        <v>2</v>
      </c>
      <c r="O400" s="71">
        <v>1</v>
      </c>
      <c r="P400" s="71">
        <v>1</v>
      </c>
      <c r="Q400" s="71">
        <v>1</v>
      </c>
      <c r="R400" s="71">
        <v>1</v>
      </c>
      <c r="S400" s="60">
        <v>0</v>
      </c>
      <c r="T400" s="70">
        <v>1.2</v>
      </c>
      <c r="U400" s="71">
        <v>0.4</v>
      </c>
      <c r="V400" s="71">
        <v>0.6</v>
      </c>
      <c r="W400" s="71">
        <v>1</v>
      </c>
      <c r="X400" s="70">
        <v>29</v>
      </c>
      <c r="Y400" s="71">
        <v>16</v>
      </c>
      <c r="Z400" s="71">
        <v>54</v>
      </c>
      <c r="AA400" s="70">
        <v>0.52</v>
      </c>
      <c r="AB400" s="60">
        <v>0</v>
      </c>
      <c r="AC400" s="71">
        <v>0.52</v>
      </c>
      <c r="AD400" s="71">
        <v>0.26</v>
      </c>
      <c r="AE400" s="71">
        <v>0.26</v>
      </c>
      <c r="AF400" s="70">
        <v>0.3</v>
      </c>
      <c r="AG400" s="71">
        <v>0.15</v>
      </c>
      <c r="AH400" s="71">
        <v>0.46</v>
      </c>
      <c r="AI400" s="71">
        <v>0.1</v>
      </c>
      <c r="AJ400" s="71">
        <v>0.25</v>
      </c>
      <c r="AK400" s="63" t="s">
        <v>25</v>
      </c>
    </row>
    <row r="401" spans="1:37" ht="17.25" thickBot="1">
      <c r="A401" s="72">
        <v>161</v>
      </c>
      <c r="B401" s="57" t="s">
        <v>2679</v>
      </c>
      <c r="C401" s="58" t="s">
        <v>1828</v>
      </c>
      <c r="D401" s="69" t="s">
        <v>104</v>
      </c>
      <c r="E401" s="58" t="s">
        <v>2342</v>
      </c>
      <c r="F401" s="69" t="s">
        <v>4458</v>
      </c>
      <c r="G401" s="69">
        <v>1998</v>
      </c>
      <c r="H401" s="70">
        <v>6</v>
      </c>
      <c r="I401" s="71">
        <v>4</v>
      </c>
      <c r="J401" s="71">
        <v>325</v>
      </c>
      <c r="K401" s="71">
        <v>3.6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71">
        <v>2</v>
      </c>
      <c r="S401" s="60">
        <v>0</v>
      </c>
      <c r="T401" s="70">
        <v>0.1</v>
      </c>
      <c r="U401" s="71">
        <v>0.1</v>
      </c>
      <c r="V401" s="71">
        <v>0.1</v>
      </c>
      <c r="W401" s="71">
        <v>0.1</v>
      </c>
      <c r="X401" s="70">
        <v>2</v>
      </c>
      <c r="Y401" s="71">
        <v>9</v>
      </c>
      <c r="Z401" s="60">
        <v>0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70">
        <v>0.02</v>
      </c>
      <c r="AG401" s="71">
        <v>0.02</v>
      </c>
      <c r="AH401" s="71">
        <v>0.04</v>
      </c>
      <c r="AI401" s="71">
        <v>0.02</v>
      </c>
      <c r="AJ401" s="71">
        <v>0.04</v>
      </c>
      <c r="AK401" s="63" t="s">
        <v>25</v>
      </c>
    </row>
    <row r="402" spans="1:37" ht="17.25" thickBot="1">
      <c r="A402" s="72">
        <v>45</v>
      </c>
      <c r="B402" s="57" t="s">
        <v>2607</v>
      </c>
      <c r="C402" s="58" t="s">
        <v>1811</v>
      </c>
      <c r="D402" s="69" t="s">
        <v>1832</v>
      </c>
      <c r="E402" s="58" t="s">
        <v>2343</v>
      </c>
      <c r="F402" s="69" t="s">
        <v>4353</v>
      </c>
      <c r="G402" s="69">
        <v>1988</v>
      </c>
      <c r="H402" s="70">
        <v>8</v>
      </c>
      <c r="I402" s="71">
        <v>3</v>
      </c>
      <c r="J402" s="71">
        <v>321</v>
      </c>
      <c r="K402" s="71">
        <v>3.6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71">
        <v>1</v>
      </c>
      <c r="S402" s="60">
        <v>0</v>
      </c>
      <c r="T402" s="70">
        <v>0.1</v>
      </c>
      <c r="U402" s="71">
        <v>0.1</v>
      </c>
      <c r="V402" s="71">
        <v>0.3</v>
      </c>
      <c r="W402" s="71">
        <v>0.4</v>
      </c>
      <c r="X402" s="70">
        <v>1</v>
      </c>
      <c r="Y402" s="71">
        <v>7</v>
      </c>
      <c r="Z402" s="71">
        <v>6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70">
        <v>0.04</v>
      </c>
      <c r="AG402" s="71">
        <v>7.0000000000000007E-2</v>
      </c>
      <c r="AH402" s="71">
        <v>0.1</v>
      </c>
      <c r="AI402" s="71">
        <v>0.04</v>
      </c>
      <c r="AJ402" s="71">
        <v>0.1</v>
      </c>
      <c r="AK402" s="63" t="s">
        <v>25</v>
      </c>
    </row>
    <row r="403" spans="1:37" ht="17.25" thickBot="1">
      <c r="A403" s="72">
        <v>209</v>
      </c>
      <c r="B403" s="57" t="s">
        <v>3849</v>
      </c>
      <c r="C403" s="58" t="s">
        <v>1842</v>
      </c>
      <c r="D403" s="69" t="s">
        <v>111</v>
      </c>
      <c r="E403" s="58" t="s">
        <v>2343</v>
      </c>
      <c r="F403" s="69" t="s">
        <v>4504</v>
      </c>
      <c r="G403" s="69">
        <v>1996</v>
      </c>
      <c r="H403" s="70">
        <v>4</v>
      </c>
      <c r="I403" s="71">
        <v>4</v>
      </c>
      <c r="J403" s="71">
        <v>321</v>
      </c>
      <c r="K403" s="71">
        <v>3.6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71">
        <v>1</v>
      </c>
      <c r="S403" s="60">
        <v>0</v>
      </c>
      <c r="T403" s="59">
        <v>0</v>
      </c>
      <c r="U403" s="60">
        <v>0</v>
      </c>
      <c r="V403" s="60">
        <v>0</v>
      </c>
      <c r="W403" s="60">
        <v>0</v>
      </c>
      <c r="X403" s="59">
        <v>0</v>
      </c>
      <c r="Y403" s="60">
        <v>0</v>
      </c>
      <c r="Z403" s="60">
        <v>0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59">
        <v>0</v>
      </c>
      <c r="AG403" s="60">
        <v>0</v>
      </c>
      <c r="AH403" s="60">
        <v>0</v>
      </c>
      <c r="AI403" s="60">
        <v>0</v>
      </c>
      <c r="AJ403" s="60">
        <v>0</v>
      </c>
      <c r="AK403" s="63" t="s">
        <v>25</v>
      </c>
    </row>
    <row r="404" spans="1:37" ht="17.25" thickBot="1">
      <c r="A404" s="72">
        <v>379</v>
      </c>
      <c r="B404" s="57" t="s">
        <v>281</v>
      </c>
      <c r="C404" s="58" t="s">
        <v>1851</v>
      </c>
      <c r="D404" s="69" t="s">
        <v>104</v>
      </c>
      <c r="E404" s="58" t="s">
        <v>91</v>
      </c>
      <c r="F404" s="69" t="s">
        <v>4645</v>
      </c>
      <c r="G404" s="69">
        <v>1988</v>
      </c>
      <c r="H404" s="70">
        <v>7</v>
      </c>
      <c r="I404" s="71">
        <v>3</v>
      </c>
      <c r="J404" s="71">
        <v>321</v>
      </c>
      <c r="K404" s="71">
        <v>3.6</v>
      </c>
      <c r="L404" s="59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60">
        <v>0</v>
      </c>
      <c r="S404" s="60">
        <v>0</v>
      </c>
      <c r="T404" s="59">
        <v>0</v>
      </c>
      <c r="U404" s="60">
        <v>0</v>
      </c>
      <c r="V404" s="60">
        <v>0</v>
      </c>
      <c r="W404" s="60">
        <v>0</v>
      </c>
      <c r="X404" s="59">
        <v>0</v>
      </c>
      <c r="Y404" s="71">
        <v>3</v>
      </c>
      <c r="Z404" s="60">
        <v>0</v>
      </c>
      <c r="AA404" s="59">
        <v>0</v>
      </c>
      <c r="AB404" s="60">
        <v>0</v>
      </c>
      <c r="AC404" s="60">
        <v>0</v>
      </c>
      <c r="AD404" s="60">
        <v>0</v>
      </c>
      <c r="AE404" s="60">
        <v>0</v>
      </c>
      <c r="AF404" s="59">
        <v>0</v>
      </c>
      <c r="AG404" s="60">
        <v>0</v>
      </c>
      <c r="AH404" s="60">
        <v>0</v>
      </c>
      <c r="AI404" s="60">
        <v>0</v>
      </c>
      <c r="AJ404" s="60">
        <v>0</v>
      </c>
      <c r="AK404" s="63" t="s">
        <v>25</v>
      </c>
    </row>
    <row r="405" spans="1:37" ht="17.25" thickBot="1">
      <c r="A405" s="72">
        <v>367</v>
      </c>
      <c r="B405" s="57" t="s">
        <v>3508</v>
      </c>
      <c r="C405" s="58" t="s">
        <v>1813</v>
      </c>
      <c r="D405" s="69" t="s">
        <v>1818</v>
      </c>
      <c r="E405" s="58" t="s">
        <v>81</v>
      </c>
      <c r="F405" s="69" t="s">
        <v>4070</v>
      </c>
      <c r="G405" s="69">
        <v>1997</v>
      </c>
      <c r="H405" s="70">
        <v>7</v>
      </c>
      <c r="I405" s="71">
        <v>2</v>
      </c>
      <c r="J405" s="71">
        <v>319</v>
      </c>
      <c r="K405" s="71">
        <v>3.5</v>
      </c>
      <c r="L405" s="70">
        <v>2</v>
      </c>
      <c r="M405" s="60">
        <v>0</v>
      </c>
      <c r="N405" s="71">
        <v>2</v>
      </c>
      <c r="O405" s="71">
        <v>2</v>
      </c>
      <c r="P405" s="60">
        <v>0</v>
      </c>
      <c r="Q405" s="60">
        <v>0</v>
      </c>
      <c r="R405" s="60">
        <v>0</v>
      </c>
      <c r="S405" s="60">
        <v>0</v>
      </c>
      <c r="T405" s="70">
        <v>1.7</v>
      </c>
      <c r="U405" s="71">
        <v>1.7</v>
      </c>
      <c r="V405" s="71">
        <v>0.1</v>
      </c>
      <c r="W405" s="71">
        <v>1.9</v>
      </c>
      <c r="X405" s="70">
        <v>7</v>
      </c>
      <c r="Y405" s="71">
        <v>9</v>
      </c>
      <c r="Z405" s="71">
        <v>28</v>
      </c>
      <c r="AA405" s="70">
        <v>0.56000000000000005</v>
      </c>
      <c r="AB405" s="60">
        <v>0</v>
      </c>
      <c r="AC405" s="71">
        <v>0.56000000000000005</v>
      </c>
      <c r="AD405" s="71">
        <v>0.56000000000000005</v>
      </c>
      <c r="AE405" s="71">
        <v>0.56000000000000005</v>
      </c>
      <c r="AF405" s="70">
        <v>0.49</v>
      </c>
      <c r="AG405" s="71">
        <v>0.04</v>
      </c>
      <c r="AH405" s="71">
        <v>0.53</v>
      </c>
      <c r="AI405" s="71">
        <v>0.49</v>
      </c>
      <c r="AJ405" s="71">
        <v>0.53</v>
      </c>
      <c r="AK405" s="63" t="s">
        <v>25</v>
      </c>
    </row>
    <row r="406" spans="1:37" ht="17.25" thickBot="1">
      <c r="A406" s="72">
        <v>173</v>
      </c>
      <c r="B406" s="57" t="s">
        <v>92</v>
      </c>
      <c r="C406" s="58" t="s">
        <v>1833</v>
      </c>
      <c r="D406" s="69" t="s">
        <v>111</v>
      </c>
      <c r="E406" s="58" t="s">
        <v>91</v>
      </c>
      <c r="F406" s="69" t="s">
        <v>4471</v>
      </c>
      <c r="G406" s="69">
        <v>1985</v>
      </c>
      <c r="H406" s="70">
        <v>5</v>
      </c>
      <c r="I406" s="71">
        <v>3</v>
      </c>
      <c r="J406" s="71">
        <v>316</v>
      </c>
      <c r="K406" s="71">
        <v>3.5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60">
        <v>0</v>
      </c>
      <c r="S406" s="60">
        <v>0</v>
      </c>
      <c r="T406" s="59">
        <v>0</v>
      </c>
      <c r="U406" s="60">
        <v>0</v>
      </c>
      <c r="V406" s="60">
        <v>0</v>
      </c>
      <c r="W406" s="60">
        <v>0</v>
      </c>
      <c r="X406" s="59">
        <v>0</v>
      </c>
      <c r="Y406" s="71">
        <v>1</v>
      </c>
      <c r="Z406" s="60">
        <v>0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59">
        <v>0</v>
      </c>
      <c r="AG406" s="60">
        <v>0</v>
      </c>
      <c r="AH406" s="60">
        <v>0</v>
      </c>
      <c r="AI406" s="60">
        <v>0</v>
      </c>
      <c r="AJ406" s="60">
        <v>0</v>
      </c>
      <c r="AK406" s="63" t="s">
        <v>25</v>
      </c>
    </row>
    <row r="407" spans="1:37" ht="17.25" thickBot="1">
      <c r="A407" s="72">
        <v>524</v>
      </c>
      <c r="B407" s="57" t="s">
        <v>345</v>
      </c>
      <c r="C407" s="58" t="s">
        <v>1821</v>
      </c>
      <c r="D407" s="69" t="s">
        <v>102</v>
      </c>
      <c r="E407" s="58" t="s">
        <v>75</v>
      </c>
      <c r="F407" s="69" t="s">
        <v>4763</v>
      </c>
      <c r="G407" s="69">
        <v>1995</v>
      </c>
      <c r="H407" s="70">
        <v>13</v>
      </c>
      <c r="I407" s="71">
        <v>2</v>
      </c>
      <c r="J407" s="71">
        <v>315</v>
      </c>
      <c r="K407" s="71">
        <v>3.5</v>
      </c>
      <c r="L407" s="70">
        <v>2</v>
      </c>
      <c r="M407" s="60">
        <v>0</v>
      </c>
      <c r="N407" s="71">
        <v>2</v>
      </c>
      <c r="O407" s="71">
        <v>2</v>
      </c>
      <c r="P407" s="60">
        <v>0</v>
      </c>
      <c r="Q407" s="60">
        <v>0</v>
      </c>
      <c r="R407" s="71">
        <v>2</v>
      </c>
      <c r="S407" s="60">
        <v>0</v>
      </c>
      <c r="T407" s="70">
        <v>1.6</v>
      </c>
      <c r="U407" s="71">
        <v>1.6</v>
      </c>
      <c r="V407" s="71">
        <v>0.8</v>
      </c>
      <c r="W407" s="71">
        <v>2.4</v>
      </c>
      <c r="X407" s="70">
        <v>3</v>
      </c>
      <c r="Y407" s="71">
        <v>3</v>
      </c>
      <c r="Z407" s="71">
        <v>13</v>
      </c>
      <c r="AA407" s="70">
        <v>0.56999999999999995</v>
      </c>
      <c r="AB407" s="60">
        <v>0</v>
      </c>
      <c r="AC407" s="71">
        <v>0.56999999999999995</v>
      </c>
      <c r="AD407" s="71">
        <v>0.56999999999999995</v>
      </c>
      <c r="AE407" s="71">
        <v>0.56999999999999995</v>
      </c>
      <c r="AF407" s="70">
        <v>0.46</v>
      </c>
      <c r="AG407" s="71">
        <v>0.23</v>
      </c>
      <c r="AH407" s="71">
        <v>0.69</v>
      </c>
      <c r="AI407" s="71">
        <v>0.46</v>
      </c>
      <c r="AJ407" s="71">
        <v>0.69</v>
      </c>
      <c r="AK407" s="63" t="s">
        <v>25</v>
      </c>
    </row>
    <row r="408" spans="1:37" ht="17.25" thickBot="1">
      <c r="A408" s="72">
        <v>71</v>
      </c>
      <c r="B408" s="57" t="s">
        <v>3194</v>
      </c>
      <c r="C408" s="58" t="s">
        <v>1811</v>
      </c>
      <c r="D408" s="69" t="s">
        <v>1818</v>
      </c>
      <c r="E408" s="58" t="s">
        <v>2343</v>
      </c>
      <c r="F408" s="69" t="s">
        <v>4376</v>
      </c>
      <c r="G408" s="69">
        <v>2000</v>
      </c>
      <c r="H408" s="70">
        <v>11</v>
      </c>
      <c r="I408" s="71">
        <v>3</v>
      </c>
      <c r="J408" s="71">
        <v>307</v>
      </c>
      <c r="K408" s="71">
        <v>3.4</v>
      </c>
      <c r="L408" s="59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71">
        <v>1</v>
      </c>
      <c r="T408" s="70">
        <v>0.3</v>
      </c>
      <c r="U408" s="71">
        <v>0.3</v>
      </c>
      <c r="V408" s="71">
        <v>0.1</v>
      </c>
      <c r="W408" s="71">
        <v>0.4</v>
      </c>
      <c r="X408" s="70">
        <v>1</v>
      </c>
      <c r="Y408" s="71">
        <v>2</v>
      </c>
      <c r="Z408" s="71">
        <v>17</v>
      </c>
      <c r="AA408" s="59">
        <v>0</v>
      </c>
      <c r="AB408" s="60">
        <v>0</v>
      </c>
      <c r="AC408" s="60">
        <v>0</v>
      </c>
      <c r="AD408" s="60">
        <v>0</v>
      </c>
      <c r="AE408" s="60">
        <v>0</v>
      </c>
      <c r="AF408" s="70">
        <v>0.08</v>
      </c>
      <c r="AG408" s="71">
        <v>0.03</v>
      </c>
      <c r="AH408" s="71">
        <v>0.11</v>
      </c>
      <c r="AI408" s="71">
        <v>0.08</v>
      </c>
      <c r="AJ408" s="71">
        <v>0.11</v>
      </c>
      <c r="AK408" s="63" t="s">
        <v>25</v>
      </c>
    </row>
    <row r="409" spans="1:37" ht="17.25" thickBot="1">
      <c r="A409" s="72">
        <v>541</v>
      </c>
      <c r="B409" s="57" t="s">
        <v>3276</v>
      </c>
      <c r="C409" s="58" t="s">
        <v>1811</v>
      </c>
      <c r="D409" s="69" t="s">
        <v>103</v>
      </c>
      <c r="E409" s="58" t="s">
        <v>67</v>
      </c>
      <c r="F409" s="69" t="s">
        <v>4779</v>
      </c>
      <c r="G409" s="69">
        <v>1999</v>
      </c>
      <c r="H409" s="70">
        <v>6</v>
      </c>
      <c r="I409" s="71">
        <v>3</v>
      </c>
      <c r="J409" s="71">
        <v>304</v>
      </c>
      <c r="K409" s="71">
        <v>3.4</v>
      </c>
      <c r="L409" s="70">
        <v>1</v>
      </c>
      <c r="M409" s="60">
        <v>0</v>
      </c>
      <c r="N409" s="71">
        <v>1</v>
      </c>
      <c r="O409" s="71">
        <v>1</v>
      </c>
      <c r="P409" s="60">
        <v>0</v>
      </c>
      <c r="Q409" s="60">
        <v>0</v>
      </c>
      <c r="R409" s="60">
        <v>0</v>
      </c>
      <c r="S409" s="60">
        <v>0</v>
      </c>
      <c r="T409" s="70">
        <v>0.7</v>
      </c>
      <c r="U409" s="71">
        <v>0.7</v>
      </c>
      <c r="V409" s="71">
        <v>0.4</v>
      </c>
      <c r="W409" s="71">
        <v>1.1000000000000001</v>
      </c>
      <c r="X409" s="70">
        <v>11</v>
      </c>
      <c r="Y409" s="71">
        <v>12</v>
      </c>
      <c r="Z409" s="71">
        <v>17</v>
      </c>
      <c r="AA409" s="70">
        <v>0.3</v>
      </c>
      <c r="AB409" s="60">
        <v>0</v>
      </c>
      <c r="AC409" s="71">
        <v>0.3</v>
      </c>
      <c r="AD409" s="71">
        <v>0.3</v>
      </c>
      <c r="AE409" s="71">
        <v>0.3</v>
      </c>
      <c r="AF409" s="70">
        <v>0.19</v>
      </c>
      <c r="AG409" s="71">
        <v>0.13</v>
      </c>
      <c r="AH409" s="71">
        <v>0.32</v>
      </c>
      <c r="AI409" s="71">
        <v>0.19</v>
      </c>
      <c r="AJ409" s="71">
        <v>0.32</v>
      </c>
      <c r="AK409" s="63" t="s">
        <v>25</v>
      </c>
    </row>
    <row r="410" spans="1:37" ht="17.25" thickBot="1">
      <c r="A410" s="72">
        <v>54</v>
      </c>
      <c r="B410" s="57" t="s">
        <v>1783</v>
      </c>
      <c r="C410" s="58" t="s">
        <v>1811</v>
      </c>
      <c r="D410" s="69" t="s">
        <v>111</v>
      </c>
      <c r="E410" s="58" t="s">
        <v>93</v>
      </c>
      <c r="F410" s="69" t="s">
        <v>4361</v>
      </c>
      <c r="G410" s="69">
        <v>1993</v>
      </c>
      <c r="H410" s="70">
        <v>4</v>
      </c>
      <c r="I410" s="71">
        <v>2</v>
      </c>
      <c r="J410" s="71">
        <v>293</v>
      </c>
      <c r="K410" s="71">
        <v>3.3</v>
      </c>
      <c r="L410" s="59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60">
        <v>0</v>
      </c>
      <c r="S410" s="60">
        <v>0</v>
      </c>
      <c r="T410" s="59">
        <v>0</v>
      </c>
      <c r="U410" s="60">
        <v>0</v>
      </c>
      <c r="V410" s="60">
        <v>0</v>
      </c>
      <c r="W410" s="60">
        <v>0</v>
      </c>
      <c r="X410" s="59">
        <v>0</v>
      </c>
      <c r="Y410" s="60">
        <v>0</v>
      </c>
      <c r="Z410" s="60">
        <v>0</v>
      </c>
      <c r="AA410" s="59">
        <v>0</v>
      </c>
      <c r="AB410" s="60">
        <v>0</v>
      </c>
      <c r="AC410" s="60">
        <v>0</v>
      </c>
      <c r="AD410" s="60">
        <v>0</v>
      </c>
      <c r="AE410" s="60">
        <v>0</v>
      </c>
      <c r="AF410" s="59">
        <v>0</v>
      </c>
      <c r="AG410" s="60">
        <v>0</v>
      </c>
      <c r="AH410" s="60">
        <v>0</v>
      </c>
      <c r="AI410" s="60">
        <v>0</v>
      </c>
      <c r="AJ410" s="60">
        <v>0</v>
      </c>
      <c r="AK410" s="63" t="s">
        <v>25</v>
      </c>
    </row>
    <row r="411" spans="1:37" ht="17.25" thickBot="1">
      <c r="A411" s="72">
        <v>80</v>
      </c>
      <c r="B411" s="57" t="s">
        <v>3197</v>
      </c>
      <c r="C411" s="58" t="s">
        <v>1836</v>
      </c>
      <c r="D411" s="69" t="s">
        <v>104</v>
      </c>
      <c r="E411" s="58" t="s">
        <v>93</v>
      </c>
      <c r="F411" s="69" t="s">
        <v>4384</v>
      </c>
      <c r="G411" s="69">
        <v>1998</v>
      </c>
      <c r="H411" s="70">
        <v>4</v>
      </c>
      <c r="I411" s="71">
        <v>3</v>
      </c>
      <c r="J411" s="71">
        <v>291</v>
      </c>
      <c r="K411" s="71">
        <v>3.2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71">
        <v>1</v>
      </c>
      <c r="S411" s="60">
        <v>0</v>
      </c>
      <c r="T411" s="59">
        <v>0</v>
      </c>
      <c r="U411" s="60">
        <v>0</v>
      </c>
      <c r="V411" s="60">
        <v>0</v>
      </c>
      <c r="W411" s="60">
        <v>0</v>
      </c>
      <c r="X411" s="59">
        <v>0</v>
      </c>
      <c r="Y411" s="71">
        <v>2</v>
      </c>
      <c r="Z411" s="60">
        <v>0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59">
        <v>0</v>
      </c>
      <c r="AG411" s="60">
        <v>0</v>
      </c>
      <c r="AH411" s="60">
        <v>0</v>
      </c>
      <c r="AI411" s="60">
        <v>0</v>
      </c>
      <c r="AJ411" s="60">
        <v>0</v>
      </c>
      <c r="AK411" s="63" t="s">
        <v>25</v>
      </c>
    </row>
    <row r="412" spans="1:37" ht="17.25" thickBot="1">
      <c r="A412" s="72">
        <v>523</v>
      </c>
      <c r="B412" s="57" t="s">
        <v>344</v>
      </c>
      <c r="C412" s="58" t="s">
        <v>1840</v>
      </c>
      <c r="D412" s="69" t="s">
        <v>1809</v>
      </c>
      <c r="E412" s="58" t="s">
        <v>63</v>
      </c>
      <c r="F412" s="69" t="s">
        <v>4762</v>
      </c>
      <c r="G412" s="69">
        <v>2000</v>
      </c>
      <c r="H412" s="70">
        <v>9</v>
      </c>
      <c r="I412" s="71">
        <v>2</v>
      </c>
      <c r="J412" s="71">
        <v>286</v>
      </c>
      <c r="K412" s="71">
        <v>3.2</v>
      </c>
      <c r="L412" s="70">
        <v>1</v>
      </c>
      <c r="M412" s="71">
        <v>2</v>
      </c>
      <c r="N412" s="71">
        <v>3</v>
      </c>
      <c r="O412" s="60">
        <v>0</v>
      </c>
      <c r="P412" s="71">
        <v>1</v>
      </c>
      <c r="Q412" s="71">
        <v>1</v>
      </c>
      <c r="R412" s="60">
        <v>0</v>
      </c>
      <c r="S412" s="71">
        <v>1</v>
      </c>
      <c r="T412" s="70">
        <v>1.2</v>
      </c>
      <c r="U412" s="71">
        <v>0.4</v>
      </c>
      <c r="V412" s="71">
        <v>1.4</v>
      </c>
      <c r="W412" s="71">
        <v>1.8</v>
      </c>
      <c r="X412" s="70">
        <v>10</v>
      </c>
      <c r="Y412" s="71">
        <v>13</v>
      </c>
      <c r="Z412" s="71">
        <v>27</v>
      </c>
      <c r="AA412" s="70">
        <v>0.31</v>
      </c>
      <c r="AB412" s="71">
        <v>0.63</v>
      </c>
      <c r="AC412" s="71">
        <v>0.94</v>
      </c>
      <c r="AD412" s="60">
        <v>0</v>
      </c>
      <c r="AE412" s="71">
        <v>0.63</v>
      </c>
      <c r="AF412" s="70">
        <v>0.38</v>
      </c>
      <c r="AG412" s="71">
        <v>0.45</v>
      </c>
      <c r="AH412" s="71">
        <v>0.82</v>
      </c>
      <c r="AI412" s="71">
        <v>0.13</v>
      </c>
      <c r="AJ412" s="71">
        <v>0.57999999999999996</v>
      </c>
      <c r="AK412" s="63" t="s">
        <v>25</v>
      </c>
    </row>
    <row r="413" spans="1:37" ht="17.25" thickBot="1">
      <c r="A413" s="72">
        <v>75</v>
      </c>
      <c r="B413" s="57" t="s">
        <v>660</v>
      </c>
      <c r="C413" s="58" t="s">
        <v>1837</v>
      </c>
      <c r="D413" s="69" t="s">
        <v>1818</v>
      </c>
      <c r="E413" s="58" t="s">
        <v>95</v>
      </c>
      <c r="F413" s="69" t="s">
        <v>4379</v>
      </c>
      <c r="G413" s="69">
        <v>1997</v>
      </c>
      <c r="H413" s="70">
        <v>13</v>
      </c>
      <c r="I413" s="71">
        <v>2</v>
      </c>
      <c r="J413" s="71">
        <v>282</v>
      </c>
      <c r="K413" s="71">
        <v>3.1</v>
      </c>
      <c r="L413" s="70">
        <v>1</v>
      </c>
      <c r="M413" s="71">
        <v>1</v>
      </c>
      <c r="N413" s="71">
        <v>2</v>
      </c>
      <c r="O413" s="71">
        <v>1</v>
      </c>
      <c r="P413" s="60">
        <v>0</v>
      </c>
      <c r="Q413" s="60">
        <v>0</v>
      </c>
      <c r="R413" s="71">
        <v>1</v>
      </c>
      <c r="S413" s="60">
        <v>0</v>
      </c>
      <c r="T413" s="70">
        <v>2.2000000000000002</v>
      </c>
      <c r="U413" s="71">
        <v>2.2000000000000002</v>
      </c>
      <c r="V413" s="71">
        <v>1</v>
      </c>
      <c r="W413" s="71">
        <v>3.2</v>
      </c>
      <c r="X413" s="70">
        <v>8</v>
      </c>
      <c r="Y413" s="71">
        <v>21</v>
      </c>
      <c r="Z413" s="71">
        <v>27</v>
      </c>
      <c r="AA413" s="70">
        <v>0.32</v>
      </c>
      <c r="AB413" s="71">
        <v>0.32</v>
      </c>
      <c r="AC413" s="71">
        <v>0.64</v>
      </c>
      <c r="AD413" s="71">
        <v>0.32</v>
      </c>
      <c r="AE413" s="71">
        <v>0.64</v>
      </c>
      <c r="AF413" s="70">
        <v>0.7</v>
      </c>
      <c r="AG413" s="71">
        <v>0.33</v>
      </c>
      <c r="AH413" s="71">
        <v>1.03</v>
      </c>
      <c r="AI413" s="71">
        <v>0.7</v>
      </c>
      <c r="AJ413" s="71">
        <v>1.03</v>
      </c>
      <c r="AK413" s="63" t="s">
        <v>25</v>
      </c>
    </row>
    <row r="414" spans="1:37" ht="17.25" thickBot="1">
      <c r="A414" s="72">
        <v>402</v>
      </c>
      <c r="B414" s="57" t="s">
        <v>287</v>
      </c>
      <c r="C414" s="58" t="s">
        <v>1823</v>
      </c>
      <c r="D414" s="69" t="s">
        <v>1832</v>
      </c>
      <c r="E414" s="58" t="s">
        <v>63</v>
      </c>
      <c r="F414" s="69" t="s">
        <v>4479</v>
      </c>
      <c r="G414" s="69">
        <v>1993</v>
      </c>
      <c r="H414" s="70">
        <v>6</v>
      </c>
      <c r="I414" s="71">
        <v>3</v>
      </c>
      <c r="J414" s="71">
        <v>278</v>
      </c>
      <c r="K414" s="71">
        <v>3.1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70">
        <v>0.1</v>
      </c>
      <c r="U414" s="71">
        <v>0.1</v>
      </c>
      <c r="V414" s="71">
        <v>0.1</v>
      </c>
      <c r="W414" s="71">
        <v>0.2</v>
      </c>
      <c r="X414" s="70">
        <v>12</v>
      </c>
      <c r="Y414" s="71">
        <v>34</v>
      </c>
      <c r="Z414" s="71">
        <v>5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70">
        <v>0.02</v>
      </c>
      <c r="AG414" s="71">
        <v>0.03</v>
      </c>
      <c r="AH414" s="71">
        <v>0.06</v>
      </c>
      <c r="AI414" s="71">
        <v>0.02</v>
      </c>
      <c r="AJ414" s="71">
        <v>0.06</v>
      </c>
      <c r="AK414" s="63" t="s">
        <v>25</v>
      </c>
    </row>
    <row r="415" spans="1:37" ht="17.25" thickBot="1">
      <c r="A415" s="72">
        <v>514</v>
      </c>
      <c r="B415" s="57" t="s">
        <v>2665</v>
      </c>
      <c r="C415" s="58" t="s">
        <v>1813</v>
      </c>
      <c r="D415" s="69" t="s">
        <v>103</v>
      </c>
      <c r="E415" s="58" t="s">
        <v>81</v>
      </c>
      <c r="F415" s="69" t="s">
        <v>4755</v>
      </c>
      <c r="G415" s="69">
        <v>2004</v>
      </c>
      <c r="H415" s="70">
        <v>10</v>
      </c>
      <c r="I415" s="71">
        <v>3</v>
      </c>
      <c r="J415" s="71">
        <v>273</v>
      </c>
      <c r="K415" s="71">
        <v>3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71">
        <v>2</v>
      </c>
      <c r="S415" s="60">
        <v>0</v>
      </c>
      <c r="T415" s="59">
        <v>0</v>
      </c>
      <c r="U415" s="60">
        <v>0</v>
      </c>
      <c r="V415" s="60">
        <v>0</v>
      </c>
      <c r="W415" s="60">
        <v>0</v>
      </c>
      <c r="X415" s="70">
        <v>6</v>
      </c>
      <c r="Y415" s="71">
        <v>15</v>
      </c>
      <c r="Z415" s="71">
        <v>2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59">
        <v>0</v>
      </c>
      <c r="AG415" s="71">
        <v>0.01</v>
      </c>
      <c r="AH415" s="71">
        <v>0.01</v>
      </c>
      <c r="AI415" s="60">
        <v>0</v>
      </c>
      <c r="AJ415" s="71">
        <v>0.01</v>
      </c>
      <c r="AK415" s="63" t="s">
        <v>25</v>
      </c>
    </row>
    <row r="416" spans="1:37" ht="17.25" thickBot="1">
      <c r="A416" s="72">
        <v>410</v>
      </c>
      <c r="B416" s="57" t="s">
        <v>291</v>
      </c>
      <c r="C416" s="58" t="s">
        <v>1811</v>
      </c>
      <c r="D416" s="69" t="s">
        <v>103</v>
      </c>
      <c r="E416" s="58" t="s">
        <v>91</v>
      </c>
      <c r="F416" s="69" t="s">
        <v>4669</v>
      </c>
      <c r="G416" s="69">
        <v>1995</v>
      </c>
      <c r="H416" s="70">
        <v>6</v>
      </c>
      <c r="I416" s="71">
        <v>3</v>
      </c>
      <c r="J416" s="71">
        <v>271</v>
      </c>
      <c r="K416" s="71">
        <v>3</v>
      </c>
      <c r="L416" s="59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71">
        <v>3</v>
      </c>
      <c r="S416" s="71">
        <v>1</v>
      </c>
      <c r="T416" s="70">
        <v>0.1</v>
      </c>
      <c r="U416" s="71">
        <v>0.1</v>
      </c>
      <c r="V416" s="60">
        <v>0</v>
      </c>
      <c r="W416" s="71">
        <v>0.1</v>
      </c>
      <c r="X416" s="70">
        <v>3</v>
      </c>
      <c r="Y416" s="71">
        <v>16</v>
      </c>
      <c r="Z416" s="71">
        <v>4</v>
      </c>
      <c r="AA416" s="59">
        <v>0</v>
      </c>
      <c r="AB416" s="60">
        <v>0</v>
      </c>
      <c r="AC416" s="60">
        <v>0</v>
      </c>
      <c r="AD416" s="60">
        <v>0</v>
      </c>
      <c r="AE416" s="60">
        <v>0</v>
      </c>
      <c r="AF416" s="70">
        <v>0.03</v>
      </c>
      <c r="AG416" s="60">
        <v>0</v>
      </c>
      <c r="AH416" s="71">
        <v>0.03</v>
      </c>
      <c r="AI416" s="71">
        <v>0.03</v>
      </c>
      <c r="AJ416" s="71">
        <v>0.03</v>
      </c>
      <c r="AK416" s="63" t="s">
        <v>25</v>
      </c>
    </row>
    <row r="417" spans="1:37" ht="17.25" thickBot="1">
      <c r="A417" s="72">
        <v>176</v>
      </c>
      <c r="B417" s="57" t="s">
        <v>1760</v>
      </c>
      <c r="C417" s="58" t="s">
        <v>1821</v>
      </c>
      <c r="D417" s="69" t="s">
        <v>104</v>
      </c>
      <c r="E417" s="58" t="s">
        <v>87</v>
      </c>
      <c r="F417" s="69" t="s">
        <v>4474</v>
      </c>
      <c r="G417" s="69">
        <v>1989</v>
      </c>
      <c r="H417" s="70">
        <v>5</v>
      </c>
      <c r="I417" s="71">
        <v>3</v>
      </c>
      <c r="J417" s="71">
        <v>269</v>
      </c>
      <c r="K417" s="71">
        <v>3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71">
        <v>3</v>
      </c>
      <c r="S417" s="60">
        <v>0</v>
      </c>
      <c r="T417" s="70">
        <v>0.1</v>
      </c>
      <c r="U417" s="71">
        <v>0.1</v>
      </c>
      <c r="V417" s="71">
        <v>0.1</v>
      </c>
      <c r="W417" s="71">
        <v>0.2</v>
      </c>
      <c r="X417" s="70">
        <v>1</v>
      </c>
      <c r="Y417" s="71">
        <v>3</v>
      </c>
      <c r="Z417" s="60">
        <v>0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70">
        <v>0.04</v>
      </c>
      <c r="AG417" s="71">
        <v>0.02</v>
      </c>
      <c r="AH417" s="71">
        <v>0.06</v>
      </c>
      <c r="AI417" s="71">
        <v>0.04</v>
      </c>
      <c r="AJ417" s="71">
        <v>0.06</v>
      </c>
      <c r="AK417" s="63" t="s">
        <v>25</v>
      </c>
    </row>
    <row r="418" spans="1:37" ht="17.25" thickBot="1">
      <c r="A418" s="72">
        <v>238</v>
      </c>
      <c r="B418" s="57" t="s">
        <v>209</v>
      </c>
      <c r="C418" s="58" t="s">
        <v>1811</v>
      </c>
      <c r="D418" s="69" t="s">
        <v>102</v>
      </c>
      <c r="E418" s="58" t="s">
        <v>91</v>
      </c>
      <c r="F418" s="69" t="s">
        <v>4529</v>
      </c>
      <c r="G418" s="69">
        <v>1992</v>
      </c>
      <c r="H418" s="70">
        <v>14</v>
      </c>
      <c r="I418" s="71">
        <v>2</v>
      </c>
      <c r="J418" s="71">
        <v>264</v>
      </c>
      <c r="K418" s="71">
        <v>2.9</v>
      </c>
      <c r="L418" s="70">
        <v>1</v>
      </c>
      <c r="M418" s="60">
        <v>0</v>
      </c>
      <c r="N418" s="71">
        <v>1</v>
      </c>
      <c r="O418" s="71">
        <v>1</v>
      </c>
      <c r="P418" s="60">
        <v>0</v>
      </c>
      <c r="Q418" s="60">
        <v>0</v>
      </c>
      <c r="R418" s="71">
        <v>1</v>
      </c>
      <c r="S418" s="60">
        <v>0</v>
      </c>
      <c r="T418" s="70">
        <v>1.1000000000000001</v>
      </c>
      <c r="U418" s="71">
        <v>1.1000000000000001</v>
      </c>
      <c r="V418" s="71">
        <v>0.3</v>
      </c>
      <c r="W418" s="71">
        <v>1.4</v>
      </c>
      <c r="X418" s="70">
        <v>6</v>
      </c>
      <c r="Y418" s="71">
        <v>4</v>
      </c>
      <c r="Z418" s="71">
        <v>13</v>
      </c>
      <c r="AA418" s="70">
        <v>0.34</v>
      </c>
      <c r="AB418" s="60">
        <v>0</v>
      </c>
      <c r="AC418" s="71">
        <v>0.34</v>
      </c>
      <c r="AD418" s="71">
        <v>0.34</v>
      </c>
      <c r="AE418" s="71">
        <v>0.34</v>
      </c>
      <c r="AF418" s="70">
        <v>0.38</v>
      </c>
      <c r="AG418" s="71">
        <v>0.09</v>
      </c>
      <c r="AH418" s="71">
        <v>0.47</v>
      </c>
      <c r="AI418" s="71">
        <v>0.38</v>
      </c>
      <c r="AJ418" s="71">
        <v>0.47</v>
      </c>
      <c r="AK418" s="63" t="s">
        <v>25</v>
      </c>
    </row>
    <row r="419" spans="1:37" ht="17.25" thickBot="1">
      <c r="A419" s="72">
        <v>471</v>
      </c>
      <c r="B419" s="57" t="s">
        <v>2325</v>
      </c>
      <c r="C419" s="58" t="s">
        <v>1840</v>
      </c>
      <c r="D419" s="69" t="s">
        <v>102</v>
      </c>
      <c r="E419" s="58" t="s">
        <v>93</v>
      </c>
      <c r="F419" s="69" t="s">
        <v>4718</v>
      </c>
      <c r="G419" s="69">
        <v>2002</v>
      </c>
      <c r="H419" s="70">
        <v>8</v>
      </c>
      <c r="I419" s="71">
        <v>3</v>
      </c>
      <c r="J419" s="71">
        <v>264</v>
      </c>
      <c r="K419" s="71">
        <v>2.9</v>
      </c>
      <c r="L419" s="59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71">
        <v>2</v>
      </c>
      <c r="S419" s="60">
        <v>0</v>
      </c>
      <c r="T419" s="70">
        <v>1</v>
      </c>
      <c r="U419" s="71">
        <v>1</v>
      </c>
      <c r="V419" s="71">
        <v>0.2</v>
      </c>
      <c r="W419" s="71">
        <v>1.2</v>
      </c>
      <c r="X419" s="70">
        <v>5</v>
      </c>
      <c r="Y419" s="71">
        <v>10</v>
      </c>
      <c r="Z419" s="71">
        <v>13</v>
      </c>
      <c r="AA419" s="59">
        <v>0</v>
      </c>
      <c r="AB419" s="60">
        <v>0</v>
      </c>
      <c r="AC419" s="60">
        <v>0</v>
      </c>
      <c r="AD419" s="60">
        <v>0</v>
      </c>
      <c r="AE419" s="60">
        <v>0</v>
      </c>
      <c r="AF419" s="70">
        <v>0.35</v>
      </c>
      <c r="AG419" s="71">
        <v>7.0000000000000007E-2</v>
      </c>
      <c r="AH419" s="71">
        <v>0.42</v>
      </c>
      <c r="AI419" s="71">
        <v>0.35</v>
      </c>
      <c r="AJ419" s="71">
        <v>0.42</v>
      </c>
      <c r="AK419" s="63" t="s">
        <v>25</v>
      </c>
    </row>
    <row r="420" spans="1:37" ht="17.25" thickBot="1">
      <c r="A420" s="72">
        <v>461</v>
      </c>
      <c r="B420" s="57" t="s">
        <v>316</v>
      </c>
      <c r="C420" s="58" t="s">
        <v>1835</v>
      </c>
      <c r="D420" s="69" t="s">
        <v>1818</v>
      </c>
      <c r="E420" s="58" t="s">
        <v>77</v>
      </c>
      <c r="F420" s="69" t="s">
        <v>4710</v>
      </c>
      <c r="G420" s="69">
        <v>2001</v>
      </c>
      <c r="H420" s="70">
        <v>5</v>
      </c>
      <c r="I420" s="71">
        <v>3</v>
      </c>
      <c r="J420" s="71">
        <v>257</v>
      </c>
      <c r="K420" s="71">
        <v>2.9</v>
      </c>
      <c r="L420" s="70">
        <v>1</v>
      </c>
      <c r="M420" s="60">
        <v>0</v>
      </c>
      <c r="N420" s="71">
        <v>1</v>
      </c>
      <c r="O420" s="71">
        <v>1</v>
      </c>
      <c r="P420" s="60">
        <v>0</v>
      </c>
      <c r="Q420" s="60">
        <v>0</v>
      </c>
      <c r="R420" s="60">
        <v>0</v>
      </c>
      <c r="S420" s="60">
        <v>0</v>
      </c>
      <c r="T420" s="70">
        <v>0.7</v>
      </c>
      <c r="U420" s="71">
        <v>0.7</v>
      </c>
      <c r="V420" s="71">
        <v>0.4</v>
      </c>
      <c r="W420" s="71">
        <v>1.1000000000000001</v>
      </c>
      <c r="X420" s="70">
        <v>3</v>
      </c>
      <c r="Y420" s="71">
        <v>9</v>
      </c>
      <c r="Z420" s="71">
        <v>18</v>
      </c>
      <c r="AA420" s="70">
        <v>0.35</v>
      </c>
      <c r="AB420" s="60">
        <v>0</v>
      </c>
      <c r="AC420" s="71">
        <v>0.35</v>
      </c>
      <c r="AD420" s="71">
        <v>0.35</v>
      </c>
      <c r="AE420" s="71">
        <v>0.35</v>
      </c>
      <c r="AF420" s="70">
        <v>0.25</v>
      </c>
      <c r="AG420" s="71">
        <v>0.15</v>
      </c>
      <c r="AH420" s="71">
        <v>0.4</v>
      </c>
      <c r="AI420" s="71">
        <v>0.25</v>
      </c>
      <c r="AJ420" s="71">
        <v>0.4</v>
      </c>
      <c r="AK420" s="63" t="s">
        <v>25</v>
      </c>
    </row>
    <row r="421" spans="1:37" ht="17.25" thickBot="1">
      <c r="A421" s="72">
        <v>70</v>
      </c>
      <c r="B421" s="57" t="s">
        <v>3717</v>
      </c>
      <c r="C421" s="58" t="s">
        <v>3363</v>
      </c>
      <c r="D421" s="69" t="s">
        <v>1809</v>
      </c>
      <c r="E421" s="58" t="s">
        <v>2343</v>
      </c>
      <c r="F421" s="69" t="s">
        <v>4375</v>
      </c>
      <c r="G421" s="69">
        <v>1999</v>
      </c>
      <c r="H421" s="70">
        <v>4</v>
      </c>
      <c r="I421" s="71">
        <v>4</v>
      </c>
      <c r="J421" s="71">
        <v>254</v>
      </c>
      <c r="K421" s="71">
        <v>2.8</v>
      </c>
      <c r="L421" s="70">
        <v>2</v>
      </c>
      <c r="M421" s="60">
        <v>0</v>
      </c>
      <c r="N421" s="71">
        <v>2</v>
      </c>
      <c r="O421" s="71">
        <v>2</v>
      </c>
      <c r="P421" s="60">
        <v>0</v>
      </c>
      <c r="Q421" s="60">
        <v>0</v>
      </c>
      <c r="R421" s="71">
        <v>1</v>
      </c>
      <c r="S421" s="60">
        <v>0</v>
      </c>
      <c r="T421" s="70">
        <v>1.1000000000000001</v>
      </c>
      <c r="U421" s="71">
        <v>1.1000000000000001</v>
      </c>
      <c r="V421" s="60">
        <v>0</v>
      </c>
      <c r="W421" s="71">
        <v>1.1000000000000001</v>
      </c>
      <c r="X421" s="70">
        <v>7</v>
      </c>
      <c r="Y421" s="71">
        <v>8</v>
      </c>
      <c r="Z421" s="71">
        <v>22</v>
      </c>
      <c r="AA421" s="70">
        <v>0.71</v>
      </c>
      <c r="AB421" s="60">
        <v>0</v>
      </c>
      <c r="AC421" s="71">
        <v>0.71</v>
      </c>
      <c r="AD421" s="71">
        <v>0.71</v>
      </c>
      <c r="AE421" s="71">
        <v>0.71</v>
      </c>
      <c r="AF421" s="70">
        <v>0.39</v>
      </c>
      <c r="AG421" s="71">
        <v>0.01</v>
      </c>
      <c r="AH421" s="71">
        <v>0.4</v>
      </c>
      <c r="AI421" s="71">
        <v>0.39</v>
      </c>
      <c r="AJ421" s="71">
        <v>0.4</v>
      </c>
      <c r="AK421" s="63" t="s">
        <v>25</v>
      </c>
    </row>
    <row r="422" spans="1:37" ht="17.25" thickBot="1">
      <c r="A422" s="72">
        <v>546</v>
      </c>
      <c r="B422" s="57" t="s">
        <v>2668</v>
      </c>
      <c r="C422" s="58" t="s">
        <v>1811</v>
      </c>
      <c r="D422" s="69" t="s">
        <v>1818</v>
      </c>
      <c r="E422" s="58" t="s">
        <v>2599</v>
      </c>
      <c r="F422" s="69" t="s">
        <v>4784</v>
      </c>
      <c r="G422" s="69">
        <v>1994</v>
      </c>
      <c r="H422" s="70">
        <v>15</v>
      </c>
      <c r="I422" s="71">
        <v>2</v>
      </c>
      <c r="J422" s="71">
        <v>250</v>
      </c>
      <c r="K422" s="71">
        <v>2.8</v>
      </c>
      <c r="L422" s="70">
        <v>1</v>
      </c>
      <c r="M422" s="60">
        <v>0</v>
      </c>
      <c r="N422" s="71">
        <v>1</v>
      </c>
      <c r="O422" s="71">
        <v>1</v>
      </c>
      <c r="P422" s="60">
        <v>0</v>
      </c>
      <c r="Q422" s="60">
        <v>0</v>
      </c>
      <c r="R422" s="71">
        <v>2</v>
      </c>
      <c r="S422" s="60">
        <v>0</v>
      </c>
      <c r="T422" s="70">
        <v>1.1000000000000001</v>
      </c>
      <c r="U422" s="71">
        <v>1.1000000000000001</v>
      </c>
      <c r="V422" s="71">
        <v>0.4</v>
      </c>
      <c r="W422" s="71">
        <v>1.5</v>
      </c>
      <c r="X422" s="70">
        <v>5</v>
      </c>
      <c r="Y422" s="71">
        <v>4</v>
      </c>
      <c r="Z422" s="71">
        <v>16</v>
      </c>
      <c r="AA422" s="70">
        <v>0.36</v>
      </c>
      <c r="AB422" s="60">
        <v>0</v>
      </c>
      <c r="AC422" s="71">
        <v>0.36</v>
      </c>
      <c r="AD422" s="71">
        <v>0.36</v>
      </c>
      <c r="AE422" s="71">
        <v>0.36</v>
      </c>
      <c r="AF422" s="70">
        <v>0.42</v>
      </c>
      <c r="AG422" s="71">
        <v>0.15</v>
      </c>
      <c r="AH422" s="71">
        <v>0.56999999999999995</v>
      </c>
      <c r="AI422" s="71">
        <v>0.42</v>
      </c>
      <c r="AJ422" s="71">
        <v>0.56999999999999995</v>
      </c>
      <c r="AK422" s="63" t="s">
        <v>25</v>
      </c>
    </row>
    <row r="423" spans="1:37" ht="17.25" thickBot="1">
      <c r="A423" s="72">
        <v>254</v>
      </c>
      <c r="B423" s="57" t="s">
        <v>218</v>
      </c>
      <c r="C423" s="58" t="s">
        <v>1837</v>
      </c>
      <c r="D423" s="69" t="s">
        <v>1818</v>
      </c>
      <c r="E423" s="58" t="s">
        <v>87</v>
      </c>
      <c r="F423" s="69" t="s">
        <v>4541</v>
      </c>
      <c r="G423" s="69">
        <v>2001</v>
      </c>
      <c r="H423" s="70">
        <v>3</v>
      </c>
      <c r="I423" s="71">
        <v>3</v>
      </c>
      <c r="J423" s="71">
        <v>237</v>
      </c>
      <c r="K423" s="71">
        <v>2.6</v>
      </c>
      <c r="L423" s="59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60">
        <v>0</v>
      </c>
      <c r="S423" s="60">
        <v>0</v>
      </c>
      <c r="T423" s="70">
        <v>0.3</v>
      </c>
      <c r="U423" s="71">
        <v>0.3</v>
      </c>
      <c r="V423" s="71">
        <v>0.2</v>
      </c>
      <c r="W423" s="71">
        <v>0.5</v>
      </c>
      <c r="X423" s="70">
        <v>8</v>
      </c>
      <c r="Y423" s="71">
        <v>1</v>
      </c>
      <c r="Z423" s="71">
        <v>14</v>
      </c>
      <c r="AA423" s="59">
        <v>0</v>
      </c>
      <c r="AB423" s="60">
        <v>0</v>
      </c>
      <c r="AC423" s="60">
        <v>0</v>
      </c>
      <c r="AD423" s="60">
        <v>0</v>
      </c>
      <c r="AE423" s="60">
        <v>0</v>
      </c>
      <c r="AF423" s="70">
        <v>0.12</v>
      </c>
      <c r="AG423" s="71">
        <v>0.08</v>
      </c>
      <c r="AH423" s="71">
        <v>0.21</v>
      </c>
      <c r="AI423" s="71">
        <v>0.12</v>
      </c>
      <c r="AJ423" s="71">
        <v>0.21</v>
      </c>
      <c r="AK423" s="63" t="s">
        <v>25</v>
      </c>
    </row>
    <row r="424" spans="1:37" ht="17.25" thickBot="1">
      <c r="A424" s="72">
        <v>9</v>
      </c>
      <c r="B424" s="57" t="s">
        <v>1777</v>
      </c>
      <c r="C424" s="58" t="s">
        <v>1813</v>
      </c>
      <c r="D424" s="69" t="s">
        <v>1809</v>
      </c>
      <c r="E424" s="58" t="s">
        <v>85</v>
      </c>
      <c r="F424" s="69" t="s">
        <v>4322</v>
      </c>
      <c r="G424" s="69">
        <v>2002</v>
      </c>
      <c r="H424" s="70">
        <v>16</v>
      </c>
      <c r="I424" s="60">
        <v>0</v>
      </c>
      <c r="J424" s="71">
        <v>235</v>
      </c>
      <c r="K424" s="71">
        <v>2.6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71">
        <v>1</v>
      </c>
      <c r="S424" s="60">
        <v>0</v>
      </c>
      <c r="T424" s="70">
        <v>0.4</v>
      </c>
      <c r="U424" s="71">
        <v>0.4</v>
      </c>
      <c r="V424" s="60">
        <v>0</v>
      </c>
      <c r="W424" s="71">
        <v>0.4</v>
      </c>
      <c r="X424" s="70">
        <v>15</v>
      </c>
      <c r="Y424" s="71">
        <v>11</v>
      </c>
      <c r="Z424" s="71">
        <v>17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70">
        <v>0.14000000000000001</v>
      </c>
      <c r="AG424" s="71">
        <v>0.01</v>
      </c>
      <c r="AH424" s="71">
        <v>0.15</v>
      </c>
      <c r="AI424" s="71">
        <v>0.14000000000000001</v>
      </c>
      <c r="AJ424" s="71">
        <v>0.15</v>
      </c>
      <c r="AK424" s="63" t="s">
        <v>25</v>
      </c>
    </row>
    <row r="425" spans="1:37" ht="17.25" thickBot="1">
      <c r="A425" s="72">
        <v>106</v>
      </c>
      <c r="B425" s="57" t="s">
        <v>3385</v>
      </c>
      <c r="C425" s="58" t="s">
        <v>1831</v>
      </c>
      <c r="D425" s="69" t="s">
        <v>104</v>
      </c>
      <c r="E425" s="58" t="s">
        <v>96</v>
      </c>
      <c r="F425" s="69" t="s">
        <v>4407</v>
      </c>
      <c r="G425" s="69">
        <v>1988</v>
      </c>
      <c r="H425" s="70">
        <v>5</v>
      </c>
      <c r="I425" s="71">
        <v>2</v>
      </c>
      <c r="J425" s="71">
        <v>235</v>
      </c>
      <c r="K425" s="71">
        <v>2.6</v>
      </c>
      <c r="L425" s="59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60">
        <v>0</v>
      </c>
      <c r="S425" s="60">
        <v>0</v>
      </c>
      <c r="T425" s="59">
        <v>0</v>
      </c>
      <c r="U425" s="60">
        <v>0</v>
      </c>
      <c r="V425" s="60">
        <v>0</v>
      </c>
      <c r="W425" s="60">
        <v>0</v>
      </c>
      <c r="X425" s="70">
        <v>1</v>
      </c>
      <c r="Y425" s="71">
        <v>12</v>
      </c>
      <c r="Z425" s="71">
        <v>7</v>
      </c>
      <c r="AA425" s="59">
        <v>0</v>
      </c>
      <c r="AB425" s="60">
        <v>0</v>
      </c>
      <c r="AC425" s="60">
        <v>0</v>
      </c>
      <c r="AD425" s="60">
        <v>0</v>
      </c>
      <c r="AE425" s="60">
        <v>0</v>
      </c>
      <c r="AF425" s="59">
        <v>0</v>
      </c>
      <c r="AG425" s="60">
        <v>0</v>
      </c>
      <c r="AH425" s="60">
        <v>0</v>
      </c>
      <c r="AI425" s="60">
        <v>0</v>
      </c>
      <c r="AJ425" s="60">
        <v>0</v>
      </c>
      <c r="AK425" s="63" t="s">
        <v>25</v>
      </c>
    </row>
    <row r="426" spans="1:37" ht="17.25" thickBot="1">
      <c r="A426" s="72">
        <v>114</v>
      </c>
      <c r="B426" s="57" t="s">
        <v>2780</v>
      </c>
      <c r="C426" s="58" t="s">
        <v>1811</v>
      </c>
      <c r="D426" s="69" t="s">
        <v>104</v>
      </c>
      <c r="E426" s="58" t="s">
        <v>91</v>
      </c>
      <c r="F426" s="69" t="s">
        <v>4415</v>
      </c>
      <c r="G426" s="69">
        <v>1989</v>
      </c>
      <c r="H426" s="70">
        <v>5</v>
      </c>
      <c r="I426" s="71">
        <v>3</v>
      </c>
      <c r="J426" s="71">
        <v>235</v>
      </c>
      <c r="K426" s="71">
        <v>2.6</v>
      </c>
      <c r="L426" s="59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71">
        <v>1</v>
      </c>
      <c r="S426" s="60">
        <v>0</v>
      </c>
      <c r="T426" s="59">
        <v>0</v>
      </c>
      <c r="U426" s="60">
        <v>0</v>
      </c>
      <c r="V426" s="71">
        <v>0.3</v>
      </c>
      <c r="W426" s="71">
        <v>0.3</v>
      </c>
      <c r="X426" s="70">
        <v>3</v>
      </c>
      <c r="Y426" s="71">
        <v>16</v>
      </c>
      <c r="Z426" s="71">
        <v>3</v>
      </c>
      <c r="AA426" s="59">
        <v>0</v>
      </c>
      <c r="AB426" s="60">
        <v>0</v>
      </c>
      <c r="AC426" s="60">
        <v>0</v>
      </c>
      <c r="AD426" s="60">
        <v>0</v>
      </c>
      <c r="AE426" s="60">
        <v>0</v>
      </c>
      <c r="AF426" s="59">
        <v>0</v>
      </c>
      <c r="AG426" s="71">
        <v>0.13</v>
      </c>
      <c r="AH426" s="71">
        <v>0.13</v>
      </c>
      <c r="AI426" s="60">
        <v>0</v>
      </c>
      <c r="AJ426" s="71">
        <v>0.13</v>
      </c>
      <c r="AK426" s="63" t="s">
        <v>25</v>
      </c>
    </row>
    <row r="427" spans="1:37" ht="17.25" thickBot="1">
      <c r="A427" s="72">
        <v>476</v>
      </c>
      <c r="B427" s="57" t="s">
        <v>325</v>
      </c>
      <c r="C427" s="58" t="s">
        <v>1811</v>
      </c>
      <c r="D427" s="69" t="s">
        <v>103</v>
      </c>
      <c r="E427" s="58" t="s">
        <v>63</v>
      </c>
      <c r="F427" s="69" t="s">
        <v>4723</v>
      </c>
      <c r="G427" s="69">
        <v>2000</v>
      </c>
      <c r="H427" s="70">
        <v>10</v>
      </c>
      <c r="I427" s="71">
        <v>2</v>
      </c>
      <c r="J427" s="71">
        <v>235</v>
      </c>
      <c r="K427" s="71">
        <v>2.6</v>
      </c>
      <c r="L427" s="59">
        <v>0</v>
      </c>
      <c r="M427" s="71">
        <v>1</v>
      </c>
      <c r="N427" s="71">
        <v>1</v>
      </c>
      <c r="O427" s="60">
        <v>0</v>
      </c>
      <c r="P427" s="60">
        <v>0</v>
      </c>
      <c r="Q427" s="60">
        <v>0</v>
      </c>
      <c r="R427" s="60">
        <v>0</v>
      </c>
      <c r="S427" s="60">
        <v>0</v>
      </c>
      <c r="T427" s="70">
        <v>1.5</v>
      </c>
      <c r="U427" s="71">
        <v>1.5</v>
      </c>
      <c r="V427" s="71">
        <v>0.2</v>
      </c>
      <c r="W427" s="71">
        <v>1.7</v>
      </c>
      <c r="X427" s="70">
        <v>8</v>
      </c>
      <c r="Y427" s="71">
        <v>16</v>
      </c>
      <c r="Z427" s="71">
        <v>11</v>
      </c>
      <c r="AA427" s="59">
        <v>0</v>
      </c>
      <c r="AB427" s="71">
        <v>0.38</v>
      </c>
      <c r="AC427" s="71">
        <v>0.38</v>
      </c>
      <c r="AD427" s="60">
        <v>0</v>
      </c>
      <c r="AE427" s="71">
        <v>0.38</v>
      </c>
      <c r="AF427" s="70">
        <v>0.56999999999999995</v>
      </c>
      <c r="AG427" s="71">
        <v>7.0000000000000007E-2</v>
      </c>
      <c r="AH427" s="71">
        <v>0.64</v>
      </c>
      <c r="AI427" s="71">
        <v>0.56999999999999995</v>
      </c>
      <c r="AJ427" s="71">
        <v>0.64</v>
      </c>
      <c r="AK427" s="63" t="s">
        <v>25</v>
      </c>
    </row>
    <row r="428" spans="1:37" ht="17.25" thickBot="1">
      <c r="A428" s="72">
        <v>187</v>
      </c>
      <c r="B428" s="57" t="s">
        <v>2394</v>
      </c>
      <c r="C428" s="58" t="s">
        <v>1821</v>
      </c>
      <c r="D428" s="69" t="s">
        <v>1809</v>
      </c>
      <c r="E428" s="58" t="s">
        <v>85</v>
      </c>
      <c r="F428" s="69" t="s">
        <v>4484</v>
      </c>
      <c r="G428" s="69">
        <v>2004</v>
      </c>
      <c r="H428" s="70">
        <v>10</v>
      </c>
      <c r="I428" s="71">
        <v>1</v>
      </c>
      <c r="J428" s="71">
        <v>232</v>
      </c>
      <c r="K428" s="71">
        <v>2.6</v>
      </c>
      <c r="L428" s="59">
        <v>0</v>
      </c>
      <c r="M428" s="71">
        <v>1</v>
      </c>
      <c r="N428" s="71">
        <v>1</v>
      </c>
      <c r="O428" s="60">
        <v>0</v>
      </c>
      <c r="P428" s="60">
        <v>0</v>
      </c>
      <c r="Q428" s="60">
        <v>0</v>
      </c>
      <c r="R428" s="71">
        <v>1</v>
      </c>
      <c r="S428" s="60">
        <v>0</v>
      </c>
      <c r="T428" s="70">
        <v>0.4</v>
      </c>
      <c r="U428" s="71">
        <v>0.4</v>
      </c>
      <c r="V428" s="71">
        <v>0.9</v>
      </c>
      <c r="W428" s="71">
        <v>1.2</v>
      </c>
      <c r="X428" s="70">
        <v>12</v>
      </c>
      <c r="Y428" s="71">
        <v>8</v>
      </c>
      <c r="Z428" s="71">
        <v>12</v>
      </c>
      <c r="AA428" s="59">
        <v>0</v>
      </c>
      <c r="AB428" s="71">
        <v>0.39</v>
      </c>
      <c r="AC428" s="71">
        <v>0.39</v>
      </c>
      <c r="AD428" s="60">
        <v>0</v>
      </c>
      <c r="AE428" s="71">
        <v>0.39</v>
      </c>
      <c r="AF428" s="70">
        <v>0.14000000000000001</v>
      </c>
      <c r="AG428" s="71">
        <v>0.34</v>
      </c>
      <c r="AH428" s="71">
        <v>0.48</v>
      </c>
      <c r="AI428" s="71">
        <v>0.14000000000000001</v>
      </c>
      <c r="AJ428" s="71">
        <v>0.48</v>
      </c>
      <c r="AK428" s="63" t="s">
        <v>25</v>
      </c>
    </row>
    <row r="429" spans="1:37" ht="17.25" thickBot="1">
      <c r="A429" s="72">
        <v>128</v>
      </c>
      <c r="B429" s="57" t="s">
        <v>2781</v>
      </c>
      <c r="C429" s="58" t="s">
        <v>1811</v>
      </c>
      <c r="D429" s="69" t="s">
        <v>103</v>
      </c>
      <c r="E429" s="58" t="s">
        <v>2343</v>
      </c>
      <c r="F429" s="69" t="s">
        <v>4427</v>
      </c>
      <c r="G429" s="69">
        <v>1998</v>
      </c>
      <c r="H429" s="70">
        <v>9</v>
      </c>
      <c r="I429" s="71">
        <v>2</v>
      </c>
      <c r="J429" s="71">
        <v>221</v>
      </c>
      <c r="K429" s="71">
        <v>2.5</v>
      </c>
      <c r="L429" s="59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71">
        <v>2</v>
      </c>
      <c r="S429" s="60">
        <v>0</v>
      </c>
      <c r="T429" s="70">
        <v>0.4</v>
      </c>
      <c r="U429" s="71">
        <v>0.4</v>
      </c>
      <c r="V429" s="71">
        <v>0.1</v>
      </c>
      <c r="W429" s="71">
        <v>0.4</v>
      </c>
      <c r="X429" s="70">
        <v>3</v>
      </c>
      <c r="Y429" s="71">
        <v>8</v>
      </c>
      <c r="Z429" s="71">
        <v>3</v>
      </c>
      <c r="AA429" s="59">
        <v>0</v>
      </c>
      <c r="AB429" s="60">
        <v>0</v>
      </c>
      <c r="AC429" s="60">
        <v>0</v>
      </c>
      <c r="AD429" s="60">
        <v>0</v>
      </c>
      <c r="AE429" s="60">
        <v>0</v>
      </c>
      <c r="AF429" s="70">
        <v>0.14000000000000001</v>
      </c>
      <c r="AG429" s="71">
        <v>0.03</v>
      </c>
      <c r="AH429" s="71">
        <v>0.17</v>
      </c>
      <c r="AI429" s="71">
        <v>0.14000000000000001</v>
      </c>
      <c r="AJ429" s="71">
        <v>0.17</v>
      </c>
      <c r="AK429" s="63" t="s">
        <v>25</v>
      </c>
    </row>
    <row r="430" spans="1:37" ht="17.25" thickBot="1">
      <c r="A430" s="72">
        <v>344</v>
      </c>
      <c r="B430" s="57" t="s">
        <v>3356</v>
      </c>
      <c r="C430" s="58" t="s">
        <v>1833</v>
      </c>
      <c r="D430" s="69" t="s">
        <v>1852</v>
      </c>
      <c r="E430" s="58" t="s">
        <v>73</v>
      </c>
      <c r="F430" s="69" t="s">
        <v>4615</v>
      </c>
      <c r="G430" s="69">
        <v>1999</v>
      </c>
      <c r="H430" s="70">
        <v>9</v>
      </c>
      <c r="I430" s="71">
        <v>1</v>
      </c>
      <c r="J430" s="71">
        <v>221</v>
      </c>
      <c r="K430" s="71">
        <v>2.5</v>
      </c>
      <c r="L430" s="59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71">
        <v>2</v>
      </c>
      <c r="S430" s="60">
        <v>0</v>
      </c>
      <c r="T430" s="70">
        <v>0.3</v>
      </c>
      <c r="U430" s="71">
        <v>0.3</v>
      </c>
      <c r="V430" s="71">
        <v>0.1</v>
      </c>
      <c r="W430" s="71">
        <v>0.4</v>
      </c>
      <c r="X430" s="70">
        <v>4</v>
      </c>
      <c r="Y430" s="71">
        <v>5</v>
      </c>
      <c r="Z430" s="71">
        <v>11</v>
      </c>
      <c r="AA430" s="59">
        <v>0</v>
      </c>
      <c r="AB430" s="60">
        <v>0</v>
      </c>
      <c r="AC430" s="60">
        <v>0</v>
      </c>
      <c r="AD430" s="60">
        <v>0</v>
      </c>
      <c r="AE430" s="60">
        <v>0</v>
      </c>
      <c r="AF430" s="70">
        <v>0.13</v>
      </c>
      <c r="AG430" s="71">
        <v>0.05</v>
      </c>
      <c r="AH430" s="71">
        <v>0.17</v>
      </c>
      <c r="AI430" s="71">
        <v>0.13</v>
      </c>
      <c r="AJ430" s="71">
        <v>0.17</v>
      </c>
      <c r="AK430" s="63" t="s">
        <v>25</v>
      </c>
    </row>
    <row r="431" spans="1:37" ht="17.25" thickBot="1">
      <c r="A431" s="72">
        <v>42</v>
      </c>
      <c r="B431" s="57" t="s">
        <v>125</v>
      </c>
      <c r="C431" s="58" t="s">
        <v>1830</v>
      </c>
      <c r="D431" s="69" t="s">
        <v>103</v>
      </c>
      <c r="E431" s="58" t="s">
        <v>77</v>
      </c>
      <c r="F431" s="69" t="s">
        <v>4350</v>
      </c>
      <c r="G431" s="69">
        <v>1998</v>
      </c>
      <c r="H431" s="70">
        <v>9</v>
      </c>
      <c r="I431" s="71">
        <v>2</v>
      </c>
      <c r="J431" s="71">
        <v>218</v>
      </c>
      <c r="K431" s="71">
        <v>2.4</v>
      </c>
      <c r="L431" s="70">
        <v>1</v>
      </c>
      <c r="M431" s="60">
        <v>0</v>
      </c>
      <c r="N431" s="71">
        <v>1</v>
      </c>
      <c r="O431" s="71">
        <v>1</v>
      </c>
      <c r="P431" s="60">
        <v>0</v>
      </c>
      <c r="Q431" s="60">
        <v>0</v>
      </c>
      <c r="R431" s="60">
        <v>0</v>
      </c>
      <c r="S431" s="60">
        <v>0</v>
      </c>
      <c r="T431" s="70">
        <v>0.9</v>
      </c>
      <c r="U431" s="71">
        <v>0.9</v>
      </c>
      <c r="V431" s="71">
        <v>0.1</v>
      </c>
      <c r="W431" s="71">
        <v>1</v>
      </c>
      <c r="X431" s="70">
        <v>3</v>
      </c>
      <c r="Y431" s="71">
        <v>5</v>
      </c>
      <c r="Z431" s="60">
        <v>0</v>
      </c>
      <c r="AA431" s="70">
        <v>0.41</v>
      </c>
      <c r="AB431" s="60">
        <v>0</v>
      </c>
      <c r="AC431" s="71">
        <v>0.41</v>
      </c>
      <c r="AD431" s="71">
        <v>0.41</v>
      </c>
      <c r="AE431" s="71">
        <v>0.41</v>
      </c>
      <c r="AF431" s="70">
        <v>0.37</v>
      </c>
      <c r="AG431" s="71">
        <v>0.05</v>
      </c>
      <c r="AH431" s="71">
        <v>0.41</v>
      </c>
      <c r="AI431" s="71">
        <v>0.37</v>
      </c>
      <c r="AJ431" s="71">
        <v>0.41</v>
      </c>
      <c r="AK431" s="63" t="s">
        <v>25</v>
      </c>
    </row>
    <row r="432" spans="1:37" ht="17.25" thickBot="1">
      <c r="A432" s="72">
        <v>143</v>
      </c>
      <c r="B432" s="57" t="s">
        <v>2623</v>
      </c>
      <c r="C432" s="58" t="s">
        <v>1811</v>
      </c>
      <c r="D432" s="69" t="s">
        <v>103</v>
      </c>
      <c r="E432" s="58" t="s">
        <v>96</v>
      </c>
      <c r="F432" s="69" t="s">
        <v>4442</v>
      </c>
      <c r="G432" s="69">
        <v>2003</v>
      </c>
      <c r="H432" s="70">
        <v>11</v>
      </c>
      <c r="I432" s="71">
        <v>1</v>
      </c>
      <c r="J432" s="71">
        <v>210</v>
      </c>
      <c r="K432" s="71">
        <v>2.2999999999999998</v>
      </c>
      <c r="L432" s="70">
        <v>1</v>
      </c>
      <c r="M432" s="60">
        <v>0</v>
      </c>
      <c r="N432" s="71">
        <v>1</v>
      </c>
      <c r="O432" s="71">
        <v>1</v>
      </c>
      <c r="P432" s="60">
        <v>0</v>
      </c>
      <c r="Q432" s="60">
        <v>0</v>
      </c>
      <c r="R432" s="71">
        <v>1</v>
      </c>
      <c r="S432" s="60">
        <v>0</v>
      </c>
      <c r="T432" s="70">
        <v>0.3</v>
      </c>
      <c r="U432" s="71">
        <v>0.3</v>
      </c>
      <c r="V432" s="71">
        <v>0.4</v>
      </c>
      <c r="W432" s="71">
        <v>0.7</v>
      </c>
      <c r="X432" s="70">
        <v>6</v>
      </c>
      <c r="Y432" s="71">
        <v>3</v>
      </c>
      <c r="Z432" s="71">
        <v>16</v>
      </c>
      <c r="AA432" s="70">
        <v>0.43</v>
      </c>
      <c r="AB432" s="60">
        <v>0</v>
      </c>
      <c r="AC432" s="71">
        <v>0.43</v>
      </c>
      <c r="AD432" s="71">
        <v>0.43</v>
      </c>
      <c r="AE432" s="71">
        <v>0.43</v>
      </c>
      <c r="AF432" s="70">
        <v>0.12</v>
      </c>
      <c r="AG432" s="71">
        <v>0.16</v>
      </c>
      <c r="AH432" s="71">
        <v>0.28000000000000003</v>
      </c>
      <c r="AI432" s="71">
        <v>0.12</v>
      </c>
      <c r="AJ432" s="71">
        <v>0.28000000000000003</v>
      </c>
      <c r="AK432" s="63" t="s">
        <v>25</v>
      </c>
    </row>
    <row r="433" spans="1:37" ht="17.25" thickBot="1">
      <c r="A433" s="72">
        <v>279</v>
      </c>
      <c r="B433" s="57" t="s">
        <v>230</v>
      </c>
      <c r="C433" s="58" t="s">
        <v>1850</v>
      </c>
      <c r="D433" s="69" t="s">
        <v>103</v>
      </c>
      <c r="E433" s="58" t="s">
        <v>87</v>
      </c>
      <c r="F433" s="69" t="s">
        <v>4561</v>
      </c>
      <c r="G433" s="69">
        <v>1989</v>
      </c>
      <c r="H433" s="70">
        <v>11</v>
      </c>
      <c r="I433" s="71">
        <v>2</v>
      </c>
      <c r="J433" s="71">
        <v>209</v>
      </c>
      <c r="K433" s="71">
        <v>2.2999999999999998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71">
        <v>2</v>
      </c>
      <c r="S433" s="60">
        <v>0</v>
      </c>
      <c r="T433" s="70">
        <v>0.3</v>
      </c>
      <c r="U433" s="71">
        <v>0.3</v>
      </c>
      <c r="V433" s="60">
        <v>0</v>
      </c>
      <c r="W433" s="71">
        <v>0.3</v>
      </c>
      <c r="X433" s="59">
        <v>0</v>
      </c>
      <c r="Y433" s="71">
        <v>5</v>
      </c>
      <c r="Z433" s="71">
        <v>5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70">
        <v>0.12</v>
      </c>
      <c r="AG433" s="71">
        <v>0.02</v>
      </c>
      <c r="AH433" s="71">
        <v>0.14000000000000001</v>
      </c>
      <c r="AI433" s="71">
        <v>0.12</v>
      </c>
      <c r="AJ433" s="71">
        <v>0.14000000000000001</v>
      </c>
      <c r="AK433" s="63" t="s">
        <v>25</v>
      </c>
    </row>
    <row r="434" spans="1:37" ht="17.25" thickBot="1">
      <c r="A434" s="72">
        <v>303</v>
      </c>
      <c r="B434" s="57" t="s">
        <v>2644</v>
      </c>
      <c r="C434" s="58" t="s">
        <v>1817</v>
      </c>
      <c r="D434" s="69" t="s">
        <v>1818</v>
      </c>
      <c r="E434" s="58" t="s">
        <v>81</v>
      </c>
      <c r="F434" s="69" t="s">
        <v>4585</v>
      </c>
      <c r="G434" s="69">
        <v>2002</v>
      </c>
      <c r="H434" s="70">
        <v>12</v>
      </c>
      <c r="I434" s="71">
        <v>1</v>
      </c>
      <c r="J434" s="71">
        <v>209</v>
      </c>
      <c r="K434" s="71">
        <v>2.2999999999999998</v>
      </c>
      <c r="L434" s="59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71">
        <v>1</v>
      </c>
      <c r="S434" s="60">
        <v>0</v>
      </c>
      <c r="T434" s="70">
        <v>0.8</v>
      </c>
      <c r="U434" s="71">
        <v>0.8</v>
      </c>
      <c r="V434" s="71">
        <v>0.1</v>
      </c>
      <c r="W434" s="71">
        <v>0.9</v>
      </c>
      <c r="X434" s="70">
        <v>9</v>
      </c>
      <c r="Y434" s="71">
        <v>8</v>
      </c>
      <c r="Z434" s="71">
        <v>15</v>
      </c>
      <c r="AA434" s="59">
        <v>0</v>
      </c>
      <c r="AB434" s="60">
        <v>0</v>
      </c>
      <c r="AC434" s="60">
        <v>0</v>
      </c>
      <c r="AD434" s="60">
        <v>0</v>
      </c>
      <c r="AE434" s="60">
        <v>0</v>
      </c>
      <c r="AF434" s="70">
        <v>0.35</v>
      </c>
      <c r="AG434" s="71">
        <v>0.04</v>
      </c>
      <c r="AH434" s="71">
        <v>0.39</v>
      </c>
      <c r="AI434" s="71">
        <v>0.35</v>
      </c>
      <c r="AJ434" s="71">
        <v>0.39</v>
      </c>
      <c r="AK434" s="63" t="s">
        <v>25</v>
      </c>
    </row>
    <row r="435" spans="1:37" ht="17.25" thickBot="1">
      <c r="A435" s="72">
        <v>390</v>
      </c>
      <c r="B435" s="57" t="s">
        <v>374</v>
      </c>
      <c r="C435" s="58" t="s">
        <v>1835</v>
      </c>
      <c r="D435" s="69" t="s">
        <v>111</v>
      </c>
      <c r="E435" s="58" t="s">
        <v>65</v>
      </c>
      <c r="F435" s="69" t="s">
        <v>4656</v>
      </c>
      <c r="G435" s="69">
        <v>1992</v>
      </c>
      <c r="H435" s="70">
        <v>3</v>
      </c>
      <c r="I435" s="71">
        <v>1</v>
      </c>
      <c r="J435" s="71">
        <v>208</v>
      </c>
      <c r="K435" s="71">
        <v>2.2999999999999998</v>
      </c>
      <c r="L435" s="59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60">
        <v>0</v>
      </c>
      <c r="S435" s="60">
        <v>0</v>
      </c>
      <c r="T435" s="59">
        <v>0</v>
      </c>
      <c r="U435" s="60">
        <v>0</v>
      </c>
      <c r="V435" s="60">
        <v>0</v>
      </c>
      <c r="W435" s="60">
        <v>0</v>
      </c>
      <c r="X435" s="59">
        <v>0</v>
      </c>
      <c r="Y435" s="60">
        <v>0</v>
      </c>
      <c r="Z435" s="60">
        <v>0</v>
      </c>
      <c r="AA435" s="59">
        <v>0</v>
      </c>
      <c r="AB435" s="60">
        <v>0</v>
      </c>
      <c r="AC435" s="60">
        <v>0</v>
      </c>
      <c r="AD435" s="60">
        <v>0</v>
      </c>
      <c r="AE435" s="60">
        <v>0</v>
      </c>
      <c r="AF435" s="59">
        <v>0</v>
      </c>
      <c r="AG435" s="60">
        <v>0</v>
      </c>
      <c r="AH435" s="60">
        <v>0</v>
      </c>
      <c r="AI435" s="60">
        <v>0</v>
      </c>
      <c r="AJ435" s="60">
        <v>0</v>
      </c>
      <c r="AK435" s="63" t="s">
        <v>25</v>
      </c>
    </row>
    <row r="436" spans="1:37" ht="17.25" thickBot="1">
      <c r="A436" s="72">
        <v>138</v>
      </c>
      <c r="B436" s="57" t="s">
        <v>3139</v>
      </c>
      <c r="C436" s="58" t="s">
        <v>1811</v>
      </c>
      <c r="D436" s="69" t="s">
        <v>104</v>
      </c>
      <c r="E436" s="58" t="s">
        <v>71</v>
      </c>
      <c r="F436" s="69" t="s">
        <v>4437</v>
      </c>
      <c r="G436" s="69">
        <v>1994</v>
      </c>
      <c r="H436" s="70">
        <v>4</v>
      </c>
      <c r="I436" s="71">
        <v>1</v>
      </c>
      <c r="J436" s="71">
        <v>201</v>
      </c>
      <c r="K436" s="71">
        <v>2.2000000000000002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60">
        <v>0</v>
      </c>
      <c r="S436" s="60">
        <v>0</v>
      </c>
      <c r="T436" s="59">
        <v>0</v>
      </c>
      <c r="U436" s="60">
        <v>0</v>
      </c>
      <c r="V436" s="60">
        <v>0</v>
      </c>
      <c r="W436" s="60">
        <v>0</v>
      </c>
      <c r="X436" s="59">
        <v>0</v>
      </c>
      <c r="Y436" s="71">
        <v>3</v>
      </c>
      <c r="Z436" s="60">
        <v>0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59">
        <v>0</v>
      </c>
      <c r="AG436" s="60">
        <v>0</v>
      </c>
      <c r="AH436" s="60">
        <v>0</v>
      </c>
      <c r="AI436" s="60">
        <v>0</v>
      </c>
      <c r="AJ436" s="60">
        <v>0</v>
      </c>
      <c r="AK436" s="63" t="s">
        <v>25</v>
      </c>
    </row>
    <row r="437" spans="1:37" ht="17.25" thickBot="1">
      <c r="A437" s="72">
        <v>95</v>
      </c>
      <c r="B437" s="57" t="s">
        <v>4003</v>
      </c>
      <c r="C437" s="58" t="s">
        <v>1811</v>
      </c>
      <c r="D437" s="69" t="s">
        <v>104</v>
      </c>
      <c r="E437" s="58" t="s">
        <v>81</v>
      </c>
      <c r="F437" s="69" t="s">
        <v>4398</v>
      </c>
      <c r="G437" s="69">
        <v>1999</v>
      </c>
      <c r="H437" s="70">
        <v>3</v>
      </c>
      <c r="I437" s="71">
        <v>2</v>
      </c>
      <c r="J437" s="71">
        <v>200</v>
      </c>
      <c r="K437" s="71">
        <v>2.2000000000000002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60">
        <v>0</v>
      </c>
      <c r="S437" s="60">
        <v>0</v>
      </c>
      <c r="T437" s="59">
        <v>0</v>
      </c>
      <c r="U437" s="60">
        <v>0</v>
      </c>
      <c r="V437" s="60">
        <v>0</v>
      </c>
      <c r="W437" s="60">
        <v>0</v>
      </c>
      <c r="X437" s="59">
        <v>0</v>
      </c>
      <c r="Y437" s="71">
        <v>1</v>
      </c>
      <c r="Z437" s="60">
        <v>0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59">
        <v>0</v>
      </c>
      <c r="AG437" s="71">
        <v>0.02</v>
      </c>
      <c r="AH437" s="71">
        <v>0.02</v>
      </c>
      <c r="AI437" s="60">
        <v>0</v>
      </c>
      <c r="AJ437" s="71">
        <v>0.02</v>
      </c>
      <c r="AK437" s="63" t="s">
        <v>25</v>
      </c>
    </row>
    <row r="438" spans="1:37" ht="17.25" thickBot="1">
      <c r="A438" s="72">
        <v>200</v>
      </c>
      <c r="B438" s="57" t="s">
        <v>367</v>
      </c>
      <c r="C438" s="58" t="s">
        <v>1840</v>
      </c>
      <c r="D438" s="69" t="s">
        <v>1809</v>
      </c>
      <c r="E438" s="58" t="s">
        <v>96</v>
      </c>
      <c r="F438" s="69" t="s">
        <v>4497</v>
      </c>
      <c r="G438" s="69">
        <v>1993</v>
      </c>
      <c r="H438" s="70">
        <v>5</v>
      </c>
      <c r="I438" s="71">
        <v>1</v>
      </c>
      <c r="J438" s="71">
        <v>200</v>
      </c>
      <c r="K438" s="71">
        <v>2.2000000000000002</v>
      </c>
      <c r="L438" s="70">
        <v>1</v>
      </c>
      <c r="M438" s="60">
        <v>0</v>
      </c>
      <c r="N438" s="71">
        <v>1</v>
      </c>
      <c r="O438" s="71">
        <v>1</v>
      </c>
      <c r="P438" s="60">
        <v>0</v>
      </c>
      <c r="Q438" s="60">
        <v>0</v>
      </c>
      <c r="R438" s="71">
        <v>2</v>
      </c>
      <c r="S438" s="60">
        <v>0</v>
      </c>
      <c r="T438" s="70">
        <v>0.2</v>
      </c>
      <c r="U438" s="71">
        <v>0.2</v>
      </c>
      <c r="V438" s="71">
        <v>0.4</v>
      </c>
      <c r="W438" s="71">
        <v>0.6</v>
      </c>
      <c r="X438" s="70">
        <v>5</v>
      </c>
      <c r="Y438" s="71">
        <v>15</v>
      </c>
      <c r="Z438" s="71">
        <v>19</v>
      </c>
      <c r="AA438" s="70">
        <v>0.45</v>
      </c>
      <c r="AB438" s="60">
        <v>0</v>
      </c>
      <c r="AC438" s="71">
        <v>0.45</v>
      </c>
      <c r="AD438" s="71">
        <v>0.45</v>
      </c>
      <c r="AE438" s="71">
        <v>0.45</v>
      </c>
      <c r="AF438" s="70">
        <v>0.11</v>
      </c>
      <c r="AG438" s="71">
        <v>0.18</v>
      </c>
      <c r="AH438" s="71">
        <v>0.28000000000000003</v>
      </c>
      <c r="AI438" s="71">
        <v>0.11</v>
      </c>
      <c r="AJ438" s="71">
        <v>0.28000000000000003</v>
      </c>
      <c r="AK438" s="63" t="s">
        <v>25</v>
      </c>
    </row>
    <row r="439" spans="1:37" ht="17.25" thickBot="1">
      <c r="A439" s="72">
        <v>479</v>
      </c>
      <c r="B439" s="57" t="s">
        <v>327</v>
      </c>
      <c r="C439" s="58" t="s">
        <v>1863</v>
      </c>
      <c r="D439" s="69" t="s">
        <v>102</v>
      </c>
      <c r="E439" s="58" t="s">
        <v>71</v>
      </c>
      <c r="F439" s="69" t="s">
        <v>4726</v>
      </c>
      <c r="G439" s="69">
        <v>1999</v>
      </c>
      <c r="H439" s="70">
        <v>5</v>
      </c>
      <c r="I439" s="71">
        <v>2</v>
      </c>
      <c r="J439" s="71">
        <v>199</v>
      </c>
      <c r="K439" s="71">
        <v>2.2000000000000002</v>
      </c>
      <c r="L439" s="59">
        <v>0</v>
      </c>
      <c r="M439" s="71">
        <v>2</v>
      </c>
      <c r="N439" s="71">
        <v>2</v>
      </c>
      <c r="O439" s="60">
        <v>0</v>
      </c>
      <c r="P439" s="60">
        <v>0</v>
      </c>
      <c r="Q439" s="60">
        <v>0</v>
      </c>
      <c r="R439" s="71">
        <v>1</v>
      </c>
      <c r="S439" s="60">
        <v>0</v>
      </c>
      <c r="T439" s="70">
        <v>0.4</v>
      </c>
      <c r="U439" s="71">
        <v>0.4</v>
      </c>
      <c r="V439" s="71">
        <v>0.8</v>
      </c>
      <c r="W439" s="71">
        <v>1.2</v>
      </c>
      <c r="X439" s="70">
        <v>17</v>
      </c>
      <c r="Y439" s="71">
        <v>11</v>
      </c>
      <c r="Z439" s="71">
        <v>44</v>
      </c>
      <c r="AA439" s="59">
        <v>0</v>
      </c>
      <c r="AB439" s="71">
        <v>0.9</v>
      </c>
      <c r="AC439" s="71">
        <v>0.9</v>
      </c>
      <c r="AD439" s="60">
        <v>0</v>
      </c>
      <c r="AE439" s="71">
        <v>0.9</v>
      </c>
      <c r="AF439" s="70">
        <v>0.19</v>
      </c>
      <c r="AG439" s="71">
        <v>0.38</v>
      </c>
      <c r="AH439" s="71">
        <v>0.56000000000000005</v>
      </c>
      <c r="AI439" s="71">
        <v>0.19</v>
      </c>
      <c r="AJ439" s="71">
        <v>0.56000000000000005</v>
      </c>
      <c r="AK439" s="63" t="s">
        <v>25</v>
      </c>
    </row>
    <row r="440" spans="1:37" ht="17.25" thickBot="1">
      <c r="A440" s="72">
        <v>196</v>
      </c>
      <c r="B440" s="57" t="s">
        <v>3227</v>
      </c>
      <c r="C440" s="58" t="s">
        <v>1819</v>
      </c>
      <c r="D440" s="69" t="s">
        <v>1818</v>
      </c>
      <c r="E440" s="58" t="s">
        <v>71</v>
      </c>
      <c r="F440" s="69" t="s">
        <v>4493</v>
      </c>
      <c r="G440" s="69">
        <v>2001</v>
      </c>
      <c r="H440" s="70">
        <v>10</v>
      </c>
      <c r="I440" s="71">
        <v>2</v>
      </c>
      <c r="J440" s="71">
        <v>196</v>
      </c>
      <c r="K440" s="71">
        <v>2.2000000000000002</v>
      </c>
      <c r="L440" s="59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0">
        <v>0</v>
      </c>
      <c r="S440" s="60">
        <v>0</v>
      </c>
      <c r="T440" s="70">
        <v>0.7</v>
      </c>
      <c r="U440" s="71">
        <v>0.7</v>
      </c>
      <c r="V440" s="71">
        <v>0.1</v>
      </c>
      <c r="W440" s="71">
        <v>0.9</v>
      </c>
      <c r="X440" s="70">
        <v>9</v>
      </c>
      <c r="Y440" s="71">
        <v>11</v>
      </c>
      <c r="Z440" s="71">
        <v>42</v>
      </c>
      <c r="AA440" s="59">
        <v>0</v>
      </c>
      <c r="AB440" s="60">
        <v>0</v>
      </c>
      <c r="AC440" s="60">
        <v>0</v>
      </c>
      <c r="AD440" s="60">
        <v>0</v>
      </c>
      <c r="AE440" s="60">
        <v>0</v>
      </c>
      <c r="AF440" s="70">
        <v>0.33</v>
      </c>
      <c r="AG440" s="71">
        <v>0.06</v>
      </c>
      <c r="AH440" s="71">
        <v>0.39</v>
      </c>
      <c r="AI440" s="71">
        <v>0.33</v>
      </c>
      <c r="AJ440" s="71">
        <v>0.39</v>
      </c>
      <c r="AK440" s="63" t="s">
        <v>25</v>
      </c>
    </row>
    <row r="441" spans="1:37" ht="17.25" thickBot="1">
      <c r="A441" s="72">
        <v>361</v>
      </c>
      <c r="B441" s="57" t="s">
        <v>272</v>
      </c>
      <c r="C441" s="58" t="s">
        <v>1811</v>
      </c>
      <c r="D441" s="69" t="s">
        <v>1818</v>
      </c>
      <c r="E441" s="58" t="s">
        <v>63</v>
      </c>
      <c r="F441" s="69" t="s">
        <v>4193</v>
      </c>
      <c r="G441" s="69">
        <v>1999</v>
      </c>
      <c r="H441" s="70">
        <v>14</v>
      </c>
      <c r="I441" s="60">
        <v>0</v>
      </c>
      <c r="J441" s="71">
        <v>194</v>
      </c>
      <c r="K441" s="71">
        <v>2.2000000000000002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71">
        <v>1</v>
      </c>
      <c r="S441" s="60">
        <v>0</v>
      </c>
      <c r="T441" s="70">
        <v>0.1</v>
      </c>
      <c r="U441" s="71">
        <v>0.1</v>
      </c>
      <c r="V441" s="71">
        <v>0.6</v>
      </c>
      <c r="W441" s="71">
        <v>0.7</v>
      </c>
      <c r="X441" s="70">
        <v>8</v>
      </c>
      <c r="Y441" s="71">
        <v>3</v>
      </c>
      <c r="Z441" s="71">
        <v>19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70">
        <v>0.05</v>
      </c>
      <c r="AG441" s="71">
        <v>0.26</v>
      </c>
      <c r="AH441" s="71">
        <v>0.31</v>
      </c>
      <c r="AI441" s="71">
        <v>0.05</v>
      </c>
      <c r="AJ441" s="71">
        <v>0.31</v>
      </c>
      <c r="AK441" s="63" t="s">
        <v>25</v>
      </c>
    </row>
    <row r="442" spans="1:37" ht="17.25" thickBot="1">
      <c r="A442" s="72">
        <v>232</v>
      </c>
      <c r="B442" s="57" t="s">
        <v>3960</v>
      </c>
      <c r="C442" s="58" t="s">
        <v>1811</v>
      </c>
      <c r="D442" s="69" t="s">
        <v>104</v>
      </c>
      <c r="E442" s="58" t="s">
        <v>2343</v>
      </c>
      <c r="F442" s="69" t="s">
        <v>4523</v>
      </c>
      <c r="G442" s="69">
        <v>1996</v>
      </c>
      <c r="H442" s="70">
        <v>3</v>
      </c>
      <c r="I442" s="71">
        <v>3</v>
      </c>
      <c r="J442" s="71">
        <v>192</v>
      </c>
      <c r="K442" s="71">
        <v>2.1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71">
        <v>1</v>
      </c>
      <c r="S442" s="71">
        <v>1</v>
      </c>
      <c r="T442" s="70">
        <v>0.4</v>
      </c>
      <c r="U442" s="71">
        <v>0.4</v>
      </c>
      <c r="V442" s="60">
        <v>0</v>
      </c>
      <c r="W442" s="71">
        <v>0.4</v>
      </c>
      <c r="X442" s="59">
        <v>0</v>
      </c>
      <c r="Y442" s="71">
        <v>4</v>
      </c>
      <c r="Z442" s="60">
        <v>0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70">
        <v>0.2</v>
      </c>
      <c r="AG442" s="60">
        <v>0</v>
      </c>
      <c r="AH442" s="71">
        <v>0.2</v>
      </c>
      <c r="AI442" s="71">
        <v>0.2</v>
      </c>
      <c r="AJ442" s="71">
        <v>0.2</v>
      </c>
      <c r="AK442" s="63" t="s">
        <v>25</v>
      </c>
    </row>
    <row r="443" spans="1:37" ht="17.25" thickBot="1">
      <c r="A443" s="72">
        <v>157</v>
      </c>
      <c r="B443" s="57" t="s">
        <v>2766</v>
      </c>
      <c r="C443" s="58" t="s">
        <v>1845</v>
      </c>
      <c r="D443" s="69" t="s">
        <v>1818</v>
      </c>
      <c r="E443" s="58" t="s">
        <v>83</v>
      </c>
      <c r="F443" s="69" t="s">
        <v>4455</v>
      </c>
      <c r="G443" s="69">
        <v>2003</v>
      </c>
      <c r="H443" s="70">
        <v>14</v>
      </c>
      <c r="I443" s="60">
        <v>0</v>
      </c>
      <c r="J443" s="71">
        <v>185</v>
      </c>
      <c r="K443" s="71">
        <v>2.1</v>
      </c>
      <c r="L443" s="70">
        <v>2</v>
      </c>
      <c r="M443" s="60">
        <v>0</v>
      </c>
      <c r="N443" s="71">
        <v>2</v>
      </c>
      <c r="O443" s="71">
        <v>2</v>
      </c>
      <c r="P443" s="60">
        <v>0</v>
      </c>
      <c r="Q443" s="60">
        <v>0</v>
      </c>
      <c r="R443" s="71">
        <v>4</v>
      </c>
      <c r="S443" s="60">
        <v>0</v>
      </c>
      <c r="T443" s="70">
        <v>1.3</v>
      </c>
      <c r="U443" s="71">
        <v>1.3</v>
      </c>
      <c r="V443" s="71">
        <v>0.1</v>
      </c>
      <c r="W443" s="71">
        <v>1.4</v>
      </c>
      <c r="X443" s="70">
        <v>6</v>
      </c>
      <c r="Y443" s="71">
        <v>4</v>
      </c>
      <c r="Z443" s="71">
        <v>13</v>
      </c>
      <c r="AA443" s="70">
        <v>0.97</v>
      </c>
      <c r="AB443" s="60">
        <v>0</v>
      </c>
      <c r="AC443" s="71">
        <v>0.97</v>
      </c>
      <c r="AD443" s="71">
        <v>0.97</v>
      </c>
      <c r="AE443" s="71">
        <v>0.97</v>
      </c>
      <c r="AF443" s="70">
        <v>0.61</v>
      </c>
      <c r="AG443" s="71">
        <v>0.05</v>
      </c>
      <c r="AH443" s="71">
        <v>0.66</v>
      </c>
      <c r="AI443" s="71">
        <v>0.61</v>
      </c>
      <c r="AJ443" s="71">
        <v>0.66</v>
      </c>
      <c r="AK443" s="63" t="s">
        <v>25</v>
      </c>
    </row>
    <row r="444" spans="1:37" ht="17.25" thickBot="1">
      <c r="A444" s="72">
        <v>63</v>
      </c>
      <c r="B444" s="57" t="s">
        <v>2779</v>
      </c>
      <c r="C444" s="58" t="s">
        <v>1815</v>
      </c>
      <c r="D444" s="69" t="s">
        <v>1818</v>
      </c>
      <c r="E444" s="58" t="s">
        <v>65</v>
      </c>
      <c r="F444" s="69" t="s">
        <v>4369</v>
      </c>
      <c r="G444" s="69">
        <v>2003</v>
      </c>
      <c r="H444" s="70">
        <v>9</v>
      </c>
      <c r="I444" s="71">
        <v>1</v>
      </c>
      <c r="J444" s="71">
        <v>180</v>
      </c>
      <c r="K444" s="71">
        <v>2</v>
      </c>
      <c r="L444" s="70">
        <v>1</v>
      </c>
      <c r="M444" s="71">
        <v>1</v>
      </c>
      <c r="N444" s="71">
        <v>2</v>
      </c>
      <c r="O444" s="71">
        <v>1</v>
      </c>
      <c r="P444" s="60">
        <v>0</v>
      </c>
      <c r="Q444" s="60">
        <v>0</v>
      </c>
      <c r="R444" s="60">
        <v>0</v>
      </c>
      <c r="S444" s="60">
        <v>0</v>
      </c>
      <c r="T444" s="70">
        <v>1.3</v>
      </c>
      <c r="U444" s="71">
        <v>1.3</v>
      </c>
      <c r="V444" s="71">
        <v>0.9</v>
      </c>
      <c r="W444" s="71">
        <v>2.2000000000000002</v>
      </c>
      <c r="X444" s="70">
        <v>9</v>
      </c>
      <c r="Y444" s="71">
        <v>18</v>
      </c>
      <c r="Z444" s="71">
        <v>29</v>
      </c>
      <c r="AA444" s="70">
        <v>0.5</v>
      </c>
      <c r="AB444" s="71">
        <v>0.5</v>
      </c>
      <c r="AC444" s="71">
        <v>1</v>
      </c>
      <c r="AD444" s="71">
        <v>0.5</v>
      </c>
      <c r="AE444" s="71">
        <v>1</v>
      </c>
      <c r="AF444" s="70">
        <v>0.64</v>
      </c>
      <c r="AG444" s="71">
        <v>0.47</v>
      </c>
      <c r="AH444" s="71">
        <v>1.1100000000000001</v>
      </c>
      <c r="AI444" s="71">
        <v>0.64</v>
      </c>
      <c r="AJ444" s="71">
        <v>1.1100000000000001</v>
      </c>
      <c r="AK444" s="63" t="s">
        <v>25</v>
      </c>
    </row>
    <row r="445" spans="1:37" ht="17.25" thickBot="1">
      <c r="A445" s="72">
        <v>418</v>
      </c>
      <c r="B445" s="57" t="s">
        <v>2692</v>
      </c>
      <c r="C445" s="58" t="s">
        <v>2693</v>
      </c>
      <c r="D445" s="69" t="s">
        <v>111</v>
      </c>
      <c r="E445" s="58" t="s">
        <v>95</v>
      </c>
      <c r="F445" s="69" t="s">
        <v>4676</v>
      </c>
      <c r="G445" s="69">
        <v>1997</v>
      </c>
      <c r="H445" s="70">
        <v>2</v>
      </c>
      <c r="I445" s="71">
        <v>2</v>
      </c>
      <c r="J445" s="71">
        <v>180</v>
      </c>
      <c r="K445" s="71">
        <v>2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60">
        <v>0</v>
      </c>
      <c r="S445" s="60">
        <v>0</v>
      </c>
      <c r="T445" s="59">
        <v>0</v>
      </c>
      <c r="U445" s="60">
        <v>0</v>
      </c>
      <c r="V445" s="60">
        <v>0</v>
      </c>
      <c r="W445" s="60">
        <v>0</v>
      </c>
      <c r="X445" s="59">
        <v>0</v>
      </c>
      <c r="Y445" s="60">
        <v>0</v>
      </c>
      <c r="Z445" s="60">
        <v>0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59">
        <v>0</v>
      </c>
      <c r="AG445" s="60">
        <v>0</v>
      </c>
      <c r="AH445" s="60">
        <v>0</v>
      </c>
      <c r="AI445" s="60">
        <v>0</v>
      </c>
      <c r="AJ445" s="60">
        <v>0</v>
      </c>
      <c r="AK445" s="63" t="s">
        <v>25</v>
      </c>
    </row>
    <row r="446" spans="1:37" ht="17.25" thickBot="1">
      <c r="A446" s="72">
        <v>370</v>
      </c>
      <c r="B446" s="57" t="s">
        <v>277</v>
      </c>
      <c r="C446" s="58" t="s">
        <v>1840</v>
      </c>
      <c r="D446" s="69" t="s">
        <v>103</v>
      </c>
      <c r="E446" s="58" t="s">
        <v>93</v>
      </c>
      <c r="F446" s="69" t="s">
        <v>4637</v>
      </c>
      <c r="G446" s="69">
        <v>1998</v>
      </c>
      <c r="H446" s="70">
        <v>2</v>
      </c>
      <c r="I446" s="71">
        <v>2</v>
      </c>
      <c r="J446" s="71">
        <v>179</v>
      </c>
      <c r="K446" s="71">
        <v>2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71">
        <v>2</v>
      </c>
      <c r="S446" s="71">
        <v>1</v>
      </c>
      <c r="T446" s="70">
        <v>0.1</v>
      </c>
      <c r="U446" s="71">
        <v>0.1</v>
      </c>
      <c r="V446" s="71">
        <v>0.1</v>
      </c>
      <c r="W446" s="71">
        <v>0.2</v>
      </c>
      <c r="X446" s="70">
        <v>7</v>
      </c>
      <c r="Y446" s="71">
        <v>8</v>
      </c>
      <c r="Z446" s="71">
        <v>9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70">
        <v>0.04</v>
      </c>
      <c r="AG446" s="71">
        <v>0.05</v>
      </c>
      <c r="AH446" s="71">
        <v>0.09</v>
      </c>
      <c r="AI446" s="71">
        <v>0.04</v>
      </c>
      <c r="AJ446" s="71">
        <v>0.09</v>
      </c>
      <c r="AK446" s="63" t="s">
        <v>25</v>
      </c>
    </row>
    <row r="447" spans="1:37" ht="17.25" thickBot="1">
      <c r="A447" s="72">
        <v>436</v>
      </c>
      <c r="B447" s="57" t="s">
        <v>301</v>
      </c>
      <c r="C447" s="58" t="s">
        <v>1817</v>
      </c>
      <c r="D447" s="69" t="s">
        <v>1809</v>
      </c>
      <c r="E447" s="58" t="s">
        <v>85</v>
      </c>
      <c r="F447" s="69" t="s">
        <v>4687</v>
      </c>
      <c r="G447" s="69">
        <v>1996</v>
      </c>
      <c r="H447" s="70">
        <v>4</v>
      </c>
      <c r="I447" s="71">
        <v>2</v>
      </c>
      <c r="J447" s="71">
        <v>176</v>
      </c>
      <c r="K447" s="71">
        <v>2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59">
        <v>0</v>
      </c>
      <c r="U447" s="60">
        <v>0</v>
      </c>
      <c r="V447" s="60">
        <v>0</v>
      </c>
      <c r="W447" s="60">
        <v>0</v>
      </c>
      <c r="X447" s="70">
        <v>2</v>
      </c>
      <c r="Y447" s="71">
        <v>4</v>
      </c>
      <c r="Z447" s="71">
        <v>1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59">
        <v>0</v>
      </c>
      <c r="AG447" s="60">
        <v>0</v>
      </c>
      <c r="AH447" s="60">
        <v>0</v>
      </c>
      <c r="AI447" s="60">
        <v>0</v>
      </c>
      <c r="AJ447" s="60">
        <v>0</v>
      </c>
      <c r="AK447" s="63" t="s">
        <v>25</v>
      </c>
    </row>
    <row r="448" spans="1:37" ht="17.25" thickBot="1">
      <c r="A448" s="72">
        <v>188</v>
      </c>
      <c r="B448" s="57" t="s">
        <v>3032</v>
      </c>
      <c r="C448" s="58" t="s">
        <v>1831</v>
      </c>
      <c r="D448" s="69" t="s">
        <v>102</v>
      </c>
      <c r="E448" s="58" t="s">
        <v>93</v>
      </c>
      <c r="F448" s="69" t="s">
        <v>4485</v>
      </c>
      <c r="G448" s="69">
        <v>2005</v>
      </c>
      <c r="H448" s="70">
        <v>4</v>
      </c>
      <c r="I448" s="71">
        <v>1</v>
      </c>
      <c r="J448" s="71">
        <v>175</v>
      </c>
      <c r="K448" s="71">
        <v>1.9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71">
        <v>1</v>
      </c>
      <c r="S448" s="60">
        <v>0</v>
      </c>
      <c r="T448" s="70">
        <v>0.3</v>
      </c>
      <c r="U448" s="71">
        <v>0.3</v>
      </c>
      <c r="V448" s="71">
        <v>0.1</v>
      </c>
      <c r="W448" s="71">
        <v>0.3</v>
      </c>
      <c r="X448" s="59">
        <v>0</v>
      </c>
      <c r="Y448" s="71">
        <v>1</v>
      </c>
      <c r="Z448" s="71">
        <v>15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70">
        <v>0.14000000000000001</v>
      </c>
      <c r="AG448" s="71">
        <v>0.04</v>
      </c>
      <c r="AH448" s="71">
        <v>0.18</v>
      </c>
      <c r="AI448" s="71">
        <v>0.14000000000000001</v>
      </c>
      <c r="AJ448" s="71">
        <v>0.18</v>
      </c>
      <c r="AK448" s="63" t="s">
        <v>25</v>
      </c>
    </row>
    <row r="449" spans="1:37" ht="17.25" thickBot="1">
      <c r="A449" s="72">
        <v>406</v>
      </c>
      <c r="B449" s="57" t="s">
        <v>375</v>
      </c>
      <c r="C449" s="58" t="s">
        <v>1836</v>
      </c>
      <c r="D449" s="69" t="s">
        <v>1818</v>
      </c>
      <c r="E449" s="58" t="s">
        <v>69</v>
      </c>
      <c r="F449" s="69" t="s">
        <v>4666</v>
      </c>
      <c r="G449" s="69">
        <v>2001</v>
      </c>
      <c r="H449" s="70">
        <v>9</v>
      </c>
      <c r="I449" s="71">
        <v>1</v>
      </c>
      <c r="J449" s="71">
        <v>172</v>
      </c>
      <c r="K449" s="71">
        <v>1.9</v>
      </c>
      <c r="L449" s="59">
        <v>0</v>
      </c>
      <c r="M449" s="71">
        <v>1</v>
      </c>
      <c r="N449" s="71">
        <v>1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70">
        <v>0.7</v>
      </c>
      <c r="U449" s="71">
        <v>0.7</v>
      </c>
      <c r="V449" s="71">
        <v>0.1</v>
      </c>
      <c r="W449" s="71">
        <v>0.8</v>
      </c>
      <c r="X449" s="70">
        <v>6</v>
      </c>
      <c r="Y449" s="71">
        <v>6</v>
      </c>
      <c r="Z449" s="71">
        <v>31</v>
      </c>
      <c r="AA449" s="59">
        <v>0</v>
      </c>
      <c r="AB449" s="71">
        <v>0.52</v>
      </c>
      <c r="AC449" s="71">
        <v>0.52</v>
      </c>
      <c r="AD449" s="60">
        <v>0</v>
      </c>
      <c r="AE449" s="71">
        <v>0.52</v>
      </c>
      <c r="AF449" s="70">
        <v>0.38</v>
      </c>
      <c r="AG449" s="71">
        <v>0.05</v>
      </c>
      <c r="AH449" s="71">
        <v>0.43</v>
      </c>
      <c r="AI449" s="71">
        <v>0.38</v>
      </c>
      <c r="AJ449" s="71">
        <v>0.43</v>
      </c>
      <c r="AK449" s="63" t="s">
        <v>25</v>
      </c>
    </row>
    <row r="450" spans="1:37" ht="17.25" thickBot="1">
      <c r="A450" s="72">
        <v>102</v>
      </c>
      <c r="B450" s="57" t="s">
        <v>144</v>
      </c>
      <c r="C450" s="58" t="s">
        <v>1811</v>
      </c>
      <c r="D450" s="69" t="s">
        <v>1809</v>
      </c>
      <c r="E450" s="58" t="s">
        <v>81</v>
      </c>
      <c r="F450" s="69" t="s">
        <v>4198</v>
      </c>
      <c r="G450" s="69">
        <v>2003</v>
      </c>
      <c r="H450" s="70">
        <v>6</v>
      </c>
      <c r="I450" s="71">
        <v>2</v>
      </c>
      <c r="J450" s="71">
        <v>171</v>
      </c>
      <c r="K450" s="71">
        <v>1.9</v>
      </c>
      <c r="L450" s="70">
        <v>1</v>
      </c>
      <c r="M450" s="71">
        <v>1</v>
      </c>
      <c r="N450" s="71">
        <v>2</v>
      </c>
      <c r="O450" s="71">
        <v>1</v>
      </c>
      <c r="P450" s="60">
        <v>0</v>
      </c>
      <c r="Q450" s="60">
        <v>0</v>
      </c>
      <c r="R450" s="71">
        <v>2</v>
      </c>
      <c r="S450" s="60">
        <v>0</v>
      </c>
      <c r="T450" s="70">
        <v>0.1</v>
      </c>
      <c r="U450" s="71">
        <v>0.1</v>
      </c>
      <c r="V450" s="71">
        <v>0.3</v>
      </c>
      <c r="W450" s="71">
        <v>0.4</v>
      </c>
      <c r="X450" s="70">
        <v>4</v>
      </c>
      <c r="Y450" s="71">
        <v>8</v>
      </c>
      <c r="Z450" s="71">
        <v>15</v>
      </c>
      <c r="AA450" s="70">
        <v>0.53</v>
      </c>
      <c r="AB450" s="71">
        <v>0.53</v>
      </c>
      <c r="AC450" s="71">
        <v>1.05</v>
      </c>
      <c r="AD450" s="71">
        <v>0.53</v>
      </c>
      <c r="AE450" s="71">
        <v>1.05</v>
      </c>
      <c r="AF450" s="70">
        <v>7.0000000000000007E-2</v>
      </c>
      <c r="AG450" s="71">
        <v>0.16</v>
      </c>
      <c r="AH450" s="71">
        <v>0.22</v>
      </c>
      <c r="AI450" s="71">
        <v>7.0000000000000007E-2</v>
      </c>
      <c r="AJ450" s="71">
        <v>0.22</v>
      </c>
      <c r="AK450" s="63" t="s">
        <v>25</v>
      </c>
    </row>
    <row r="451" spans="1:37" ht="17.25" thickBot="1">
      <c r="A451" s="72">
        <v>263</v>
      </c>
      <c r="B451" s="57" t="s">
        <v>223</v>
      </c>
      <c r="C451" s="58" t="s">
        <v>1855</v>
      </c>
      <c r="D451" s="69" t="s">
        <v>102</v>
      </c>
      <c r="E451" s="58" t="s">
        <v>93</v>
      </c>
      <c r="F451" s="69" t="s">
        <v>4216</v>
      </c>
      <c r="G451" s="69">
        <v>1997</v>
      </c>
      <c r="H451" s="70">
        <v>11</v>
      </c>
      <c r="I451" s="71">
        <v>1</v>
      </c>
      <c r="J451" s="71">
        <v>166</v>
      </c>
      <c r="K451" s="71">
        <v>1.8</v>
      </c>
      <c r="L451" s="70">
        <v>2</v>
      </c>
      <c r="M451" s="60">
        <v>0</v>
      </c>
      <c r="N451" s="71">
        <v>2</v>
      </c>
      <c r="O451" s="71">
        <v>2</v>
      </c>
      <c r="P451" s="60">
        <v>0</v>
      </c>
      <c r="Q451" s="60">
        <v>0</v>
      </c>
      <c r="R451" s="60">
        <v>0</v>
      </c>
      <c r="S451" s="60">
        <v>0</v>
      </c>
      <c r="T451" s="70">
        <v>1.1000000000000001</v>
      </c>
      <c r="U451" s="71">
        <v>1.1000000000000001</v>
      </c>
      <c r="V451" s="71">
        <v>1</v>
      </c>
      <c r="W451" s="71">
        <v>2</v>
      </c>
      <c r="X451" s="70">
        <v>1</v>
      </c>
      <c r="Y451" s="71">
        <v>5</v>
      </c>
      <c r="Z451" s="71">
        <v>9</v>
      </c>
      <c r="AA451" s="70">
        <v>1.08</v>
      </c>
      <c r="AB451" s="60">
        <v>0</v>
      </c>
      <c r="AC451" s="71">
        <v>1.08</v>
      </c>
      <c r="AD451" s="71">
        <v>1.08</v>
      </c>
      <c r="AE451" s="71">
        <v>1.08</v>
      </c>
      <c r="AF451" s="70">
        <v>0.56999999999999995</v>
      </c>
      <c r="AG451" s="71">
        <v>0.52</v>
      </c>
      <c r="AH451" s="71">
        <v>1.0900000000000001</v>
      </c>
      <c r="AI451" s="71">
        <v>0.56999999999999995</v>
      </c>
      <c r="AJ451" s="71">
        <v>1.0900000000000001</v>
      </c>
      <c r="AK451" s="63" t="s">
        <v>25</v>
      </c>
    </row>
    <row r="452" spans="1:37" ht="17.25" thickBot="1">
      <c r="A452" s="72">
        <v>26</v>
      </c>
      <c r="B452" s="57" t="s">
        <v>116</v>
      </c>
      <c r="C452" s="58" t="s">
        <v>1811</v>
      </c>
      <c r="D452" s="69" t="s">
        <v>102</v>
      </c>
      <c r="E452" s="58" t="s">
        <v>95</v>
      </c>
      <c r="F452" s="69" t="s">
        <v>4218</v>
      </c>
      <c r="G452" s="69">
        <v>1999</v>
      </c>
      <c r="H452" s="70">
        <v>3</v>
      </c>
      <c r="I452" s="71">
        <v>2</v>
      </c>
      <c r="J452" s="71">
        <v>152</v>
      </c>
      <c r="K452" s="71">
        <v>1.7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71">
        <v>1</v>
      </c>
      <c r="S452" s="60">
        <v>0</v>
      </c>
      <c r="T452" s="70">
        <v>0.1</v>
      </c>
      <c r="U452" s="71">
        <v>0.1</v>
      </c>
      <c r="V452" s="60">
        <v>0</v>
      </c>
      <c r="W452" s="71">
        <v>0.1</v>
      </c>
      <c r="X452" s="70">
        <v>2</v>
      </c>
      <c r="Y452" s="71">
        <v>8</v>
      </c>
      <c r="Z452" s="71">
        <v>9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70">
        <v>0.04</v>
      </c>
      <c r="AG452" s="60">
        <v>0</v>
      </c>
      <c r="AH452" s="71">
        <v>0.04</v>
      </c>
      <c r="AI452" s="71">
        <v>0.04</v>
      </c>
      <c r="AJ452" s="71">
        <v>0.04</v>
      </c>
      <c r="AK452" s="63" t="s">
        <v>25</v>
      </c>
    </row>
    <row r="453" spans="1:37" ht="17.25" thickBot="1">
      <c r="A453" s="72">
        <v>553</v>
      </c>
      <c r="B453" s="57" t="s">
        <v>2669</v>
      </c>
      <c r="C453" s="58" t="s">
        <v>1812</v>
      </c>
      <c r="D453" s="69" t="s">
        <v>1818</v>
      </c>
      <c r="E453" s="58" t="s">
        <v>2342</v>
      </c>
      <c r="F453" s="69" t="s">
        <v>4524</v>
      </c>
      <c r="G453" s="69">
        <v>2000</v>
      </c>
      <c r="H453" s="70">
        <v>6</v>
      </c>
      <c r="I453" s="71">
        <v>1</v>
      </c>
      <c r="J453" s="71">
        <v>152</v>
      </c>
      <c r="K453" s="71">
        <v>1.7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60">
        <v>0</v>
      </c>
      <c r="S453" s="71">
        <v>1</v>
      </c>
      <c r="T453" s="70">
        <v>0.2</v>
      </c>
      <c r="U453" s="71">
        <v>0.2</v>
      </c>
      <c r="V453" s="60">
        <v>0</v>
      </c>
      <c r="W453" s="71">
        <v>0.2</v>
      </c>
      <c r="X453" s="70">
        <v>2</v>
      </c>
      <c r="Y453" s="71">
        <v>2</v>
      </c>
      <c r="Z453" s="71">
        <v>12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70">
        <v>0.1</v>
      </c>
      <c r="AG453" s="71">
        <v>0.02</v>
      </c>
      <c r="AH453" s="71">
        <v>0.12</v>
      </c>
      <c r="AI453" s="71">
        <v>0.1</v>
      </c>
      <c r="AJ453" s="71">
        <v>0.12</v>
      </c>
      <c r="AK453" s="63" t="s">
        <v>25</v>
      </c>
    </row>
    <row r="454" spans="1:37" ht="17.25" thickBot="1">
      <c r="A454" s="72">
        <v>166</v>
      </c>
      <c r="B454" s="57" t="s">
        <v>4463</v>
      </c>
      <c r="C454" s="58" t="s">
        <v>1822</v>
      </c>
      <c r="D454" s="69" t="s">
        <v>1809</v>
      </c>
      <c r="E454" s="58" t="s">
        <v>73</v>
      </c>
      <c r="F454" s="69" t="s">
        <v>4464</v>
      </c>
      <c r="G454" s="69">
        <v>2004</v>
      </c>
      <c r="H454" s="70">
        <v>5</v>
      </c>
      <c r="I454" s="71">
        <v>2</v>
      </c>
      <c r="J454" s="71">
        <v>147</v>
      </c>
      <c r="K454" s="71">
        <v>1.6</v>
      </c>
      <c r="L454" s="59">
        <v>0</v>
      </c>
      <c r="M454" s="71">
        <v>2</v>
      </c>
      <c r="N454" s="71">
        <v>2</v>
      </c>
      <c r="O454" s="60">
        <v>0</v>
      </c>
      <c r="P454" s="60">
        <v>0</v>
      </c>
      <c r="Q454" s="60">
        <v>0</v>
      </c>
      <c r="R454" s="71">
        <v>1</v>
      </c>
      <c r="S454" s="60">
        <v>0</v>
      </c>
      <c r="T454" s="70">
        <v>0.5</v>
      </c>
      <c r="U454" s="71">
        <v>0.5</v>
      </c>
      <c r="V454" s="71">
        <v>0.8</v>
      </c>
      <c r="W454" s="71">
        <v>1.2</v>
      </c>
      <c r="X454" s="70">
        <v>7</v>
      </c>
      <c r="Y454" s="60">
        <v>0</v>
      </c>
      <c r="Z454" s="71">
        <v>12</v>
      </c>
      <c r="AA454" s="59">
        <v>0</v>
      </c>
      <c r="AB454" s="71">
        <v>1.22</v>
      </c>
      <c r="AC454" s="71">
        <v>1.22</v>
      </c>
      <c r="AD454" s="60">
        <v>0</v>
      </c>
      <c r="AE454" s="71">
        <v>1.22</v>
      </c>
      <c r="AF454" s="70">
        <v>0.27</v>
      </c>
      <c r="AG454" s="71">
        <v>0.47</v>
      </c>
      <c r="AH454" s="71">
        <v>0.75</v>
      </c>
      <c r="AI454" s="71">
        <v>0.27</v>
      </c>
      <c r="AJ454" s="71">
        <v>0.75</v>
      </c>
      <c r="AK454" s="63" t="s">
        <v>25</v>
      </c>
    </row>
    <row r="455" spans="1:37" ht="17.25" thickBot="1">
      <c r="A455" s="72">
        <v>426</v>
      </c>
      <c r="B455" s="57" t="s">
        <v>295</v>
      </c>
      <c r="C455" s="58" t="s">
        <v>1811</v>
      </c>
      <c r="D455" s="69" t="s">
        <v>1818</v>
      </c>
      <c r="E455" s="58" t="s">
        <v>2342</v>
      </c>
      <c r="F455" s="69" t="s">
        <v>4682</v>
      </c>
      <c r="G455" s="69">
        <v>1994</v>
      </c>
      <c r="H455" s="70">
        <v>12</v>
      </c>
      <c r="I455" s="60">
        <v>0</v>
      </c>
      <c r="J455" s="71">
        <v>142</v>
      </c>
      <c r="K455" s="71">
        <v>1.6</v>
      </c>
      <c r="L455" s="59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71">
        <v>1</v>
      </c>
      <c r="S455" s="60">
        <v>0</v>
      </c>
      <c r="T455" s="59">
        <v>0</v>
      </c>
      <c r="U455" s="60">
        <v>0</v>
      </c>
      <c r="V455" s="71">
        <v>0.3</v>
      </c>
      <c r="W455" s="71">
        <v>0.3</v>
      </c>
      <c r="X455" s="70">
        <v>7</v>
      </c>
      <c r="Y455" s="71">
        <v>8</v>
      </c>
      <c r="Z455" s="71">
        <v>22</v>
      </c>
      <c r="AA455" s="59">
        <v>0</v>
      </c>
      <c r="AB455" s="60">
        <v>0</v>
      </c>
      <c r="AC455" s="60">
        <v>0</v>
      </c>
      <c r="AD455" s="60">
        <v>0</v>
      </c>
      <c r="AE455" s="60">
        <v>0</v>
      </c>
      <c r="AF455" s="59">
        <v>0</v>
      </c>
      <c r="AG455" s="71">
        <v>0.19</v>
      </c>
      <c r="AH455" s="71">
        <v>0.19</v>
      </c>
      <c r="AI455" s="60">
        <v>0</v>
      </c>
      <c r="AJ455" s="71">
        <v>0.19</v>
      </c>
      <c r="AK455" s="63" t="s">
        <v>25</v>
      </c>
    </row>
    <row r="456" spans="1:37" ht="17.25" thickBot="1">
      <c r="A456" s="72">
        <v>241</v>
      </c>
      <c r="B456" s="57" t="s">
        <v>211</v>
      </c>
      <c r="C456" s="58" t="s">
        <v>1826</v>
      </c>
      <c r="D456" s="69" t="s">
        <v>103</v>
      </c>
      <c r="E456" s="58" t="s">
        <v>96</v>
      </c>
      <c r="F456" s="69" t="s">
        <v>4532</v>
      </c>
      <c r="G456" s="69">
        <v>1996</v>
      </c>
      <c r="H456" s="70">
        <v>2</v>
      </c>
      <c r="I456" s="71">
        <v>2</v>
      </c>
      <c r="J456" s="71">
        <v>140</v>
      </c>
      <c r="K456" s="71">
        <v>1.6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60">
        <v>0</v>
      </c>
      <c r="S456" s="60">
        <v>0</v>
      </c>
      <c r="T456" s="70">
        <v>0.3</v>
      </c>
      <c r="U456" s="71">
        <v>0.3</v>
      </c>
      <c r="V456" s="71">
        <v>0.2</v>
      </c>
      <c r="W456" s="71">
        <v>0.5</v>
      </c>
      <c r="X456" s="70">
        <v>6</v>
      </c>
      <c r="Y456" s="71">
        <v>4</v>
      </c>
      <c r="Z456" s="71">
        <v>8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70">
        <v>0.21</v>
      </c>
      <c r="AG456" s="71">
        <v>0.14000000000000001</v>
      </c>
      <c r="AH456" s="71">
        <v>0.35</v>
      </c>
      <c r="AI456" s="71">
        <v>0.21</v>
      </c>
      <c r="AJ456" s="71">
        <v>0.35</v>
      </c>
      <c r="AK456" s="63" t="s">
        <v>25</v>
      </c>
    </row>
    <row r="457" spans="1:37" ht="17.25" thickBot="1">
      <c r="A457" s="72">
        <v>419</v>
      </c>
      <c r="B457" s="57" t="s">
        <v>2694</v>
      </c>
      <c r="C457" s="58" t="s">
        <v>1811</v>
      </c>
      <c r="D457" s="69" t="s">
        <v>1809</v>
      </c>
      <c r="E457" s="58" t="s">
        <v>85</v>
      </c>
      <c r="F457" s="69" t="s">
        <v>4677</v>
      </c>
      <c r="G457" s="69">
        <v>2002</v>
      </c>
      <c r="H457" s="70">
        <v>6</v>
      </c>
      <c r="I457" s="60">
        <v>0</v>
      </c>
      <c r="J457" s="71">
        <v>136</v>
      </c>
      <c r="K457" s="71">
        <v>1.5</v>
      </c>
      <c r="L457" s="59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60">
        <v>0</v>
      </c>
      <c r="S457" s="60">
        <v>0</v>
      </c>
      <c r="T457" s="70">
        <v>0.4</v>
      </c>
      <c r="U457" s="71">
        <v>0.4</v>
      </c>
      <c r="V457" s="71">
        <v>0.2</v>
      </c>
      <c r="W457" s="71">
        <v>0.6</v>
      </c>
      <c r="X457" s="70">
        <v>7</v>
      </c>
      <c r="Y457" s="71">
        <v>2</v>
      </c>
      <c r="Z457" s="71">
        <v>18</v>
      </c>
      <c r="AA457" s="59">
        <v>0</v>
      </c>
      <c r="AB457" s="60">
        <v>0</v>
      </c>
      <c r="AC457" s="60">
        <v>0</v>
      </c>
      <c r="AD457" s="60">
        <v>0</v>
      </c>
      <c r="AE457" s="60">
        <v>0</v>
      </c>
      <c r="AF457" s="70">
        <v>0.28000000000000003</v>
      </c>
      <c r="AG457" s="71">
        <v>0.1</v>
      </c>
      <c r="AH457" s="71">
        <v>0.38</v>
      </c>
      <c r="AI457" s="71">
        <v>0.28000000000000003</v>
      </c>
      <c r="AJ457" s="71">
        <v>0.38</v>
      </c>
      <c r="AK457" s="63" t="s">
        <v>25</v>
      </c>
    </row>
    <row r="458" spans="1:37" ht="17.25" thickBot="1">
      <c r="A458" s="72">
        <v>395</v>
      </c>
      <c r="B458" s="57" t="s">
        <v>3201</v>
      </c>
      <c r="C458" s="58" t="s">
        <v>1811</v>
      </c>
      <c r="D458" s="69" t="s">
        <v>103</v>
      </c>
      <c r="E458" s="58" t="s">
        <v>85</v>
      </c>
      <c r="F458" s="69" t="s">
        <v>4660</v>
      </c>
      <c r="G458" s="69">
        <v>2005</v>
      </c>
      <c r="H458" s="70">
        <v>8</v>
      </c>
      <c r="I458" s="60">
        <v>0</v>
      </c>
      <c r="J458" s="71">
        <v>135</v>
      </c>
      <c r="K458" s="71">
        <v>1.5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71">
        <v>1</v>
      </c>
      <c r="S458" s="60">
        <v>0</v>
      </c>
      <c r="T458" s="59">
        <v>0</v>
      </c>
      <c r="U458" s="60">
        <v>0</v>
      </c>
      <c r="V458" s="60">
        <v>0</v>
      </c>
      <c r="W458" s="60">
        <v>0</v>
      </c>
      <c r="X458" s="70">
        <v>2</v>
      </c>
      <c r="Y458" s="71">
        <v>3</v>
      </c>
      <c r="Z458" s="71">
        <v>3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59">
        <v>0</v>
      </c>
      <c r="AG458" s="60">
        <v>0</v>
      </c>
      <c r="AH458" s="60">
        <v>0</v>
      </c>
      <c r="AI458" s="60">
        <v>0</v>
      </c>
      <c r="AJ458" s="60">
        <v>0</v>
      </c>
      <c r="AK458" s="63" t="s">
        <v>25</v>
      </c>
    </row>
    <row r="459" spans="1:37" ht="17.25" thickBot="1">
      <c r="A459" s="72">
        <v>485</v>
      </c>
      <c r="B459" s="57" t="s">
        <v>377</v>
      </c>
      <c r="C459" s="58" t="s">
        <v>1839</v>
      </c>
      <c r="D459" s="69" t="s">
        <v>111</v>
      </c>
      <c r="E459" s="58" t="s">
        <v>77</v>
      </c>
      <c r="F459" s="69" t="s">
        <v>4730</v>
      </c>
      <c r="G459" s="69">
        <v>1995</v>
      </c>
      <c r="H459" s="70">
        <v>2</v>
      </c>
      <c r="I459" s="71">
        <v>1</v>
      </c>
      <c r="J459" s="71">
        <v>135</v>
      </c>
      <c r="K459" s="71">
        <v>1.5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60">
        <v>0</v>
      </c>
      <c r="S459" s="60">
        <v>0</v>
      </c>
      <c r="T459" s="59">
        <v>0</v>
      </c>
      <c r="U459" s="60">
        <v>0</v>
      </c>
      <c r="V459" s="60">
        <v>0</v>
      </c>
      <c r="W459" s="60">
        <v>0</v>
      </c>
      <c r="X459" s="59">
        <v>0</v>
      </c>
      <c r="Y459" s="60">
        <v>0</v>
      </c>
      <c r="Z459" s="60">
        <v>0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59">
        <v>0</v>
      </c>
      <c r="AG459" s="60">
        <v>0</v>
      </c>
      <c r="AH459" s="60">
        <v>0</v>
      </c>
      <c r="AI459" s="60">
        <v>0</v>
      </c>
      <c r="AJ459" s="60">
        <v>0</v>
      </c>
      <c r="AK459" s="63" t="s">
        <v>25</v>
      </c>
    </row>
    <row r="460" spans="1:37" ht="17.25" thickBot="1">
      <c r="A460" s="72">
        <v>222</v>
      </c>
      <c r="B460" s="57" t="s">
        <v>4204</v>
      </c>
      <c r="C460" s="58" t="s">
        <v>1860</v>
      </c>
      <c r="D460" s="69" t="s">
        <v>104</v>
      </c>
      <c r="E460" s="58" t="s">
        <v>2599</v>
      </c>
      <c r="F460" s="69" t="s">
        <v>4516</v>
      </c>
      <c r="G460" s="69">
        <v>1999</v>
      </c>
      <c r="H460" s="70">
        <v>3</v>
      </c>
      <c r="I460" s="71">
        <v>1</v>
      </c>
      <c r="J460" s="71">
        <v>134</v>
      </c>
      <c r="K460" s="71">
        <v>1.5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60">
        <v>0</v>
      </c>
      <c r="S460" s="60">
        <v>0</v>
      </c>
      <c r="T460" s="70">
        <v>0.1</v>
      </c>
      <c r="U460" s="71">
        <v>0.1</v>
      </c>
      <c r="V460" s="60">
        <v>0</v>
      </c>
      <c r="W460" s="71">
        <v>0.1</v>
      </c>
      <c r="X460" s="59">
        <v>0</v>
      </c>
      <c r="Y460" s="71">
        <v>2</v>
      </c>
      <c r="Z460" s="60">
        <v>0</v>
      </c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70">
        <v>7.0000000000000007E-2</v>
      </c>
      <c r="AG460" s="60">
        <v>0</v>
      </c>
      <c r="AH460" s="71">
        <v>7.0000000000000007E-2</v>
      </c>
      <c r="AI460" s="71">
        <v>7.0000000000000007E-2</v>
      </c>
      <c r="AJ460" s="71">
        <v>7.0000000000000007E-2</v>
      </c>
      <c r="AK460" s="63" t="s">
        <v>25</v>
      </c>
    </row>
    <row r="461" spans="1:37" ht="17.25" thickBot="1">
      <c r="A461" s="72">
        <v>335</v>
      </c>
      <c r="B461" s="57" t="s">
        <v>3038</v>
      </c>
      <c r="C461" s="58" t="s">
        <v>1865</v>
      </c>
      <c r="D461" s="69" t="s">
        <v>1809</v>
      </c>
      <c r="E461" s="58" t="s">
        <v>69</v>
      </c>
      <c r="F461" s="69" t="s">
        <v>4607</v>
      </c>
      <c r="G461" s="69">
        <v>2003</v>
      </c>
      <c r="H461" s="70">
        <v>5</v>
      </c>
      <c r="I461" s="71">
        <v>1</v>
      </c>
      <c r="J461" s="71">
        <v>133</v>
      </c>
      <c r="K461" s="71">
        <v>1.5</v>
      </c>
      <c r="L461" s="70">
        <v>1</v>
      </c>
      <c r="M461" s="60">
        <v>0</v>
      </c>
      <c r="N461" s="71">
        <v>1</v>
      </c>
      <c r="O461" s="71">
        <v>1</v>
      </c>
      <c r="P461" s="60">
        <v>0</v>
      </c>
      <c r="Q461" s="60">
        <v>0</v>
      </c>
      <c r="R461" s="71">
        <v>1</v>
      </c>
      <c r="S461" s="60">
        <v>0</v>
      </c>
      <c r="T461" s="59">
        <v>0</v>
      </c>
      <c r="U461" s="60">
        <v>0</v>
      </c>
      <c r="V461" s="71">
        <v>0.4</v>
      </c>
      <c r="W461" s="71">
        <v>0.4</v>
      </c>
      <c r="X461" s="70">
        <v>2</v>
      </c>
      <c r="Y461" s="71">
        <v>6</v>
      </c>
      <c r="Z461" s="71">
        <v>10</v>
      </c>
      <c r="AA461" s="70">
        <v>0.68</v>
      </c>
      <c r="AB461" s="60">
        <v>0</v>
      </c>
      <c r="AC461" s="71">
        <v>0.68</v>
      </c>
      <c r="AD461" s="71">
        <v>0.68</v>
      </c>
      <c r="AE461" s="71">
        <v>0.68</v>
      </c>
      <c r="AF461" s="70">
        <v>0.02</v>
      </c>
      <c r="AG461" s="71">
        <v>0.25</v>
      </c>
      <c r="AH461" s="71">
        <v>0.27</v>
      </c>
      <c r="AI461" s="71">
        <v>0.02</v>
      </c>
      <c r="AJ461" s="71">
        <v>0.27</v>
      </c>
      <c r="AK461" s="63" t="s">
        <v>25</v>
      </c>
    </row>
    <row r="462" spans="1:37" ht="17.25" thickBot="1">
      <c r="A462" s="72">
        <v>132</v>
      </c>
      <c r="B462" s="57" t="s">
        <v>3029</v>
      </c>
      <c r="C462" s="58" t="s">
        <v>1843</v>
      </c>
      <c r="D462" s="69" t="s">
        <v>103</v>
      </c>
      <c r="E462" s="58" t="s">
        <v>83</v>
      </c>
      <c r="F462" s="69" t="s">
        <v>4431</v>
      </c>
      <c r="G462" s="69">
        <v>1995</v>
      </c>
      <c r="H462" s="70">
        <v>8</v>
      </c>
      <c r="I462" s="71">
        <v>1</v>
      </c>
      <c r="J462" s="71">
        <v>119</v>
      </c>
      <c r="K462" s="71">
        <v>1.3</v>
      </c>
      <c r="L462" s="70">
        <v>1</v>
      </c>
      <c r="M462" s="60">
        <v>0</v>
      </c>
      <c r="N462" s="71">
        <v>1</v>
      </c>
      <c r="O462" s="71">
        <v>1</v>
      </c>
      <c r="P462" s="60">
        <v>0</v>
      </c>
      <c r="Q462" s="60">
        <v>0</v>
      </c>
      <c r="R462" s="60">
        <v>0</v>
      </c>
      <c r="S462" s="60">
        <v>0</v>
      </c>
      <c r="T462" s="70">
        <v>0.7</v>
      </c>
      <c r="U462" s="71">
        <v>0.7</v>
      </c>
      <c r="V462" s="60">
        <v>0</v>
      </c>
      <c r="W462" s="71">
        <v>0.7</v>
      </c>
      <c r="X462" s="59">
        <v>0</v>
      </c>
      <c r="Y462" s="71">
        <v>3</v>
      </c>
      <c r="Z462" s="71">
        <v>2</v>
      </c>
      <c r="AA462" s="70">
        <v>0.76</v>
      </c>
      <c r="AB462" s="60">
        <v>0</v>
      </c>
      <c r="AC462" s="71">
        <v>0.76</v>
      </c>
      <c r="AD462" s="71">
        <v>0.76</v>
      </c>
      <c r="AE462" s="71">
        <v>0.76</v>
      </c>
      <c r="AF462" s="70">
        <v>0.56000000000000005</v>
      </c>
      <c r="AG462" s="60">
        <v>0</v>
      </c>
      <c r="AH462" s="71">
        <v>0.56000000000000005</v>
      </c>
      <c r="AI462" s="71">
        <v>0.56000000000000005</v>
      </c>
      <c r="AJ462" s="71">
        <v>0.56000000000000005</v>
      </c>
      <c r="AK462" s="63" t="s">
        <v>25</v>
      </c>
    </row>
    <row r="463" spans="1:37" ht="17.25" thickBot="1">
      <c r="A463" s="72">
        <v>218</v>
      </c>
      <c r="B463" s="57" t="s">
        <v>3036</v>
      </c>
      <c r="C463" s="58" t="s">
        <v>1811</v>
      </c>
      <c r="D463" s="69" t="s">
        <v>104</v>
      </c>
      <c r="E463" s="58" t="s">
        <v>67</v>
      </c>
      <c r="F463" s="69" t="s">
        <v>4512</v>
      </c>
      <c r="G463" s="69">
        <v>2004</v>
      </c>
      <c r="H463" s="70">
        <v>8</v>
      </c>
      <c r="I463" s="71">
        <v>1</v>
      </c>
      <c r="J463" s="71">
        <v>111</v>
      </c>
      <c r="K463" s="71">
        <v>1.2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71">
        <v>1</v>
      </c>
      <c r="S463" s="60">
        <v>0</v>
      </c>
      <c r="T463" s="59">
        <v>0</v>
      </c>
      <c r="U463" s="60">
        <v>0</v>
      </c>
      <c r="V463" s="60">
        <v>0</v>
      </c>
      <c r="W463" s="60">
        <v>0</v>
      </c>
      <c r="X463" s="70">
        <v>2</v>
      </c>
      <c r="Y463" s="71">
        <v>6</v>
      </c>
      <c r="Z463" s="71">
        <v>7</v>
      </c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70">
        <v>0.02</v>
      </c>
      <c r="AG463" s="60">
        <v>0</v>
      </c>
      <c r="AH463" s="71">
        <v>0.02</v>
      </c>
      <c r="AI463" s="71">
        <v>0.02</v>
      </c>
      <c r="AJ463" s="71">
        <v>0.02</v>
      </c>
      <c r="AK463" s="63" t="s">
        <v>25</v>
      </c>
    </row>
    <row r="464" spans="1:37" ht="17.25" thickBot="1">
      <c r="A464" s="72">
        <v>323</v>
      </c>
      <c r="B464" s="57" t="s">
        <v>254</v>
      </c>
      <c r="C464" s="58" t="s">
        <v>1813</v>
      </c>
      <c r="D464" s="69" t="s">
        <v>102</v>
      </c>
      <c r="E464" s="58" t="s">
        <v>96</v>
      </c>
      <c r="F464" s="69" t="s">
        <v>4538</v>
      </c>
      <c r="G464" s="69">
        <v>1996</v>
      </c>
      <c r="H464" s="70">
        <v>2</v>
      </c>
      <c r="I464" s="71">
        <v>1</v>
      </c>
      <c r="J464" s="71">
        <v>111</v>
      </c>
      <c r="K464" s="71">
        <v>1.2</v>
      </c>
      <c r="L464" s="59">
        <v>0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60">
        <v>0</v>
      </c>
      <c r="S464" s="60">
        <v>0</v>
      </c>
      <c r="T464" s="70">
        <v>1.4</v>
      </c>
      <c r="U464" s="71">
        <v>1.4</v>
      </c>
      <c r="V464" s="71">
        <v>0.1</v>
      </c>
      <c r="W464" s="71">
        <v>1.5</v>
      </c>
      <c r="X464" s="70">
        <v>1</v>
      </c>
      <c r="Y464" s="60">
        <v>0</v>
      </c>
      <c r="Z464" s="71">
        <v>6</v>
      </c>
      <c r="AA464" s="59">
        <v>0</v>
      </c>
      <c r="AB464" s="60">
        <v>0</v>
      </c>
      <c r="AC464" s="60">
        <v>0</v>
      </c>
      <c r="AD464" s="60">
        <v>0</v>
      </c>
      <c r="AE464" s="60">
        <v>0</v>
      </c>
      <c r="AF464" s="70">
        <v>1.1599999999999999</v>
      </c>
      <c r="AG464" s="71">
        <v>0.05</v>
      </c>
      <c r="AH464" s="71">
        <v>1.22</v>
      </c>
      <c r="AI464" s="71">
        <v>1.1599999999999999</v>
      </c>
      <c r="AJ464" s="71">
        <v>1.22</v>
      </c>
      <c r="AK464" s="63" t="s">
        <v>25</v>
      </c>
    </row>
    <row r="465" spans="1:37" ht="17.25" thickBot="1">
      <c r="A465" s="72">
        <v>368</v>
      </c>
      <c r="B465" s="57" t="s">
        <v>3570</v>
      </c>
      <c r="C465" s="58" t="s">
        <v>1837</v>
      </c>
      <c r="D465" s="69" t="s">
        <v>104</v>
      </c>
      <c r="E465" s="58" t="s">
        <v>2343</v>
      </c>
      <c r="F465" s="69" t="s">
        <v>4635</v>
      </c>
      <c r="G465" s="69">
        <v>1999</v>
      </c>
      <c r="H465" s="70">
        <v>5</v>
      </c>
      <c r="I465" s="71">
        <v>2</v>
      </c>
      <c r="J465" s="71">
        <v>110</v>
      </c>
      <c r="K465" s="71">
        <v>1.2</v>
      </c>
      <c r="L465" s="59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71">
        <v>1</v>
      </c>
      <c r="S465" s="60">
        <v>0</v>
      </c>
      <c r="T465" s="59">
        <v>0</v>
      </c>
      <c r="U465" s="60">
        <v>0</v>
      </c>
      <c r="V465" s="60">
        <v>0</v>
      </c>
      <c r="W465" s="60">
        <v>0</v>
      </c>
      <c r="X465" s="70">
        <v>3</v>
      </c>
      <c r="Y465" s="71">
        <v>2</v>
      </c>
      <c r="Z465" s="71">
        <v>6</v>
      </c>
      <c r="AA465" s="59">
        <v>0</v>
      </c>
      <c r="AB465" s="60">
        <v>0</v>
      </c>
      <c r="AC465" s="60">
        <v>0</v>
      </c>
      <c r="AD465" s="60">
        <v>0</v>
      </c>
      <c r="AE465" s="60">
        <v>0</v>
      </c>
      <c r="AF465" s="59">
        <v>0</v>
      </c>
      <c r="AG465" s="71">
        <v>0.01</v>
      </c>
      <c r="AH465" s="71">
        <v>0.01</v>
      </c>
      <c r="AI465" s="60">
        <v>0</v>
      </c>
      <c r="AJ465" s="71">
        <v>0.01</v>
      </c>
      <c r="AK465" s="63" t="s">
        <v>25</v>
      </c>
    </row>
    <row r="466" spans="1:37" ht="17.25" thickBot="1">
      <c r="A466" s="72">
        <v>265</v>
      </c>
      <c r="B466" s="57" t="s">
        <v>3505</v>
      </c>
      <c r="C466" s="58" t="s">
        <v>1813</v>
      </c>
      <c r="D466" s="69" t="s">
        <v>104</v>
      </c>
      <c r="E466" s="58" t="s">
        <v>69</v>
      </c>
      <c r="F466" s="69" t="s">
        <v>4551</v>
      </c>
      <c r="G466" s="69">
        <v>2004</v>
      </c>
      <c r="H466" s="70">
        <v>4</v>
      </c>
      <c r="I466" s="71">
        <v>1</v>
      </c>
      <c r="J466" s="71">
        <v>109</v>
      </c>
      <c r="K466" s="71">
        <v>1.2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0</v>
      </c>
      <c r="T466" s="59">
        <v>0</v>
      </c>
      <c r="U466" s="60">
        <v>0</v>
      </c>
      <c r="V466" s="60">
        <v>0</v>
      </c>
      <c r="W466" s="60">
        <v>0</v>
      </c>
      <c r="X466" s="70">
        <v>2</v>
      </c>
      <c r="Y466" s="71">
        <v>5</v>
      </c>
      <c r="Z466" s="71">
        <v>1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59">
        <v>0</v>
      </c>
      <c r="AG466" s="60">
        <v>0</v>
      </c>
      <c r="AH466" s="60">
        <v>0</v>
      </c>
      <c r="AI466" s="60">
        <v>0</v>
      </c>
      <c r="AJ466" s="60">
        <v>0</v>
      </c>
      <c r="AK466" s="63" t="s">
        <v>25</v>
      </c>
    </row>
    <row r="467" spans="1:37" ht="17.25" thickBot="1">
      <c r="A467" s="72">
        <v>437</v>
      </c>
      <c r="B467" s="57" t="s">
        <v>2787</v>
      </c>
      <c r="C467" s="58" t="s">
        <v>1810</v>
      </c>
      <c r="D467" s="69" t="s">
        <v>102</v>
      </c>
      <c r="E467" s="58" t="s">
        <v>67</v>
      </c>
      <c r="F467" s="69" t="s">
        <v>4688</v>
      </c>
      <c r="G467" s="69">
        <v>1989</v>
      </c>
      <c r="H467" s="70">
        <v>8</v>
      </c>
      <c r="I467" s="60">
        <v>0</v>
      </c>
      <c r="J467" s="71">
        <v>109</v>
      </c>
      <c r="K467" s="71">
        <v>1.2</v>
      </c>
      <c r="L467" s="70">
        <v>1</v>
      </c>
      <c r="M467" s="60">
        <v>0</v>
      </c>
      <c r="N467" s="71">
        <v>1</v>
      </c>
      <c r="O467" s="71">
        <v>1</v>
      </c>
      <c r="P467" s="60">
        <v>0</v>
      </c>
      <c r="Q467" s="60">
        <v>0</v>
      </c>
      <c r="R467" s="71">
        <v>1</v>
      </c>
      <c r="S467" s="60">
        <v>0</v>
      </c>
      <c r="T467" s="70">
        <v>0.8</v>
      </c>
      <c r="U467" s="71">
        <v>0.8</v>
      </c>
      <c r="V467" s="60">
        <v>0</v>
      </c>
      <c r="W467" s="71">
        <v>0.8</v>
      </c>
      <c r="X467" s="70">
        <v>2</v>
      </c>
      <c r="Y467" s="71">
        <v>7</v>
      </c>
      <c r="Z467" s="71">
        <v>9</v>
      </c>
      <c r="AA467" s="70">
        <v>0.83</v>
      </c>
      <c r="AB467" s="60">
        <v>0</v>
      </c>
      <c r="AC467" s="71">
        <v>0.83</v>
      </c>
      <c r="AD467" s="71">
        <v>0.83</v>
      </c>
      <c r="AE467" s="71">
        <v>0.83</v>
      </c>
      <c r="AF467" s="70">
        <v>0.67</v>
      </c>
      <c r="AG467" s="60">
        <v>0</v>
      </c>
      <c r="AH467" s="71">
        <v>0.67</v>
      </c>
      <c r="AI467" s="71">
        <v>0.67</v>
      </c>
      <c r="AJ467" s="71">
        <v>0.67</v>
      </c>
      <c r="AK467" s="63" t="s">
        <v>25</v>
      </c>
    </row>
    <row r="468" spans="1:37" ht="17.25" thickBot="1">
      <c r="A468" s="72">
        <v>281</v>
      </c>
      <c r="B468" s="57" t="s">
        <v>3279</v>
      </c>
      <c r="C468" s="58" t="s">
        <v>1828</v>
      </c>
      <c r="D468" s="69" t="s">
        <v>104</v>
      </c>
      <c r="E468" s="58" t="s">
        <v>67</v>
      </c>
      <c r="F468" s="69" t="s">
        <v>4563</v>
      </c>
      <c r="G468" s="69">
        <v>1994</v>
      </c>
      <c r="H468" s="70">
        <v>7</v>
      </c>
      <c r="I468" s="60">
        <v>0</v>
      </c>
      <c r="J468" s="71">
        <v>108</v>
      </c>
      <c r="K468" s="71">
        <v>1.2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70">
        <v>0.1</v>
      </c>
      <c r="U468" s="71">
        <v>0.1</v>
      </c>
      <c r="V468" s="71">
        <v>0.5</v>
      </c>
      <c r="W468" s="71">
        <v>0.6</v>
      </c>
      <c r="X468" s="70">
        <v>3</v>
      </c>
      <c r="Y468" s="71">
        <v>12</v>
      </c>
      <c r="Z468" s="71">
        <v>17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70">
        <v>0.05</v>
      </c>
      <c r="AG468" s="71">
        <v>0.42</v>
      </c>
      <c r="AH468" s="71">
        <v>0.47</v>
      </c>
      <c r="AI468" s="71">
        <v>0.05</v>
      </c>
      <c r="AJ468" s="71">
        <v>0.47</v>
      </c>
      <c r="AK468" s="63" t="s">
        <v>25</v>
      </c>
    </row>
    <row r="469" spans="1:37" ht="17.25" thickBot="1">
      <c r="A469" s="72">
        <v>347</v>
      </c>
      <c r="B469" s="57" t="s">
        <v>266</v>
      </c>
      <c r="C469" s="58" t="s">
        <v>1837</v>
      </c>
      <c r="D469" s="69" t="s">
        <v>1818</v>
      </c>
      <c r="E469" s="58" t="s">
        <v>95</v>
      </c>
      <c r="F469" s="69" t="s">
        <v>4618</v>
      </c>
      <c r="G469" s="69">
        <v>1992</v>
      </c>
      <c r="H469" s="70">
        <v>8</v>
      </c>
      <c r="I469" s="60">
        <v>0</v>
      </c>
      <c r="J469" s="71">
        <v>108</v>
      </c>
      <c r="K469" s="71">
        <v>1.2</v>
      </c>
      <c r="L469" s="70">
        <v>1</v>
      </c>
      <c r="M469" s="60">
        <v>0</v>
      </c>
      <c r="N469" s="71">
        <v>1</v>
      </c>
      <c r="O469" s="71">
        <v>1</v>
      </c>
      <c r="P469" s="60">
        <v>0</v>
      </c>
      <c r="Q469" s="60">
        <v>0</v>
      </c>
      <c r="R469" s="60">
        <v>0</v>
      </c>
      <c r="S469" s="60">
        <v>0</v>
      </c>
      <c r="T469" s="70">
        <v>1.5</v>
      </c>
      <c r="U469" s="71">
        <v>1.5</v>
      </c>
      <c r="V469" s="71">
        <v>0.2</v>
      </c>
      <c r="W469" s="71">
        <v>1.7</v>
      </c>
      <c r="X469" s="70">
        <v>2</v>
      </c>
      <c r="Y469" s="71">
        <v>4</v>
      </c>
      <c r="Z469" s="71">
        <v>15</v>
      </c>
      <c r="AA469" s="70">
        <v>0.83</v>
      </c>
      <c r="AB469" s="60">
        <v>0</v>
      </c>
      <c r="AC469" s="71">
        <v>0.83</v>
      </c>
      <c r="AD469" s="71">
        <v>0.83</v>
      </c>
      <c r="AE469" s="71">
        <v>0.83</v>
      </c>
      <c r="AF469" s="70">
        <v>1.23</v>
      </c>
      <c r="AG469" s="71">
        <v>0.2</v>
      </c>
      <c r="AH469" s="71">
        <v>1.44</v>
      </c>
      <c r="AI469" s="71">
        <v>1.23</v>
      </c>
      <c r="AJ469" s="71">
        <v>1.44</v>
      </c>
      <c r="AK469" s="63" t="s">
        <v>25</v>
      </c>
    </row>
    <row r="470" spans="1:37" ht="17.25" thickBot="1">
      <c r="A470" s="72">
        <v>504</v>
      </c>
      <c r="B470" s="57" t="s">
        <v>2774</v>
      </c>
      <c r="C470" s="58" t="s">
        <v>1819</v>
      </c>
      <c r="D470" s="69" t="s">
        <v>1818</v>
      </c>
      <c r="E470" s="58" t="s">
        <v>75</v>
      </c>
      <c r="F470" s="69" t="s">
        <v>4746</v>
      </c>
      <c r="G470" s="69">
        <v>1996</v>
      </c>
      <c r="H470" s="70">
        <v>9</v>
      </c>
      <c r="I470" s="60">
        <v>0</v>
      </c>
      <c r="J470" s="71">
        <v>108</v>
      </c>
      <c r="K470" s="71">
        <v>1.2</v>
      </c>
      <c r="L470" s="70">
        <v>1</v>
      </c>
      <c r="M470" s="71">
        <v>1</v>
      </c>
      <c r="N470" s="71">
        <v>2</v>
      </c>
      <c r="O470" s="71">
        <v>1</v>
      </c>
      <c r="P470" s="60">
        <v>0</v>
      </c>
      <c r="Q470" s="60">
        <v>0</v>
      </c>
      <c r="R470" s="71">
        <v>1</v>
      </c>
      <c r="S470" s="60">
        <v>0</v>
      </c>
      <c r="T470" s="70">
        <v>1.2</v>
      </c>
      <c r="U470" s="71">
        <v>1.2</v>
      </c>
      <c r="V470" s="71">
        <v>0.3</v>
      </c>
      <c r="W470" s="71">
        <v>1.6</v>
      </c>
      <c r="X470" s="70">
        <v>5</v>
      </c>
      <c r="Y470" s="71">
        <v>5</v>
      </c>
      <c r="Z470" s="71">
        <v>8</v>
      </c>
      <c r="AA470" s="70">
        <v>0.83</v>
      </c>
      <c r="AB470" s="71">
        <v>0.83</v>
      </c>
      <c r="AC470" s="71">
        <v>1.67</v>
      </c>
      <c r="AD470" s="71">
        <v>0.83</v>
      </c>
      <c r="AE470" s="71">
        <v>1.67</v>
      </c>
      <c r="AF470" s="70">
        <v>1.01</v>
      </c>
      <c r="AG470" s="71">
        <v>0.28999999999999998</v>
      </c>
      <c r="AH470" s="71">
        <v>1.29</v>
      </c>
      <c r="AI470" s="71">
        <v>1.01</v>
      </c>
      <c r="AJ470" s="71">
        <v>1.29</v>
      </c>
      <c r="AK470" s="63" t="s">
        <v>25</v>
      </c>
    </row>
    <row r="471" spans="1:37" ht="17.25" thickBot="1">
      <c r="A471" s="72">
        <v>29</v>
      </c>
      <c r="B471" s="57" t="s">
        <v>4072</v>
      </c>
      <c r="C471" s="58" t="s">
        <v>1811</v>
      </c>
      <c r="D471" s="69" t="s">
        <v>103</v>
      </c>
      <c r="E471" s="58" t="s">
        <v>2343</v>
      </c>
      <c r="F471" s="69" t="s">
        <v>4338</v>
      </c>
      <c r="G471" s="69">
        <v>2004</v>
      </c>
      <c r="H471" s="70">
        <v>2</v>
      </c>
      <c r="I471" s="71">
        <v>1</v>
      </c>
      <c r="J471" s="71">
        <v>106</v>
      </c>
      <c r="K471" s="71">
        <v>1.2</v>
      </c>
      <c r="L471" s="59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60">
        <v>0</v>
      </c>
      <c r="S471" s="60">
        <v>0</v>
      </c>
      <c r="T471" s="59">
        <v>0</v>
      </c>
      <c r="U471" s="60">
        <v>0</v>
      </c>
      <c r="V471" s="60">
        <v>0</v>
      </c>
      <c r="W471" s="71">
        <v>0.1</v>
      </c>
      <c r="X471" s="70">
        <v>2</v>
      </c>
      <c r="Y471" s="71">
        <v>4</v>
      </c>
      <c r="Z471" s="60">
        <v>0</v>
      </c>
      <c r="AA471" s="59">
        <v>0</v>
      </c>
      <c r="AB471" s="60">
        <v>0</v>
      </c>
      <c r="AC471" s="60">
        <v>0</v>
      </c>
      <c r="AD471" s="60">
        <v>0</v>
      </c>
      <c r="AE471" s="60">
        <v>0</v>
      </c>
      <c r="AF471" s="70">
        <v>0.03</v>
      </c>
      <c r="AG471" s="71">
        <v>0.03</v>
      </c>
      <c r="AH471" s="71">
        <v>7.0000000000000007E-2</v>
      </c>
      <c r="AI471" s="71">
        <v>0.03</v>
      </c>
      <c r="AJ471" s="71">
        <v>7.0000000000000007E-2</v>
      </c>
      <c r="AK471" s="63" t="s">
        <v>25</v>
      </c>
    </row>
    <row r="472" spans="1:37" ht="17.25" thickBot="1">
      <c r="A472" s="72">
        <v>111</v>
      </c>
      <c r="B472" s="57" t="s">
        <v>148</v>
      </c>
      <c r="C472" s="58" t="s">
        <v>1829</v>
      </c>
      <c r="D472" s="69" t="s">
        <v>1809</v>
      </c>
      <c r="E472" s="58" t="s">
        <v>91</v>
      </c>
      <c r="F472" s="69" t="s">
        <v>4412</v>
      </c>
      <c r="G472" s="69">
        <v>1996</v>
      </c>
      <c r="H472" s="70">
        <v>5</v>
      </c>
      <c r="I472" s="71">
        <v>1</v>
      </c>
      <c r="J472" s="71">
        <v>105</v>
      </c>
      <c r="K472" s="71">
        <v>1.2</v>
      </c>
      <c r="L472" s="70">
        <v>1</v>
      </c>
      <c r="M472" s="60">
        <v>0</v>
      </c>
      <c r="N472" s="71">
        <v>1</v>
      </c>
      <c r="O472" s="71">
        <v>1</v>
      </c>
      <c r="P472" s="60">
        <v>0</v>
      </c>
      <c r="Q472" s="60">
        <v>0</v>
      </c>
      <c r="R472" s="60">
        <v>0</v>
      </c>
      <c r="S472" s="60">
        <v>0</v>
      </c>
      <c r="T472" s="70">
        <v>0.4</v>
      </c>
      <c r="U472" s="71">
        <v>0.4</v>
      </c>
      <c r="V472" s="71">
        <v>0.2</v>
      </c>
      <c r="W472" s="71">
        <v>0.6</v>
      </c>
      <c r="X472" s="70">
        <v>3</v>
      </c>
      <c r="Y472" s="71">
        <v>2</v>
      </c>
      <c r="Z472" s="71">
        <v>7</v>
      </c>
      <c r="AA472" s="70">
        <v>0.86</v>
      </c>
      <c r="AB472" s="60">
        <v>0</v>
      </c>
      <c r="AC472" s="71">
        <v>0.86</v>
      </c>
      <c r="AD472" s="71">
        <v>0.86</v>
      </c>
      <c r="AE472" s="71">
        <v>0.86</v>
      </c>
      <c r="AF472" s="70">
        <v>0.34</v>
      </c>
      <c r="AG472" s="71">
        <v>0.14000000000000001</v>
      </c>
      <c r="AH472" s="71">
        <v>0.49</v>
      </c>
      <c r="AI472" s="71">
        <v>0.34</v>
      </c>
      <c r="AJ472" s="71">
        <v>0.49</v>
      </c>
      <c r="AK472" s="63" t="s">
        <v>25</v>
      </c>
    </row>
    <row r="473" spans="1:37" ht="17.25" thickBot="1">
      <c r="A473" s="72">
        <v>408</v>
      </c>
      <c r="B473" s="57" t="s">
        <v>290</v>
      </c>
      <c r="C473" s="58" t="s">
        <v>1842</v>
      </c>
      <c r="D473" s="69" t="s">
        <v>102</v>
      </c>
      <c r="E473" s="58" t="s">
        <v>71</v>
      </c>
      <c r="F473" s="69" t="s">
        <v>4667</v>
      </c>
      <c r="G473" s="69">
        <v>1989</v>
      </c>
      <c r="H473" s="70">
        <v>5</v>
      </c>
      <c r="I473" s="60">
        <v>0</v>
      </c>
      <c r="J473" s="71">
        <v>103</v>
      </c>
      <c r="K473" s="71">
        <v>1.1000000000000001</v>
      </c>
      <c r="L473" s="59">
        <v>0</v>
      </c>
      <c r="M473" s="71">
        <v>1</v>
      </c>
      <c r="N473" s="71">
        <v>1</v>
      </c>
      <c r="O473" s="60">
        <v>0</v>
      </c>
      <c r="P473" s="60">
        <v>0</v>
      </c>
      <c r="Q473" s="60">
        <v>0</v>
      </c>
      <c r="R473" s="71">
        <v>2</v>
      </c>
      <c r="S473" s="60">
        <v>0</v>
      </c>
      <c r="T473" s="70">
        <v>0.1</v>
      </c>
      <c r="U473" s="71">
        <v>0.1</v>
      </c>
      <c r="V473" s="71">
        <v>0.9</v>
      </c>
      <c r="W473" s="71">
        <v>1</v>
      </c>
      <c r="X473" s="70">
        <v>15</v>
      </c>
      <c r="Y473" s="71">
        <v>9</v>
      </c>
      <c r="Z473" s="71">
        <v>17</v>
      </c>
      <c r="AA473" s="59">
        <v>0</v>
      </c>
      <c r="AB473" s="71">
        <v>0.87</v>
      </c>
      <c r="AC473" s="71">
        <v>0.87</v>
      </c>
      <c r="AD473" s="60">
        <v>0</v>
      </c>
      <c r="AE473" s="71">
        <v>0.87</v>
      </c>
      <c r="AF473" s="70">
        <v>0.1</v>
      </c>
      <c r="AG473" s="71">
        <v>0.75</v>
      </c>
      <c r="AH473" s="71">
        <v>0.85</v>
      </c>
      <c r="AI473" s="71">
        <v>0.1</v>
      </c>
      <c r="AJ473" s="71">
        <v>0.85</v>
      </c>
      <c r="AK473" s="63" t="s">
        <v>25</v>
      </c>
    </row>
    <row r="474" spans="1:37" ht="17.25" thickBot="1">
      <c r="A474" s="72">
        <v>515</v>
      </c>
      <c r="B474" s="57" t="s">
        <v>3882</v>
      </c>
      <c r="C474" s="58" t="s">
        <v>3027</v>
      </c>
      <c r="D474" s="69" t="s">
        <v>1818</v>
      </c>
      <c r="E474" s="58" t="s">
        <v>95</v>
      </c>
      <c r="F474" s="69" t="s">
        <v>4221</v>
      </c>
      <c r="G474" s="69">
        <v>1997</v>
      </c>
      <c r="H474" s="70">
        <v>6</v>
      </c>
      <c r="I474" s="60">
        <v>0</v>
      </c>
      <c r="J474" s="71">
        <v>102</v>
      </c>
      <c r="K474" s="71">
        <v>1.1000000000000001</v>
      </c>
      <c r="L474" s="70">
        <v>1</v>
      </c>
      <c r="M474" s="71">
        <v>1</v>
      </c>
      <c r="N474" s="71">
        <v>2</v>
      </c>
      <c r="O474" s="71">
        <v>1</v>
      </c>
      <c r="P474" s="60">
        <v>0</v>
      </c>
      <c r="Q474" s="60">
        <v>0</v>
      </c>
      <c r="R474" s="60">
        <v>0</v>
      </c>
      <c r="S474" s="60">
        <v>0</v>
      </c>
      <c r="T474" s="70">
        <v>0.7</v>
      </c>
      <c r="U474" s="71">
        <v>0.7</v>
      </c>
      <c r="V474" s="60">
        <v>0</v>
      </c>
      <c r="W474" s="71">
        <v>0.7</v>
      </c>
      <c r="X474" s="59">
        <v>0</v>
      </c>
      <c r="Y474" s="71">
        <v>3</v>
      </c>
      <c r="Z474" s="71">
        <v>11</v>
      </c>
      <c r="AA474" s="70">
        <v>0.88</v>
      </c>
      <c r="AB474" s="71">
        <v>0.88</v>
      </c>
      <c r="AC474" s="71">
        <v>1.76</v>
      </c>
      <c r="AD474" s="71">
        <v>0.88</v>
      </c>
      <c r="AE474" s="71">
        <v>1.76</v>
      </c>
      <c r="AF474" s="70">
        <v>1.1200000000000001</v>
      </c>
      <c r="AG474" s="60">
        <v>0</v>
      </c>
      <c r="AH474" s="71">
        <v>1.1200000000000001</v>
      </c>
      <c r="AI474" s="71">
        <v>1.1200000000000001</v>
      </c>
      <c r="AJ474" s="71">
        <v>1.1200000000000001</v>
      </c>
      <c r="AK474" s="63" t="s">
        <v>25</v>
      </c>
    </row>
    <row r="475" spans="1:37" ht="17.25" thickBot="1">
      <c r="A475" s="72">
        <v>411</v>
      </c>
      <c r="B475" s="57" t="s">
        <v>291</v>
      </c>
      <c r="C475" s="58" t="s">
        <v>1811</v>
      </c>
      <c r="D475" s="69" t="s">
        <v>103</v>
      </c>
      <c r="E475" s="58" t="s">
        <v>65</v>
      </c>
      <c r="F475" s="69" t="s">
        <v>4669</v>
      </c>
      <c r="G475" s="69">
        <v>1995</v>
      </c>
      <c r="H475" s="70">
        <v>4</v>
      </c>
      <c r="I475" s="60">
        <v>0</v>
      </c>
      <c r="J475" s="71">
        <v>93</v>
      </c>
      <c r="K475" s="71">
        <v>1</v>
      </c>
      <c r="L475" s="59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60">
        <v>0</v>
      </c>
      <c r="S475" s="60">
        <v>0</v>
      </c>
      <c r="T475" s="70">
        <v>0.1</v>
      </c>
      <c r="U475" s="71">
        <v>0.1</v>
      </c>
      <c r="V475" s="60">
        <v>0</v>
      </c>
      <c r="W475" s="71">
        <v>0.1</v>
      </c>
      <c r="X475" s="70">
        <v>7</v>
      </c>
      <c r="Y475" s="71">
        <v>7</v>
      </c>
      <c r="Z475" s="71">
        <v>3</v>
      </c>
      <c r="AA475" s="59">
        <v>0</v>
      </c>
      <c r="AB475" s="60">
        <v>0</v>
      </c>
      <c r="AC475" s="60">
        <v>0</v>
      </c>
      <c r="AD475" s="60">
        <v>0</v>
      </c>
      <c r="AE475" s="60">
        <v>0</v>
      </c>
      <c r="AF475" s="70">
        <v>7.0000000000000007E-2</v>
      </c>
      <c r="AG475" s="60">
        <v>0</v>
      </c>
      <c r="AH475" s="71">
        <v>7.0000000000000007E-2</v>
      </c>
      <c r="AI475" s="71">
        <v>7.0000000000000007E-2</v>
      </c>
      <c r="AJ475" s="71">
        <v>7.0000000000000007E-2</v>
      </c>
      <c r="AK475" s="63" t="s">
        <v>25</v>
      </c>
    </row>
    <row r="476" spans="1:37" ht="17.25" thickBot="1">
      <c r="A476" s="72">
        <v>180</v>
      </c>
      <c r="B476" s="57" t="s">
        <v>3226</v>
      </c>
      <c r="C476" s="58" t="s">
        <v>1810</v>
      </c>
      <c r="D476" s="69" t="s">
        <v>1852</v>
      </c>
      <c r="E476" s="58" t="s">
        <v>2343</v>
      </c>
      <c r="F476" s="69" t="s">
        <v>4478</v>
      </c>
      <c r="G476" s="69">
        <v>1991</v>
      </c>
      <c r="H476" s="70">
        <v>4</v>
      </c>
      <c r="I476" s="71">
        <v>1</v>
      </c>
      <c r="J476" s="71">
        <v>92</v>
      </c>
      <c r="K476" s="71">
        <v>1</v>
      </c>
      <c r="L476" s="59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71">
        <v>1</v>
      </c>
      <c r="S476" s="60">
        <v>0</v>
      </c>
      <c r="T476" s="59">
        <v>0</v>
      </c>
      <c r="U476" s="60">
        <v>0</v>
      </c>
      <c r="V476" s="71">
        <v>0.4</v>
      </c>
      <c r="W476" s="71">
        <v>0.4</v>
      </c>
      <c r="X476" s="70">
        <v>2</v>
      </c>
      <c r="Y476" s="71">
        <v>3</v>
      </c>
      <c r="Z476" s="60">
        <v>0</v>
      </c>
      <c r="AA476" s="59">
        <v>0</v>
      </c>
      <c r="AB476" s="60">
        <v>0</v>
      </c>
      <c r="AC476" s="60">
        <v>0</v>
      </c>
      <c r="AD476" s="60">
        <v>0</v>
      </c>
      <c r="AE476" s="60">
        <v>0</v>
      </c>
      <c r="AF476" s="59">
        <v>0</v>
      </c>
      <c r="AG476" s="71">
        <v>0.44</v>
      </c>
      <c r="AH476" s="71">
        <v>0.44</v>
      </c>
      <c r="AI476" s="60">
        <v>0</v>
      </c>
      <c r="AJ476" s="71">
        <v>0.44</v>
      </c>
      <c r="AK476" s="63" t="s">
        <v>25</v>
      </c>
    </row>
    <row r="477" spans="1:37" ht="17.25" thickBot="1">
      <c r="A477" s="72">
        <v>310</v>
      </c>
      <c r="B477" s="57" t="s">
        <v>2645</v>
      </c>
      <c r="C477" s="58" t="s">
        <v>1843</v>
      </c>
      <c r="D477" s="69" t="s">
        <v>1809</v>
      </c>
      <c r="E477" s="58" t="s">
        <v>2342</v>
      </c>
      <c r="F477" s="69" t="s">
        <v>4591</v>
      </c>
      <c r="G477" s="69">
        <v>1997</v>
      </c>
      <c r="H477" s="70">
        <v>6</v>
      </c>
      <c r="I477" s="71">
        <v>1</v>
      </c>
      <c r="J477" s="71">
        <v>92</v>
      </c>
      <c r="K477" s="71">
        <v>1</v>
      </c>
      <c r="L477" s="59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59">
        <v>0</v>
      </c>
      <c r="U477" s="60">
        <v>0</v>
      </c>
      <c r="V477" s="60">
        <v>0</v>
      </c>
      <c r="W477" s="71">
        <v>0.1</v>
      </c>
      <c r="X477" s="70">
        <v>5</v>
      </c>
      <c r="Y477" s="60">
        <v>0</v>
      </c>
      <c r="Z477" s="71">
        <v>13</v>
      </c>
      <c r="AA477" s="59">
        <v>0</v>
      </c>
      <c r="AB477" s="60">
        <v>0</v>
      </c>
      <c r="AC477" s="60">
        <v>0</v>
      </c>
      <c r="AD477" s="60">
        <v>0</v>
      </c>
      <c r="AE477" s="60">
        <v>0</v>
      </c>
      <c r="AF477" s="70">
        <v>0.04</v>
      </c>
      <c r="AG477" s="71">
        <v>0.04</v>
      </c>
      <c r="AH477" s="71">
        <v>0.08</v>
      </c>
      <c r="AI477" s="71">
        <v>0.04</v>
      </c>
      <c r="AJ477" s="71">
        <v>0.08</v>
      </c>
      <c r="AK477" s="63" t="s">
        <v>25</v>
      </c>
    </row>
    <row r="478" spans="1:37" ht="17.25" thickBot="1">
      <c r="A478" s="72">
        <v>267</v>
      </c>
      <c r="B478" s="57" t="s">
        <v>3390</v>
      </c>
      <c r="C478" s="58" t="s">
        <v>1835</v>
      </c>
      <c r="D478" s="69" t="s">
        <v>111</v>
      </c>
      <c r="E478" s="58" t="s">
        <v>67</v>
      </c>
      <c r="F478" s="69" t="s">
        <v>4138</v>
      </c>
      <c r="G478" s="69">
        <v>1993</v>
      </c>
      <c r="H478" s="70">
        <v>1</v>
      </c>
      <c r="I478" s="71">
        <v>1</v>
      </c>
      <c r="J478" s="71">
        <v>90</v>
      </c>
      <c r="K478" s="71">
        <v>1</v>
      </c>
      <c r="L478" s="59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59">
        <v>0</v>
      </c>
      <c r="U478" s="60">
        <v>0</v>
      </c>
      <c r="V478" s="60">
        <v>0</v>
      </c>
      <c r="W478" s="60">
        <v>0</v>
      </c>
      <c r="X478" s="59">
        <v>0</v>
      </c>
      <c r="Y478" s="60">
        <v>0</v>
      </c>
      <c r="Z478" s="60">
        <v>0</v>
      </c>
      <c r="AA478" s="59">
        <v>0</v>
      </c>
      <c r="AB478" s="60">
        <v>0</v>
      </c>
      <c r="AC478" s="60">
        <v>0</v>
      </c>
      <c r="AD478" s="60">
        <v>0</v>
      </c>
      <c r="AE478" s="60">
        <v>0</v>
      </c>
      <c r="AF478" s="59">
        <v>0</v>
      </c>
      <c r="AG478" s="60">
        <v>0</v>
      </c>
      <c r="AH478" s="60">
        <v>0</v>
      </c>
      <c r="AI478" s="60">
        <v>0</v>
      </c>
      <c r="AJ478" s="60">
        <v>0</v>
      </c>
      <c r="AK478" s="63" t="s">
        <v>25</v>
      </c>
    </row>
    <row r="479" spans="1:37" ht="17.25" thickBot="1">
      <c r="A479" s="72">
        <v>382</v>
      </c>
      <c r="B479" s="57" t="s">
        <v>282</v>
      </c>
      <c r="C479" s="58" t="s">
        <v>1828</v>
      </c>
      <c r="D479" s="69" t="s">
        <v>111</v>
      </c>
      <c r="E479" s="58" t="s">
        <v>83</v>
      </c>
      <c r="F479" s="69" t="s">
        <v>4648</v>
      </c>
      <c r="G479" s="69">
        <v>1990</v>
      </c>
      <c r="H479" s="70">
        <v>1</v>
      </c>
      <c r="I479" s="71">
        <v>1</v>
      </c>
      <c r="J479" s="71">
        <v>90</v>
      </c>
      <c r="K479" s="71">
        <v>1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59">
        <v>0</v>
      </c>
      <c r="U479" s="60">
        <v>0</v>
      </c>
      <c r="V479" s="60">
        <v>0</v>
      </c>
      <c r="W479" s="60">
        <v>0</v>
      </c>
      <c r="X479" s="59">
        <v>0</v>
      </c>
      <c r="Y479" s="60">
        <v>0</v>
      </c>
      <c r="Z479" s="60">
        <v>0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59">
        <v>0</v>
      </c>
      <c r="AG479" s="60">
        <v>0</v>
      </c>
      <c r="AH479" s="60">
        <v>0</v>
      </c>
      <c r="AI479" s="60">
        <v>0</v>
      </c>
      <c r="AJ479" s="60">
        <v>0</v>
      </c>
      <c r="AK479" s="63" t="s">
        <v>25</v>
      </c>
    </row>
    <row r="480" spans="1:37" ht="17.25" thickBot="1">
      <c r="A480" s="72">
        <v>103</v>
      </c>
      <c r="B480" s="57" t="s">
        <v>3541</v>
      </c>
      <c r="C480" s="58" t="s">
        <v>1811</v>
      </c>
      <c r="D480" s="69" t="s">
        <v>103</v>
      </c>
      <c r="E480" s="58" t="s">
        <v>79</v>
      </c>
      <c r="F480" s="69" t="s">
        <v>4404</v>
      </c>
      <c r="G480" s="69">
        <v>2005</v>
      </c>
      <c r="H480" s="70">
        <v>5</v>
      </c>
      <c r="I480" s="71">
        <v>1</v>
      </c>
      <c r="J480" s="71">
        <v>89</v>
      </c>
      <c r="K480" s="71">
        <v>1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70">
        <v>0.1</v>
      </c>
      <c r="U480" s="71">
        <v>0.1</v>
      </c>
      <c r="V480" s="60">
        <v>0</v>
      </c>
      <c r="W480" s="71">
        <v>0.1</v>
      </c>
      <c r="X480" s="70">
        <v>3</v>
      </c>
      <c r="Y480" s="71">
        <v>3</v>
      </c>
      <c r="Z480" s="71">
        <v>7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70">
        <v>0.14000000000000001</v>
      </c>
      <c r="AG480" s="60">
        <v>0</v>
      </c>
      <c r="AH480" s="71">
        <v>0.14000000000000001</v>
      </c>
      <c r="AI480" s="71">
        <v>0.14000000000000001</v>
      </c>
      <c r="AJ480" s="71">
        <v>0.14000000000000001</v>
      </c>
      <c r="AK480" s="63" t="s">
        <v>25</v>
      </c>
    </row>
    <row r="481" spans="1:37" ht="17.25" thickBot="1">
      <c r="A481" s="72">
        <v>351</v>
      </c>
      <c r="B481" s="57" t="s">
        <v>268</v>
      </c>
      <c r="C481" s="58" t="s">
        <v>1811</v>
      </c>
      <c r="D481" s="69" t="s">
        <v>102</v>
      </c>
      <c r="E481" s="58" t="s">
        <v>91</v>
      </c>
      <c r="F481" s="69" t="s">
        <v>4622</v>
      </c>
      <c r="G481" s="69">
        <v>2004</v>
      </c>
      <c r="H481" s="70">
        <v>5</v>
      </c>
      <c r="I481" s="60">
        <v>0</v>
      </c>
      <c r="J481" s="71">
        <v>80</v>
      </c>
      <c r="K481" s="71">
        <v>0.9</v>
      </c>
      <c r="L481" s="59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70">
        <v>0.1</v>
      </c>
      <c r="U481" s="71">
        <v>0.1</v>
      </c>
      <c r="V481" s="60">
        <v>0</v>
      </c>
      <c r="W481" s="71">
        <v>0.1</v>
      </c>
      <c r="X481" s="59">
        <v>0</v>
      </c>
      <c r="Y481" s="60">
        <v>0</v>
      </c>
      <c r="Z481" s="71">
        <v>5</v>
      </c>
      <c r="AA481" s="59">
        <v>0</v>
      </c>
      <c r="AB481" s="60">
        <v>0</v>
      </c>
      <c r="AC481" s="60">
        <v>0</v>
      </c>
      <c r="AD481" s="60">
        <v>0</v>
      </c>
      <c r="AE481" s="60">
        <v>0</v>
      </c>
      <c r="AF481" s="70">
        <v>0.17</v>
      </c>
      <c r="AG481" s="60">
        <v>0</v>
      </c>
      <c r="AH481" s="71">
        <v>0.17</v>
      </c>
      <c r="AI481" s="71">
        <v>0.17</v>
      </c>
      <c r="AJ481" s="71">
        <v>0.17</v>
      </c>
      <c r="AK481" s="63" t="s">
        <v>25</v>
      </c>
    </row>
    <row r="482" spans="1:37" ht="17.25" thickBot="1">
      <c r="A482" s="72">
        <v>456</v>
      </c>
      <c r="B482" s="57" t="s">
        <v>314</v>
      </c>
      <c r="C482" s="58" t="s">
        <v>1811</v>
      </c>
      <c r="D482" s="69" t="s">
        <v>1818</v>
      </c>
      <c r="E482" s="58" t="s">
        <v>69</v>
      </c>
      <c r="F482" s="69" t="s">
        <v>4705</v>
      </c>
      <c r="G482" s="69">
        <v>2000</v>
      </c>
      <c r="H482" s="70">
        <v>3</v>
      </c>
      <c r="I482" s="60">
        <v>0</v>
      </c>
      <c r="J482" s="71">
        <v>79</v>
      </c>
      <c r="K482" s="71">
        <v>0.9</v>
      </c>
      <c r="L482" s="59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59">
        <v>0</v>
      </c>
      <c r="U482" s="60">
        <v>0</v>
      </c>
      <c r="V482" s="71">
        <v>0.1</v>
      </c>
      <c r="W482" s="71">
        <v>0.1</v>
      </c>
      <c r="X482" s="70">
        <v>10</v>
      </c>
      <c r="Y482" s="71">
        <v>4</v>
      </c>
      <c r="Z482" s="71">
        <v>5</v>
      </c>
      <c r="AA482" s="59">
        <v>0</v>
      </c>
      <c r="AB482" s="60">
        <v>0</v>
      </c>
      <c r="AC482" s="60">
        <v>0</v>
      </c>
      <c r="AD482" s="60">
        <v>0</v>
      </c>
      <c r="AE482" s="60">
        <v>0</v>
      </c>
      <c r="AF482" s="59">
        <v>0</v>
      </c>
      <c r="AG482" s="71">
        <v>0.06</v>
      </c>
      <c r="AH482" s="71">
        <v>0.06</v>
      </c>
      <c r="AI482" s="60">
        <v>0</v>
      </c>
      <c r="AJ482" s="71">
        <v>0.06</v>
      </c>
      <c r="AK482" s="63" t="s">
        <v>25</v>
      </c>
    </row>
    <row r="483" spans="1:37" ht="17.25" thickBot="1">
      <c r="A483" s="72">
        <v>487</v>
      </c>
      <c r="B483" s="57" t="s">
        <v>331</v>
      </c>
      <c r="C483" s="58" t="s">
        <v>1811</v>
      </c>
      <c r="D483" s="69" t="s">
        <v>104</v>
      </c>
      <c r="E483" s="58" t="s">
        <v>67</v>
      </c>
      <c r="F483" s="69" t="s">
        <v>4732</v>
      </c>
      <c r="G483" s="69">
        <v>1995</v>
      </c>
      <c r="H483" s="70">
        <v>3</v>
      </c>
      <c r="I483" s="71">
        <v>1</v>
      </c>
      <c r="J483" s="71">
        <v>78</v>
      </c>
      <c r="K483" s="71">
        <v>0.9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71">
        <v>1</v>
      </c>
      <c r="S483" s="60">
        <v>0</v>
      </c>
      <c r="T483" s="59">
        <v>0</v>
      </c>
      <c r="U483" s="60">
        <v>0</v>
      </c>
      <c r="V483" s="60">
        <v>0</v>
      </c>
      <c r="W483" s="60">
        <v>0</v>
      </c>
      <c r="X483" s="70">
        <v>1</v>
      </c>
      <c r="Y483" s="71">
        <v>2</v>
      </c>
      <c r="Z483" s="60">
        <v>0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59">
        <v>0</v>
      </c>
      <c r="AG483" s="71">
        <v>0.03</v>
      </c>
      <c r="AH483" s="71">
        <v>0.03</v>
      </c>
      <c r="AI483" s="60">
        <v>0</v>
      </c>
      <c r="AJ483" s="71">
        <v>0.03</v>
      </c>
      <c r="AK483" s="63" t="s">
        <v>25</v>
      </c>
    </row>
    <row r="484" spans="1:37" ht="17.25" thickBot="1">
      <c r="A484" s="72">
        <v>454</v>
      </c>
      <c r="B484" s="57" t="s">
        <v>313</v>
      </c>
      <c r="C484" s="58" t="s">
        <v>1845</v>
      </c>
      <c r="D484" s="69" t="s">
        <v>104</v>
      </c>
      <c r="E484" s="58" t="s">
        <v>71</v>
      </c>
      <c r="F484" s="69" t="s">
        <v>4703</v>
      </c>
      <c r="G484" s="69">
        <v>1996</v>
      </c>
      <c r="H484" s="70">
        <v>1</v>
      </c>
      <c r="I484" s="60">
        <v>0</v>
      </c>
      <c r="J484" s="71">
        <v>77</v>
      </c>
      <c r="K484" s="71">
        <v>0.9</v>
      </c>
      <c r="L484" s="59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71">
        <v>1</v>
      </c>
      <c r="S484" s="60">
        <v>0</v>
      </c>
      <c r="T484" s="70">
        <v>0.1</v>
      </c>
      <c r="U484" s="71">
        <v>0.1</v>
      </c>
      <c r="V484" s="60">
        <v>0</v>
      </c>
      <c r="W484" s="71">
        <v>0.1</v>
      </c>
      <c r="X484" s="59">
        <v>0</v>
      </c>
      <c r="Y484" s="71">
        <v>2</v>
      </c>
      <c r="Z484" s="60">
        <v>0</v>
      </c>
      <c r="AA484" s="59">
        <v>0</v>
      </c>
      <c r="AB484" s="60">
        <v>0</v>
      </c>
      <c r="AC484" s="60">
        <v>0</v>
      </c>
      <c r="AD484" s="60">
        <v>0</v>
      </c>
      <c r="AE484" s="60">
        <v>0</v>
      </c>
      <c r="AF484" s="70">
        <v>0.14000000000000001</v>
      </c>
      <c r="AG484" s="60">
        <v>0</v>
      </c>
      <c r="AH484" s="71">
        <v>0.14000000000000001</v>
      </c>
      <c r="AI484" s="71">
        <v>0.14000000000000001</v>
      </c>
      <c r="AJ484" s="71">
        <v>0.14000000000000001</v>
      </c>
      <c r="AK484" s="63" t="s">
        <v>25</v>
      </c>
    </row>
    <row r="485" spans="1:37" ht="17.25" thickBot="1">
      <c r="A485" s="72">
        <v>220</v>
      </c>
      <c r="B485" s="57" t="s">
        <v>2880</v>
      </c>
      <c r="C485" s="58" t="s">
        <v>1837</v>
      </c>
      <c r="D485" s="69" t="s">
        <v>103</v>
      </c>
      <c r="E485" s="58" t="s">
        <v>75</v>
      </c>
      <c r="F485" s="69" t="s">
        <v>4514</v>
      </c>
      <c r="G485" s="69">
        <v>2005</v>
      </c>
      <c r="H485" s="70">
        <v>1</v>
      </c>
      <c r="I485" s="60">
        <v>0</v>
      </c>
      <c r="J485" s="71">
        <v>75</v>
      </c>
      <c r="K485" s="71">
        <v>0.8</v>
      </c>
      <c r="L485" s="59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70">
        <v>0.3</v>
      </c>
      <c r="U485" s="71">
        <v>0.3</v>
      </c>
      <c r="V485" s="60">
        <v>0</v>
      </c>
      <c r="W485" s="71">
        <v>0.3</v>
      </c>
      <c r="X485" s="59">
        <v>0</v>
      </c>
      <c r="Y485" s="71">
        <v>1</v>
      </c>
      <c r="Z485" s="60">
        <v>0</v>
      </c>
      <c r="AA485" s="59">
        <v>0</v>
      </c>
      <c r="AB485" s="60">
        <v>0</v>
      </c>
      <c r="AC485" s="60">
        <v>0</v>
      </c>
      <c r="AD485" s="60">
        <v>0</v>
      </c>
      <c r="AE485" s="60">
        <v>0</v>
      </c>
      <c r="AF485" s="70">
        <v>0.33</v>
      </c>
      <c r="AG485" s="60">
        <v>0</v>
      </c>
      <c r="AH485" s="71">
        <v>0.33</v>
      </c>
      <c r="AI485" s="71">
        <v>0.33</v>
      </c>
      <c r="AJ485" s="71">
        <v>0.33</v>
      </c>
      <c r="AK485" s="63" t="s">
        <v>25</v>
      </c>
    </row>
    <row r="486" spans="1:37" ht="17.25" thickBot="1">
      <c r="A486" s="72">
        <v>230</v>
      </c>
      <c r="B486" s="57" t="s">
        <v>369</v>
      </c>
      <c r="C486" s="58" t="s">
        <v>1811</v>
      </c>
      <c r="D486" s="69" t="s">
        <v>104</v>
      </c>
      <c r="E486" s="58" t="s">
        <v>95</v>
      </c>
      <c r="F486" s="69" t="s">
        <v>4190</v>
      </c>
      <c r="G486" s="69">
        <v>2002</v>
      </c>
      <c r="H486" s="70">
        <v>3</v>
      </c>
      <c r="I486" s="71">
        <v>1</v>
      </c>
      <c r="J486" s="71">
        <v>71</v>
      </c>
      <c r="K486" s="71">
        <v>0.8</v>
      </c>
      <c r="L486" s="59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60">
        <v>0</v>
      </c>
      <c r="S486" s="60">
        <v>0</v>
      </c>
      <c r="T486" s="59">
        <v>0</v>
      </c>
      <c r="U486" s="60">
        <v>0</v>
      </c>
      <c r="V486" s="60">
        <v>0</v>
      </c>
      <c r="W486" s="60">
        <v>0</v>
      </c>
      <c r="X486" s="59">
        <v>0</v>
      </c>
      <c r="Y486" s="71">
        <v>4</v>
      </c>
      <c r="Z486" s="71">
        <v>1</v>
      </c>
      <c r="AA486" s="59">
        <v>0</v>
      </c>
      <c r="AB486" s="60">
        <v>0</v>
      </c>
      <c r="AC486" s="60">
        <v>0</v>
      </c>
      <c r="AD486" s="60">
        <v>0</v>
      </c>
      <c r="AE486" s="60">
        <v>0</v>
      </c>
      <c r="AF486" s="59">
        <v>0</v>
      </c>
      <c r="AG486" s="60">
        <v>0</v>
      </c>
      <c r="AH486" s="60">
        <v>0</v>
      </c>
      <c r="AI486" s="60">
        <v>0</v>
      </c>
      <c r="AJ486" s="60">
        <v>0</v>
      </c>
      <c r="AK486" s="63" t="s">
        <v>25</v>
      </c>
    </row>
    <row r="487" spans="1:37" ht="17.25" thickBot="1">
      <c r="A487" s="72">
        <v>97</v>
      </c>
      <c r="B487" s="57" t="s">
        <v>2865</v>
      </c>
      <c r="C487" s="58" t="s">
        <v>1840</v>
      </c>
      <c r="D487" s="69" t="s">
        <v>102</v>
      </c>
      <c r="E487" s="58" t="s">
        <v>96</v>
      </c>
      <c r="F487" s="69" t="s">
        <v>4399</v>
      </c>
      <c r="G487" s="69">
        <v>2004</v>
      </c>
      <c r="H487" s="70">
        <v>11</v>
      </c>
      <c r="I487" s="60">
        <v>0</v>
      </c>
      <c r="J487" s="71">
        <v>69</v>
      </c>
      <c r="K487" s="71">
        <v>0.8</v>
      </c>
      <c r="L487" s="59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71">
        <v>1</v>
      </c>
      <c r="S487" s="60">
        <v>0</v>
      </c>
      <c r="T487" s="70">
        <v>0.5</v>
      </c>
      <c r="U487" s="71">
        <v>0.5</v>
      </c>
      <c r="V487" s="71">
        <v>0.4</v>
      </c>
      <c r="W487" s="71">
        <v>0.9</v>
      </c>
      <c r="X487" s="70">
        <v>1</v>
      </c>
      <c r="Y487" s="71">
        <v>4</v>
      </c>
      <c r="Z487" s="71">
        <v>8</v>
      </c>
      <c r="AA487" s="59">
        <v>0</v>
      </c>
      <c r="AB487" s="60">
        <v>0</v>
      </c>
      <c r="AC487" s="60">
        <v>0</v>
      </c>
      <c r="AD487" s="60">
        <v>0</v>
      </c>
      <c r="AE487" s="60">
        <v>0</v>
      </c>
      <c r="AF487" s="70">
        <v>0.67</v>
      </c>
      <c r="AG487" s="71">
        <v>0.53</v>
      </c>
      <c r="AH487" s="71">
        <v>1.2</v>
      </c>
      <c r="AI487" s="71">
        <v>0.67</v>
      </c>
      <c r="AJ487" s="71">
        <v>1.2</v>
      </c>
      <c r="AK487" s="63" t="s">
        <v>25</v>
      </c>
    </row>
    <row r="488" spans="1:37" ht="17.25" thickBot="1">
      <c r="A488" s="72">
        <v>185</v>
      </c>
      <c r="B488" s="57" t="s">
        <v>3724</v>
      </c>
      <c r="C488" s="58" t="s">
        <v>1811</v>
      </c>
      <c r="D488" s="69" t="s">
        <v>102</v>
      </c>
      <c r="E488" s="58" t="s">
        <v>69</v>
      </c>
      <c r="F488" s="69" t="s">
        <v>4482</v>
      </c>
      <c r="G488" s="69">
        <v>2004</v>
      </c>
      <c r="H488" s="70">
        <v>3</v>
      </c>
      <c r="I488" s="71">
        <v>1</v>
      </c>
      <c r="J488" s="71">
        <v>66</v>
      </c>
      <c r="K488" s="71">
        <v>0.7</v>
      </c>
      <c r="L488" s="59">
        <v>0</v>
      </c>
      <c r="M488" s="71">
        <v>1</v>
      </c>
      <c r="N488" s="71">
        <v>1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59">
        <v>0</v>
      </c>
      <c r="U488" s="60">
        <v>0</v>
      </c>
      <c r="V488" s="71">
        <v>0.2</v>
      </c>
      <c r="W488" s="71">
        <v>0.2</v>
      </c>
      <c r="X488" s="70">
        <v>1</v>
      </c>
      <c r="Y488" s="71">
        <v>2</v>
      </c>
      <c r="Z488" s="71">
        <v>2</v>
      </c>
      <c r="AA488" s="59">
        <v>0</v>
      </c>
      <c r="AB488" s="71">
        <v>1.36</v>
      </c>
      <c r="AC488" s="71">
        <v>1.36</v>
      </c>
      <c r="AD488" s="60">
        <v>0</v>
      </c>
      <c r="AE488" s="71">
        <v>1.36</v>
      </c>
      <c r="AF488" s="70">
        <v>0.04</v>
      </c>
      <c r="AG488" s="71">
        <v>0.24</v>
      </c>
      <c r="AH488" s="71">
        <v>0.28000000000000003</v>
      </c>
      <c r="AI488" s="71">
        <v>0.04</v>
      </c>
      <c r="AJ488" s="71">
        <v>0.28000000000000003</v>
      </c>
      <c r="AK488" s="63" t="s">
        <v>25</v>
      </c>
    </row>
    <row r="489" spans="1:37" ht="17.25" thickBot="1">
      <c r="A489" s="72">
        <v>57</v>
      </c>
      <c r="B489" s="57" t="s">
        <v>2611</v>
      </c>
      <c r="C489" s="58" t="s">
        <v>1811</v>
      </c>
      <c r="D489" s="69" t="s">
        <v>1852</v>
      </c>
      <c r="E489" s="58" t="s">
        <v>2599</v>
      </c>
      <c r="F489" s="69" t="s">
        <v>4364</v>
      </c>
      <c r="G489" s="69">
        <v>1992</v>
      </c>
      <c r="H489" s="70">
        <v>8</v>
      </c>
      <c r="I489" s="60">
        <v>0</v>
      </c>
      <c r="J489" s="71">
        <v>62</v>
      </c>
      <c r="K489" s="71">
        <v>0.7</v>
      </c>
      <c r="L489" s="59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71">
        <v>1</v>
      </c>
      <c r="S489" s="60">
        <v>0</v>
      </c>
      <c r="T489" s="70">
        <v>0.2</v>
      </c>
      <c r="U489" s="71">
        <v>0.2</v>
      </c>
      <c r="V489" s="71">
        <v>0.1</v>
      </c>
      <c r="W489" s="71">
        <v>0.3</v>
      </c>
      <c r="X489" s="70">
        <v>1</v>
      </c>
      <c r="Y489" s="60">
        <v>0</v>
      </c>
      <c r="Z489" s="71">
        <v>2</v>
      </c>
      <c r="AA489" s="59">
        <v>0</v>
      </c>
      <c r="AB489" s="60">
        <v>0</v>
      </c>
      <c r="AC489" s="60">
        <v>0</v>
      </c>
      <c r="AD489" s="60">
        <v>0</v>
      </c>
      <c r="AE489" s="60">
        <v>0</v>
      </c>
      <c r="AF489" s="70">
        <v>0.35</v>
      </c>
      <c r="AG489" s="71">
        <v>0.1</v>
      </c>
      <c r="AH489" s="71">
        <v>0.44</v>
      </c>
      <c r="AI489" s="71">
        <v>0.35</v>
      </c>
      <c r="AJ489" s="71">
        <v>0.44</v>
      </c>
      <c r="AK489" s="63" t="s">
        <v>25</v>
      </c>
    </row>
    <row r="490" spans="1:37" ht="17.25" thickBot="1">
      <c r="A490" s="72">
        <v>477</v>
      </c>
      <c r="B490" s="57" t="s">
        <v>3168</v>
      </c>
      <c r="C490" s="58" t="s">
        <v>1840</v>
      </c>
      <c r="D490" s="69" t="s">
        <v>104</v>
      </c>
      <c r="E490" s="58" t="s">
        <v>63</v>
      </c>
      <c r="F490" s="69" t="s">
        <v>4724</v>
      </c>
      <c r="G490" s="69">
        <v>1991</v>
      </c>
      <c r="H490" s="70">
        <v>3</v>
      </c>
      <c r="I490" s="60">
        <v>0</v>
      </c>
      <c r="J490" s="71">
        <v>62</v>
      </c>
      <c r="K490" s="71">
        <v>0.7</v>
      </c>
      <c r="L490" s="59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60">
        <v>0</v>
      </c>
      <c r="S490" s="60">
        <v>0</v>
      </c>
      <c r="T490" s="59">
        <v>0</v>
      </c>
      <c r="U490" s="60">
        <v>0</v>
      </c>
      <c r="V490" s="60">
        <v>0</v>
      </c>
      <c r="W490" s="60">
        <v>0</v>
      </c>
      <c r="X490" s="59">
        <v>0</v>
      </c>
      <c r="Y490" s="71">
        <v>3</v>
      </c>
      <c r="Z490" s="71">
        <v>6</v>
      </c>
      <c r="AA490" s="59">
        <v>0</v>
      </c>
      <c r="AB490" s="60">
        <v>0</v>
      </c>
      <c r="AC490" s="60">
        <v>0</v>
      </c>
      <c r="AD490" s="60">
        <v>0</v>
      </c>
      <c r="AE490" s="60">
        <v>0</v>
      </c>
      <c r="AF490" s="59">
        <v>0</v>
      </c>
      <c r="AG490" s="60">
        <v>0</v>
      </c>
      <c r="AH490" s="60">
        <v>0</v>
      </c>
      <c r="AI490" s="60">
        <v>0</v>
      </c>
      <c r="AJ490" s="60">
        <v>0</v>
      </c>
      <c r="AK490" s="63" t="s">
        <v>25</v>
      </c>
    </row>
    <row r="491" spans="1:37" ht="17.25" thickBot="1">
      <c r="A491" s="72">
        <v>445</v>
      </c>
      <c r="B491" s="57" t="s">
        <v>3964</v>
      </c>
      <c r="C491" s="58" t="s">
        <v>1811</v>
      </c>
      <c r="D491" s="69" t="s">
        <v>103</v>
      </c>
      <c r="E491" s="58" t="s">
        <v>83</v>
      </c>
      <c r="F491" s="69" t="s">
        <v>4694</v>
      </c>
      <c r="G491" s="69">
        <v>2002</v>
      </c>
      <c r="H491" s="70">
        <v>3</v>
      </c>
      <c r="I491" s="60">
        <v>0</v>
      </c>
      <c r="J491" s="71">
        <v>61</v>
      </c>
      <c r="K491" s="71">
        <v>0.7</v>
      </c>
      <c r="L491" s="59">
        <v>0</v>
      </c>
      <c r="M491" s="60">
        <v>0</v>
      </c>
      <c r="N491" s="60">
        <v>0</v>
      </c>
      <c r="O491" s="60">
        <v>0</v>
      </c>
      <c r="P491" s="60">
        <v>0</v>
      </c>
      <c r="Q491" s="60">
        <v>0</v>
      </c>
      <c r="R491" s="71">
        <v>1</v>
      </c>
      <c r="S491" s="60">
        <v>0</v>
      </c>
      <c r="T491" s="70">
        <v>0.3</v>
      </c>
      <c r="U491" s="71">
        <v>0.3</v>
      </c>
      <c r="V491" s="71">
        <v>0.1</v>
      </c>
      <c r="W491" s="71">
        <v>0.5</v>
      </c>
      <c r="X491" s="70">
        <v>2</v>
      </c>
      <c r="Y491" s="71">
        <v>4</v>
      </c>
      <c r="Z491" s="71">
        <v>1</v>
      </c>
      <c r="AA491" s="59">
        <v>0</v>
      </c>
      <c r="AB491" s="60">
        <v>0</v>
      </c>
      <c r="AC491" s="60">
        <v>0</v>
      </c>
      <c r="AD491" s="60">
        <v>0</v>
      </c>
      <c r="AE491" s="60">
        <v>0</v>
      </c>
      <c r="AF491" s="70">
        <v>0.49</v>
      </c>
      <c r="AG491" s="71">
        <v>0.2</v>
      </c>
      <c r="AH491" s="71">
        <v>0.69</v>
      </c>
      <c r="AI491" s="71">
        <v>0.49</v>
      </c>
      <c r="AJ491" s="71">
        <v>0.69</v>
      </c>
      <c r="AK491" s="63" t="s">
        <v>25</v>
      </c>
    </row>
    <row r="492" spans="1:37" ht="17.25" thickBot="1">
      <c r="A492" s="72">
        <v>239</v>
      </c>
      <c r="B492" s="57" t="s">
        <v>3278</v>
      </c>
      <c r="C492" s="58" t="s">
        <v>1811</v>
      </c>
      <c r="D492" s="69" t="s">
        <v>103</v>
      </c>
      <c r="E492" s="58" t="s">
        <v>83</v>
      </c>
      <c r="F492" s="69" t="s">
        <v>4530</v>
      </c>
      <c r="G492" s="69">
        <v>2003</v>
      </c>
      <c r="H492" s="70">
        <v>5</v>
      </c>
      <c r="I492" s="60">
        <v>0</v>
      </c>
      <c r="J492" s="71">
        <v>60</v>
      </c>
      <c r="K492" s="71">
        <v>0.7</v>
      </c>
      <c r="L492" s="59">
        <v>0</v>
      </c>
      <c r="M492" s="60">
        <v>0</v>
      </c>
      <c r="N492" s="60">
        <v>0</v>
      </c>
      <c r="O492" s="60">
        <v>0</v>
      </c>
      <c r="P492" s="60">
        <v>0</v>
      </c>
      <c r="Q492" s="60">
        <v>0</v>
      </c>
      <c r="R492" s="60">
        <v>0</v>
      </c>
      <c r="S492" s="60">
        <v>0</v>
      </c>
      <c r="T492" s="59">
        <v>0</v>
      </c>
      <c r="U492" s="60">
        <v>0</v>
      </c>
      <c r="V492" s="60">
        <v>0</v>
      </c>
      <c r="W492" s="60">
        <v>0</v>
      </c>
      <c r="X492" s="70">
        <v>1</v>
      </c>
      <c r="Y492" s="71">
        <v>1</v>
      </c>
      <c r="Z492" s="60">
        <v>0</v>
      </c>
      <c r="AA492" s="59">
        <v>0</v>
      </c>
      <c r="AB492" s="60">
        <v>0</v>
      </c>
      <c r="AC492" s="60">
        <v>0</v>
      </c>
      <c r="AD492" s="60">
        <v>0</v>
      </c>
      <c r="AE492" s="60">
        <v>0</v>
      </c>
      <c r="AF492" s="59">
        <v>0</v>
      </c>
      <c r="AG492" s="60">
        <v>0</v>
      </c>
      <c r="AH492" s="60">
        <v>0</v>
      </c>
      <c r="AI492" s="60">
        <v>0</v>
      </c>
      <c r="AJ492" s="60">
        <v>0</v>
      </c>
      <c r="AK492" s="63" t="s">
        <v>25</v>
      </c>
    </row>
    <row r="493" spans="1:37" ht="17.25" thickBot="1">
      <c r="A493" s="72">
        <v>380</v>
      </c>
      <c r="B493" s="57" t="s">
        <v>2885</v>
      </c>
      <c r="C493" s="58" t="s">
        <v>1811</v>
      </c>
      <c r="D493" s="69" t="s">
        <v>1846</v>
      </c>
      <c r="E493" s="58" t="s">
        <v>77</v>
      </c>
      <c r="F493" s="69" t="s">
        <v>4646</v>
      </c>
      <c r="G493" s="69">
        <v>2004</v>
      </c>
      <c r="H493" s="70">
        <v>8</v>
      </c>
      <c r="I493" s="60">
        <v>0</v>
      </c>
      <c r="J493" s="71">
        <v>59</v>
      </c>
      <c r="K493" s="71">
        <v>0.7</v>
      </c>
      <c r="L493" s="59">
        <v>0</v>
      </c>
      <c r="M493" s="60">
        <v>0</v>
      </c>
      <c r="N493" s="60">
        <v>0</v>
      </c>
      <c r="O493" s="60">
        <v>0</v>
      </c>
      <c r="P493" s="60">
        <v>0</v>
      </c>
      <c r="Q493" s="60">
        <v>0</v>
      </c>
      <c r="R493" s="60">
        <v>0</v>
      </c>
      <c r="S493" s="60">
        <v>0</v>
      </c>
      <c r="T493" s="70">
        <v>0.1</v>
      </c>
      <c r="U493" s="71">
        <v>0.1</v>
      </c>
      <c r="V493" s="60">
        <v>0</v>
      </c>
      <c r="W493" s="71">
        <v>0.1</v>
      </c>
      <c r="X493" s="70">
        <v>10</v>
      </c>
      <c r="Y493" s="71">
        <v>4</v>
      </c>
      <c r="Z493" s="71">
        <v>17</v>
      </c>
      <c r="AA493" s="59">
        <v>0</v>
      </c>
      <c r="AB493" s="60">
        <v>0</v>
      </c>
      <c r="AC493" s="60">
        <v>0</v>
      </c>
      <c r="AD493" s="60">
        <v>0</v>
      </c>
      <c r="AE493" s="60">
        <v>0</v>
      </c>
      <c r="AF493" s="70">
        <v>0.18</v>
      </c>
      <c r="AG493" s="60">
        <v>0</v>
      </c>
      <c r="AH493" s="71">
        <v>0.18</v>
      </c>
      <c r="AI493" s="71">
        <v>0.18</v>
      </c>
      <c r="AJ493" s="71">
        <v>0.18</v>
      </c>
      <c r="AK493" s="63" t="s">
        <v>25</v>
      </c>
    </row>
    <row r="494" spans="1:37" ht="17.25" thickBot="1">
      <c r="A494" s="72">
        <v>41</v>
      </c>
      <c r="B494" s="57" t="s">
        <v>3138</v>
      </c>
      <c r="C494" s="58" t="s">
        <v>1850</v>
      </c>
      <c r="D494" s="69" t="s">
        <v>1832</v>
      </c>
      <c r="E494" s="58" t="s">
        <v>75</v>
      </c>
      <c r="F494" s="69" t="s">
        <v>4349</v>
      </c>
      <c r="G494" s="69">
        <v>1997</v>
      </c>
      <c r="H494" s="70">
        <v>5</v>
      </c>
      <c r="I494" s="60">
        <v>0</v>
      </c>
      <c r="J494" s="71">
        <v>58</v>
      </c>
      <c r="K494" s="71">
        <v>0.6</v>
      </c>
      <c r="L494" s="59">
        <v>0</v>
      </c>
      <c r="M494" s="60">
        <v>0</v>
      </c>
      <c r="N494" s="60">
        <v>0</v>
      </c>
      <c r="O494" s="60">
        <v>0</v>
      </c>
      <c r="P494" s="60">
        <v>0</v>
      </c>
      <c r="Q494" s="60">
        <v>0</v>
      </c>
      <c r="R494" s="71">
        <v>1</v>
      </c>
      <c r="S494" s="60">
        <v>0</v>
      </c>
      <c r="T494" s="59">
        <v>0</v>
      </c>
      <c r="U494" s="60">
        <v>0</v>
      </c>
      <c r="V494" s="60">
        <v>0</v>
      </c>
      <c r="W494" s="60">
        <v>0</v>
      </c>
      <c r="X494" s="70">
        <v>5</v>
      </c>
      <c r="Y494" s="60">
        <v>0</v>
      </c>
      <c r="Z494" s="71">
        <v>4</v>
      </c>
      <c r="AA494" s="59">
        <v>0</v>
      </c>
      <c r="AB494" s="60">
        <v>0</v>
      </c>
      <c r="AC494" s="60">
        <v>0</v>
      </c>
      <c r="AD494" s="60">
        <v>0</v>
      </c>
      <c r="AE494" s="60">
        <v>0</v>
      </c>
      <c r="AF494" s="59">
        <v>0</v>
      </c>
      <c r="AG494" s="60">
        <v>0</v>
      </c>
      <c r="AH494" s="60">
        <v>0</v>
      </c>
      <c r="AI494" s="60">
        <v>0</v>
      </c>
      <c r="AJ494" s="60">
        <v>0</v>
      </c>
      <c r="AK494" s="63" t="s">
        <v>25</v>
      </c>
    </row>
    <row r="495" spans="1:37" ht="17.25" thickBot="1">
      <c r="A495" s="72">
        <v>153</v>
      </c>
      <c r="B495" s="57" t="s">
        <v>3718</v>
      </c>
      <c r="C495" s="58" t="s">
        <v>2693</v>
      </c>
      <c r="D495" s="69" t="s">
        <v>1832</v>
      </c>
      <c r="E495" s="58" t="s">
        <v>71</v>
      </c>
      <c r="F495" s="69" t="s">
        <v>4451</v>
      </c>
      <c r="G495" s="69">
        <v>2002</v>
      </c>
      <c r="H495" s="70">
        <v>4</v>
      </c>
      <c r="I495" s="60">
        <v>0</v>
      </c>
      <c r="J495" s="71">
        <v>53</v>
      </c>
      <c r="K495" s="71">
        <v>0.6</v>
      </c>
      <c r="L495" s="59">
        <v>0</v>
      </c>
      <c r="M495" s="60">
        <v>0</v>
      </c>
      <c r="N495" s="60">
        <v>0</v>
      </c>
      <c r="O495" s="60">
        <v>0</v>
      </c>
      <c r="P495" s="60">
        <v>0</v>
      </c>
      <c r="Q495" s="60">
        <v>0</v>
      </c>
      <c r="R495" s="71">
        <v>1</v>
      </c>
      <c r="S495" s="60">
        <v>0</v>
      </c>
      <c r="T495" s="59">
        <v>0</v>
      </c>
      <c r="U495" s="60">
        <v>0</v>
      </c>
      <c r="V495" s="60">
        <v>0</v>
      </c>
      <c r="W495" s="60">
        <v>0</v>
      </c>
      <c r="X495" s="70">
        <v>1</v>
      </c>
      <c r="Y495" s="71">
        <v>1</v>
      </c>
      <c r="Z495" s="60">
        <v>0</v>
      </c>
      <c r="AA495" s="59">
        <v>0</v>
      </c>
      <c r="AB495" s="60">
        <v>0</v>
      </c>
      <c r="AC495" s="60">
        <v>0</v>
      </c>
      <c r="AD495" s="60">
        <v>0</v>
      </c>
      <c r="AE495" s="60">
        <v>0</v>
      </c>
      <c r="AF495" s="59">
        <v>0</v>
      </c>
      <c r="AG495" s="60">
        <v>0</v>
      </c>
      <c r="AH495" s="60">
        <v>0</v>
      </c>
      <c r="AI495" s="60">
        <v>0</v>
      </c>
      <c r="AJ495" s="60">
        <v>0</v>
      </c>
      <c r="AK495" s="63" t="s">
        <v>25</v>
      </c>
    </row>
    <row r="496" spans="1:37" ht="17.25" thickBot="1">
      <c r="A496" s="72">
        <v>73</v>
      </c>
      <c r="B496" s="57" t="s">
        <v>3163</v>
      </c>
      <c r="C496" s="58" t="s">
        <v>1839</v>
      </c>
      <c r="D496" s="69" t="s">
        <v>102</v>
      </c>
      <c r="E496" s="58" t="s">
        <v>75</v>
      </c>
      <c r="F496" s="69" t="s">
        <v>4377</v>
      </c>
      <c r="G496" s="69">
        <v>2001</v>
      </c>
      <c r="H496" s="70">
        <v>4</v>
      </c>
      <c r="I496" s="60">
        <v>0</v>
      </c>
      <c r="J496" s="71">
        <v>51</v>
      </c>
      <c r="K496" s="71">
        <v>0.6</v>
      </c>
      <c r="L496" s="59">
        <v>0</v>
      </c>
      <c r="M496" s="71">
        <v>1</v>
      </c>
      <c r="N496" s="71">
        <v>1</v>
      </c>
      <c r="O496" s="60">
        <v>0</v>
      </c>
      <c r="P496" s="60">
        <v>0</v>
      </c>
      <c r="Q496" s="60">
        <v>0</v>
      </c>
      <c r="R496" s="60">
        <v>0</v>
      </c>
      <c r="S496" s="60">
        <v>0</v>
      </c>
      <c r="T496" s="59">
        <v>0</v>
      </c>
      <c r="U496" s="60">
        <v>0</v>
      </c>
      <c r="V496" s="71">
        <v>0.4</v>
      </c>
      <c r="W496" s="71">
        <v>0.4</v>
      </c>
      <c r="X496" s="70">
        <v>2</v>
      </c>
      <c r="Y496" s="71">
        <v>1</v>
      </c>
      <c r="Z496" s="71">
        <v>5</v>
      </c>
      <c r="AA496" s="59">
        <v>0</v>
      </c>
      <c r="AB496" s="71">
        <v>1.76</v>
      </c>
      <c r="AC496" s="71">
        <v>1.76</v>
      </c>
      <c r="AD496" s="60">
        <v>0</v>
      </c>
      <c r="AE496" s="71">
        <v>1.76</v>
      </c>
      <c r="AF496" s="59">
        <v>0</v>
      </c>
      <c r="AG496" s="71">
        <v>0.7</v>
      </c>
      <c r="AH496" s="71">
        <v>0.7</v>
      </c>
      <c r="AI496" s="60">
        <v>0</v>
      </c>
      <c r="AJ496" s="71">
        <v>0.7</v>
      </c>
      <c r="AK496" s="63" t="s">
        <v>25</v>
      </c>
    </row>
    <row r="497" spans="1:37" ht="17.25" thickBot="1">
      <c r="A497" s="72">
        <v>518</v>
      </c>
      <c r="B497" s="57" t="s">
        <v>3169</v>
      </c>
      <c r="C497" s="58" t="s">
        <v>1820</v>
      </c>
      <c r="D497" s="69" t="s">
        <v>102</v>
      </c>
      <c r="E497" s="58" t="s">
        <v>71</v>
      </c>
      <c r="F497" s="69" t="s">
        <v>4758</v>
      </c>
      <c r="G497" s="69">
        <v>2003</v>
      </c>
      <c r="H497" s="70">
        <v>8</v>
      </c>
      <c r="I497" s="60">
        <v>0</v>
      </c>
      <c r="J497" s="71">
        <v>50</v>
      </c>
      <c r="K497" s="71">
        <v>0.6</v>
      </c>
      <c r="L497" s="70">
        <v>1</v>
      </c>
      <c r="M497" s="60">
        <v>0</v>
      </c>
      <c r="N497" s="71">
        <v>1</v>
      </c>
      <c r="O497" s="71">
        <v>1</v>
      </c>
      <c r="P497" s="60">
        <v>0</v>
      </c>
      <c r="Q497" s="60">
        <v>0</v>
      </c>
      <c r="R497" s="71">
        <v>1</v>
      </c>
      <c r="S497" s="60">
        <v>0</v>
      </c>
      <c r="T497" s="70">
        <v>0.2</v>
      </c>
      <c r="U497" s="71">
        <v>0.2</v>
      </c>
      <c r="V497" s="60">
        <v>0</v>
      </c>
      <c r="W497" s="71">
        <v>0.2</v>
      </c>
      <c r="X497" s="59">
        <v>0</v>
      </c>
      <c r="Y497" s="71">
        <v>1</v>
      </c>
      <c r="Z497" s="71">
        <v>3</v>
      </c>
      <c r="AA497" s="70">
        <v>1.8</v>
      </c>
      <c r="AB497" s="60">
        <v>0</v>
      </c>
      <c r="AC497" s="71">
        <v>1.8</v>
      </c>
      <c r="AD497" s="71">
        <v>1.8</v>
      </c>
      <c r="AE497" s="71">
        <v>1.8</v>
      </c>
      <c r="AF497" s="70">
        <v>0.45</v>
      </c>
      <c r="AG497" s="60">
        <v>0</v>
      </c>
      <c r="AH497" s="71">
        <v>0.45</v>
      </c>
      <c r="AI497" s="71">
        <v>0.45</v>
      </c>
      <c r="AJ497" s="71">
        <v>0.45</v>
      </c>
      <c r="AK497" s="63" t="s">
        <v>25</v>
      </c>
    </row>
    <row r="498" spans="1:37" ht="17.25" thickBot="1">
      <c r="A498" s="72">
        <v>495</v>
      </c>
      <c r="B498" s="57" t="s">
        <v>2660</v>
      </c>
      <c r="C498" s="58" t="s">
        <v>1817</v>
      </c>
      <c r="D498" s="69" t="s">
        <v>104</v>
      </c>
      <c r="E498" s="58" t="s">
        <v>63</v>
      </c>
      <c r="F498" s="69" t="s">
        <v>4739</v>
      </c>
      <c r="G498" s="69">
        <v>2001</v>
      </c>
      <c r="H498" s="70">
        <v>1</v>
      </c>
      <c r="I498" s="71">
        <v>1</v>
      </c>
      <c r="J498" s="71">
        <v>49</v>
      </c>
      <c r="K498" s="71">
        <v>0.5</v>
      </c>
      <c r="L498" s="59">
        <v>0</v>
      </c>
      <c r="M498" s="60">
        <v>0</v>
      </c>
      <c r="N498" s="60">
        <v>0</v>
      </c>
      <c r="O498" s="60">
        <v>0</v>
      </c>
      <c r="P498" s="60">
        <v>0</v>
      </c>
      <c r="Q498" s="60">
        <v>0</v>
      </c>
      <c r="R498" s="71">
        <v>1</v>
      </c>
      <c r="S498" s="60">
        <v>0</v>
      </c>
      <c r="T498" s="59">
        <v>0</v>
      </c>
      <c r="U498" s="60">
        <v>0</v>
      </c>
      <c r="V498" s="60">
        <v>0</v>
      </c>
      <c r="W498" s="60">
        <v>0</v>
      </c>
      <c r="X498" s="59">
        <v>0</v>
      </c>
      <c r="Y498" s="71">
        <v>7</v>
      </c>
      <c r="Z498" s="71">
        <v>3</v>
      </c>
      <c r="AA498" s="59">
        <v>0</v>
      </c>
      <c r="AB498" s="60">
        <v>0</v>
      </c>
      <c r="AC498" s="60">
        <v>0</v>
      </c>
      <c r="AD498" s="60">
        <v>0</v>
      </c>
      <c r="AE498" s="60">
        <v>0</v>
      </c>
      <c r="AF498" s="59">
        <v>0</v>
      </c>
      <c r="AG498" s="60">
        <v>0</v>
      </c>
      <c r="AH498" s="60">
        <v>0</v>
      </c>
      <c r="AI498" s="60">
        <v>0</v>
      </c>
      <c r="AJ498" s="60">
        <v>0</v>
      </c>
      <c r="AK498" s="63" t="s">
        <v>25</v>
      </c>
    </row>
    <row r="499" spans="1:37" ht="17.25" thickBot="1">
      <c r="A499" s="72">
        <v>134</v>
      </c>
      <c r="B499" s="57" t="s">
        <v>3646</v>
      </c>
      <c r="C499" s="58" t="s">
        <v>1829</v>
      </c>
      <c r="D499" s="69" t="s">
        <v>102</v>
      </c>
      <c r="E499" s="58" t="s">
        <v>69</v>
      </c>
      <c r="F499" s="69" t="s">
        <v>4433</v>
      </c>
      <c r="G499" s="69">
        <v>2002</v>
      </c>
      <c r="H499" s="70">
        <v>2</v>
      </c>
      <c r="I499" s="60">
        <v>0</v>
      </c>
      <c r="J499" s="71">
        <v>48</v>
      </c>
      <c r="K499" s="71">
        <v>0.5</v>
      </c>
      <c r="L499" s="59">
        <v>0</v>
      </c>
      <c r="M499" s="60">
        <v>0</v>
      </c>
      <c r="N499" s="60">
        <v>0</v>
      </c>
      <c r="O499" s="60">
        <v>0</v>
      </c>
      <c r="P499" s="60">
        <v>0</v>
      </c>
      <c r="Q499" s="60">
        <v>0</v>
      </c>
      <c r="R499" s="60">
        <v>0</v>
      </c>
      <c r="S499" s="60">
        <v>0</v>
      </c>
      <c r="T499" s="70">
        <v>0.1</v>
      </c>
      <c r="U499" s="71">
        <v>0.1</v>
      </c>
      <c r="V499" s="71">
        <v>0.1</v>
      </c>
      <c r="W499" s="71">
        <v>0.2</v>
      </c>
      <c r="X499" s="70">
        <v>2</v>
      </c>
      <c r="Y499" s="71">
        <v>1</v>
      </c>
      <c r="Z499" s="71">
        <v>9</v>
      </c>
      <c r="AA499" s="59">
        <v>0</v>
      </c>
      <c r="AB499" s="60">
        <v>0</v>
      </c>
      <c r="AC499" s="60">
        <v>0</v>
      </c>
      <c r="AD499" s="60">
        <v>0</v>
      </c>
      <c r="AE499" s="60">
        <v>0</v>
      </c>
      <c r="AF499" s="70">
        <v>0.09</v>
      </c>
      <c r="AG499" s="71">
        <v>0.26</v>
      </c>
      <c r="AH499" s="71">
        <v>0.35</v>
      </c>
      <c r="AI499" s="71">
        <v>0.09</v>
      </c>
      <c r="AJ499" s="71">
        <v>0.35</v>
      </c>
      <c r="AK499" s="63" t="s">
        <v>25</v>
      </c>
    </row>
    <row r="500" spans="1:37" ht="17.25" thickBot="1">
      <c r="A500" s="72">
        <v>260</v>
      </c>
      <c r="B500" s="57" t="s">
        <v>1779</v>
      </c>
      <c r="C500" s="58" t="s">
        <v>1829</v>
      </c>
      <c r="D500" s="69" t="s">
        <v>103</v>
      </c>
      <c r="E500" s="58" t="s">
        <v>95</v>
      </c>
      <c r="F500" s="69" t="s">
        <v>4547</v>
      </c>
      <c r="G500" s="69">
        <v>2000</v>
      </c>
      <c r="H500" s="70">
        <v>3</v>
      </c>
      <c r="I500" s="60">
        <v>0</v>
      </c>
      <c r="J500" s="71">
        <v>47</v>
      </c>
      <c r="K500" s="71">
        <v>0.5</v>
      </c>
      <c r="L500" s="59">
        <v>0</v>
      </c>
      <c r="M500" s="60">
        <v>0</v>
      </c>
      <c r="N500" s="60">
        <v>0</v>
      </c>
      <c r="O500" s="60">
        <v>0</v>
      </c>
      <c r="P500" s="60">
        <v>0</v>
      </c>
      <c r="Q500" s="60">
        <v>0</v>
      </c>
      <c r="R500" s="60">
        <v>0</v>
      </c>
      <c r="S500" s="60">
        <v>0</v>
      </c>
      <c r="T500" s="70">
        <v>0.2</v>
      </c>
      <c r="U500" s="71">
        <v>0.2</v>
      </c>
      <c r="V500" s="60">
        <v>0</v>
      </c>
      <c r="W500" s="71">
        <v>0.2</v>
      </c>
      <c r="X500" s="70">
        <v>2</v>
      </c>
      <c r="Y500" s="71">
        <v>3</v>
      </c>
      <c r="Z500" s="71">
        <v>4</v>
      </c>
      <c r="AA500" s="59">
        <v>0</v>
      </c>
      <c r="AB500" s="60">
        <v>0</v>
      </c>
      <c r="AC500" s="60">
        <v>0</v>
      </c>
      <c r="AD500" s="60">
        <v>0</v>
      </c>
      <c r="AE500" s="60">
        <v>0</v>
      </c>
      <c r="AF500" s="70">
        <v>0.34</v>
      </c>
      <c r="AG500" s="71">
        <v>7.0000000000000007E-2</v>
      </c>
      <c r="AH500" s="71">
        <v>0.41</v>
      </c>
      <c r="AI500" s="71">
        <v>0.34</v>
      </c>
      <c r="AJ500" s="71">
        <v>0.41</v>
      </c>
      <c r="AK500" s="63" t="s">
        <v>25</v>
      </c>
    </row>
    <row r="501" spans="1:37" ht="17.25" thickBot="1">
      <c r="A501" s="72">
        <v>96</v>
      </c>
      <c r="B501" s="57" t="s">
        <v>141</v>
      </c>
      <c r="C501" s="58" t="s">
        <v>1811</v>
      </c>
      <c r="D501" s="69" t="s">
        <v>104</v>
      </c>
      <c r="E501" s="58" t="s">
        <v>83</v>
      </c>
      <c r="F501" s="69" t="s">
        <v>4222</v>
      </c>
      <c r="G501" s="69">
        <v>1995</v>
      </c>
      <c r="H501" s="70">
        <v>1</v>
      </c>
      <c r="I501" s="60">
        <v>0</v>
      </c>
      <c r="J501" s="71">
        <v>45</v>
      </c>
      <c r="K501" s="71">
        <v>0.5</v>
      </c>
      <c r="L501" s="59">
        <v>0</v>
      </c>
      <c r="M501" s="60">
        <v>0</v>
      </c>
      <c r="N501" s="60">
        <v>0</v>
      </c>
      <c r="O501" s="60">
        <v>0</v>
      </c>
      <c r="P501" s="60">
        <v>0</v>
      </c>
      <c r="Q501" s="60">
        <v>0</v>
      </c>
      <c r="R501" s="60">
        <v>0</v>
      </c>
      <c r="S501" s="60">
        <v>0</v>
      </c>
      <c r="T501" s="59">
        <v>0</v>
      </c>
      <c r="U501" s="60">
        <v>0</v>
      </c>
      <c r="V501" s="60">
        <v>0</v>
      </c>
      <c r="W501" s="60">
        <v>0</v>
      </c>
      <c r="X501" s="59">
        <v>0</v>
      </c>
      <c r="Y501" s="71">
        <v>2</v>
      </c>
      <c r="Z501" s="60">
        <v>0</v>
      </c>
      <c r="AA501" s="59">
        <v>0</v>
      </c>
      <c r="AB501" s="60">
        <v>0</v>
      </c>
      <c r="AC501" s="60">
        <v>0</v>
      </c>
      <c r="AD501" s="60">
        <v>0</v>
      </c>
      <c r="AE501" s="60">
        <v>0</v>
      </c>
      <c r="AF501" s="59">
        <v>0</v>
      </c>
      <c r="AG501" s="60">
        <v>0</v>
      </c>
      <c r="AH501" s="60">
        <v>0</v>
      </c>
      <c r="AI501" s="60">
        <v>0</v>
      </c>
      <c r="AJ501" s="60">
        <v>0</v>
      </c>
      <c r="AK501" s="63" t="s">
        <v>25</v>
      </c>
    </row>
    <row r="502" spans="1:37" ht="17.25" thickBot="1">
      <c r="A502" s="72">
        <v>431</v>
      </c>
      <c r="B502" s="57" t="s">
        <v>3962</v>
      </c>
      <c r="C502" s="58" t="s">
        <v>1808</v>
      </c>
      <c r="D502" s="69" t="s">
        <v>1809</v>
      </c>
      <c r="E502" s="58" t="s">
        <v>87</v>
      </c>
      <c r="F502" s="69" t="s">
        <v>4243</v>
      </c>
      <c r="G502" s="69">
        <v>2002</v>
      </c>
      <c r="H502" s="70">
        <v>3</v>
      </c>
      <c r="I502" s="60">
        <v>0</v>
      </c>
      <c r="J502" s="71">
        <v>41</v>
      </c>
      <c r="K502" s="71">
        <v>0.5</v>
      </c>
      <c r="L502" s="59">
        <v>0</v>
      </c>
      <c r="M502" s="60">
        <v>0</v>
      </c>
      <c r="N502" s="60">
        <v>0</v>
      </c>
      <c r="O502" s="60">
        <v>0</v>
      </c>
      <c r="P502" s="60">
        <v>0</v>
      </c>
      <c r="Q502" s="60">
        <v>0</v>
      </c>
      <c r="R502" s="60">
        <v>0</v>
      </c>
      <c r="S502" s="60">
        <v>0</v>
      </c>
      <c r="T502" s="70">
        <v>0.1</v>
      </c>
      <c r="U502" s="71">
        <v>0.1</v>
      </c>
      <c r="V502" s="71">
        <v>0.1</v>
      </c>
      <c r="W502" s="71">
        <v>0.2</v>
      </c>
      <c r="X502" s="70">
        <v>1</v>
      </c>
      <c r="Y502" s="71">
        <v>1</v>
      </c>
      <c r="Z502" s="71">
        <v>5</v>
      </c>
      <c r="AA502" s="59">
        <v>0</v>
      </c>
      <c r="AB502" s="60">
        <v>0</v>
      </c>
      <c r="AC502" s="60">
        <v>0</v>
      </c>
      <c r="AD502" s="60">
        <v>0</v>
      </c>
      <c r="AE502" s="60">
        <v>0</v>
      </c>
      <c r="AF502" s="70">
        <v>0.14000000000000001</v>
      </c>
      <c r="AG502" s="71">
        <v>0.19</v>
      </c>
      <c r="AH502" s="71">
        <v>0.33</v>
      </c>
      <c r="AI502" s="71">
        <v>0.14000000000000001</v>
      </c>
      <c r="AJ502" s="71">
        <v>0.33</v>
      </c>
      <c r="AK502" s="63" t="s">
        <v>25</v>
      </c>
    </row>
    <row r="503" spans="1:37" ht="17.25" thickBot="1">
      <c r="A503" s="72">
        <v>288</v>
      </c>
      <c r="B503" s="57" t="s">
        <v>3546</v>
      </c>
      <c r="C503" s="58" t="s">
        <v>1843</v>
      </c>
      <c r="D503" s="69" t="s">
        <v>103</v>
      </c>
      <c r="E503" s="58" t="s">
        <v>81</v>
      </c>
      <c r="F503" s="69" t="s">
        <v>4570</v>
      </c>
      <c r="G503" s="69">
        <v>2004</v>
      </c>
      <c r="H503" s="70">
        <v>1</v>
      </c>
      <c r="I503" s="60">
        <v>0</v>
      </c>
      <c r="J503" s="71">
        <v>33</v>
      </c>
      <c r="K503" s="71">
        <v>0.4</v>
      </c>
      <c r="L503" s="59">
        <v>0</v>
      </c>
      <c r="M503" s="60">
        <v>0</v>
      </c>
      <c r="N503" s="60">
        <v>0</v>
      </c>
      <c r="O503" s="60">
        <v>0</v>
      </c>
      <c r="P503" s="60">
        <v>0</v>
      </c>
      <c r="Q503" s="60">
        <v>0</v>
      </c>
      <c r="R503" s="60">
        <v>0</v>
      </c>
      <c r="S503" s="60">
        <v>0</v>
      </c>
      <c r="T503" s="59">
        <v>0</v>
      </c>
      <c r="U503" s="60">
        <v>0</v>
      </c>
      <c r="V503" s="60">
        <v>0</v>
      </c>
      <c r="W503" s="60">
        <v>0</v>
      </c>
      <c r="X503" s="59">
        <v>0</v>
      </c>
      <c r="Y503" s="71">
        <v>1</v>
      </c>
      <c r="Z503" s="60">
        <v>0</v>
      </c>
      <c r="AA503" s="59">
        <v>0</v>
      </c>
      <c r="AB503" s="60">
        <v>0</v>
      </c>
      <c r="AC503" s="60">
        <v>0</v>
      </c>
      <c r="AD503" s="60">
        <v>0</v>
      </c>
      <c r="AE503" s="60">
        <v>0</v>
      </c>
      <c r="AF503" s="59">
        <v>0</v>
      </c>
      <c r="AG503" s="60">
        <v>0</v>
      </c>
      <c r="AH503" s="60">
        <v>0</v>
      </c>
      <c r="AI503" s="60">
        <v>0</v>
      </c>
      <c r="AJ503" s="60">
        <v>0</v>
      </c>
      <c r="AK503" s="63" t="s">
        <v>25</v>
      </c>
    </row>
    <row r="504" spans="1:37" ht="17.25" thickBot="1">
      <c r="A504" s="72">
        <v>343</v>
      </c>
      <c r="B504" s="57" t="s">
        <v>265</v>
      </c>
      <c r="C504" s="58" t="s">
        <v>1858</v>
      </c>
      <c r="D504" s="69" t="s">
        <v>102</v>
      </c>
      <c r="E504" s="58" t="s">
        <v>75</v>
      </c>
      <c r="F504" s="69" t="s">
        <v>4614</v>
      </c>
      <c r="G504" s="69">
        <v>1994</v>
      </c>
      <c r="H504" s="70">
        <v>1</v>
      </c>
      <c r="I504" s="60">
        <v>0</v>
      </c>
      <c r="J504" s="71">
        <v>33</v>
      </c>
      <c r="K504" s="71">
        <v>0.4</v>
      </c>
      <c r="L504" s="59">
        <v>0</v>
      </c>
      <c r="M504" s="60">
        <v>0</v>
      </c>
      <c r="N504" s="60">
        <v>0</v>
      </c>
      <c r="O504" s="60">
        <v>0</v>
      </c>
      <c r="P504" s="60">
        <v>0</v>
      </c>
      <c r="Q504" s="60">
        <v>0</v>
      </c>
      <c r="R504" s="60">
        <v>0</v>
      </c>
      <c r="S504" s="60">
        <v>0</v>
      </c>
      <c r="T504" s="70">
        <v>0.2</v>
      </c>
      <c r="U504" s="71">
        <v>0.2</v>
      </c>
      <c r="V504" s="60">
        <v>0</v>
      </c>
      <c r="W504" s="71">
        <v>0.2</v>
      </c>
      <c r="X504" s="59">
        <v>0</v>
      </c>
      <c r="Y504" s="71">
        <v>1</v>
      </c>
      <c r="Z504" s="60">
        <v>0</v>
      </c>
      <c r="AA504" s="59">
        <v>0</v>
      </c>
      <c r="AB504" s="60">
        <v>0</v>
      </c>
      <c r="AC504" s="60">
        <v>0</v>
      </c>
      <c r="AD504" s="60">
        <v>0</v>
      </c>
      <c r="AE504" s="60">
        <v>0</v>
      </c>
      <c r="AF504" s="70">
        <v>0.44</v>
      </c>
      <c r="AG504" s="60">
        <v>0</v>
      </c>
      <c r="AH504" s="71">
        <v>0.44</v>
      </c>
      <c r="AI504" s="71">
        <v>0.44</v>
      </c>
      <c r="AJ504" s="71">
        <v>0.44</v>
      </c>
      <c r="AK504" s="63" t="s">
        <v>25</v>
      </c>
    </row>
    <row r="505" spans="1:37" ht="17.25" thickBot="1">
      <c r="A505" s="72">
        <v>340</v>
      </c>
      <c r="B505" s="57" t="s">
        <v>262</v>
      </c>
      <c r="C505" s="58" t="s">
        <v>1811</v>
      </c>
      <c r="D505" s="69" t="s">
        <v>104</v>
      </c>
      <c r="E505" s="58" t="s">
        <v>83</v>
      </c>
      <c r="F505" s="69" t="s">
        <v>4612</v>
      </c>
      <c r="G505" s="69">
        <v>1993</v>
      </c>
      <c r="H505" s="70">
        <v>1</v>
      </c>
      <c r="I505" s="71">
        <v>1</v>
      </c>
      <c r="J505" s="71">
        <v>30</v>
      </c>
      <c r="K505" s="71">
        <v>0.3</v>
      </c>
      <c r="L505" s="59">
        <v>0</v>
      </c>
      <c r="M505" s="60">
        <v>0</v>
      </c>
      <c r="N505" s="60">
        <v>0</v>
      </c>
      <c r="O505" s="60">
        <v>0</v>
      </c>
      <c r="P505" s="60">
        <v>0</v>
      </c>
      <c r="Q505" s="60">
        <v>0</v>
      </c>
      <c r="R505" s="60">
        <v>0</v>
      </c>
      <c r="S505" s="60">
        <v>0</v>
      </c>
      <c r="T505" s="59">
        <v>0</v>
      </c>
      <c r="U505" s="60">
        <v>0</v>
      </c>
      <c r="V505" s="60">
        <v>0</v>
      </c>
      <c r="W505" s="60">
        <v>0</v>
      </c>
      <c r="X505" s="59">
        <v>0</v>
      </c>
      <c r="Y505" s="60">
        <v>0</v>
      </c>
      <c r="Z505" s="60">
        <v>0</v>
      </c>
      <c r="AA505" s="59">
        <v>0</v>
      </c>
      <c r="AB505" s="60">
        <v>0</v>
      </c>
      <c r="AC505" s="60">
        <v>0</v>
      </c>
      <c r="AD505" s="60">
        <v>0</v>
      </c>
      <c r="AE505" s="60">
        <v>0</v>
      </c>
      <c r="AF505" s="70">
        <v>0.02</v>
      </c>
      <c r="AG505" s="71">
        <v>7.0000000000000007E-2</v>
      </c>
      <c r="AH505" s="71">
        <v>0.09</v>
      </c>
      <c r="AI505" s="71">
        <v>0.02</v>
      </c>
      <c r="AJ505" s="71">
        <v>0.09</v>
      </c>
      <c r="AK505" s="63" t="s">
        <v>25</v>
      </c>
    </row>
    <row r="506" spans="1:37" ht="17.25" thickBot="1">
      <c r="A506" s="72">
        <v>164</v>
      </c>
      <c r="B506" s="57" t="s">
        <v>3166</v>
      </c>
      <c r="C506" s="58" t="s">
        <v>1848</v>
      </c>
      <c r="D506" s="69" t="s">
        <v>103</v>
      </c>
      <c r="E506" s="58" t="s">
        <v>63</v>
      </c>
      <c r="F506" s="69" t="s">
        <v>4461</v>
      </c>
      <c r="G506" s="69">
        <v>1992</v>
      </c>
      <c r="H506" s="70">
        <v>3</v>
      </c>
      <c r="I506" s="60">
        <v>0</v>
      </c>
      <c r="J506" s="71">
        <v>28</v>
      </c>
      <c r="K506" s="71">
        <v>0.3</v>
      </c>
      <c r="L506" s="59">
        <v>0</v>
      </c>
      <c r="M506" s="60">
        <v>0</v>
      </c>
      <c r="N506" s="60">
        <v>0</v>
      </c>
      <c r="O506" s="60">
        <v>0</v>
      </c>
      <c r="P506" s="60">
        <v>0</v>
      </c>
      <c r="Q506" s="60">
        <v>0</v>
      </c>
      <c r="R506" s="60">
        <v>0</v>
      </c>
      <c r="S506" s="60">
        <v>0</v>
      </c>
      <c r="T506" s="70">
        <v>0.1</v>
      </c>
      <c r="U506" s="71">
        <v>0.1</v>
      </c>
      <c r="V506" s="60">
        <v>0</v>
      </c>
      <c r="W506" s="71">
        <v>0.1</v>
      </c>
      <c r="X506" s="70">
        <v>1</v>
      </c>
      <c r="Y506" s="71">
        <v>1</v>
      </c>
      <c r="Z506" s="60">
        <v>0</v>
      </c>
      <c r="AA506" s="59">
        <v>0</v>
      </c>
      <c r="AB506" s="60">
        <v>0</v>
      </c>
      <c r="AC506" s="60">
        <v>0</v>
      </c>
      <c r="AD506" s="60">
        <v>0</v>
      </c>
      <c r="AE506" s="60">
        <v>0</v>
      </c>
      <c r="AF506" s="70">
        <v>0.26</v>
      </c>
      <c r="AG506" s="60">
        <v>0</v>
      </c>
      <c r="AH506" s="71">
        <v>0.26</v>
      </c>
      <c r="AI506" s="71">
        <v>0.26</v>
      </c>
      <c r="AJ506" s="71">
        <v>0.26</v>
      </c>
      <c r="AK506" s="63" t="s">
        <v>25</v>
      </c>
    </row>
    <row r="507" spans="1:37" ht="17.25" thickBot="1">
      <c r="A507" s="72">
        <v>113</v>
      </c>
      <c r="B507" s="57" t="s">
        <v>150</v>
      </c>
      <c r="C507" s="58" t="s">
        <v>1821</v>
      </c>
      <c r="D507" s="69" t="s">
        <v>1809</v>
      </c>
      <c r="E507" s="58" t="s">
        <v>83</v>
      </c>
      <c r="F507" s="69" t="s">
        <v>4414</v>
      </c>
      <c r="G507" s="69">
        <v>1992</v>
      </c>
      <c r="H507" s="70">
        <v>2</v>
      </c>
      <c r="I507" s="60">
        <v>0</v>
      </c>
      <c r="J507" s="71">
        <v>25</v>
      </c>
      <c r="K507" s="71">
        <v>0.3</v>
      </c>
      <c r="L507" s="59">
        <v>0</v>
      </c>
      <c r="M507" s="60">
        <v>0</v>
      </c>
      <c r="N507" s="60">
        <v>0</v>
      </c>
      <c r="O507" s="60">
        <v>0</v>
      </c>
      <c r="P507" s="60">
        <v>0</v>
      </c>
      <c r="Q507" s="60">
        <v>0</v>
      </c>
      <c r="R507" s="60">
        <v>0</v>
      </c>
      <c r="S507" s="60">
        <v>0</v>
      </c>
      <c r="T507" s="70">
        <v>0.1</v>
      </c>
      <c r="U507" s="71">
        <v>0.1</v>
      </c>
      <c r="V507" s="60">
        <v>0</v>
      </c>
      <c r="W507" s="71">
        <v>0.1</v>
      </c>
      <c r="X507" s="70">
        <v>5</v>
      </c>
      <c r="Y507" s="71">
        <v>5</v>
      </c>
      <c r="Z507" s="71">
        <v>2</v>
      </c>
      <c r="AA507" s="59">
        <v>0</v>
      </c>
      <c r="AB507" s="60">
        <v>0</v>
      </c>
      <c r="AC507" s="60">
        <v>0</v>
      </c>
      <c r="AD507" s="60">
        <v>0</v>
      </c>
      <c r="AE507" s="60">
        <v>0</v>
      </c>
      <c r="AF507" s="70">
        <v>0.52</v>
      </c>
      <c r="AG507" s="60">
        <v>0</v>
      </c>
      <c r="AH507" s="71">
        <v>0.52</v>
      </c>
      <c r="AI507" s="71">
        <v>0.52</v>
      </c>
      <c r="AJ507" s="71">
        <v>0.52</v>
      </c>
      <c r="AK507" s="63" t="s">
        <v>25</v>
      </c>
    </row>
    <row r="508" spans="1:37" ht="17.25" thickBot="1">
      <c r="A508" s="72">
        <v>401</v>
      </c>
      <c r="B508" s="57" t="s">
        <v>3351</v>
      </c>
      <c r="C508" s="58" t="s">
        <v>1811</v>
      </c>
      <c r="D508" s="69" t="s">
        <v>102</v>
      </c>
      <c r="E508" s="58" t="s">
        <v>67</v>
      </c>
      <c r="F508" s="69" t="s">
        <v>4664</v>
      </c>
      <c r="G508" s="69">
        <v>2005</v>
      </c>
      <c r="H508" s="70">
        <v>1</v>
      </c>
      <c r="I508" s="60">
        <v>0</v>
      </c>
      <c r="J508" s="71">
        <v>25</v>
      </c>
      <c r="K508" s="71">
        <v>0.3</v>
      </c>
      <c r="L508" s="59">
        <v>0</v>
      </c>
      <c r="M508" s="60">
        <v>0</v>
      </c>
      <c r="N508" s="60">
        <v>0</v>
      </c>
      <c r="O508" s="60">
        <v>0</v>
      </c>
      <c r="P508" s="60">
        <v>0</v>
      </c>
      <c r="Q508" s="60">
        <v>0</v>
      </c>
      <c r="R508" s="60">
        <v>0</v>
      </c>
      <c r="S508" s="60">
        <v>0</v>
      </c>
      <c r="T508" s="59">
        <v>0</v>
      </c>
      <c r="U508" s="60">
        <v>0</v>
      </c>
      <c r="V508" s="60">
        <v>0</v>
      </c>
      <c r="W508" s="60">
        <v>0</v>
      </c>
      <c r="X508" s="59">
        <v>0</v>
      </c>
      <c r="Y508" s="60">
        <v>0</v>
      </c>
      <c r="Z508" s="60">
        <v>0</v>
      </c>
      <c r="AA508" s="59">
        <v>0</v>
      </c>
      <c r="AB508" s="60">
        <v>0</v>
      </c>
      <c r="AC508" s="60">
        <v>0</v>
      </c>
      <c r="AD508" s="60">
        <v>0</v>
      </c>
      <c r="AE508" s="60">
        <v>0</v>
      </c>
      <c r="AF508" s="59">
        <v>0</v>
      </c>
      <c r="AG508" s="60">
        <v>0</v>
      </c>
      <c r="AH508" s="60">
        <v>0</v>
      </c>
      <c r="AI508" s="60">
        <v>0</v>
      </c>
      <c r="AJ508" s="60">
        <v>0</v>
      </c>
      <c r="AK508" s="63" t="s">
        <v>25</v>
      </c>
    </row>
    <row r="509" spans="1:37" ht="17.25" thickBot="1">
      <c r="A509" s="72">
        <v>125</v>
      </c>
      <c r="B509" s="57" t="s">
        <v>157</v>
      </c>
      <c r="C509" s="58" t="s">
        <v>1811</v>
      </c>
      <c r="D509" s="69" t="s">
        <v>1846</v>
      </c>
      <c r="E509" s="58" t="s">
        <v>77</v>
      </c>
      <c r="F509" s="69" t="s">
        <v>4239</v>
      </c>
      <c r="G509" s="69">
        <v>1998</v>
      </c>
      <c r="H509" s="70">
        <v>3</v>
      </c>
      <c r="I509" s="60">
        <v>0</v>
      </c>
      <c r="J509" s="71">
        <v>24</v>
      </c>
      <c r="K509" s="71">
        <v>0.3</v>
      </c>
      <c r="L509" s="59">
        <v>0</v>
      </c>
      <c r="M509" s="60">
        <v>0</v>
      </c>
      <c r="N509" s="60">
        <v>0</v>
      </c>
      <c r="O509" s="60">
        <v>0</v>
      </c>
      <c r="P509" s="60">
        <v>0</v>
      </c>
      <c r="Q509" s="60">
        <v>0</v>
      </c>
      <c r="R509" s="60">
        <v>0</v>
      </c>
      <c r="S509" s="60">
        <v>0</v>
      </c>
      <c r="T509" s="59">
        <v>0</v>
      </c>
      <c r="U509" s="60">
        <v>0</v>
      </c>
      <c r="V509" s="71">
        <v>0.2</v>
      </c>
      <c r="W509" s="71">
        <v>0.2</v>
      </c>
      <c r="X509" s="70">
        <v>2</v>
      </c>
      <c r="Y509" s="71">
        <v>2</v>
      </c>
      <c r="Z509" s="71">
        <v>5</v>
      </c>
      <c r="AA509" s="59">
        <v>0</v>
      </c>
      <c r="AB509" s="60">
        <v>0</v>
      </c>
      <c r="AC509" s="60">
        <v>0</v>
      </c>
      <c r="AD509" s="60">
        <v>0</v>
      </c>
      <c r="AE509" s="60">
        <v>0</v>
      </c>
      <c r="AF509" s="59">
        <v>0</v>
      </c>
      <c r="AG509" s="71">
        <v>0.72</v>
      </c>
      <c r="AH509" s="71">
        <v>0.72</v>
      </c>
      <c r="AI509" s="60">
        <v>0</v>
      </c>
      <c r="AJ509" s="71">
        <v>0.72</v>
      </c>
      <c r="AK509" s="63" t="s">
        <v>25</v>
      </c>
    </row>
    <row r="510" spans="1:37" ht="17.25" thickBot="1">
      <c r="A510" s="72">
        <v>269</v>
      </c>
      <c r="B510" s="57" t="s">
        <v>226</v>
      </c>
      <c r="C510" s="58" t="s">
        <v>1835</v>
      </c>
      <c r="D510" s="69" t="s">
        <v>1832</v>
      </c>
      <c r="E510" s="58" t="s">
        <v>91</v>
      </c>
      <c r="F510" s="69" t="s">
        <v>4554</v>
      </c>
      <c r="G510" s="69">
        <v>1996</v>
      </c>
      <c r="H510" s="70">
        <v>4</v>
      </c>
      <c r="I510" s="60">
        <v>0</v>
      </c>
      <c r="J510" s="71">
        <v>22</v>
      </c>
      <c r="K510" s="71">
        <v>0.2</v>
      </c>
      <c r="L510" s="59">
        <v>0</v>
      </c>
      <c r="M510" s="60">
        <v>0</v>
      </c>
      <c r="N510" s="60">
        <v>0</v>
      </c>
      <c r="O510" s="60">
        <v>0</v>
      </c>
      <c r="P510" s="60">
        <v>0</v>
      </c>
      <c r="Q510" s="60">
        <v>0</v>
      </c>
      <c r="R510" s="71">
        <v>2</v>
      </c>
      <c r="S510" s="60">
        <v>0</v>
      </c>
      <c r="T510" s="59">
        <v>0</v>
      </c>
      <c r="U510" s="60">
        <v>0</v>
      </c>
      <c r="V510" s="60">
        <v>0</v>
      </c>
      <c r="W510" s="60">
        <v>0</v>
      </c>
      <c r="X510" s="59">
        <v>0</v>
      </c>
      <c r="Y510" s="71">
        <v>1</v>
      </c>
      <c r="Z510" s="71">
        <v>1</v>
      </c>
      <c r="AA510" s="59">
        <v>0</v>
      </c>
      <c r="AB510" s="60">
        <v>0</v>
      </c>
      <c r="AC510" s="60">
        <v>0</v>
      </c>
      <c r="AD510" s="60">
        <v>0</v>
      </c>
      <c r="AE510" s="60">
        <v>0</v>
      </c>
      <c r="AF510" s="59">
        <v>0</v>
      </c>
      <c r="AG510" s="60">
        <v>0</v>
      </c>
      <c r="AH510" s="60">
        <v>0</v>
      </c>
      <c r="AI510" s="60">
        <v>0</v>
      </c>
      <c r="AJ510" s="60">
        <v>0</v>
      </c>
      <c r="AK510" s="63" t="s">
        <v>25</v>
      </c>
    </row>
    <row r="511" spans="1:37" ht="17.25" thickBot="1">
      <c r="A511" s="72">
        <v>3</v>
      </c>
      <c r="B511" s="57" t="s">
        <v>4315</v>
      </c>
      <c r="C511" s="58" t="s">
        <v>1808</v>
      </c>
      <c r="D511" s="69" t="s">
        <v>103</v>
      </c>
      <c r="E511" s="58" t="s">
        <v>95</v>
      </c>
      <c r="F511" s="69" t="s">
        <v>4316</v>
      </c>
      <c r="G511" s="69">
        <v>1999</v>
      </c>
      <c r="H511" s="70">
        <v>1</v>
      </c>
      <c r="I511" s="60">
        <v>0</v>
      </c>
      <c r="J511" s="71">
        <v>20</v>
      </c>
      <c r="K511" s="71">
        <v>0.2</v>
      </c>
      <c r="L511" s="59">
        <v>0</v>
      </c>
      <c r="M511" s="60">
        <v>0</v>
      </c>
      <c r="N511" s="60">
        <v>0</v>
      </c>
      <c r="O511" s="60">
        <v>0</v>
      </c>
      <c r="P511" s="60">
        <v>0</v>
      </c>
      <c r="Q511" s="60">
        <v>0</v>
      </c>
      <c r="R511" s="60">
        <v>0</v>
      </c>
      <c r="S511" s="60">
        <v>0</v>
      </c>
      <c r="T511" s="59"/>
      <c r="U511" s="60"/>
      <c r="V511" s="60"/>
      <c r="W511" s="60"/>
      <c r="X511" s="59"/>
      <c r="Y511" s="60"/>
      <c r="Z511" s="60"/>
      <c r="AA511" s="59">
        <v>0</v>
      </c>
      <c r="AB511" s="60">
        <v>0</v>
      </c>
      <c r="AC511" s="60">
        <v>0</v>
      </c>
      <c r="AD511" s="60">
        <v>0</v>
      </c>
      <c r="AE511" s="60">
        <v>0</v>
      </c>
      <c r="AF511" s="59"/>
      <c r="AG511" s="60"/>
      <c r="AH511" s="60"/>
      <c r="AI511" s="60"/>
      <c r="AJ511" s="60"/>
      <c r="AK511" s="63" t="s">
        <v>25</v>
      </c>
    </row>
    <row r="512" spans="1:37" ht="17.25" thickBot="1">
      <c r="A512" s="72">
        <v>90</v>
      </c>
      <c r="B512" s="57" t="s">
        <v>3846</v>
      </c>
      <c r="C512" s="58" t="s">
        <v>1851</v>
      </c>
      <c r="D512" s="69" t="s">
        <v>1809</v>
      </c>
      <c r="E512" s="58" t="s">
        <v>81</v>
      </c>
      <c r="F512" s="69" t="s">
        <v>4394</v>
      </c>
      <c r="G512" s="69">
        <v>2003</v>
      </c>
      <c r="H512" s="70">
        <v>3</v>
      </c>
      <c r="I512" s="60">
        <v>0</v>
      </c>
      <c r="J512" s="71">
        <v>20</v>
      </c>
      <c r="K512" s="71">
        <v>0.2</v>
      </c>
      <c r="L512" s="59">
        <v>0</v>
      </c>
      <c r="M512" s="60">
        <v>0</v>
      </c>
      <c r="N512" s="60">
        <v>0</v>
      </c>
      <c r="O512" s="60">
        <v>0</v>
      </c>
      <c r="P512" s="60">
        <v>0</v>
      </c>
      <c r="Q512" s="60">
        <v>0</v>
      </c>
      <c r="R512" s="60">
        <v>0</v>
      </c>
      <c r="S512" s="60">
        <v>0</v>
      </c>
      <c r="T512" s="59">
        <v>0</v>
      </c>
      <c r="U512" s="60">
        <v>0</v>
      </c>
      <c r="V512" s="71">
        <v>0.1</v>
      </c>
      <c r="W512" s="71">
        <v>0.1</v>
      </c>
      <c r="X512" s="59">
        <v>0</v>
      </c>
      <c r="Y512" s="71">
        <v>1</v>
      </c>
      <c r="Z512" s="60">
        <v>0</v>
      </c>
      <c r="AA512" s="59">
        <v>0</v>
      </c>
      <c r="AB512" s="60">
        <v>0</v>
      </c>
      <c r="AC512" s="60">
        <v>0</v>
      </c>
      <c r="AD512" s="60">
        <v>0</v>
      </c>
      <c r="AE512" s="60">
        <v>0</v>
      </c>
      <c r="AF512" s="59">
        <v>0</v>
      </c>
      <c r="AG512" s="71">
        <v>0.32</v>
      </c>
      <c r="AH512" s="71">
        <v>0.32</v>
      </c>
      <c r="AI512" s="60">
        <v>0</v>
      </c>
      <c r="AJ512" s="71">
        <v>0.32</v>
      </c>
      <c r="AK512" s="63" t="s">
        <v>25</v>
      </c>
    </row>
    <row r="513" spans="1:37" ht="17.25" thickBot="1">
      <c r="A513" s="72">
        <v>197</v>
      </c>
      <c r="B513" s="57" t="s">
        <v>3142</v>
      </c>
      <c r="C513" s="58" t="s">
        <v>1811</v>
      </c>
      <c r="D513" s="69" t="s">
        <v>1846</v>
      </c>
      <c r="E513" s="58" t="s">
        <v>81</v>
      </c>
      <c r="F513" s="69" t="s">
        <v>4494</v>
      </c>
      <c r="G513" s="69">
        <v>2003</v>
      </c>
      <c r="H513" s="70">
        <v>5</v>
      </c>
      <c r="I513" s="60">
        <v>0</v>
      </c>
      <c r="J513" s="71">
        <v>20</v>
      </c>
      <c r="K513" s="71">
        <v>0.2</v>
      </c>
      <c r="L513" s="59">
        <v>0</v>
      </c>
      <c r="M513" s="60">
        <v>0</v>
      </c>
      <c r="N513" s="60">
        <v>0</v>
      </c>
      <c r="O513" s="60">
        <v>0</v>
      </c>
      <c r="P513" s="60">
        <v>0</v>
      </c>
      <c r="Q513" s="60">
        <v>0</v>
      </c>
      <c r="R513" s="60">
        <v>0</v>
      </c>
      <c r="S513" s="60">
        <v>0</v>
      </c>
      <c r="T513" s="59">
        <v>0</v>
      </c>
      <c r="U513" s="60">
        <v>0</v>
      </c>
      <c r="V513" s="60">
        <v>0</v>
      </c>
      <c r="W513" s="60">
        <v>0</v>
      </c>
      <c r="X513" s="70">
        <v>1</v>
      </c>
      <c r="Y513" s="60">
        <v>0</v>
      </c>
      <c r="Z513" s="60">
        <v>0</v>
      </c>
      <c r="AA513" s="59">
        <v>0</v>
      </c>
      <c r="AB513" s="60">
        <v>0</v>
      </c>
      <c r="AC513" s="60">
        <v>0</v>
      </c>
      <c r="AD513" s="60">
        <v>0</v>
      </c>
      <c r="AE513" s="60">
        <v>0</v>
      </c>
      <c r="AF513" s="59">
        <v>0</v>
      </c>
      <c r="AG513" s="60">
        <v>0</v>
      </c>
      <c r="AH513" s="60">
        <v>0</v>
      </c>
      <c r="AI513" s="60">
        <v>0</v>
      </c>
      <c r="AJ513" s="60">
        <v>0</v>
      </c>
      <c r="AK513" s="63" t="s">
        <v>25</v>
      </c>
    </row>
    <row r="514" spans="1:37" ht="17.25" thickBot="1">
      <c r="A514" s="72">
        <v>204</v>
      </c>
      <c r="B514" s="57" t="s">
        <v>194</v>
      </c>
      <c r="C514" s="58" t="s">
        <v>1819</v>
      </c>
      <c r="D514" s="69" t="s">
        <v>102</v>
      </c>
      <c r="E514" s="58" t="s">
        <v>65</v>
      </c>
      <c r="F514" s="69" t="s">
        <v>4500</v>
      </c>
      <c r="G514" s="69">
        <v>2000</v>
      </c>
      <c r="H514" s="70">
        <v>3</v>
      </c>
      <c r="I514" s="60">
        <v>0</v>
      </c>
      <c r="J514" s="71">
        <v>20</v>
      </c>
      <c r="K514" s="71">
        <v>0.2</v>
      </c>
      <c r="L514" s="59">
        <v>0</v>
      </c>
      <c r="M514" s="71">
        <v>1</v>
      </c>
      <c r="N514" s="71">
        <v>1</v>
      </c>
      <c r="O514" s="60">
        <v>0</v>
      </c>
      <c r="P514" s="60">
        <v>0</v>
      </c>
      <c r="Q514" s="60">
        <v>0</v>
      </c>
      <c r="R514" s="60">
        <v>0</v>
      </c>
      <c r="S514" s="60">
        <v>0</v>
      </c>
      <c r="T514" s="59">
        <v>0</v>
      </c>
      <c r="U514" s="60">
        <v>0</v>
      </c>
      <c r="V514" s="71">
        <v>0.2</v>
      </c>
      <c r="W514" s="71">
        <v>0.2</v>
      </c>
      <c r="X514" s="70">
        <v>3</v>
      </c>
      <c r="Y514" s="71">
        <v>1</v>
      </c>
      <c r="Z514" s="71">
        <v>2</v>
      </c>
      <c r="AA514" s="59">
        <v>0</v>
      </c>
      <c r="AB514" s="71">
        <v>4.5</v>
      </c>
      <c r="AC514" s="71">
        <v>4.5</v>
      </c>
      <c r="AD514" s="60">
        <v>0</v>
      </c>
      <c r="AE514" s="71">
        <v>4.5</v>
      </c>
      <c r="AF514" s="59">
        <v>0</v>
      </c>
      <c r="AG514" s="71">
        <v>0.85</v>
      </c>
      <c r="AH514" s="71">
        <v>0.85</v>
      </c>
      <c r="AI514" s="60">
        <v>0</v>
      </c>
      <c r="AJ514" s="71">
        <v>0.85</v>
      </c>
      <c r="AK514" s="63" t="s">
        <v>25</v>
      </c>
    </row>
    <row r="515" spans="1:37" ht="17.25" thickBot="1">
      <c r="A515" s="72">
        <v>376</v>
      </c>
      <c r="B515" s="57" t="s">
        <v>3349</v>
      </c>
      <c r="C515" s="58" t="s">
        <v>1831</v>
      </c>
      <c r="D515" s="69" t="s">
        <v>1818</v>
      </c>
      <c r="E515" s="58" t="s">
        <v>2342</v>
      </c>
      <c r="F515" s="69" t="s">
        <v>4642</v>
      </c>
      <c r="G515" s="69">
        <v>2000</v>
      </c>
      <c r="H515" s="70">
        <v>2</v>
      </c>
      <c r="I515" s="60">
        <v>0</v>
      </c>
      <c r="J515" s="71">
        <v>20</v>
      </c>
      <c r="K515" s="71">
        <v>0.2</v>
      </c>
      <c r="L515" s="59">
        <v>0</v>
      </c>
      <c r="M515" s="60">
        <v>0</v>
      </c>
      <c r="N515" s="60">
        <v>0</v>
      </c>
      <c r="O515" s="60">
        <v>0</v>
      </c>
      <c r="P515" s="60">
        <v>0</v>
      </c>
      <c r="Q515" s="60">
        <v>0</v>
      </c>
      <c r="R515" s="60">
        <v>0</v>
      </c>
      <c r="S515" s="60">
        <v>0</v>
      </c>
      <c r="T515" s="70">
        <v>0.1</v>
      </c>
      <c r="U515" s="71">
        <v>0.1</v>
      </c>
      <c r="V515" s="60">
        <v>0</v>
      </c>
      <c r="W515" s="71">
        <v>0.1</v>
      </c>
      <c r="X515" s="59">
        <v>0</v>
      </c>
      <c r="Y515" s="60">
        <v>0</v>
      </c>
      <c r="Z515" s="71">
        <v>3</v>
      </c>
      <c r="AA515" s="59">
        <v>0</v>
      </c>
      <c r="AB515" s="60">
        <v>0</v>
      </c>
      <c r="AC515" s="60">
        <v>0</v>
      </c>
      <c r="AD515" s="60">
        <v>0</v>
      </c>
      <c r="AE515" s="60">
        <v>0</v>
      </c>
      <c r="AF515" s="70">
        <v>0.4</v>
      </c>
      <c r="AG515" s="60">
        <v>0</v>
      </c>
      <c r="AH515" s="71">
        <v>0.4</v>
      </c>
      <c r="AI515" s="71">
        <v>0.4</v>
      </c>
      <c r="AJ515" s="71">
        <v>0.4</v>
      </c>
      <c r="AK515" s="63" t="s">
        <v>25</v>
      </c>
    </row>
    <row r="516" spans="1:37" ht="17.25" thickBot="1">
      <c r="A516" s="72">
        <v>110</v>
      </c>
      <c r="B516" s="57" t="s">
        <v>2677</v>
      </c>
      <c r="C516" s="58" t="s">
        <v>1811</v>
      </c>
      <c r="D516" s="69" t="s">
        <v>103</v>
      </c>
      <c r="E516" s="58" t="s">
        <v>2342</v>
      </c>
      <c r="F516" s="69" t="s">
        <v>4411</v>
      </c>
      <c r="G516" s="69">
        <v>1989</v>
      </c>
      <c r="H516" s="70">
        <v>3</v>
      </c>
      <c r="I516" s="60">
        <v>0</v>
      </c>
      <c r="J516" s="71">
        <v>19</v>
      </c>
      <c r="K516" s="71">
        <v>0.2</v>
      </c>
      <c r="L516" s="59">
        <v>0</v>
      </c>
      <c r="M516" s="60">
        <v>0</v>
      </c>
      <c r="N516" s="60">
        <v>0</v>
      </c>
      <c r="O516" s="60">
        <v>0</v>
      </c>
      <c r="P516" s="60">
        <v>0</v>
      </c>
      <c r="Q516" s="60">
        <v>0</v>
      </c>
      <c r="R516" s="60">
        <v>0</v>
      </c>
      <c r="S516" s="60">
        <v>0</v>
      </c>
      <c r="T516" s="59">
        <v>0</v>
      </c>
      <c r="U516" s="60">
        <v>0</v>
      </c>
      <c r="V516" s="60">
        <v>0</v>
      </c>
      <c r="W516" s="60">
        <v>0</v>
      </c>
      <c r="X516" s="70">
        <v>3</v>
      </c>
      <c r="Y516" s="71">
        <v>2</v>
      </c>
      <c r="Z516" s="71">
        <v>1</v>
      </c>
      <c r="AA516" s="59">
        <v>0</v>
      </c>
      <c r="AB516" s="60">
        <v>0</v>
      </c>
      <c r="AC516" s="60">
        <v>0</v>
      </c>
      <c r="AD516" s="60">
        <v>0</v>
      </c>
      <c r="AE516" s="60">
        <v>0</v>
      </c>
      <c r="AF516" s="59">
        <v>0</v>
      </c>
      <c r="AG516" s="60">
        <v>0</v>
      </c>
      <c r="AH516" s="60">
        <v>0</v>
      </c>
      <c r="AI516" s="60">
        <v>0</v>
      </c>
      <c r="AJ516" s="60">
        <v>0</v>
      </c>
      <c r="AK516" s="63" t="s">
        <v>25</v>
      </c>
    </row>
    <row r="517" spans="1:37" ht="17.25" thickBot="1">
      <c r="A517" s="72">
        <v>174</v>
      </c>
      <c r="B517" s="57" t="s">
        <v>3848</v>
      </c>
      <c r="C517" s="58" t="s">
        <v>1813</v>
      </c>
      <c r="D517" s="69" t="s">
        <v>1852</v>
      </c>
      <c r="E517" s="58" t="s">
        <v>95</v>
      </c>
      <c r="F517" s="69" t="s">
        <v>4472</v>
      </c>
      <c r="G517" s="69">
        <v>1998</v>
      </c>
      <c r="H517" s="70">
        <v>3</v>
      </c>
      <c r="I517" s="60">
        <v>0</v>
      </c>
      <c r="J517" s="71">
        <v>18</v>
      </c>
      <c r="K517" s="71">
        <v>0.2</v>
      </c>
      <c r="L517" s="59">
        <v>0</v>
      </c>
      <c r="M517" s="60">
        <v>0</v>
      </c>
      <c r="N517" s="60">
        <v>0</v>
      </c>
      <c r="O517" s="60">
        <v>0</v>
      </c>
      <c r="P517" s="60">
        <v>0</v>
      </c>
      <c r="Q517" s="60">
        <v>0</v>
      </c>
      <c r="R517" s="71">
        <v>1</v>
      </c>
      <c r="S517" s="60">
        <v>0</v>
      </c>
      <c r="T517" s="70">
        <v>0.1</v>
      </c>
      <c r="U517" s="71">
        <v>0.1</v>
      </c>
      <c r="V517" s="60">
        <v>0</v>
      </c>
      <c r="W517" s="71">
        <v>0.1</v>
      </c>
      <c r="X517" s="70">
        <v>2</v>
      </c>
      <c r="Y517" s="71">
        <v>3</v>
      </c>
      <c r="Z517" s="71">
        <v>1</v>
      </c>
      <c r="AA517" s="59">
        <v>0</v>
      </c>
      <c r="AB517" s="60">
        <v>0</v>
      </c>
      <c r="AC517" s="60">
        <v>0</v>
      </c>
      <c r="AD517" s="60">
        <v>0</v>
      </c>
      <c r="AE517" s="60">
        <v>0</v>
      </c>
      <c r="AF517" s="70">
        <v>0.71</v>
      </c>
      <c r="AG517" s="60">
        <v>0</v>
      </c>
      <c r="AH517" s="71">
        <v>0.71</v>
      </c>
      <c r="AI517" s="71">
        <v>0.71</v>
      </c>
      <c r="AJ517" s="71">
        <v>0.71</v>
      </c>
      <c r="AK517" s="63" t="s">
        <v>25</v>
      </c>
    </row>
    <row r="518" spans="1:37" ht="17.25" thickBot="1">
      <c r="A518" s="72">
        <v>62</v>
      </c>
      <c r="B518" s="57" t="s">
        <v>3352</v>
      </c>
      <c r="C518" s="58" t="s">
        <v>1811</v>
      </c>
      <c r="D518" s="69" t="s">
        <v>1846</v>
      </c>
      <c r="E518" s="58" t="s">
        <v>73</v>
      </c>
      <c r="F518" s="69" t="s">
        <v>4368</v>
      </c>
      <c r="G518" s="69">
        <v>2004</v>
      </c>
      <c r="H518" s="70">
        <v>4</v>
      </c>
      <c r="I518" s="60">
        <v>0</v>
      </c>
      <c r="J518" s="71">
        <v>16</v>
      </c>
      <c r="K518" s="71">
        <v>0.2</v>
      </c>
      <c r="L518" s="59">
        <v>0</v>
      </c>
      <c r="M518" s="60">
        <v>0</v>
      </c>
      <c r="N518" s="60">
        <v>0</v>
      </c>
      <c r="O518" s="60">
        <v>0</v>
      </c>
      <c r="P518" s="60">
        <v>0</v>
      </c>
      <c r="Q518" s="60">
        <v>0</v>
      </c>
      <c r="R518" s="60">
        <v>0</v>
      </c>
      <c r="S518" s="60">
        <v>0</v>
      </c>
      <c r="T518" s="59">
        <v>0</v>
      </c>
      <c r="U518" s="60">
        <v>0</v>
      </c>
      <c r="V518" s="60">
        <v>0</v>
      </c>
      <c r="W518" s="60">
        <v>0</v>
      </c>
      <c r="X518" s="59">
        <v>0</v>
      </c>
      <c r="Y518" s="71">
        <v>1</v>
      </c>
      <c r="Z518" s="71">
        <v>1</v>
      </c>
      <c r="AA518" s="59">
        <v>0</v>
      </c>
      <c r="AB518" s="60">
        <v>0</v>
      </c>
      <c r="AC518" s="60">
        <v>0</v>
      </c>
      <c r="AD518" s="60">
        <v>0</v>
      </c>
      <c r="AE518" s="60">
        <v>0</v>
      </c>
      <c r="AF518" s="59">
        <v>0</v>
      </c>
      <c r="AG518" s="60">
        <v>0</v>
      </c>
      <c r="AH518" s="60">
        <v>0</v>
      </c>
      <c r="AI518" s="60">
        <v>0</v>
      </c>
      <c r="AJ518" s="60">
        <v>0</v>
      </c>
      <c r="AK518" s="63" t="s">
        <v>25</v>
      </c>
    </row>
    <row r="519" spans="1:37" ht="17.25" thickBot="1">
      <c r="A519" s="72">
        <v>316</v>
      </c>
      <c r="B519" s="57" t="s">
        <v>3303</v>
      </c>
      <c r="C519" s="58" t="s">
        <v>1813</v>
      </c>
      <c r="D519" s="69" t="s">
        <v>1852</v>
      </c>
      <c r="E519" s="58" t="s">
        <v>2342</v>
      </c>
      <c r="F519" s="69" t="s">
        <v>4596</v>
      </c>
      <c r="G519" s="69">
        <v>2001</v>
      </c>
      <c r="H519" s="70">
        <v>3</v>
      </c>
      <c r="I519" s="60">
        <v>0</v>
      </c>
      <c r="J519" s="71">
        <v>16</v>
      </c>
      <c r="K519" s="71">
        <v>0.2</v>
      </c>
      <c r="L519" s="59">
        <v>0</v>
      </c>
      <c r="M519" s="60">
        <v>0</v>
      </c>
      <c r="N519" s="60">
        <v>0</v>
      </c>
      <c r="O519" s="60">
        <v>0</v>
      </c>
      <c r="P519" s="60">
        <v>0</v>
      </c>
      <c r="Q519" s="60">
        <v>0</v>
      </c>
      <c r="R519" s="60">
        <v>0</v>
      </c>
      <c r="S519" s="60">
        <v>0</v>
      </c>
      <c r="T519" s="59">
        <v>0</v>
      </c>
      <c r="U519" s="60">
        <v>0</v>
      </c>
      <c r="V519" s="60">
        <v>0</v>
      </c>
      <c r="W519" s="60">
        <v>0</v>
      </c>
      <c r="X519" s="70">
        <v>2</v>
      </c>
      <c r="Y519" s="60">
        <v>0</v>
      </c>
      <c r="Z519" s="60">
        <v>0</v>
      </c>
      <c r="AA519" s="59">
        <v>0</v>
      </c>
      <c r="AB519" s="60">
        <v>0</v>
      </c>
      <c r="AC519" s="60">
        <v>0</v>
      </c>
      <c r="AD519" s="60">
        <v>0</v>
      </c>
      <c r="AE519" s="60">
        <v>0</v>
      </c>
      <c r="AF519" s="59">
        <v>0</v>
      </c>
      <c r="AG519" s="60">
        <v>0</v>
      </c>
      <c r="AH519" s="60">
        <v>0</v>
      </c>
      <c r="AI519" s="60">
        <v>0</v>
      </c>
      <c r="AJ519" s="60">
        <v>0</v>
      </c>
      <c r="AK519" s="63" t="s">
        <v>25</v>
      </c>
    </row>
    <row r="520" spans="1:37" ht="17.25" thickBot="1">
      <c r="A520" s="72">
        <v>142</v>
      </c>
      <c r="B520" s="57" t="s">
        <v>164</v>
      </c>
      <c r="C520" s="58" t="s">
        <v>1810</v>
      </c>
      <c r="D520" s="69" t="s">
        <v>102</v>
      </c>
      <c r="E520" s="58" t="s">
        <v>79</v>
      </c>
      <c r="F520" s="69" t="s">
        <v>4441</v>
      </c>
      <c r="G520" s="69">
        <v>2005</v>
      </c>
      <c r="H520" s="70">
        <v>1</v>
      </c>
      <c r="I520" s="60">
        <v>0</v>
      </c>
      <c r="J520" s="71">
        <v>14</v>
      </c>
      <c r="K520" s="71">
        <v>0.2</v>
      </c>
      <c r="L520" s="59">
        <v>0</v>
      </c>
      <c r="M520" s="60">
        <v>0</v>
      </c>
      <c r="N520" s="60">
        <v>0</v>
      </c>
      <c r="O520" s="60">
        <v>0</v>
      </c>
      <c r="P520" s="60">
        <v>0</v>
      </c>
      <c r="Q520" s="60">
        <v>0</v>
      </c>
      <c r="R520" s="60">
        <v>0</v>
      </c>
      <c r="S520" s="60">
        <v>0</v>
      </c>
      <c r="T520" s="59">
        <v>0</v>
      </c>
      <c r="U520" s="60">
        <v>0</v>
      </c>
      <c r="V520" s="60">
        <v>0</v>
      </c>
      <c r="W520" s="60">
        <v>0</v>
      </c>
      <c r="X520" s="59">
        <v>0</v>
      </c>
      <c r="Y520" s="60">
        <v>0</v>
      </c>
      <c r="Z520" s="60">
        <v>0</v>
      </c>
      <c r="AA520" s="59">
        <v>0</v>
      </c>
      <c r="AB520" s="60">
        <v>0</v>
      </c>
      <c r="AC520" s="60">
        <v>0</v>
      </c>
      <c r="AD520" s="60">
        <v>0</v>
      </c>
      <c r="AE520" s="60">
        <v>0</v>
      </c>
      <c r="AF520" s="59">
        <v>0</v>
      </c>
      <c r="AG520" s="60">
        <v>0</v>
      </c>
      <c r="AH520" s="60">
        <v>0</v>
      </c>
      <c r="AI520" s="60">
        <v>0</v>
      </c>
      <c r="AJ520" s="60">
        <v>0</v>
      </c>
      <c r="AK520" s="63" t="s">
        <v>25</v>
      </c>
    </row>
    <row r="521" spans="1:37" ht="17.25" thickBot="1">
      <c r="A521" s="72">
        <v>373</v>
      </c>
      <c r="B521" s="57" t="s">
        <v>3571</v>
      </c>
      <c r="C521" s="58" t="s">
        <v>1811</v>
      </c>
      <c r="D521" s="69" t="s">
        <v>102</v>
      </c>
      <c r="E521" s="58" t="s">
        <v>63</v>
      </c>
      <c r="F521" s="69" t="s">
        <v>4639</v>
      </c>
      <c r="G521" s="69">
        <v>2007</v>
      </c>
      <c r="H521" s="70">
        <v>1</v>
      </c>
      <c r="I521" s="60">
        <v>0</v>
      </c>
      <c r="J521" s="71">
        <v>14</v>
      </c>
      <c r="K521" s="71">
        <v>0.2</v>
      </c>
      <c r="L521" s="59">
        <v>0</v>
      </c>
      <c r="M521" s="60">
        <v>0</v>
      </c>
      <c r="N521" s="60">
        <v>0</v>
      </c>
      <c r="O521" s="60">
        <v>0</v>
      </c>
      <c r="P521" s="60">
        <v>0</v>
      </c>
      <c r="Q521" s="60">
        <v>0</v>
      </c>
      <c r="R521" s="60">
        <v>0</v>
      </c>
      <c r="S521" s="60">
        <v>0</v>
      </c>
      <c r="T521" s="59">
        <v>0</v>
      </c>
      <c r="U521" s="60">
        <v>0</v>
      </c>
      <c r="V521" s="60">
        <v>0</v>
      </c>
      <c r="W521" s="60">
        <v>0</v>
      </c>
      <c r="X521" s="70">
        <v>2</v>
      </c>
      <c r="Y521" s="71">
        <v>2</v>
      </c>
      <c r="Z521" s="71">
        <v>1</v>
      </c>
      <c r="AA521" s="59">
        <v>0</v>
      </c>
      <c r="AB521" s="60">
        <v>0</v>
      </c>
      <c r="AC521" s="60">
        <v>0</v>
      </c>
      <c r="AD521" s="60">
        <v>0</v>
      </c>
      <c r="AE521" s="60">
        <v>0</v>
      </c>
      <c r="AF521" s="59">
        <v>0</v>
      </c>
      <c r="AG521" s="71">
        <v>0.15</v>
      </c>
      <c r="AH521" s="71">
        <v>0.15</v>
      </c>
      <c r="AI521" s="60">
        <v>0</v>
      </c>
      <c r="AJ521" s="71">
        <v>0.15</v>
      </c>
      <c r="AK521" s="63" t="s">
        <v>25</v>
      </c>
    </row>
    <row r="522" spans="1:37" ht="17.25" thickBot="1">
      <c r="A522" s="72">
        <v>99</v>
      </c>
      <c r="B522" s="57" t="s">
        <v>3418</v>
      </c>
      <c r="C522" s="58" t="s">
        <v>1811</v>
      </c>
      <c r="D522" s="69" t="s">
        <v>1809</v>
      </c>
      <c r="E522" s="58" t="s">
        <v>93</v>
      </c>
      <c r="F522" s="69" t="s">
        <v>4401</v>
      </c>
      <c r="G522" s="69">
        <v>2003</v>
      </c>
      <c r="H522" s="70">
        <v>2</v>
      </c>
      <c r="I522" s="60">
        <v>0</v>
      </c>
      <c r="J522" s="71">
        <v>13</v>
      </c>
      <c r="K522" s="71">
        <v>0.1</v>
      </c>
      <c r="L522" s="59">
        <v>0</v>
      </c>
      <c r="M522" s="60">
        <v>0</v>
      </c>
      <c r="N522" s="60">
        <v>0</v>
      </c>
      <c r="O522" s="60">
        <v>0</v>
      </c>
      <c r="P522" s="60">
        <v>0</v>
      </c>
      <c r="Q522" s="60">
        <v>0</v>
      </c>
      <c r="R522" s="60">
        <v>0</v>
      </c>
      <c r="S522" s="60">
        <v>0</v>
      </c>
      <c r="T522" s="70">
        <v>0.1</v>
      </c>
      <c r="U522" s="71">
        <v>0.1</v>
      </c>
      <c r="V522" s="60">
        <v>0</v>
      </c>
      <c r="W522" s="71">
        <v>0.1</v>
      </c>
      <c r="X522" s="59">
        <v>0</v>
      </c>
      <c r="Y522" s="71">
        <v>1</v>
      </c>
      <c r="Z522" s="71">
        <v>4</v>
      </c>
      <c r="AA522" s="59">
        <v>0</v>
      </c>
      <c r="AB522" s="60">
        <v>0</v>
      </c>
      <c r="AC522" s="60">
        <v>0</v>
      </c>
      <c r="AD522" s="60">
        <v>0</v>
      </c>
      <c r="AE522" s="60">
        <v>0</v>
      </c>
      <c r="AF522" s="70">
        <v>0.52</v>
      </c>
      <c r="AG522" s="71">
        <v>0.21</v>
      </c>
      <c r="AH522" s="71">
        <v>0.73</v>
      </c>
      <c r="AI522" s="71">
        <v>0.52</v>
      </c>
      <c r="AJ522" s="71">
        <v>0.73</v>
      </c>
      <c r="AK522" s="63" t="s">
        <v>25</v>
      </c>
    </row>
    <row r="523" spans="1:37" ht="17.25" thickBot="1">
      <c r="A523" s="72">
        <v>217</v>
      </c>
      <c r="B523" s="57" t="s">
        <v>2632</v>
      </c>
      <c r="C523" s="58" t="s">
        <v>1811</v>
      </c>
      <c r="D523" s="69" t="s">
        <v>102</v>
      </c>
      <c r="E523" s="58" t="s">
        <v>2343</v>
      </c>
      <c r="F523" s="69" t="s">
        <v>4511</v>
      </c>
      <c r="G523" s="69">
        <v>2004</v>
      </c>
      <c r="H523" s="70">
        <v>2</v>
      </c>
      <c r="I523" s="60">
        <v>0</v>
      </c>
      <c r="J523" s="71">
        <v>13</v>
      </c>
      <c r="K523" s="71">
        <v>0.1</v>
      </c>
      <c r="L523" s="59">
        <v>0</v>
      </c>
      <c r="M523" s="60">
        <v>0</v>
      </c>
      <c r="N523" s="60">
        <v>0</v>
      </c>
      <c r="O523" s="60">
        <v>0</v>
      </c>
      <c r="P523" s="60">
        <v>0</v>
      </c>
      <c r="Q523" s="60">
        <v>0</v>
      </c>
      <c r="R523" s="60">
        <v>0</v>
      </c>
      <c r="S523" s="60">
        <v>0</v>
      </c>
      <c r="T523" s="59">
        <v>0</v>
      </c>
      <c r="U523" s="60">
        <v>0</v>
      </c>
      <c r="V523" s="60">
        <v>0</v>
      </c>
      <c r="W523" s="60">
        <v>0</v>
      </c>
      <c r="X523" s="59">
        <v>0</v>
      </c>
      <c r="Y523" s="60">
        <v>0</v>
      </c>
      <c r="Z523" s="60">
        <v>0</v>
      </c>
      <c r="AA523" s="59">
        <v>0</v>
      </c>
      <c r="AB523" s="60">
        <v>0</v>
      </c>
      <c r="AC523" s="60">
        <v>0</v>
      </c>
      <c r="AD523" s="60">
        <v>0</v>
      </c>
      <c r="AE523" s="60">
        <v>0</v>
      </c>
      <c r="AF523" s="59">
        <v>0</v>
      </c>
      <c r="AG523" s="60">
        <v>0</v>
      </c>
      <c r="AH523" s="60">
        <v>0</v>
      </c>
      <c r="AI523" s="60">
        <v>0</v>
      </c>
      <c r="AJ523" s="60">
        <v>0</v>
      </c>
      <c r="AK523" s="63" t="s">
        <v>25</v>
      </c>
    </row>
    <row r="524" spans="1:37" ht="17.25" thickBot="1">
      <c r="A524" s="72">
        <v>404</v>
      </c>
      <c r="B524" s="57" t="s">
        <v>3360</v>
      </c>
      <c r="C524" s="58" t="s">
        <v>1811</v>
      </c>
      <c r="D524" s="69" t="s">
        <v>1832</v>
      </c>
      <c r="E524" s="58" t="s">
        <v>77</v>
      </c>
      <c r="F524" s="69" t="s">
        <v>4383</v>
      </c>
      <c r="G524" s="69">
        <v>2002</v>
      </c>
      <c r="H524" s="70">
        <v>3</v>
      </c>
      <c r="I524" s="60">
        <v>0</v>
      </c>
      <c r="J524" s="71">
        <v>13</v>
      </c>
      <c r="K524" s="71">
        <v>0.1</v>
      </c>
      <c r="L524" s="59">
        <v>0</v>
      </c>
      <c r="M524" s="60">
        <v>0</v>
      </c>
      <c r="N524" s="60">
        <v>0</v>
      </c>
      <c r="O524" s="60">
        <v>0</v>
      </c>
      <c r="P524" s="60">
        <v>0</v>
      </c>
      <c r="Q524" s="60">
        <v>0</v>
      </c>
      <c r="R524" s="60">
        <v>0</v>
      </c>
      <c r="S524" s="60">
        <v>0</v>
      </c>
      <c r="T524" s="59">
        <v>0</v>
      </c>
      <c r="U524" s="60">
        <v>0</v>
      </c>
      <c r="V524" s="60">
        <v>0</v>
      </c>
      <c r="W524" s="60">
        <v>0</v>
      </c>
      <c r="X524" s="70">
        <v>2</v>
      </c>
      <c r="Y524" s="71">
        <v>1</v>
      </c>
      <c r="Z524" s="71">
        <v>1</v>
      </c>
      <c r="AA524" s="59">
        <v>0</v>
      </c>
      <c r="AB524" s="60">
        <v>0</v>
      </c>
      <c r="AC524" s="60">
        <v>0</v>
      </c>
      <c r="AD524" s="60">
        <v>0</v>
      </c>
      <c r="AE524" s="60">
        <v>0</v>
      </c>
      <c r="AF524" s="59">
        <v>0</v>
      </c>
      <c r="AG524" s="71">
        <v>0.12</v>
      </c>
      <c r="AH524" s="71">
        <v>0.12</v>
      </c>
      <c r="AI524" s="60">
        <v>0</v>
      </c>
      <c r="AJ524" s="71">
        <v>0.12</v>
      </c>
      <c r="AK524" s="63" t="s">
        <v>25</v>
      </c>
    </row>
    <row r="525" spans="1:37" ht="17.25" thickBot="1">
      <c r="A525" s="72">
        <v>285</v>
      </c>
      <c r="B525" s="57" t="s">
        <v>233</v>
      </c>
      <c r="C525" s="58" t="s">
        <v>1819</v>
      </c>
      <c r="D525" s="69" t="s">
        <v>104</v>
      </c>
      <c r="E525" s="58" t="s">
        <v>65</v>
      </c>
      <c r="F525" s="69" t="s">
        <v>4567</v>
      </c>
      <c r="G525" s="69">
        <v>1994</v>
      </c>
      <c r="H525" s="70">
        <v>1</v>
      </c>
      <c r="I525" s="60">
        <v>0</v>
      </c>
      <c r="J525" s="71">
        <v>12</v>
      </c>
      <c r="K525" s="71">
        <v>0.1</v>
      </c>
      <c r="L525" s="59">
        <v>0</v>
      </c>
      <c r="M525" s="60">
        <v>0</v>
      </c>
      <c r="N525" s="60">
        <v>0</v>
      </c>
      <c r="O525" s="60">
        <v>0</v>
      </c>
      <c r="P525" s="60">
        <v>0</v>
      </c>
      <c r="Q525" s="60">
        <v>0</v>
      </c>
      <c r="R525" s="60">
        <v>0</v>
      </c>
      <c r="S525" s="60">
        <v>0</v>
      </c>
      <c r="T525" s="59">
        <v>0</v>
      </c>
      <c r="U525" s="60">
        <v>0</v>
      </c>
      <c r="V525" s="60">
        <v>0</v>
      </c>
      <c r="W525" s="60">
        <v>0</v>
      </c>
      <c r="X525" s="59">
        <v>0</v>
      </c>
      <c r="Y525" s="60">
        <v>0</v>
      </c>
      <c r="Z525" s="60">
        <v>0</v>
      </c>
      <c r="AA525" s="59">
        <v>0</v>
      </c>
      <c r="AB525" s="60">
        <v>0</v>
      </c>
      <c r="AC525" s="60">
        <v>0</v>
      </c>
      <c r="AD525" s="60">
        <v>0</v>
      </c>
      <c r="AE525" s="60">
        <v>0</v>
      </c>
      <c r="AF525" s="70">
        <v>0.27</v>
      </c>
      <c r="AG525" s="60">
        <v>0</v>
      </c>
      <c r="AH525" s="71">
        <v>0.27</v>
      </c>
      <c r="AI525" s="71">
        <v>0.27</v>
      </c>
      <c r="AJ525" s="71">
        <v>0.27</v>
      </c>
      <c r="AK525" s="63" t="s">
        <v>25</v>
      </c>
    </row>
    <row r="526" spans="1:37" ht="17.25" thickBot="1">
      <c r="A526" s="72">
        <v>397</v>
      </c>
      <c r="B526" s="57" t="s">
        <v>284</v>
      </c>
      <c r="C526" s="58" t="s">
        <v>1811</v>
      </c>
      <c r="D526" s="69" t="s">
        <v>103</v>
      </c>
      <c r="E526" s="58" t="s">
        <v>65</v>
      </c>
      <c r="F526" s="69" t="s">
        <v>4201</v>
      </c>
      <c r="G526" s="69">
        <v>2002</v>
      </c>
      <c r="H526" s="70">
        <v>1</v>
      </c>
      <c r="I526" s="60">
        <v>0</v>
      </c>
      <c r="J526" s="71">
        <v>11</v>
      </c>
      <c r="K526" s="71">
        <v>0.1</v>
      </c>
      <c r="L526" s="59">
        <v>0</v>
      </c>
      <c r="M526" s="60">
        <v>0</v>
      </c>
      <c r="N526" s="60">
        <v>0</v>
      </c>
      <c r="O526" s="60">
        <v>0</v>
      </c>
      <c r="P526" s="60">
        <v>0</v>
      </c>
      <c r="Q526" s="60">
        <v>0</v>
      </c>
      <c r="R526" s="60">
        <v>0</v>
      </c>
      <c r="S526" s="60">
        <v>0</v>
      </c>
      <c r="T526" s="59">
        <v>0</v>
      </c>
      <c r="U526" s="60">
        <v>0</v>
      </c>
      <c r="V526" s="60">
        <v>0</v>
      </c>
      <c r="W526" s="60">
        <v>0</v>
      </c>
      <c r="X526" s="59">
        <v>0</v>
      </c>
      <c r="Y526" s="60">
        <v>0</v>
      </c>
      <c r="Z526" s="60">
        <v>0</v>
      </c>
      <c r="AA526" s="59">
        <v>0</v>
      </c>
      <c r="AB526" s="60">
        <v>0</v>
      </c>
      <c r="AC526" s="60">
        <v>0</v>
      </c>
      <c r="AD526" s="60">
        <v>0</v>
      </c>
      <c r="AE526" s="60">
        <v>0</v>
      </c>
      <c r="AF526" s="59">
        <v>0</v>
      </c>
      <c r="AG526" s="60">
        <v>0</v>
      </c>
      <c r="AH526" s="60">
        <v>0</v>
      </c>
      <c r="AI526" s="60">
        <v>0</v>
      </c>
      <c r="AJ526" s="60">
        <v>0</v>
      </c>
      <c r="AK526" s="63" t="s">
        <v>25</v>
      </c>
    </row>
    <row r="527" spans="1:37" ht="17.25" thickBot="1">
      <c r="A527" s="72">
        <v>505</v>
      </c>
      <c r="B527" s="57" t="s">
        <v>668</v>
      </c>
      <c r="C527" s="58" t="s">
        <v>1862</v>
      </c>
      <c r="D527" s="69" t="s">
        <v>1846</v>
      </c>
      <c r="E527" s="58" t="s">
        <v>83</v>
      </c>
      <c r="F527" s="69" t="s">
        <v>4747</v>
      </c>
      <c r="G527" s="69">
        <v>1995</v>
      </c>
      <c r="H527" s="70">
        <v>2</v>
      </c>
      <c r="I527" s="60">
        <v>0</v>
      </c>
      <c r="J527" s="71">
        <v>11</v>
      </c>
      <c r="K527" s="71">
        <v>0.1</v>
      </c>
      <c r="L527" s="59">
        <v>0</v>
      </c>
      <c r="M527" s="60">
        <v>0</v>
      </c>
      <c r="N527" s="60">
        <v>0</v>
      </c>
      <c r="O527" s="60">
        <v>0</v>
      </c>
      <c r="P527" s="60">
        <v>0</v>
      </c>
      <c r="Q527" s="60">
        <v>0</v>
      </c>
      <c r="R527" s="60">
        <v>0</v>
      </c>
      <c r="S527" s="60">
        <v>0</v>
      </c>
      <c r="T527" s="59">
        <v>0</v>
      </c>
      <c r="U527" s="60">
        <v>0</v>
      </c>
      <c r="V527" s="60">
        <v>0</v>
      </c>
      <c r="W527" s="60">
        <v>0</v>
      </c>
      <c r="X527" s="59">
        <v>0</v>
      </c>
      <c r="Y527" s="60">
        <v>0</v>
      </c>
      <c r="Z527" s="60">
        <v>0</v>
      </c>
      <c r="AA527" s="59">
        <v>0</v>
      </c>
      <c r="AB527" s="60">
        <v>0</v>
      </c>
      <c r="AC527" s="60">
        <v>0</v>
      </c>
      <c r="AD527" s="60">
        <v>0</v>
      </c>
      <c r="AE527" s="60">
        <v>0</v>
      </c>
      <c r="AF527" s="59">
        <v>0</v>
      </c>
      <c r="AG527" s="60">
        <v>0</v>
      </c>
      <c r="AH527" s="60">
        <v>0</v>
      </c>
      <c r="AI527" s="60">
        <v>0</v>
      </c>
      <c r="AJ527" s="60">
        <v>0</v>
      </c>
      <c r="AK527" s="63" t="s">
        <v>25</v>
      </c>
    </row>
    <row r="528" spans="1:37" ht="17.25" thickBot="1">
      <c r="A528" s="72">
        <v>538</v>
      </c>
      <c r="B528" s="57" t="s">
        <v>3858</v>
      </c>
      <c r="C528" s="58" t="s">
        <v>1811</v>
      </c>
      <c r="D528" s="69" t="s">
        <v>103</v>
      </c>
      <c r="E528" s="58" t="s">
        <v>67</v>
      </c>
      <c r="F528" s="69" t="s">
        <v>4776</v>
      </c>
      <c r="G528" s="69">
        <v>2002</v>
      </c>
      <c r="H528" s="70">
        <v>2</v>
      </c>
      <c r="I528" s="60">
        <v>0</v>
      </c>
      <c r="J528" s="71">
        <v>11</v>
      </c>
      <c r="K528" s="71">
        <v>0.1</v>
      </c>
      <c r="L528" s="59">
        <v>0</v>
      </c>
      <c r="M528" s="60">
        <v>0</v>
      </c>
      <c r="N528" s="60">
        <v>0</v>
      </c>
      <c r="O528" s="60">
        <v>0</v>
      </c>
      <c r="P528" s="60">
        <v>0</v>
      </c>
      <c r="Q528" s="60">
        <v>0</v>
      </c>
      <c r="R528" s="71">
        <v>1</v>
      </c>
      <c r="S528" s="60">
        <v>0</v>
      </c>
      <c r="T528" s="59">
        <v>0</v>
      </c>
      <c r="U528" s="60">
        <v>0</v>
      </c>
      <c r="V528" s="60">
        <v>0</v>
      </c>
      <c r="W528" s="60">
        <v>0</v>
      </c>
      <c r="X528" s="70">
        <v>2</v>
      </c>
      <c r="Y528" s="71">
        <v>2</v>
      </c>
      <c r="Z528" s="71">
        <v>3</v>
      </c>
      <c r="AA528" s="59">
        <v>0</v>
      </c>
      <c r="AB528" s="60">
        <v>0</v>
      </c>
      <c r="AC528" s="60">
        <v>0</v>
      </c>
      <c r="AD528" s="60">
        <v>0</v>
      </c>
      <c r="AE528" s="60">
        <v>0</v>
      </c>
      <c r="AF528" s="59">
        <v>0</v>
      </c>
      <c r="AG528" s="60">
        <v>0</v>
      </c>
      <c r="AH528" s="60">
        <v>0</v>
      </c>
      <c r="AI528" s="60">
        <v>0</v>
      </c>
      <c r="AJ528" s="60">
        <v>0</v>
      </c>
      <c r="AK528" s="63" t="s">
        <v>25</v>
      </c>
    </row>
    <row r="529" spans="1:37" ht="17.25" thickBot="1">
      <c r="A529" s="72">
        <v>405</v>
      </c>
      <c r="B529" s="57" t="s">
        <v>3474</v>
      </c>
      <c r="C529" s="58" t="s">
        <v>1811</v>
      </c>
      <c r="D529" s="69" t="s">
        <v>103</v>
      </c>
      <c r="E529" s="58" t="s">
        <v>2343</v>
      </c>
      <c r="F529" s="69" t="s">
        <v>4601</v>
      </c>
      <c r="G529" s="69">
        <v>2004</v>
      </c>
      <c r="H529" s="70">
        <v>1</v>
      </c>
      <c r="I529" s="60">
        <v>0</v>
      </c>
      <c r="J529" s="71">
        <v>10</v>
      </c>
      <c r="K529" s="71">
        <v>0.1</v>
      </c>
      <c r="L529" s="59">
        <v>0</v>
      </c>
      <c r="M529" s="60">
        <v>0</v>
      </c>
      <c r="N529" s="60">
        <v>0</v>
      </c>
      <c r="O529" s="60">
        <v>0</v>
      </c>
      <c r="P529" s="60">
        <v>0</v>
      </c>
      <c r="Q529" s="60">
        <v>0</v>
      </c>
      <c r="R529" s="60">
        <v>0</v>
      </c>
      <c r="S529" s="60">
        <v>0</v>
      </c>
      <c r="T529" s="59">
        <v>0</v>
      </c>
      <c r="U529" s="60">
        <v>0</v>
      </c>
      <c r="V529" s="60">
        <v>0</v>
      </c>
      <c r="W529" s="60">
        <v>0</v>
      </c>
      <c r="X529" s="59">
        <v>0</v>
      </c>
      <c r="Y529" s="60">
        <v>0</v>
      </c>
      <c r="Z529" s="60">
        <v>0</v>
      </c>
      <c r="AA529" s="59">
        <v>0</v>
      </c>
      <c r="AB529" s="60">
        <v>0</v>
      </c>
      <c r="AC529" s="60">
        <v>0</v>
      </c>
      <c r="AD529" s="60">
        <v>0</v>
      </c>
      <c r="AE529" s="60">
        <v>0</v>
      </c>
      <c r="AF529" s="59">
        <v>0</v>
      </c>
      <c r="AG529" s="60">
        <v>0</v>
      </c>
      <c r="AH529" s="60">
        <v>0</v>
      </c>
      <c r="AI529" s="60">
        <v>0</v>
      </c>
      <c r="AJ529" s="60">
        <v>0</v>
      </c>
      <c r="AK529" s="63" t="s">
        <v>25</v>
      </c>
    </row>
    <row r="530" spans="1:37" ht="17.25" thickBot="1">
      <c r="A530" s="72">
        <v>531</v>
      </c>
      <c r="B530" s="57" t="s">
        <v>2815</v>
      </c>
      <c r="C530" s="58" t="s">
        <v>1821</v>
      </c>
      <c r="D530" s="69" t="s">
        <v>104</v>
      </c>
      <c r="E530" s="58" t="s">
        <v>81</v>
      </c>
      <c r="F530" s="69" t="s">
        <v>4770</v>
      </c>
      <c r="G530" s="69">
        <v>2005</v>
      </c>
      <c r="H530" s="70">
        <v>1</v>
      </c>
      <c r="I530" s="60">
        <v>0</v>
      </c>
      <c r="J530" s="71">
        <v>10</v>
      </c>
      <c r="K530" s="71">
        <v>0.1</v>
      </c>
      <c r="L530" s="59">
        <v>0</v>
      </c>
      <c r="M530" s="60">
        <v>0</v>
      </c>
      <c r="N530" s="60">
        <v>0</v>
      </c>
      <c r="O530" s="60">
        <v>0</v>
      </c>
      <c r="P530" s="60">
        <v>0</v>
      </c>
      <c r="Q530" s="60">
        <v>0</v>
      </c>
      <c r="R530" s="60">
        <v>0</v>
      </c>
      <c r="S530" s="60">
        <v>0</v>
      </c>
      <c r="T530" s="70">
        <v>0.5</v>
      </c>
      <c r="U530" s="71">
        <v>0.5</v>
      </c>
      <c r="V530" s="60">
        <v>0</v>
      </c>
      <c r="W530" s="71">
        <v>0.5</v>
      </c>
      <c r="X530" s="59">
        <v>0</v>
      </c>
      <c r="Y530" s="60">
        <v>0</v>
      </c>
      <c r="Z530" s="71">
        <v>1</v>
      </c>
      <c r="AA530" s="59">
        <v>0</v>
      </c>
      <c r="AB530" s="60">
        <v>0</v>
      </c>
      <c r="AC530" s="60">
        <v>0</v>
      </c>
      <c r="AD530" s="60">
        <v>0</v>
      </c>
      <c r="AE530" s="60">
        <v>0</v>
      </c>
      <c r="AF530" s="70">
        <v>4.1900000000000004</v>
      </c>
      <c r="AG530" s="60">
        <v>0</v>
      </c>
      <c r="AH530" s="71">
        <v>4.1900000000000004</v>
      </c>
      <c r="AI530" s="71">
        <v>4.1900000000000004</v>
      </c>
      <c r="AJ530" s="71">
        <v>4.1900000000000004</v>
      </c>
      <c r="AK530" s="63" t="s">
        <v>25</v>
      </c>
    </row>
    <row r="531" spans="1:37" ht="17.25" thickBot="1">
      <c r="A531" s="72">
        <v>84</v>
      </c>
      <c r="B531" s="57" t="s">
        <v>2675</v>
      </c>
      <c r="C531" s="58" t="s">
        <v>1811</v>
      </c>
      <c r="D531" s="69" t="s">
        <v>102</v>
      </c>
      <c r="E531" s="58" t="s">
        <v>81</v>
      </c>
      <c r="F531" s="69" t="s">
        <v>4388</v>
      </c>
      <c r="G531" s="69">
        <v>2003</v>
      </c>
      <c r="H531" s="70">
        <v>2</v>
      </c>
      <c r="I531" s="60">
        <v>0</v>
      </c>
      <c r="J531" s="71">
        <v>9</v>
      </c>
      <c r="K531" s="71">
        <v>0.1</v>
      </c>
      <c r="L531" s="59">
        <v>0</v>
      </c>
      <c r="M531" s="60">
        <v>0</v>
      </c>
      <c r="N531" s="60">
        <v>0</v>
      </c>
      <c r="O531" s="60">
        <v>0</v>
      </c>
      <c r="P531" s="60">
        <v>0</v>
      </c>
      <c r="Q531" s="60">
        <v>0</v>
      </c>
      <c r="R531" s="60">
        <v>0</v>
      </c>
      <c r="S531" s="60">
        <v>0</v>
      </c>
      <c r="T531" s="59">
        <v>0</v>
      </c>
      <c r="U531" s="60">
        <v>0</v>
      </c>
      <c r="V531" s="60">
        <v>0</v>
      </c>
      <c r="W531" s="60">
        <v>0</v>
      </c>
      <c r="X531" s="59">
        <v>0</v>
      </c>
      <c r="Y531" s="60">
        <v>0</v>
      </c>
      <c r="Z531" s="71">
        <v>1</v>
      </c>
      <c r="AA531" s="59">
        <v>0</v>
      </c>
      <c r="AB531" s="60">
        <v>0</v>
      </c>
      <c r="AC531" s="60">
        <v>0</v>
      </c>
      <c r="AD531" s="60">
        <v>0</v>
      </c>
      <c r="AE531" s="60">
        <v>0</v>
      </c>
      <c r="AF531" s="59">
        <v>0</v>
      </c>
      <c r="AG531" s="60">
        <v>0</v>
      </c>
      <c r="AH531" s="60">
        <v>0</v>
      </c>
      <c r="AI531" s="60">
        <v>0</v>
      </c>
      <c r="AJ531" s="60">
        <v>0</v>
      </c>
      <c r="AK531" s="63" t="s">
        <v>25</v>
      </c>
    </row>
    <row r="532" spans="1:37" ht="17.25" thickBot="1">
      <c r="A532" s="72">
        <v>124</v>
      </c>
      <c r="B532" s="57" t="s">
        <v>4071</v>
      </c>
      <c r="C532" s="58" t="s">
        <v>1811</v>
      </c>
      <c r="D532" s="69" t="s">
        <v>102</v>
      </c>
      <c r="E532" s="58" t="s">
        <v>79</v>
      </c>
      <c r="F532" s="69" t="s">
        <v>4424</v>
      </c>
      <c r="G532" s="69">
        <v>2006</v>
      </c>
      <c r="H532" s="70">
        <v>2</v>
      </c>
      <c r="I532" s="60">
        <v>0</v>
      </c>
      <c r="J532" s="71">
        <v>9</v>
      </c>
      <c r="K532" s="71">
        <v>0.1</v>
      </c>
      <c r="L532" s="59">
        <v>0</v>
      </c>
      <c r="M532" s="60">
        <v>0</v>
      </c>
      <c r="N532" s="60">
        <v>0</v>
      </c>
      <c r="O532" s="60">
        <v>0</v>
      </c>
      <c r="P532" s="60">
        <v>0</v>
      </c>
      <c r="Q532" s="60">
        <v>0</v>
      </c>
      <c r="R532" s="71">
        <v>1</v>
      </c>
      <c r="S532" s="60">
        <v>0</v>
      </c>
      <c r="T532" s="59">
        <v>0</v>
      </c>
      <c r="U532" s="60">
        <v>0</v>
      </c>
      <c r="V532" s="60">
        <v>0</v>
      </c>
      <c r="W532" s="60">
        <v>0</v>
      </c>
      <c r="X532" s="59">
        <v>0</v>
      </c>
      <c r="Y532" s="71">
        <v>1</v>
      </c>
      <c r="Z532" s="71">
        <v>2</v>
      </c>
      <c r="AA532" s="59">
        <v>0</v>
      </c>
      <c r="AB532" s="60">
        <v>0</v>
      </c>
      <c r="AC532" s="60">
        <v>0</v>
      </c>
      <c r="AD532" s="60">
        <v>0</v>
      </c>
      <c r="AE532" s="60">
        <v>0</v>
      </c>
      <c r="AF532" s="59">
        <v>0</v>
      </c>
      <c r="AG532" s="60">
        <v>0</v>
      </c>
      <c r="AH532" s="60">
        <v>0</v>
      </c>
      <c r="AI532" s="60">
        <v>0</v>
      </c>
      <c r="AJ532" s="60">
        <v>0</v>
      </c>
      <c r="AK532" s="63" t="s">
        <v>25</v>
      </c>
    </row>
    <row r="533" spans="1:37" ht="17.25" thickBot="1">
      <c r="A533" s="72">
        <v>47</v>
      </c>
      <c r="B533" s="57" t="s">
        <v>3716</v>
      </c>
      <c r="C533" s="58" t="s">
        <v>1837</v>
      </c>
      <c r="D533" s="69" t="s">
        <v>104</v>
      </c>
      <c r="E533" s="58" t="s">
        <v>79</v>
      </c>
      <c r="F533" s="69" t="s">
        <v>4355</v>
      </c>
      <c r="G533" s="69">
        <v>2002</v>
      </c>
      <c r="H533" s="70">
        <v>1</v>
      </c>
      <c r="I533" s="60">
        <v>0</v>
      </c>
      <c r="J533" s="71">
        <v>8</v>
      </c>
      <c r="K533" s="71">
        <v>0.1</v>
      </c>
      <c r="L533" s="59">
        <v>0</v>
      </c>
      <c r="M533" s="60">
        <v>0</v>
      </c>
      <c r="N533" s="60">
        <v>0</v>
      </c>
      <c r="O533" s="60">
        <v>0</v>
      </c>
      <c r="P533" s="60">
        <v>0</v>
      </c>
      <c r="Q533" s="60">
        <v>0</v>
      </c>
      <c r="R533" s="60">
        <v>0</v>
      </c>
      <c r="S533" s="60">
        <v>0</v>
      </c>
      <c r="T533" s="59">
        <v>0</v>
      </c>
      <c r="U533" s="60">
        <v>0</v>
      </c>
      <c r="V533" s="60">
        <v>0</v>
      </c>
      <c r="W533" s="60">
        <v>0</v>
      </c>
      <c r="X533" s="59">
        <v>0</v>
      </c>
      <c r="Y533" s="60">
        <v>0</v>
      </c>
      <c r="Z533" s="71">
        <v>1</v>
      </c>
      <c r="AA533" s="59">
        <v>0</v>
      </c>
      <c r="AB533" s="60">
        <v>0</v>
      </c>
      <c r="AC533" s="60">
        <v>0</v>
      </c>
      <c r="AD533" s="60">
        <v>0</v>
      </c>
      <c r="AE533" s="60">
        <v>0</v>
      </c>
      <c r="AF533" s="59">
        <v>0</v>
      </c>
      <c r="AG533" s="60">
        <v>0</v>
      </c>
      <c r="AH533" s="60">
        <v>0</v>
      </c>
      <c r="AI533" s="60">
        <v>0</v>
      </c>
      <c r="AJ533" s="60">
        <v>0</v>
      </c>
      <c r="AK533" s="63" t="s">
        <v>25</v>
      </c>
    </row>
    <row r="534" spans="1:37" ht="17.25" thickBot="1">
      <c r="A534" s="72">
        <v>386</v>
      </c>
      <c r="B534" s="57" t="s">
        <v>3261</v>
      </c>
      <c r="C534" s="58" t="s">
        <v>1810</v>
      </c>
      <c r="D534" s="69" t="s">
        <v>102</v>
      </c>
      <c r="E534" s="58" t="s">
        <v>2343</v>
      </c>
      <c r="F534" s="69" t="s">
        <v>4652</v>
      </c>
      <c r="G534" s="69">
        <v>2006</v>
      </c>
      <c r="H534" s="70">
        <v>1</v>
      </c>
      <c r="I534" s="60">
        <v>0</v>
      </c>
      <c r="J534" s="71">
        <v>8</v>
      </c>
      <c r="K534" s="71">
        <v>0.1</v>
      </c>
      <c r="L534" s="59">
        <v>0</v>
      </c>
      <c r="M534" s="60">
        <v>0</v>
      </c>
      <c r="N534" s="60">
        <v>0</v>
      </c>
      <c r="O534" s="60">
        <v>0</v>
      </c>
      <c r="P534" s="60">
        <v>0</v>
      </c>
      <c r="Q534" s="60">
        <v>0</v>
      </c>
      <c r="R534" s="60">
        <v>0</v>
      </c>
      <c r="S534" s="60">
        <v>0</v>
      </c>
      <c r="T534" s="59">
        <v>0</v>
      </c>
      <c r="U534" s="60">
        <v>0</v>
      </c>
      <c r="V534" s="60">
        <v>0</v>
      </c>
      <c r="W534" s="60">
        <v>0</v>
      </c>
      <c r="X534" s="70">
        <v>1</v>
      </c>
      <c r="Y534" s="60">
        <v>0</v>
      </c>
      <c r="Z534" s="60">
        <v>0</v>
      </c>
      <c r="AA534" s="59">
        <v>0</v>
      </c>
      <c r="AB534" s="60">
        <v>0</v>
      </c>
      <c r="AC534" s="60">
        <v>0</v>
      </c>
      <c r="AD534" s="60">
        <v>0</v>
      </c>
      <c r="AE534" s="60">
        <v>0</v>
      </c>
      <c r="AF534" s="59">
        <v>0</v>
      </c>
      <c r="AG534" s="60">
        <v>0</v>
      </c>
      <c r="AH534" s="60">
        <v>0</v>
      </c>
      <c r="AI534" s="60">
        <v>0</v>
      </c>
      <c r="AJ534" s="60">
        <v>0</v>
      </c>
      <c r="AK534" s="63" t="s">
        <v>25</v>
      </c>
    </row>
    <row r="535" spans="1:37" ht="17.25" thickBot="1">
      <c r="A535" s="72">
        <v>458</v>
      </c>
      <c r="B535" s="57" t="s">
        <v>2695</v>
      </c>
      <c r="C535" s="58" t="s">
        <v>1821</v>
      </c>
      <c r="D535" s="69" t="s">
        <v>103</v>
      </c>
      <c r="E535" s="58" t="s">
        <v>87</v>
      </c>
      <c r="F535" s="69" t="s">
        <v>4707</v>
      </c>
      <c r="G535" s="69">
        <v>2004</v>
      </c>
      <c r="H535" s="70">
        <v>1</v>
      </c>
      <c r="I535" s="60">
        <v>0</v>
      </c>
      <c r="J535" s="71">
        <v>8</v>
      </c>
      <c r="K535" s="71">
        <v>0.1</v>
      </c>
      <c r="L535" s="59">
        <v>0</v>
      </c>
      <c r="M535" s="60">
        <v>0</v>
      </c>
      <c r="N535" s="60">
        <v>0</v>
      </c>
      <c r="O535" s="60">
        <v>0</v>
      </c>
      <c r="P535" s="60">
        <v>0</v>
      </c>
      <c r="Q535" s="60">
        <v>0</v>
      </c>
      <c r="R535" s="60">
        <v>0</v>
      </c>
      <c r="S535" s="60">
        <v>0</v>
      </c>
      <c r="T535" s="70">
        <v>0.1</v>
      </c>
      <c r="U535" s="71">
        <v>0.1</v>
      </c>
      <c r="V535" s="60">
        <v>0</v>
      </c>
      <c r="W535" s="71">
        <v>0.1</v>
      </c>
      <c r="X535" s="59">
        <v>0</v>
      </c>
      <c r="Y535" s="60">
        <v>0</v>
      </c>
      <c r="Z535" s="60">
        <v>0</v>
      </c>
      <c r="AA535" s="59">
        <v>0</v>
      </c>
      <c r="AB535" s="60">
        <v>0</v>
      </c>
      <c r="AC535" s="60">
        <v>0</v>
      </c>
      <c r="AD535" s="60">
        <v>0</v>
      </c>
      <c r="AE535" s="60">
        <v>0</v>
      </c>
      <c r="AF535" s="70">
        <v>0.64</v>
      </c>
      <c r="AG535" s="60">
        <v>0</v>
      </c>
      <c r="AH535" s="71">
        <v>0.64</v>
      </c>
      <c r="AI535" s="71">
        <v>0.64</v>
      </c>
      <c r="AJ535" s="71">
        <v>0.64</v>
      </c>
      <c r="AK535" s="63" t="s">
        <v>25</v>
      </c>
    </row>
    <row r="536" spans="1:37" ht="17.25" thickBot="1">
      <c r="A536" s="72">
        <v>16</v>
      </c>
      <c r="B536" s="57" t="s">
        <v>3956</v>
      </c>
      <c r="C536" s="58" t="s">
        <v>1819</v>
      </c>
      <c r="D536" s="69" t="s">
        <v>103</v>
      </c>
      <c r="E536" s="58" t="s">
        <v>79</v>
      </c>
      <c r="F536" s="69" t="s">
        <v>4327</v>
      </c>
      <c r="G536" s="69">
        <v>1991</v>
      </c>
      <c r="H536" s="70">
        <v>1</v>
      </c>
      <c r="I536" s="60">
        <v>0</v>
      </c>
      <c r="J536" s="71">
        <v>6</v>
      </c>
      <c r="K536" s="71">
        <v>0.1</v>
      </c>
      <c r="L536" s="59">
        <v>0</v>
      </c>
      <c r="M536" s="60">
        <v>0</v>
      </c>
      <c r="N536" s="60">
        <v>0</v>
      </c>
      <c r="O536" s="60">
        <v>0</v>
      </c>
      <c r="P536" s="60">
        <v>0</v>
      </c>
      <c r="Q536" s="60">
        <v>0</v>
      </c>
      <c r="R536" s="60">
        <v>0</v>
      </c>
      <c r="S536" s="60">
        <v>0</v>
      </c>
      <c r="T536" s="59">
        <v>0</v>
      </c>
      <c r="U536" s="60">
        <v>0</v>
      </c>
      <c r="V536" s="60">
        <v>0</v>
      </c>
      <c r="W536" s="60">
        <v>0</v>
      </c>
      <c r="X536" s="59">
        <v>0</v>
      </c>
      <c r="Y536" s="60">
        <v>0</v>
      </c>
      <c r="Z536" s="60">
        <v>0</v>
      </c>
      <c r="AA536" s="59">
        <v>0</v>
      </c>
      <c r="AB536" s="60">
        <v>0</v>
      </c>
      <c r="AC536" s="60">
        <v>0</v>
      </c>
      <c r="AD536" s="60">
        <v>0</v>
      </c>
      <c r="AE536" s="60">
        <v>0</v>
      </c>
      <c r="AF536" s="59">
        <v>0</v>
      </c>
      <c r="AG536" s="60">
        <v>0</v>
      </c>
      <c r="AH536" s="60">
        <v>0</v>
      </c>
      <c r="AI536" s="60">
        <v>0</v>
      </c>
      <c r="AJ536" s="60">
        <v>0</v>
      </c>
      <c r="AK536" s="63" t="s">
        <v>25</v>
      </c>
    </row>
    <row r="537" spans="1:37" ht="17.25" thickBot="1">
      <c r="A537" s="72">
        <v>31</v>
      </c>
      <c r="B537" s="57" t="s">
        <v>119</v>
      </c>
      <c r="C537" s="58" t="s">
        <v>1811</v>
      </c>
      <c r="D537" s="69" t="s">
        <v>103</v>
      </c>
      <c r="E537" s="58" t="s">
        <v>83</v>
      </c>
      <c r="F537" s="69" t="s">
        <v>4339</v>
      </c>
      <c r="G537" s="69">
        <v>2001</v>
      </c>
      <c r="H537" s="70">
        <v>1</v>
      </c>
      <c r="I537" s="60">
        <v>0</v>
      </c>
      <c r="J537" s="71">
        <v>6</v>
      </c>
      <c r="K537" s="71">
        <v>0.1</v>
      </c>
      <c r="L537" s="59">
        <v>0</v>
      </c>
      <c r="M537" s="60">
        <v>0</v>
      </c>
      <c r="N537" s="60">
        <v>0</v>
      </c>
      <c r="O537" s="60">
        <v>0</v>
      </c>
      <c r="P537" s="60">
        <v>0</v>
      </c>
      <c r="Q537" s="60">
        <v>0</v>
      </c>
      <c r="R537" s="71">
        <v>1</v>
      </c>
      <c r="S537" s="60">
        <v>0</v>
      </c>
      <c r="T537" s="59">
        <v>0</v>
      </c>
      <c r="U537" s="60">
        <v>0</v>
      </c>
      <c r="V537" s="60">
        <v>0</v>
      </c>
      <c r="W537" s="60">
        <v>0</v>
      </c>
      <c r="X537" s="70">
        <v>1</v>
      </c>
      <c r="Y537" s="60">
        <v>0</v>
      </c>
      <c r="Z537" s="60">
        <v>0</v>
      </c>
      <c r="AA537" s="59">
        <v>0</v>
      </c>
      <c r="AB537" s="60">
        <v>0</v>
      </c>
      <c r="AC537" s="60">
        <v>0</v>
      </c>
      <c r="AD537" s="60">
        <v>0</v>
      </c>
      <c r="AE537" s="60">
        <v>0</v>
      </c>
      <c r="AF537" s="59">
        <v>0</v>
      </c>
      <c r="AG537" s="60">
        <v>0</v>
      </c>
      <c r="AH537" s="60">
        <v>0</v>
      </c>
      <c r="AI537" s="60">
        <v>0</v>
      </c>
      <c r="AJ537" s="60">
        <v>0</v>
      </c>
      <c r="AK537" s="63" t="s">
        <v>25</v>
      </c>
    </row>
    <row r="538" spans="1:37" ht="17.25" thickBot="1">
      <c r="A538" s="72">
        <v>498</v>
      </c>
      <c r="B538" s="57" t="s">
        <v>336</v>
      </c>
      <c r="C538" s="58" t="s">
        <v>1811</v>
      </c>
      <c r="D538" s="69" t="s">
        <v>104</v>
      </c>
      <c r="E538" s="58" t="s">
        <v>85</v>
      </c>
      <c r="F538" s="69" t="s">
        <v>4741</v>
      </c>
      <c r="G538" s="69">
        <v>1989</v>
      </c>
      <c r="H538" s="70">
        <v>3</v>
      </c>
      <c r="I538" s="60">
        <v>0</v>
      </c>
      <c r="J538" s="71">
        <v>6</v>
      </c>
      <c r="K538" s="71">
        <v>0.1</v>
      </c>
      <c r="L538" s="59">
        <v>0</v>
      </c>
      <c r="M538" s="60">
        <v>0</v>
      </c>
      <c r="N538" s="60">
        <v>0</v>
      </c>
      <c r="O538" s="60">
        <v>0</v>
      </c>
      <c r="P538" s="60">
        <v>0</v>
      </c>
      <c r="Q538" s="60">
        <v>0</v>
      </c>
      <c r="R538" s="60">
        <v>0</v>
      </c>
      <c r="S538" s="60">
        <v>0</v>
      </c>
      <c r="T538" s="59">
        <v>0</v>
      </c>
      <c r="U538" s="60">
        <v>0</v>
      </c>
      <c r="V538" s="60">
        <v>0</v>
      </c>
      <c r="W538" s="60">
        <v>0</v>
      </c>
      <c r="X538" s="59">
        <v>0</v>
      </c>
      <c r="Y538" s="60">
        <v>0</v>
      </c>
      <c r="Z538" s="60">
        <v>0</v>
      </c>
      <c r="AA538" s="59">
        <v>0</v>
      </c>
      <c r="AB538" s="60">
        <v>0</v>
      </c>
      <c r="AC538" s="60">
        <v>0</v>
      </c>
      <c r="AD538" s="60">
        <v>0</v>
      </c>
      <c r="AE538" s="60">
        <v>0</v>
      </c>
      <c r="AF538" s="59">
        <v>0</v>
      </c>
      <c r="AG538" s="60">
        <v>0</v>
      </c>
      <c r="AH538" s="60">
        <v>0</v>
      </c>
      <c r="AI538" s="60">
        <v>0</v>
      </c>
      <c r="AJ538" s="60">
        <v>0</v>
      </c>
      <c r="AK538" s="63" t="s">
        <v>25</v>
      </c>
    </row>
    <row r="539" spans="1:37" ht="17.25" thickBot="1">
      <c r="A539" s="72">
        <v>8</v>
      </c>
      <c r="B539" s="57" t="s">
        <v>3024</v>
      </c>
      <c r="C539" s="58" t="s">
        <v>3025</v>
      </c>
      <c r="D539" s="69" t="s">
        <v>102</v>
      </c>
      <c r="E539" s="58" t="s">
        <v>87</v>
      </c>
      <c r="F539" s="69" t="s">
        <v>4321</v>
      </c>
      <c r="G539" s="69">
        <v>2003</v>
      </c>
      <c r="H539" s="70">
        <v>1</v>
      </c>
      <c r="I539" s="60">
        <v>0</v>
      </c>
      <c r="J539" s="71">
        <v>5</v>
      </c>
      <c r="K539" s="71">
        <v>0.1</v>
      </c>
      <c r="L539" s="59">
        <v>0</v>
      </c>
      <c r="M539" s="60">
        <v>0</v>
      </c>
      <c r="N539" s="60">
        <v>0</v>
      </c>
      <c r="O539" s="60">
        <v>0</v>
      </c>
      <c r="P539" s="60">
        <v>0</v>
      </c>
      <c r="Q539" s="60">
        <v>0</v>
      </c>
      <c r="R539" s="60">
        <v>0</v>
      </c>
      <c r="S539" s="60">
        <v>0</v>
      </c>
      <c r="T539" s="59">
        <v>0</v>
      </c>
      <c r="U539" s="60">
        <v>0</v>
      </c>
      <c r="V539" s="60">
        <v>0</v>
      </c>
      <c r="W539" s="60">
        <v>0</v>
      </c>
      <c r="X539" s="59">
        <v>0</v>
      </c>
      <c r="Y539" s="60">
        <v>0</v>
      </c>
      <c r="Z539" s="71">
        <v>1</v>
      </c>
      <c r="AA539" s="59">
        <v>0</v>
      </c>
      <c r="AB539" s="60">
        <v>0</v>
      </c>
      <c r="AC539" s="60">
        <v>0</v>
      </c>
      <c r="AD539" s="60">
        <v>0</v>
      </c>
      <c r="AE539" s="60">
        <v>0</v>
      </c>
      <c r="AF539" s="59">
        <v>0</v>
      </c>
      <c r="AG539" s="60">
        <v>0</v>
      </c>
      <c r="AH539" s="60">
        <v>0</v>
      </c>
      <c r="AI539" s="60">
        <v>0</v>
      </c>
      <c r="AJ539" s="60">
        <v>0</v>
      </c>
      <c r="AK539" s="63" t="s">
        <v>25</v>
      </c>
    </row>
    <row r="540" spans="1:37" ht="17.25" thickBot="1">
      <c r="A540" s="72">
        <v>94</v>
      </c>
      <c r="B540" s="57" t="s">
        <v>2876</v>
      </c>
      <c r="C540" s="58" t="s">
        <v>1819</v>
      </c>
      <c r="D540" s="69" t="s">
        <v>103</v>
      </c>
      <c r="E540" s="58" t="s">
        <v>93</v>
      </c>
      <c r="F540" s="69" t="s">
        <v>4397</v>
      </c>
      <c r="G540" s="69">
        <v>1994</v>
      </c>
      <c r="H540" s="70">
        <v>1</v>
      </c>
      <c r="I540" s="60">
        <v>0</v>
      </c>
      <c r="J540" s="71">
        <v>5</v>
      </c>
      <c r="K540" s="71">
        <v>0.1</v>
      </c>
      <c r="L540" s="59">
        <v>0</v>
      </c>
      <c r="M540" s="60">
        <v>0</v>
      </c>
      <c r="N540" s="60">
        <v>0</v>
      </c>
      <c r="O540" s="60">
        <v>0</v>
      </c>
      <c r="P540" s="60">
        <v>0</v>
      </c>
      <c r="Q540" s="60">
        <v>0</v>
      </c>
      <c r="R540" s="60">
        <v>0</v>
      </c>
      <c r="S540" s="60">
        <v>0</v>
      </c>
      <c r="T540" s="59">
        <v>0</v>
      </c>
      <c r="U540" s="60">
        <v>0</v>
      </c>
      <c r="V540" s="60">
        <v>0</v>
      </c>
      <c r="W540" s="60">
        <v>0</v>
      </c>
      <c r="X540" s="59">
        <v>0</v>
      </c>
      <c r="Y540" s="60">
        <v>0</v>
      </c>
      <c r="Z540" s="60">
        <v>0</v>
      </c>
      <c r="AA540" s="59">
        <v>0</v>
      </c>
      <c r="AB540" s="60">
        <v>0</v>
      </c>
      <c r="AC540" s="60">
        <v>0</v>
      </c>
      <c r="AD540" s="60">
        <v>0</v>
      </c>
      <c r="AE540" s="60">
        <v>0</v>
      </c>
      <c r="AF540" s="59">
        <v>0</v>
      </c>
      <c r="AG540" s="60">
        <v>0</v>
      </c>
      <c r="AH540" s="60">
        <v>0</v>
      </c>
      <c r="AI540" s="60">
        <v>0</v>
      </c>
      <c r="AJ540" s="60">
        <v>0</v>
      </c>
      <c r="AK540" s="63" t="s">
        <v>25</v>
      </c>
    </row>
    <row r="541" spans="1:37" ht="17.25" thickBot="1">
      <c r="A541" s="72">
        <v>155</v>
      </c>
      <c r="B541" s="57" t="s">
        <v>3199</v>
      </c>
      <c r="C541" s="58" t="s">
        <v>1837</v>
      </c>
      <c r="D541" s="69" t="s">
        <v>104</v>
      </c>
      <c r="E541" s="58" t="s">
        <v>67</v>
      </c>
      <c r="F541" s="69" t="s">
        <v>4453</v>
      </c>
      <c r="G541" s="69">
        <v>1991</v>
      </c>
      <c r="H541" s="70">
        <v>1</v>
      </c>
      <c r="I541" s="60">
        <v>0</v>
      </c>
      <c r="J541" s="71">
        <v>5</v>
      </c>
      <c r="K541" s="71">
        <v>0.1</v>
      </c>
      <c r="L541" s="59">
        <v>0</v>
      </c>
      <c r="M541" s="60">
        <v>0</v>
      </c>
      <c r="N541" s="60">
        <v>0</v>
      </c>
      <c r="O541" s="60">
        <v>0</v>
      </c>
      <c r="P541" s="60">
        <v>0</v>
      </c>
      <c r="Q541" s="60">
        <v>0</v>
      </c>
      <c r="R541" s="60">
        <v>0</v>
      </c>
      <c r="S541" s="60">
        <v>0</v>
      </c>
      <c r="T541" s="59">
        <v>0</v>
      </c>
      <c r="U541" s="60">
        <v>0</v>
      </c>
      <c r="V541" s="60">
        <v>0</v>
      </c>
      <c r="W541" s="60">
        <v>0</v>
      </c>
      <c r="X541" s="59">
        <v>0</v>
      </c>
      <c r="Y541" s="71">
        <v>1</v>
      </c>
      <c r="Z541" s="60">
        <v>0</v>
      </c>
      <c r="AA541" s="59">
        <v>0</v>
      </c>
      <c r="AB541" s="60">
        <v>0</v>
      </c>
      <c r="AC541" s="60">
        <v>0</v>
      </c>
      <c r="AD541" s="60">
        <v>0</v>
      </c>
      <c r="AE541" s="60">
        <v>0</v>
      </c>
      <c r="AF541" s="59">
        <v>0</v>
      </c>
      <c r="AG541" s="60">
        <v>0</v>
      </c>
      <c r="AH541" s="60">
        <v>0</v>
      </c>
      <c r="AI541" s="60">
        <v>0</v>
      </c>
      <c r="AJ541" s="60">
        <v>0</v>
      </c>
      <c r="AK541" s="63" t="s">
        <v>25</v>
      </c>
    </row>
    <row r="542" spans="1:37" ht="17.25" thickBot="1">
      <c r="A542" s="72">
        <v>321</v>
      </c>
      <c r="B542" s="57" t="s">
        <v>2686</v>
      </c>
      <c r="C542" s="58" t="s">
        <v>1811</v>
      </c>
      <c r="D542" s="69" t="s">
        <v>111</v>
      </c>
      <c r="E542" s="58" t="s">
        <v>85</v>
      </c>
      <c r="F542" s="69" t="s">
        <v>4330</v>
      </c>
      <c r="G542" s="69">
        <v>1994</v>
      </c>
      <c r="H542" s="70">
        <v>1</v>
      </c>
      <c r="I542" s="60">
        <v>0</v>
      </c>
      <c r="J542" s="71">
        <v>4</v>
      </c>
      <c r="K542" s="60">
        <v>0</v>
      </c>
      <c r="L542" s="59">
        <v>0</v>
      </c>
      <c r="M542" s="60">
        <v>0</v>
      </c>
      <c r="N542" s="60">
        <v>0</v>
      </c>
      <c r="O542" s="60">
        <v>0</v>
      </c>
      <c r="P542" s="60">
        <v>0</v>
      </c>
      <c r="Q542" s="60">
        <v>0</v>
      </c>
      <c r="R542" s="60">
        <v>0</v>
      </c>
      <c r="S542" s="60">
        <v>0</v>
      </c>
      <c r="T542" s="59">
        <v>0</v>
      </c>
      <c r="U542" s="60">
        <v>0</v>
      </c>
      <c r="V542" s="60">
        <v>0</v>
      </c>
      <c r="W542" s="60">
        <v>0</v>
      </c>
      <c r="X542" s="59">
        <v>0</v>
      </c>
      <c r="Y542" s="60">
        <v>0</v>
      </c>
      <c r="Z542" s="60">
        <v>0</v>
      </c>
      <c r="AA542" s="59">
        <v>0</v>
      </c>
      <c r="AB542" s="60">
        <v>0</v>
      </c>
      <c r="AC542" s="60">
        <v>0</v>
      </c>
      <c r="AD542" s="60">
        <v>0</v>
      </c>
      <c r="AE542" s="60">
        <v>0</v>
      </c>
      <c r="AF542" s="59">
        <v>0</v>
      </c>
      <c r="AG542" s="60">
        <v>0</v>
      </c>
      <c r="AH542" s="60">
        <v>0</v>
      </c>
      <c r="AI542" s="60">
        <v>0</v>
      </c>
      <c r="AJ542" s="60">
        <v>0</v>
      </c>
      <c r="AK542" s="63" t="s">
        <v>25</v>
      </c>
    </row>
    <row r="543" spans="1:37" ht="17.25" thickBot="1">
      <c r="A543" s="72">
        <v>329</v>
      </c>
      <c r="B543" s="57" t="s">
        <v>2688</v>
      </c>
      <c r="C543" s="58" t="s">
        <v>1811</v>
      </c>
      <c r="D543" s="69" t="s">
        <v>103</v>
      </c>
      <c r="E543" s="58" t="s">
        <v>79</v>
      </c>
      <c r="F543" s="69" t="s">
        <v>4601</v>
      </c>
      <c r="G543" s="69">
        <v>2004</v>
      </c>
      <c r="H543" s="70">
        <v>3</v>
      </c>
      <c r="I543" s="60">
        <v>0</v>
      </c>
      <c r="J543" s="71">
        <v>4</v>
      </c>
      <c r="K543" s="60">
        <v>0</v>
      </c>
      <c r="L543" s="59">
        <v>0</v>
      </c>
      <c r="M543" s="60">
        <v>0</v>
      </c>
      <c r="N543" s="60">
        <v>0</v>
      </c>
      <c r="O543" s="60">
        <v>0</v>
      </c>
      <c r="P543" s="60">
        <v>0</v>
      </c>
      <c r="Q543" s="60">
        <v>0</v>
      </c>
      <c r="R543" s="60">
        <v>0</v>
      </c>
      <c r="S543" s="60">
        <v>0</v>
      </c>
      <c r="T543" s="59">
        <v>0</v>
      </c>
      <c r="U543" s="60">
        <v>0</v>
      </c>
      <c r="V543" s="60">
        <v>0</v>
      </c>
      <c r="W543" s="60">
        <v>0</v>
      </c>
      <c r="X543" s="59">
        <v>0</v>
      </c>
      <c r="Y543" s="71">
        <v>1</v>
      </c>
      <c r="Z543" s="60">
        <v>0</v>
      </c>
      <c r="AA543" s="59">
        <v>0</v>
      </c>
      <c r="AB543" s="60">
        <v>0</v>
      </c>
      <c r="AC543" s="60">
        <v>0</v>
      </c>
      <c r="AD543" s="60">
        <v>0</v>
      </c>
      <c r="AE543" s="60">
        <v>0</v>
      </c>
      <c r="AF543" s="59">
        <v>0</v>
      </c>
      <c r="AG543" s="60">
        <v>0</v>
      </c>
      <c r="AH543" s="60">
        <v>0</v>
      </c>
      <c r="AI543" s="60">
        <v>0</v>
      </c>
      <c r="AJ543" s="60">
        <v>0</v>
      </c>
      <c r="AK543" s="63" t="s">
        <v>25</v>
      </c>
    </row>
    <row r="544" spans="1:37" ht="17.25" thickBot="1">
      <c r="A544" s="72">
        <v>356</v>
      </c>
      <c r="B544" s="57" t="s">
        <v>3357</v>
      </c>
      <c r="C544" s="58" t="s">
        <v>1831</v>
      </c>
      <c r="D544" s="69" t="s">
        <v>2773</v>
      </c>
      <c r="E544" s="58" t="s">
        <v>67</v>
      </c>
      <c r="F544" s="69" t="s">
        <v>4627</v>
      </c>
      <c r="G544" s="69">
        <v>2004</v>
      </c>
      <c r="H544" s="70">
        <v>1</v>
      </c>
      <c r="I544" s="60">
        <v>0</v>
      </c>
      <c r="J544" s="71">
        <v>4</v>
      </c>
      <c r="K544" s="60">
        <v>0</v>
      </c>
      <c r="L544" s="59">
        <v>0</v>
      </c>
      <c r="M544" s="60">
        <v>0</v>
      </c>
      <c r="N544" s="60">
        <v>0</v>
      </c>
      <c r="O544" s="60">
        <v>0</v>
      </c>
      <c r="P544" s="60">
        <v>0</v>
      </c>
      <c r="Q544" s="60">
        <v>0</v>
      </c>
      <c r="R544" s="60">
        <v>0</v>
      </c>
      <c r="S544" s="60">
        <v>0</v>
      </c>
      <c r="T544" s="59">
        <v>0</v>
      </c>
      <c r="U544" s="60">
        <v>0</v>
      </c>
      <c r="V544" s="60">
        <v>0</v>
      </c>
      <c r="W544" s="60">
        <v>0</v>
      </c>
      <c r="X544" s="59">
        <v>0</v>
      </c>
      <c r="Y544" s="60">
        <v>0</v>
      </c>
      <c r="Z544" s="60">
        <v>0</v>
      </c>
      <c r="AA544" s="59">
        <v>0</v>
      </c>
      <c r="AB544" s="60">
        <v>0</v>
      </c>
      <c r="AC544" s="60">
        <v>0</v>
      </c>
      <c r="AD544" s="60">
        <v>0</v>
      </c>
      <c r="AE544" s="60">
        <v>0</v>
      </c>
      <c r="AF544" s="59">
        <v>0</v>
      </c>
      <c r="AG544" s="60">
        <v>0</v>
      </c>
      <c r="AH544" s="60">
        <v>0</v>
      </c>
      <c r="AI544" s="60">
        <v>0</v>
      </c>
      <c r="AJ544" s="60">
        <v>0</v>
      </c>
      <c r="AK544" s="63" t="s">
        <v>25</v>
      </c>
    </row>
    <row r="545" spans="1:37" ht="17.25" thickBot="1">
      <c r="A545" s="72">
        <v>362</v>
      </c>
      <c r="B545" s="57" t="s">
        <v>3305</v>
      </c>
      <c r="C545" s="58" t="s">
        <v>1811</v>
      </c>
      <c r="D545" s="69" t="s">
        <v>103</v>
      </c>
      <c r="E545" s="58" t="s">
        <v>2599</v>
      </c>
      <c r="F545" s="69" t="s">
        <v>4212</v>
      </c>
      <c r="G545" s="69">
        <v>2004</v>
      </c>
      <c r="H545" s="70">
        <v>1</v>
      </c>
      <c r="I545" s="60">
        <v>0</v>
      </c>
      <c r="J545" s="71">
        <v>4</v>
      </c>
      <c r="K545" s="60">
        <v>0</v>
      </c>
      <c r="L545" s="59">
        <v>0</v>
      </c>
      <c r="M545" s="60">
        <v>0</v>
      </c>
      <c r="N545" s="60">
        <v>0</v>
      </c>
      <c r="O545" s="60">
        <v>0</v>
      </c>
      <c r="P545" s="60">
        <v>0</v>
      </c>
      <c r="Q545" s="60">
        <v>0</v>
      </c>
      <c r="R545" s="60">
        <v>0</v>
      </c>
      <c r="S545" s="60">
        <v>0</v>
      </c>
      <c r="T545" s="59">
        <v>0</v>
      </c>
      <c r="U545" s="60">
        <v>0</v>
      </c>
      <c r="V545" s="60">
        <v>0</v>
      </c>
      <c r="W545" s="60">
        <v>0</v>
      </c>
      <c r="X545" s="59">
        <v>0</v>
      </c>
      <c r="Y545" s="60">
        <v>0</v>
      </c>
      <c r="Z545" s="60">
        <v>0</v>
      </c>
      <c r="AA545" s="59">
        <v>0</v>
      </c>
      <c r="AB545" s="60">
        <v>0</v>
      </c>
      <c r="AC545" s="60">
        <v>0</v>
      </c>
      <c r="AD545" s="60">
        <v>0</v>
      </c>
      <c r="AE545" s="60">
        <v>0</v>
      </c>
      <c r="AF545" s="59">
        <v>0</v>
      </c>
      <c r="AG545" s="60">
        <v>0</v>
      </c>
      <c r="AH545" s="60">
        <v>0</v>
      </c>
      <c r="AI545" s="60">
        <v>0</v>
      </c>
      <c r="AJ545" s="60">
        <v>0</v>
      </c>
      <c r="AK545" s="63" t="s">
        <v>25</v>
      </c>
    </row>
    <row r="546" spans="1:37" ht="17.25" thickBot="1">
      <c r="A546" s="72">
        <v>412</v>
      </c>
      <c r="B546" s="57" t="s">
        <v>2654</v>
      </c>
      <c r="C546" s="58" t="s">
        <v>1811</v>
      </c>
      <c r="D546" s="69" t="s">
        <v>102</v>
      </c>
      <c r="E546" s="58" t="s">
        <v>83</v>
      </c>
      <c r="F546" s="69" t="s">
        <v>4670</v>
      </c>
      <c r="G546" s="69">
        <v>2002</v>
      </c>
      <c r="H546" s="70">
        <v>1</v>
      </c>
      <c r="I546" s="60">
        <v>0</v>
      </c>
      <c r="J546" s="71">
        <v>4</v>
      </c>
      <c r="K546" s="60">
        <v>0</v>
      </c>
      <c r="L546" s="59">
        <v>0</v>
      </c>
      <c r="M546" s="60">
        <v>0</v>
      </c>
      <c r="N546" s="60">
        <v>0</v>
      </c>
      <c r="O546" s="60">
        <v>0</v>
      </c>
      <c r="P546" s="60">
        <v>0</v>
      </c>
      <c r="Q546" s="60">
        <v>0</v>
      </c>
      <c r="R546" s="60">
        <v>0</v>
      </c>
      <c r="S546" s="60">
        <v>0</v>
      </c>
      <c r="T546" s="59">
        <v>0</v>
      </c>
      <c r="U546" s="60">
        <v>0</v>
      </c>
      <c r="V546" s="60">
        <v>0</v>
      </c>
      <c r="W546" s="60">
        <v>0</v>
      </c>
      <c r="X546" s="70">
        <v>2</v>
      </c>
      <c r="Y546" s="60">
        <v>0</v>
      </c>
      <c r="Z546" s="71">
        <v>1</v>
      </c>
      <c r="AA546" s="59">
        <v>0</v>
      </c>
      <c r="AB546" s="60">
        <v>0</v>
      </c>
      <c r="AC546" s="60">
        <v>0</v>
      </c>
      <c r="AD546" s="60">
        <v>0</v>
      </c>
      <c r="AE546" s="60">
        <v>0</v>
      </c>
      <c r="AF546" s="59">
        <v>0</v>
      </c>
      <c r="AG546" s="60">
        <v>0</v>
      </c>
      <c r="AH546" s="60">
        <v>0</v>
      </c>
      <c r="AI546" s="60">
        <v>0</v>
      </c>
      <c r="AJ546" s="60">
        <v>0</v>
      </c>
      <c r="AK546" s="63" t="s">
        <v>25</v>
      </c>
    </row>
    <row r="547" spans="1:37" ht="17.25" thickBot="1">
      <c r="A547" s="72">
        <v>48</v>
      </c>
      <c r="B547" s="57" t="s">
        <v>3165</v>
      </c>
      <c r="C547" s="58" t="s">
        <v>1817</v>
      </c>
      <c r="D547" s="69" t="s">
        <v>104</v>
      </c>
      <c r="E547" s="58" t="s">
        <v>69</v>
      </c>
      <c r="F547" s="69" t="s">
        <v>4356</v>
      </c>
      <c r="G547" s="69">
        <v>1997</v>
      </c>
      <c r="H547" s="70">
        <v>1</v>
      </c>
      <c r="I547" s="60">
        <v>0</v>
      </c>
      <c r="J547" s="71">
        <v>3</v>
      </c>
      <c r="K547" s="60">
        <v>0</v>
      </c>
      <c r="L547" s="59">
        <v>0</v>
      </c>
      <c r="M547" s="60">
        <v>0</v>
      </c>
      <c r="N547" s="60">
        <v>0</v>
      </c>
      <c r="O547" s="60">
        <v>0</v>
      </c>
      <c r="P547" s="60">
        <v>0</v>
      </c>
      <c r="Q547" s="60">
        <v>0</v>
      </c>
      <c r="R547" s="60">
        <v>0</v>
      </c>
      <c r="S547" s="60">
        <v>0</v>
      </c>
      <c r="T547" s="59">
        <v>0</v>
      </c>
      <c r="U547" s="60">
        <v>0</v>
      </c>
      <c r="V547" s="71">
        <v>0.1</v>
      </c>
      <c r="W547" s="71">
        <v>0.2</v>
      </c>
      <c r="X547" s="59">
        <v>0</v>
      </c>
      <c r="Y547" s="60">
        <v>0</v>
      </c>
      <c r="Z547" s="71">
        <v>1</v>
      </c>
      <c r="AA547" s="59">
        <v>0</v>
      </c>
      <c r="AB547" s="60">
        <v>0</v>
      </c>
      <c r="AC547" s="60">
        <v>0</v>
      </c>
      <c r="AD547" s="60">
        <v>0</v>
      </c>
      <c r="AE547" s="60">
        <v>0</v>
      </c>
      <c r="AF547" s="70">
        <v>1.0900000000000001</v>
      </c>
      <c r="AG547" s="71">
        <v>4.4400000000000004</v>
      </c>
      <c r="AH547" s="71">
        <v>5.54</v>
      </c>
      <c r="AI547" s="71">
        <v>1.0900000000000001</v>
      </c>
      <c r="AJ547" s="71">
        <v>5.54</v>
      </c>
      <c r="AK547" s="63" t="s">
        <v>25</v>
      </c>
    </row>
    <row r="548" spans="1:37" ht="17.25" thickBot="1">
      <c r="A548" s="72">
        <v>147</v>
      </c>
      <c r="B548" s="57" t="s">
        <v>3198</v>
      </c>
      <c r="C548" s="58" t="s">
        <v>1811</v>
      </c>
      <c r="D548" s="69" t="s">
        <v>102</v>
      </c>
      <c r="E548" s="58" t="s">
        <v>71</v>
      </c>
      <c r="F548" s="69" t="s">
        <v>4446</v>
      </c>
      <c r="G548" s="69">
        <v>2005</v>
      </c>
      <c r="H548" s="70">
        <v>3</v>
      </c>
      <c r="I548" s="60">
        <v>0</v>
      </c>
      <c r="J548" s="71">
        <v>3</v>
      </c>
      <c r="K548" s="60">
        <v>0</v>
      </c>
      <c r="L548" s="59">
        <v>0</v>
      </c>
      <c r="M548" s="60">
        <v>0</v>
      </c>
      <c r="N548" s="60">
        <v>0</v>
      </c>
      <c r="O548" s="60">
        <v>0</v>
      </c>
      <c r="P548" s="60">
        <v>0</v>
      </c>
      <c r="Q548" s="60">
        <v>0</v>
      </c>
      <c r="R548" s="71">
        <v>1</v>
      </c>
      <c r="S548" s="60">
        <v>0</v>
      </c>
      <c r="T548" s="59">
        <v>0</v>
      </c>
      <c r="U548" s="60">
        <v>0</v>
      </c>
      <c r="V548" s="60">
        <v>0</v>
      </c>
      <c r="W548" s="60">
        <v>0</v>
      </c>
      <c r="X548" s="59">
        <v>0</v>
      </c>
      <c r="Y548" s="60">
        <v>0</v>
      </c>
      <c r="Z548" s="60">
        <v>0</v>
      </c>
      <c r="AA548" s="59">
        <v>0</v>
      </c>
      <c r="AB548" s="60">
        <v>0</v>
      </c>
      <c r="AC548" s="60">
        <v>0</v>
      </c>
      <c r="AD548" s="60">
        <v>0</v>
      </c>
      <c r="AE548" s="60">
        <v>0</v>
      </c>
      <c r="AF548" s="59">
        <v>0</v>
      </c>
      <c r="AG548" s="60">
        <v>0</v>
      </c>
      <c r="AH548" s="60">
        <v>0</v>
      </c>
      <c r="AI548" s="60">
        <v>0</v>
      </c>
      <c r="AJ548" s="60">
        <v>0</v>
      </c>
      <c r="AK548" s="63" t="s">
        <v>25</v>
      </c>
    </row>
    <row r="549" spans="1:37" ht="17.25" thickBot="1">
      <c r="A549" s="72">
        <v>88</v>
      </c>
      <c r="B549" s="57" t="s">
        <v>137</v>
      </c>
      <c r="C549" s="58" t="s">
        <v>1831</v>
      </c>
      <c r="D549" s="69" t="s">
        <v>102</v>
      </c>
      <c r="E549" s="58" t="s">
        <v>96</v>
      </c>
      <c r="F549" s="69" t="s">
        <v>4392</v>
      </c>
      <c r="G549" s="69">
        <v>2002</v>
      </c>
      <c r="H549" s="70">
        <v>1</v>
      </c>
      <c r="I549" s="60">
        <v>0</v>
      </c>
      <c r="J549" s="71">
        <v>1</v>
      </c>
      <c r="K549" s="60">
        <v>0</v>
      </c>
      <c r="L549" s="59">
        <v>0</v>
      </c>
      <c r="M549" s="60">
        <v>0</v>
      </c>
      <c r="N549" s="60">
        <v>0</v>
      </c>
      <c r="O549" s="60">
        <v>0</v>
      </c>
      <c r="P549" s="60">
        <v>0</v>
      </c>
      <c r="Q549" s="60">
        <v>0</v>
      </c>
      <c r="R549" s="60">
        <v>0</v>
      </c>
      <c r="S549" s="60">
        <v>0</v>
      </c>
      <c r="T549" s="59">
        <v>0</v>
      </c>
      <c r="U549" s="60">
        <v>0</v>
      </c>
      <c r="V549" s="60">
        <v>0</v>
      </c>
      <c r="W549" s="60">
        <v>0</v>
      </c>
      <c r="X549" s="59">
        <v>0</v>
      </c>
      <c r="Y549" s="60">
        <v>0</v>
      </c>
      <c r="Z549" s="60">
        <v>0</v>
      </c>
      <c r="AA549" s="59">
        <v>0</v>
      </c>
      <c r="AB549" s="60">
        <v>0</v>
      </c>
      <c r="AC549" s="60">
        <v>0</v>
      </c>
      <c r="AD549" s="60">
        <v>0</v>
      </c>
      <c r="AE549" s="60">
        <v>0</v>
      </c>
      <c r="AF549" s="59">
        <v>0</v>
      </c>
      <c r="AG549" s="60">
        <v>0</v>
      </c>
      <c r="AH549" s="60">
        <v>0</v>
      </c>
      <c r="AI549" s="60">
        <v>0</v>
      </c>
      <c r="AJ549" s="60">
        <v>0</v>
      </c>
      <c r="AK549" s="63" t="s">
        <v>25</v>
      </c>
    </row>
    <row r="550" spans="1:37" ht="17.25" thickBot="1">
      <c r="A550" s="72">
        <v>135</v>
      </c>
      <c r="B550" s="57" t="s">
        <v>3353</v>
      </c>
      <c r="C550" s="58" t="s">
        <v>1811</v>
      </c>
      <c r="D550" s="69" t="s">
        <v>103</v>
      </c>
      <c r="E550" s="58" t="s">
        <v>67</v>
      </c>
      <c r="F550" s="69" t="s">
        <v>4434</v>
      </c>
      <c r="G550" s="69">
        <v>2003</v>
      </c>
      <c r="H550" s="70">
        <v>1</v>
      </c>
      <c r="I550" s="60">
        <v>0</v>
      </c>
      <c r="J550" s="71">
        <v>1</v>
      </c>
      <c r="K550" s="60">
        <v>0</v>
      </c>
      <c r="L550" s="59">
        <v>0</v>
      </c>
      <c r="M550" s="60">
        <v>0</v>
      </c>
      <c r="N550" s="60">
        <v>0</v>
      </c>
      <c r="O550" s="60">
        <v>0</v>
      </c>
      <c r="P550" s="60">
        <v>0</v>
      </c>
      <c r="Q550" s="60">
        <v>0</v>
      </c>
      <c r="R550" s="60">
        <v>0</v>
      </c>
      <c r="S550" s="60">
        <v>0</v>
      </c>
      <c r="T550" s="59">
        <v>0</v>
      </c>
      <c r="U550" s="60">
        <v>0</v>
      </c>
      <c r="V550" s="60">
        <v>0</v>
      </c>
      <c r="W550" s="60">
        <v>0</v>
      </c>
      <c r="X550" s="59">
        <v>0</v>
      </c>
      <c r="Y550" s="60">
        <v>0</v>
      </c>
      <c r="Z550" s="60">
        <v>0</v>
      </c>
      <c r="AA550" s="59">
        <v>0</v>
      </c>
      <c r="AB550" s="60">
        <v>0</v>
      </c>
      <c r="AC550" s="60">
        <v>0</v>
      </c>
      <c r="AD550" s="60">
        <v>0</v>
      </c>
      <c r="AE550" s="60">
        <v>0</v>
      </c>
      <c r="AF550" s="59">
        <v>0</v>
      </c>
      <c r="AG550" s="60">
        <v>0</v>
      </c>
      <c r="AH550" s="60">
        <v>0</v>
      </c>
      <c r="AI550" s="60">
        <v>0</v>
      </c>
      <c r="AJ550" s="60">
        <v>0</v>
      </c>
      <c r="AK550" s="63" t="s">
        <v>25</v>
      </c>
    </row>
    <row r="551" spans="1:37" ht="17.25" thickBot="1">
      <c r="A551" s="72">
        <v>206</v>
      </c>
      <c r="B551" s="57" t="s">
        <v>3719</v>
      </c>
      <c r="C551" s="58" t="s">
        <v>1811</v>
      </c>
      <c r="D551" s="69" t="s">
        <v>102</v>
      </c>
      <c r="E551" s="58" t="s">
        <v>79</v>
      </c>
      <c r="F551" s="69" t="s">
        <v>4146</v>
      </c>
      <c r="G551" s="69">
        <v>2004</v>
      </c>
      <c r="H551" s="70">
        <v>1</v>
      </c>
      <c r="I551" s="60">
        <v>0</v>
      </c>
      <c r="J551" s="71">
        <v>1</v>
      </c>
      <c r="K551" s="60">
        <v>0</v>
      </c>
      <c r="L551" s="59">
        <v>0</v>
      </c>
      <c r="M551" s="60">
        <v>0</v>
      </c>
      <c r="N551" s="60">
        <v>0</v>
      </c>
      <c r="O551" s="60">
        <v>0</v>
      </c>
      <c r="P551" s="60">
        <v>0</v>
      </c>
      <c r="Q551" s="60">
        <v>0</v>
      </c>
      <c r="R551" s="60">
        <v>0</v>
      </c>
      <c r="S551" s="60">
        <v>0</v>
      </c>
      <c r="T551" s="59">
        <v>0</v>
      </c>
      <c r="U551" s="60">
        <v>0</v>
      </c>
      <c r="V551" s="60">
        <v>0</v>
      </c>
      <c r="W551" s="60">
        <v>0</v>
      </c>
      <c r="X551" s="59">
        <v>0</v>
      </c>
      <c r="Y551" s="71">
        <v>1</v>
      </c>
      <c r="Z551" s="60">
        <v>0</v>
      </c>
      <c r="AA551" s="59">
        <v>0</v>
      </c>
      <c r="AB551" s="60">
        <v>0</v>
      </c>
      <c r="AC551" s="60">
        <v>0</v>
      </c>
      <c r="AD551" s="60">
        <v>0</v>
      </c>
      <c r="AE551" s="60">
        <v>0</v>
      </c>
      <c r="AF551" s="59">
        <v>0</v>
      </c>
      <c r="AG551" s="60">
        <v>0</v>
      </c>
      <c r="AH551" s="60">
        <v>0</v>
      </c>
      <c r="AI551" s="60">
        <v>0</v>
      </c>
      <c r="AJ551" s="60">
        <v>0</v>
      </c>
      <c r="AK551" s="63" t="s">
        <v>25</v>
      </c>
    </row>
    <row r="552" spans="1:37" ht="17.25" thickBot="1">
      <c r="A552" s="72">
        <v>207</v>
      </c>
      <c r="B552" s="57" t="s">
        <v>2879</v>
      </c>
      <c r="C552" s="58" t="s">
        <v>1811</v>
      </c>
      <c r="D552" s="69" t="s">
        <v>103</v>
      </c>
      <c r="E552" s="58" t="s">
        <v>69</v>
      </c>
      <c r="F552" s="69" t="s">
        <v>4502</v>
      </c>
      <c r="G552" s="69">
        <v>2004</v>
      </c>
      <c r="H552" s="70">
        <v>1</v>
      </c>
      <c r="I552" s="60">
        <v>0</v>
      </c>
      <c r="J552" s="71">
        <v>1</v>
      </c>
      <c r="K552" s="60">
        <v>0</v>
      </c>
      <c r="L552" s="59">
        <v>0</v>
      </c>
      <c r="M552" s="60">
        <v>0</v>
      </c>
      <c r="N552" s="60">
        <v>0</v>
      </c>
      <c r="O552" s="60">
        <v>0</v>
      </c>
      <c r="P552" s="60">
        <v>0</v>
      </c>
      <c r="Q552" s="60">
        <v>0</v>
      </c>
      <c r="R552" s="60">
        <v>0</v>
      </c>
      <c r="S552" s="60">
        <v>0</v>
      </c>
      <c r="T552" s="59">
        <v>0</v>
      </c>
      <c r="U552" s="60">
        <v>0</v>
      </c>
      <c r="V552" s="60">
        <v>0</v>
      </c>
      <c r="W552" s="60">
        <v>0</v>
      </c>
      <c r="X552" s="59">
        <v>0</v>
      </c>
      <c r="Y552" s="60">
        <v>0</v>
      </c>
      <c r="Z552" s="60">
        <v>0</v>
      </c>
      <c r="AA552" s="59">
        <v>0</v>
      </c>
      <c r="AB552" s="60">
        <v>0</v>
      </c>
      <c r="AC552" s="60">
        <v>0</v>
      </c>
      <c r="AD552" s="60">
        <v>0</v>
      </c>
      <c r="AE552" s="60">
        <v>0</v>
      </c>
      <c r="AF552" s="59">
        <v>0</v>
      </c>
      <c r="AG552" s="60">
        <v>0</v>
      </c>
      <c r="AH552" s="60">
        <v>0</v>
      </c>
      <c r="AI552" s="60">
        <v>0</v>
      </c>
      <c r="AJ552" s="60">
        <v>0</v>
      </c>
      <c r="AK552" s="63" t="s">
        <v>25</v>
      </c>
    </row>
    <row r="553" spans="1:37" ht="17.25" thickBot="1">
      <c r="A553" s="72">
        <v>320</v>
      </c>
      <c r="B553" s="57" t="s">
        <v>3144</v>
      </c>
      <c r="C553" s="58" t="s">
        <v>1811</v>
      </c>
      <c r="D553" s="69" t="s">
        <v>103</v>
      </c>
      <c r="E553" s="58" t="s">
        <v>81</v>
      </c>
      <c r="F553" s="69" t="s">
        <v>4238</v>
      </c>
      <c r="G553" s="69">
        <v>2004</v>
      </c>
      <c r="H553" s="70">
        <v>1</v>
      </c>
      <c r="I553" s="60">
        <v>0</v>
      </c>
      <c r="J553" s="71">
        <v>1</v>
      </c>
      <c r="K553" s="60">
        <v>0</v>
      </c>
      <c r="L553" s="59">
        <v>0</v>
      </c>
      <c r="M553" s="60">
        <v>0</v>
      </c>
      <c r="N553" s="60">
        <v>0</v>
      </c>
      <c r="O553" s="60">
        <v>0</v>
      </c>
      <c r="P553" s="60">
        <v>0</v>
      </c>
      <c r="Q553" s="60">
        <v>0</v>
      </c>
      <c r="R553" s="60">
        <v>0</v>
      </c>
      <c r="S553" s="60">
        <v>0</v>
      </c>
      <c r="T553" s="59">
        <v>0</v>
      </c>
      <c r="U553" s="60">
        <v>0</v>
      </c>
      <c r="V553" s="60">
        <v>0</v>
      </c>
      <c r="W553" s="60">
        <v>0</v>
      </c>
      <c r="X553" s="59">
        <v>0</v>
      </c>
      <c r="Y553" s="60">
        <v>0</v>
      </c>
      <c r="Z553" s="60">
        <v>0</v>
      </c>
      <c r="AA553" s="59">
        <v>0</v>
      </c>
      <c r="AB553" s="60">
        <v>0</v>
      </c>
      <c r="AC553" s="60">
        <v>0</v>
      </c>
      <c r="AD553" s="60">
        <v>0</v>
      </c>
      <c r="AE553" s="60">
        <v>0</v>
      </c>
      <c r="AF553" s="59">
        <v>0</v>
      </c>
      <c r="AG553" s="60">
        <v>0</v>
      </c>
      <c r="AH553" s="60">
        <v>0</v>
      </c>
      <c r="AI553" s="60">
        <v>0</v>
      </c>
      <c r="AJ553" s="60">
        <v>0</v>
      </c>
      <c r="AK553" s="63" t="s">
        <v>25</v>
      </c>
    </row>
    <row r="554" spans="1:37" ht="17.25" thickBot="1">
      <c r="A554" s="72">
        <v>327</v>
      </c>
      <c r="B554" s="57" t="s">
        <v>2646</v>
      </c>
      <c r="C554" s="58" t="s">
        <v>1811</v>
      </c>
      <c r="D554" s="69" t="s">
        <v>103</v>
      </c>
      <c r="E554" s="58" t="s">
        <v>65</v>
      </c>
      <c r="F554" s="69" t="s">
        <v>4600</v>
      </c>
      <c r="G554" s="69">
        <v>2002</v>
      </c>
      <c r="H554" s="70">
        <v>1</v>
      </c>
      <c r="I554" s="60">
        <v>0</v>
      </c>
      <c r="J554" s="71">
        <v>1</v>
      </c>
      <c r="K554" s="60">
        <v>0</v>
      </c>
      <c r="L554" s="59">
        <v>0</v>
      </c>
      <c r="M554" s="60">
        <v>0</v>
      </c>
      <c r="N554" s="60">
        <v>0</v>
      </c>
      <c r="O554" s="60">
        <v>0</v>
      </c>
      <c r="P554" s="60">
        <v>0</v>
      </c>
      <c r="Q554" s="60">
        <v>0</v>
      </c>
      <c r="R554" s="60">
        <v>0</v>
      </c>
      <c r="S554" s="60">
        <v>0</v>
      </c>
      <c r="T554" s="59">
        <v>0</v>
      </c>
      <c r="U554" s="60">
        <v>0</v>
      </c>
      <c r="V554" s="60">
        <v>0</v>
      </c>
      <c r="W554" s="60">
        <v>0</v>
      </c>
      <c r="X554" s="59">
        <v>0</v>
      </c>
      <c r="Y554" s="60">
        <v>0</v>
      </c>
      <c r="Z554" s="60">
        <v>0</v>
      </c>
      <c r="AA554" s="59">
        <v>0</v>
      </c>
      <c r="AB554" s="60">
        <v>0</v>
      </c>
      <c r="AC554" s="60">
        <v>0</v>
      </c>
      <c r="AD554" s="60">
        <v>0</v>
      </c>
      <c r="AE554" s="60">
        <v>0</v>
      </c>
      <c r="AF554" s="59">
        <v>0</v>
      </c>
      <c r="AG554" s="60">
        <v>0</v>
      </c>
      <c r="AH554" s="60">
        <v>0</v>
      </c>
      <c r="AI554" s="60">
        <v>0</v>
      </c>
      <c r="AJ554" s="60">
        <v>0</v>
      </c>
      <c r="AK554" s="63" t="s">
        <v>25</v>
      </c>
    </row>
    <row r="555" spans="1:37" ht="17.25" thickBot="1">
      <c r="A555" s="72">
        <v>360</v>
      </c>
      <c r="B555" s="57" t="s">
        <v>3384</v>
      </c>
      <c r="C555" s="58" t="s">
        <v>1811</v>
      </c>
      <c r="D555" s="69" t="s">
        <v>102</v>
      </c>
      <c r="E555" s="58" t="s">
        <v>67</v>
      </c>
      <c r="F555" s="69" t="s">
        <v>4139</v>
      </c>
      <c r="G555" s="69">
        <v>2003</v>
      </c>
      <c r="H555" s="70">
        <v>1</v>
      </c>
      <c r="I555" s="60">
        <v>0</v>
      </c>
      <c r="J555" s="71">
        <v>1</v>
      </c>
      <c r="K555" s="60">
        <v>0</v>
      </c>
      <c r="L555" s="59">
        <v>0</v>
      </c>
      <c r="M555" s="60">
        <v>0</v>
      </c>
      <c r="N555" s="60">
        <v>0</v>
      </c>
      <c r="O555" s="60">
        <v>0</v>
      </c>
      <c r="P555" s="60">
        <v>0</v>
      </c>
      <c r="Q555" s="60">
        <v>0</v>
      </c>
      <c r="R555" s="60">
        <v>0</v>
      </c>
      <c r="S555" s="60">
        <v>0</v>
      </c>
      <c r="T555" s="59">
        <v>0</v>
      </c>
      <c r="U555" s="60">
        <v>0</v>
      </c>
      <c r="V555" s="60">
        <v>0</v>
      </c>
      <c r="W555" s="60">
        <v>0</v>
      </c>
      <c r="X555" s="59">
        <v>0</v>
      </c>
      <c r="Y555" s="60">
        <v>0</v>
      </c>
      <c r="Z555" s="60">
        <v>0</v>
      </c>
      <c r="AA555" s="59">
        <v>0</v>
      </c>
      <c r="AB555" s="60">
        <v>0</v>
      </c>
      <c r="AC555" s="60">
        <v>0</v>
      </c>
      <c r="AD555" s="60">
        <v>0</v>
      </c>
      <c r="AE555" s="60">
        <v>0</v>
      </c>
      <c r="AF555" s="59">
        <v>0</v>
      </c>
      <c r="AG555" s="60">
        <v>0</v>
      </c>
      <c r="AH555" s="60">
        <v>0</v>
      </c>
      <c r="AI555" s="60">
        <v>0</v>
      </c>
      <c r="AJ555" s="60">
        <v>0</v>
      </c>
      <c r="AK555" s="63" t="s">
        <v>25</v>
      </c>
    </row>
    <row r="556" spans="1:37" ht="17.25" thickBot="1">
      <c r="A556" s="72">
        <v>387</v>
      </c>
      <c r="B556" s="57" t="s">
        <v>2691</v>
      </c>
      <c r="C556" s="58" t="s">
        <v>1811</v>
      </c>
      <c r="D556" s="69" t="s">
        <v>103</v>
      </c>
      <c r="E556" s="58" t="s">
        <v>96</v>
      </c>
      <c r="F556" s="69" t="s">
        <v>4653</v>
      </c>
      <c r="G556" s="69">
        <v>2003</v>
      </c>
      <c r="H556" s="70">
        <v>1</v>
      </c>
      <c r="I556" s="60">
        <v>0</v>
      </c>
      <c r="J556" s="71">
        <v>1</v>
      </c>
      <c r="K556" s="60">
        <v>0</v>
      </c>
      <c r="L556" s="59">
        <v>0</v>
      </c>
      <c r="M556" s="60">
        <v>0</v>
      </c>
      <c r="N556" s="60">
        <v>0</v>
      </c>
      <c r="O556" s="60">
        <v>0</v>
      </c>
      <c r="P556" s="60">
        <v>0</v>
      </c>
      <c r="Q556" s="60">
        <v>0</v>
      </c>
      <c r="R556" s="60">
        <v>0</v>
      </c>
      <c r="S556" s="60">
        <v>0</v>
      </c>
      <c r="T556" s="59">
        <v>0</v>
      </c>
      <c r="U556" s="60">
        <v>0</v>
      </c>
      <c r="V556" s="60">
        <v>0</v>
      </c>
      <c r="W556" s="60">
        <v>0</v>
      </c>
      <c r="X556" s="59">
        <v>0</v>
      </c>
      <c r="Y556" s="60">
        <v>0</v>
      </c>
      <c r="Z556" s="60">
        <v>0</v>
      </c>
      <c r="AA556" s="59">
        <v>0</v>
      </c>
      <c r="AB556" s="60">
        <v>0</v>
      </c>
      <c r="AC556" s="60">
        <v>0</v>
      </c>
      <c r="AD556" s="60">
        <v>0</v>
      </c>
      <c r="AE556" s="60">
        <v>0</v>
      </c>
      <c r="AF556" s="59">
        <v>0</v>
      </c>
      <c r="AG556" s="60">
        <v>0</v>
      </c>
      <c r="AH556" s="60">
        <v>0</v>
      </c>
      <c r="AI556" s="60">
        <v>0</v>
      </c>
      <c r="AJ556" s="60">
        <v>0</v>
      </c>
      <c r="AK556" s="63" t="s">
        <v>25</v>
      </c>
    </row>
    <row r="557" spans="1:37" ht="17.25" thickBot="1">
      <c r="A557" s="72">
        <v>432</v>
      </c>
      <c r="B557" s="57" t="s">
        <v>3963</v>
      </c>
      <c r="C557" s="58" t="s">
        <v>1840</v>
      </c>
      <c r="D557" s="69" t="s">
        <v>102</v>
      </c>
      <c r="E557" s="58" t="s">
        <v>87</v>
      </c>
      <c r="F557" s="69" t="s">
        <v>4214</v>
      </c>
      <c r="G557" s="69">
        <v>2005</v>
      </c>
      <c r="H557" s="70">
        <v>1</v>
      </c>
      <c r="I557" s="60">
        <v>0</v>
      </c>
      <c r="J557" s="71">
        <v>1</v>
      </c>
      <c r="K557" s="60">
        <v>0</v>
      </c>
      <c r="L557" s="59">
        <v>0</v>
      </c>
      <c r="M557" s="60">
        <v>0</v>
      </c>
      <c r="N557" s="60">
        <v>0</v>
      </c>
      <c r="O557" s="60">
        <v>0</v>
      </c>
      <c r="P557" s="60">
        <v>0</v>
      </c>
      <c r="Q557" s="60">
        <v>0</v>
      </c>
      <c r="R557" s="60">
        <v>0</v>
      </c>
      <c r="S557" s="60">
        <v>0</v>
      </c>
      <c r="T557" s="59">
        <v>0</v>
      </c>
      <c r="U557" s="60">
        <v>0</v>
      </c>
      <c r="V557" s="60">
        <v>0</v>
      </c>
      <c r="W557" s="60">
        <v>0</v>
      </c>
      <c r="X557" s="59">
        <v>0</v>
      </c>
      <c r="Y557" s="60">
        <v>0</v>
      </c>
      <c r="Z557" s="71">
        <v>1</v>
      </c>
      <c r="AA557" s="59">
        <v>0</v>
      </c>
      <c r="AB557" s="60">
        <v>0</v>
      </c>
      <c r="AC557" s="60">
        <v>0</v>
      </c>
      <c r="AD557" s="60">
        <v>0</v>
      </c>
      <c r="AE557" s="60">
        <v>0</v>
      </c>
      <c r="AF557" s="59">
        <v>0</v>
      </c>
      <c r="AG557" s="60">
        <v>0</v>
      </c>
      <c r="AH557" s="60">
        <v>0</v>
      </c>
      <c r="AI557" s="60">
        <v>0</v>
      </c>
      <c r="AJ557" s="60">
        <v>0</v>
      </c>
      <c r="AK557" s="63" t="s">
        <v>25</v>
      </c>
    </row>
    <row r="558" spans="1:37">
      <c r="A558" s="73">
        <v>460</v>
      </c>
      <c r="B558" s="64" t="s">
        <v>3855</v>
      </c>
      <c r="C558" s="65" t="s">
        <v>1811</v>
      </c>
      <c r="D558" s="74" t="s">
        <v>102</v>
      </c>
      <c r="E558" s="65" t="s">
        <v>71</v>
      </c>
      <c r="F558" s="74" t="s">
        <v>4709</v>
      </c>
      <c r="G558" s="74">
        <v>2004</v>
      </c>
      <c r="H558" s="75">
        <v>1</v>
      </c>
      <c r="I558" s="67">
        <v>0</v>
      </c>
      <c r="J558" s="76">
        <v>1</v>
      </c>
      <c r="K558" s="67">
        <v>0</v>
      </c>
      <c r="L558" s="66">
        <v>0</v>
      </c>
      <c r="M558" s="67">
        <v>0</v>
      </c>
      <c r="N558" s="67">
        <v>0</v>
      </c>
      <c r="O558" s="67">
        <v>0</v>
      </c>
      <c r="P558" s="67">
        <v>0</v>
      </c>
      <c r="Q558" s="67">
        <v>0</v>
      </c>
      <c r="R558" s="67">
        <v>0</v>
      </c>
      <c r="S558" s="67">
        <v>0</v>
      </c>
      <c r="T558" s="66">
        <v>0</v>
      </c>
      <c r="U558" s="67">
        <v>0</v>
      </c>
      <c r="V558" s="67">
        <v>0</v>
      </c>
      <c r="W558" s="67">
        <v>0</v>
      </c>
      <c r="X558" s="66">
        <v>0</v>
      </c>
      <c r="Y558" s="67">
        <v>0</v>
      </c>
      <c r="Z558" s="67">
        <v>0</v>
      </c>
      <c r="AA558" s="66">
        <v>0</v>
      </c>
      <c r="AB558" s="67">
        <v>0</v>
      </c>
      <c r="AC558" s="67">
        <v>0</v>
      </c>
      <c r="AD558" s="67">
        <v>0</v>
      </c>
      <c r="AE558" s="67">
        <v>0</v>
      </c>
      <c r="AF558" s="66">
        <v>0</v>
      </c>
      <c r="AG558" s="67">
        <v>0</v>
      </c>
      <c r="AH558" s="67">
        <v>0</v>
      </c>
      <c r="AI558" s="67">
        <v>0</v>
      </c>
      <c r="AJ558" s="67">
        <v>0</v>
      </c>
      <c r="AK558" s="68" t="s">
        <v>25</v>
      </c>
    </row>
  </sheetData>
  <sortState ref="A3:AK558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241" r:id="rId1" display="https://fbref.com/en/players/774cf58b/Max-Aarons" xr:uid="{8D5EE1DD-8191-4A5F-AA27-0680115A437E}"/>
    <hyperlink ref="C241" r:id="rId2" display="https://fbref.com/en/country/ENG/England-Football" xr:uid="{C88C705B-2ECA-4044-940E-7F02E47DD6DF}"/>
    <hyperlink ref="E241" r:id="rId3" display="https://fbref.com/en/squads/4ba7cbea/Bournemouth-Stats" xr:uid="{5BB03FEA-4C1A-48F6-800F-E47AD042DF16}"/>
    <hyperlink ref="AK241" r:id="rId4" display="https://fbref.com/en/players/774cf58b/matchlogs/2023-2024/summary/Max-Aarons-Match-Logs" xr:uid="{77D0A9F0-C112-4FC7-B07F-C26A18D151D4}"/>
    <hyperlink ref="B395" r:id="rId5" display="https://fbref.com/en/players/77816c91/Benie-Adama-Traore" xr:uid="{89C00CE3-AA8D-4A85-8957-1A3CF6F1A815}"/>
    <hyperlink ref="C395" r:id="rId6" display="https://fbref.com/en/country/CIV/Cote-dIvoire-Football" xr:uid="{A2E56524-B3E5-4D4B-9250-79B662B07263}"/>
    <hyperlink ref="E395" r:id="rId7" display="https://fbref.com/en/squads/1df6b87e/Sheffield-United-Stats" xr:uid="{024A8A05-2C84-493E-AA82-983595763DCD}"/>
    <hyperlink ref="AK395" r:id="rId8" display="https://fbref.com/en/players/77816c91/matchlogs/2023-2024/summary/Benie-Adama-Traore-Match-Logs" xr:uid="{419EC8F4-F4DE-49E0-B43D-94DED6D33E27}"/>
    <hyperlink ref="B511" r:id="rId9" display="https://fbref.com/en/players/2b09d998/Tyler-Adams" xr:uid="{943617C4-BD16-4269-872E-D2076281E18A}"/>
    <hyperlink ref="C511" r:id="rId10" display="https://fbref.com/en/country/USA/United-States-Football" xr:uid="{DA5A4C69-81D8-43D8-B5B5-DDE07C6338F9}"/>
    <hyperlink ref="E511" r:id="rId11" display="https://fbref.com/en/squads/4ba7cbea/Bournemouth-Stats" xr:uid="{CC31E918-F22B-44AF-A620-F874AF3F7082}"/>
    <hyperlink ref="AK511" r:id="rId12" display="https://fbref.com/en/players/2b09d998/matchlogs/2023-2024/summary/Tyler-Adams-Match-Logs" xr:uid="{368DBC5C-91C0-45EE-B11F-63519EA17291}"/>
    <hyperlink ref="B242" r:id="rId13" display="https://fbref.com/en/players/c81d773d/Tosin-Adarabioyo" xr:uid="{4E25E136-4561-4653-9D01-35F1FA6ED521}"/>
    <hyperlink ref="C242" r:id="rId14" display="https://fbref.com/en/country/ENG/England-Football" xr:uid="{C097436F-722F-4F0F-A884-83ED59353B66}"/>
    <hyperlink ref="E242" r:id="rId15" display="https://fbref.com/en/squads/fd962109/Fulham-Stats" xr:uid="{B609E941-BFF4-473E-A602-5527ED3545E6}"/>
    <hyperlink ref="AK242" r:id="rId16" display="https://fbref.com/en/players/c81d773d/matchlogs/2023-2024/summary/Tosin-Adarabioyo-Match-Logs" xr:uid="{B96AAB22-F312-4D5A-AA7C-5C208A766A16}"/>
    <hyperlink ref="B226" r:id="rId17" display="https://fbref.com/en/players/0480ebc7/Elijah-Adebayo" xr:uid="{0C2798C2-B6F5-486A-B0AB-84BE6D1A79C8}"/>
    <hyperlink ref="C226" r:id="rId18" display="https://fbref.com/en/country/ENG/England-Football" xr:uid="{D4C2FEAE-5D19-440B-AF8E-AFBF0ACD22A9}"/>
    <hyperlink ref="E226" r:id="rId19" display="https://fbref.com/en/squads/e297cd13/Luton-Town-Stats" xr:uid="{47BCA592-1E6A-4B55-8177-6E8F5E8D15D1}"/>
    <hyperlink ref="AK226" r:id="rId20" display="https://fbref.com/en/players/0480ebc7/matchlogs/2023-2024/summary/Elijah-Adebayo-Match-Logs" xr:uid="{7BBC71AD-CA97-4C51-9645-39A088673124}"/>
    <hyperlink ref="B169" r:id="rId21" display="https://fbref.com/en/players/4dcec659/Simon-Adingra" xr:uid="{764CE08C-0EA4-4390-81E5-280D16F79FDE}"/>
    <hyperlink ref="C169" r:id="rId22" display="https://fbref.com/en/country/CIV/Cote-dIvoire-Football" xr:uid="{AC61E6FE-13B7-4B9C-AD8E-0F82F952DE60}"/>
    <hyperlink ref="E169" r:id="rId23" display="https://fbref.com/en/squads/d07537b9/Brighton-and-Hove-Albion-Stats" xr:uid="{12102E29-966C-4123-8892-DBBC99272398}"/>
    <hyperlink ref="AK169" r:id="rId24" display="https://fbref.com/en/players/4dcec659/matchlogs/2023-2024/summary/Simon-Adingra-Match-Logs" xr:uid="{6F706D23-47DD-4AA3-8E71-08845EED0D57}"/>
    <hyperlink ref="B124" r:id="rId25" display="https://fbref.com/en/players/288e1e13/Nayef-Aguerd" xr:uid="{D182792F-3A26-4626-97CF-5D841C476F79}"/>
    <hyperlink ref="C124" r:id="rId26" display="https://fbref.com/en/country/MAR/Morocco-Football" xr:uid="{7A394F40-3D70-466C-8459-B9B08023FD6C}"/>
    <hyperlink ref="E124" r:id="rId27" display="https://fbref.com/en/squads/7c21e445/West-Ham-United-Stats" xr:uid="{4E2006AC-7133-4144-BF5F-C77E476021CE}"/>
    <hyperlink ref="AK124" r:id="rId28" display="https://fbref.com/en/players/288e1e13/matchlogs/2023-2024/summary/Nayef-Aguerd-Match-Logs" xr:uid="{2E4D0118-FED4-421B-AB7F-59F97A78A1CD}"/>
    <hyperlink ref="B539" r:id="rId29" display="https://fbref.com/en/players/938fa024/Brandon-Aguilera" xr:uid="{AC8009BB-772E-48E7-B0AA-708BBF80AB81}"/>
    <hyperlink ref="C539" r:id="rId30" display="https://fbref.com/en/country/CRC/Costa-Rica-Football" xr:uid="{74BCD9B5-F56A-4712-81BE-67316E348869}"/>
    <hyperlink ref="E539" r:id="rId31" display="https://fbref.com/en/squads/e4a775cb/Nottingham-Forest-Stats" xr:uid="{80E5F315-3C56-4671-9975-73E07738A344}"/>
    <hyperlink ref="AK539" r:id="rId32" display="https://fbref.com/en/players/938fa024/matchlogs/2023-2024/summary/Brandon-Aguilera-Match-Logs" xr:uid="{8CA374B9-CA83-4CF6-B44F-3F90313C87CA}"/>
    <hyperlink ref="B424" r:id="rId33" display="https://fbref.com/en/players/a6c58494/Naouirou-Ahamada" xr:uid="{6D2D1011-1731-4E9D-87D9-10044FEB7321}"/>
    <hyperlink ref="C424" r:id="rId34" display="https://fbref.com/en/country/FRA/France-Football" xr:uid="{156FDD0A-FBAB-466E-88B6-1D32F6EAFD4E}"/>
    <hyperlink ref="E424" r:id="rId35" display="https://fbref.com/en/squads/47c64c55/Crystal-Palace-Stats" xr:uid="{A69910A6-F73A-4B40-A765-5B073637AAF8}"/>
    <hyperlink ref="AK424" r:id="rId36" display="https://fbref.com/en/players/a6c58494/matchlogs/2023-2024/summary/Naouirou-Ahamada-Match-Logs" xr:uid="{46611E99-8261-436D-AE1A-EA8DB123D327}"/>
    <hyperlink ref="B105" r:id="rId37" display="https://fbref.com/en/players/eab957a3/Anel-Ahmedhodzic" xr:uid="{878851C0-86CC-4709-945D-03F08A9277C6}"/>
    <hyperlink ref="C105" r:id="rId38" display="https://fbref.com/en/country/BIH/Bosnia-and-Herzegovina-Football" xr:uid="{A238805A-46AE-4CA5-AB23-E1B35A967233}"/>
    <hyperlink ref="E105" r:id="rId39" display="https://fbref.com/en/squads/1df6b87e/Sheffield-United-Stats" xr:uid="{394F38F3-1F53-4C04-AB2A-558BA608506A}"/>
    <hyperlink ref="AK105" r:id="rId40" display="https://fbref.com/en/players/eab957a3/matchlogs/2023-2024/summary/Anel-Ahmedhodzic-Match-Logs" xr:uid="{E66E6F2E-391A-4FDF-A9FC-35658F83BB35}"/>
    <hyperlink ref="B267" r:id="rId41" display="https://fbref.com/en/players/246d153b/Ola-Aina" xr:uid="{01A743CA-253C-444A-9AAC-232151FBAF8A}"/>
    <hyperlink ref="C267" r:id="rId42" display="https://fbref.com/en/country/NGA/Nigeria-Football" xr:uid="{88537215-1634-42B5-8562-C88207F9E19F}"/>
    <hyperlink ref="E267" r:id="rId43" display="https://fbref.com/en/squads/e4a775cb/Nottingham-Forest-Stats" xr:uid="{4E1B2789-B3D7-4CEC-8A78-457925CF6C0B}"/>
    <hyperlink ref="AK267" r:id="rId44" display="https://fbref.com/en/players/246d153b/matchlogs/2023-2024/summary/Ola-Aina-Match-Logs" xr:uid="{D33CE39B-5AA7-48A4-BFEC-CE8A3D5E20E0}"/>
    <hyperlink ref="B137" r:id="rId45" display="https://fbref.com/en/players/9b398aea/Rayan-Ait-Nouri" xr:uid="{F38EDB6B-909D-4E96-B624-DA0607B3596C}"/>
    <hyperlink ref="C137" r:id="rId46" display="https://fbref.com/en/country/ALG/Algeria-Football" xr:uid="{987C6F6A-8717-40C7-934E-9F2CBB92F17B}"/>
    <hyperlink ref="E137" r:id="rId47" display="https://fbref.com/en/squads/8cec06e1/Wolverhampton-Wanderers-Stats" xr:uid="{E3532EE2-12F5-4630-B7B4-DDE685DB60FD}"/>
    <hyperlink ref="AK137" r:id="rId48" display="https://fbref.com/en/players/9b398aea/matchlogs/2023-2024/summary/Rayan-Ait-Nouri-Match-Logs" xr:uid="{22D89306-D11A-48EB-92F6-B6C39F6FBEC2}"/>
    <hyperlink ref="B213" r:id="rId49" display="https://fbref.com/en/players/a8c0acb7/Kristoffer-Ajer" xr:uid="{0DAF6CED-FD47-4B1F-8CA1-88C26DBB1884}"/>
    <hyperlink ref="C213" r:id="rId50" display="https://fbref.com/en/country/NOR/Norway-Football" xr:uid="{2D0736FF-B0CE-4D66-9139-837F052588D4}"/>
    <hyperlink ref="E213" r:id="rId51" display="https://fbref.com/en/squads/cd051869/Brentford-Stats" xr:uid="{91AB0706-E773-4E00-A46E-6565EE31548C}"/>
    <hyperlink ref="AK213" r:id="rId52" display="https://fbref.com/en/players/a8c0acb7/matchlogs/2023-2024/summary/Kristoffer-Ajer-Match-Logs" xr:uid="{944D3C7B-57FF-4BB2-9455-77168C762E79}"/>
    <hyperlink ref="B139" r:id="rId53" display="https://fbref.com/en/players/89ac64a6/Manuel-Akanji" xr:uid="{EA76EB87-98C6-47BA-8552-0C0AEF7B276A}"/>
    <hyperlink ref="C139" r:id="rId54" display="https://fbref.com/en/country/SUI/Switzerland-Football" xr:uid="{3ED44C9D-66E7-4440-B485-F58491BC79B7}"/>
    <hyperlink ref="E139" r:id="rId55" display="https://fbref.com/en/squads/b8fd03ef/Manchester-City-Stats" xr:uid="{89358254-97AD-44EF-A280-EE12B3825C05}"/>
    <hyperlink ref="AK139" r:id="rId56" display="https://fbref.com/en/players/89ac64a6/matchlogs/2023-2024/summary/Manuel-Akanji-Match-Logs" xr:uid="{C331082D-823A-4687-8296-8AAD7A03F19E}"/>
    <hyperlink ref="B134" r:id="rId57" display="https://fbref.com/en/players/eaeca114/Nathan-Ake" xr:uid="{672F45F8-8FC0-4867-B4F8-F5136BEE68A9}"/>
    <hyperlink ref="C134" r:id="rId58" display="https://fbref.com/en/country/NED/Netherlands-Football" xr:uid="{E02A9E83-AB0C-492F-B7D8-481BEB4E87F2}"/>
    <hyperlink ref="E134" r:id="rId59" display="https://fbref.com/en/squads/b8fd03ef/Manchester-City-Stats" xr:uid="{7FB68B32-9DD6-4AF3-9FB8-F851A1B68F5D}"/>
    <hyperlink ref="AK134" r:id="rId60" display="https://fbref.com/en/players/eaeca114/matchlogs/2023-2024/summary/Nathan-Ake-Match-Logs" xr:uid="{D7D25169-4E28-4838-BB5C-4EB65E03032C}"/>
    <hyperlink ref="B536" r:id="rId61" display="https://fbref.com/en/players/77e84962/Thiago-Alcantara" xr:uid="{05F7D855-2A25-4889-9048-7A40CA1CCC02}"/>
    <hyperlink ref="C536" r:id="rId62" display="https://fbref.com/en/country/ESP/Spain-Football" xr:uid="{B12CFD0F-68B6-4423-BB8D-B7331A1926B4}"/>
    <hyperlink ref="E536" r:id="rId63" display="https://fbref.com/en/squads/822bd0ba/Liverpool-Stats" xr:uid="{6401EFF5-05FE-4A1D-B282-49D15031FCDE}"/>
    <hyperlink ref="AK536" r:id="rId64" display="https://fbref.com/en/players/77e84962/matchlogs/2023-2024/summary/Thiago-Alcantara-Match-Logs" xr:uid="{E6F78C41-E3BA-4EB2-A5F3-845E1AC7BF81}"/>
    <hyperlink ref="B144" r:id="rId65" display="https://fbref.com/en/players/cd1acf9d/Trent-Alexander-Arnold" xr:uid="{984346B3-D92B-463C-9CC8-66A278878038}"/>
    <hyperlink ref="C144" r:id="rId66" display="https://fbref.com/en/country/ENG/England-Football" xr:uid="{6B45560F-750C-4F16-951C-72BF0445F29B}"/>
    <hyperlink ref="E144" r:id="rId67" display="https://fbref.com/en/squads/822bd0ba/Liverpool-Stats" xr:uid="{2BB0582C-0704-4356-9F08-0057849524CA}"/>
    <hyperlink ref="AK144" r:id="rId68" display="https://fbref.com/en/players/cd1acf9d/matchlogs/2023-2024/summary/Trent-Alexander-Arnold-Match-Logs" xr:uid="{672E8D65-1FD7-4520-8BA8-DA29A864B911}"/>
    <hyperlink ref="B95" r:id="rId69" display="https://fbref.com/en/players/7a2e46a8/Alisson" xr:uid="{29523F58-D497-4F95-A894-14D14867E605}"/>
    <hyperlink ref="C95" r:id="rId70" display="https://fbref.com/en/country/BRA/Brazil-Football" xr:uid="{01A293FD-0D0C-4E7E-8941-0E7F0B3827C9}"/>
    <hyperlink ref="E95" r:id="rId71" display="https://fbref.com/en/squads/822bd0ba/Liverpool-Stats" xr:uid="{C2832C03-BB70-4EB5-A20A-3179841E47C6}"/>
    <hyperlink ref="AK95" r:id="rId72" display="https://fbref.com/en/players/7a2e46a8/matchlogs/2023-2024/summary/Alisson-Match-Logs" xr:uid="{AD8D38D6-DD76-42B4-94E1-663EBC1DC579}"/>
    <hyperlink ref="B106" r:id="rId73" display="https://fbref.com/en/players/862a1c15/Miguel-Almiron" xr:uid="{7988DF97-0750-4AED-96D9-EFC486DC88C9}"/>
    <hyperlink ref="C106" r:id="rId74" display="https://fbref.com/en/country/PAR/Paraguay-Football" xr:uid="{8FA9B67D-62F3-4AAE-A741-86E45966C062}"/>
    <hyperlink ref="E106" r:id="rId75" display="https://fbref.com/en/squads/b2b47a98/Newcastle-United-Stats" xr:uid="{D3F7A9C1-A2DF-4F83-92F7-CC290F5F732A}"/>
    <hyperlink ref="AK106" r:id="rId76" display="https://fbref.com/en/players/862a1c15/matchlogs/2023-2024/summary/Miguel-Almiron-Match-Logs" xr:uid="{1B948DCE-73E8-439C-94FE-3DEF008BB853}"/>
    <hyperlink ref="B97" r:id="rId77" display="https://fbref.com/en/players/8b3ab7ad/Edson-Alvarez" xr:uid="{9BF3B5A8-74B6-4018-B963-2AC7B6AE38AB}"/>
    <hyperlink ref="C97" r:id="rId78" display="https://fbref.com/en/country/MEX/Mexico-Football" xr:uid="{781FB2C2-B059-4C2E-8A22-392948486827}"/>
    <hyperlink ref="E97" r:id="rId79" display="https://fbref.com/en/squads/7c21e445/West-Ham-United-Stats" xr:uid="{7F17925A-C836-495E-897C-F0374525764D}"/>
    <hyperlink ref="AK97" r:id="rId80" display="https://fbref.com/en/players/8b3ab7ad/matchlogs/2023-2024/summary/Edson-Alvarez-Match-Logs" xr:uid="{C5D0D21C-E3D7-4DD6-8502-9F46BFC36B2B}"/>
    <hyperlink ref="B50" r:id="rId81" display="https://fbref.com/en/players/15ab5a2b/Julian-Alvarez" xr:uid="{B89539A2-6233-490A-AC71-02F59351C214}"/>
    <hyperlink ref="C50" r:id="rId82" display="https://fbref.com/en/country/ARG/Argentina-Football" xr:uid="{6FE13CCA-0F50-4991-87F5-FD0C6A560FB4}"/>
    <hyperlink ref="E50" r:id="rId83" display="https://fbref.com/en/squads/b8fd03ef/Manchester-City-Stats" xr:uid="{E232F56A-DC66-4D8B-B36A-1CD8EE6C88B6}"/>
    <hyperlink ref="AK50" r:id="rId84" display="https://fbref.com/en/players/15ab5a2b/matchlogs/2023-2024/summary/Julian-Alvarez-Match-Logs" xr:uid="{EDA67D4A-E58F-4AF5-AEDA-C00619222710}"/>
    <hyperlink ref="B126" r:id="rId85" display="https://fbref.com/en/players/2ee5b0c9/Zeki-Amdouni" xr:uid="{0C9243D9-0CB3-409A-8EAC-61E4FFEFA359}"/>
    <hyperlink ref="C126" r:id="rId86" display="https://fbref.com/en/country/SUI/Switzerland-Football" xr:uid="{33E25233-5459-4C8D-94BF-58BFA2A112C4}"/>
    <hyperlink ref="E126" r:id="rId87" display="https://fbref.com/en/squads/943e8050/Burnley-Stats" xr:uid="{DC4E798B-D632-460B-9058-4AE409B9F60C}"/>
    <hyperlink ref="AK126" r:id="rId88" display="https://fbref.com/en/players/2ee5b0c9/matchlogs/2023-2024/summary/Zeki-Amdouni-Match-Logs" xr:uid="{81BCFFA2-B3B5-4277-97FD-50F247CE5C53}"/>
    <hyperlink ref="B332" r:id="rId89" display="https://fbref.com/en/players/5a2cb25d/Sofyan-Amrabat" xr:uid="{FA65477F-481F-4C7D-BD31-BAF7D2534D73}"/>
    <hyperlink ref="C332" r:id="rId90" display="https://fbref.com/en/country/MAR/Morocco-Football" xr:uid="{476D54DE-C8E9-4078-8A6C-7F2E23DEDCAF}"/>
    <hyperlink ref="E332" r:id="rId91" display="https://fbref.com/en/squads/19538871/Manchester-United-Stats" xr:uid="{D45BF6F8-496B-4A63-B19E-120D9E920AE0}"/>
    <hyperlink ref="AK332" r:id="rId92" display="https://fbref.com/en/players/5a2cb25d/matchlogs/2023-2024/summary/Sofyan-Amrabat-Match-Logs" xr:uid="{FB1CC6CD-EE49-42A1-8C08-83FBF29BCEBC}"/>
    <hyperlink ref="B11" r:id="rId93" display="https://fbref.com/en/players/e34fc66d/Joachim-Andersen" xr:uid="{BB171F02-3596-4BF1-B424-C93FC78A0122}"/>
    <hyperlink ref="C11" r:id="rId94" display="https://fbref.com/en/country/DEN/Denmark-Football" xr:uid="{AE42C15D-1E87-47FC-9BBD-AEE44601511D}"/>
    <hyperlink ref="E11" r:id="rId95" display="https://fbref.com/en/squads/47c64c55/Crystal-Palace-Stats" xr:uid="{72366DF8-F0D3-4E8F-A59C-EB49CD1273C1}"/>
    <hyperlink ref="AK11" r:id="rId96" display="https://fbref.com/en/players/e34fc66d/matchlogs/2023-2024/summary/Joachim-Andersen-Match-Logs" xr:uid="{893A378A-603B-4BA6-80AA-40E03637B1B9}"/>
    <hyperlink ref="B377" r:id="rId97" display="https://fbref.com/en/players/de31038e/Elliot-Anderson" xr:uid="{38FC0A59-0E1F-4310-8766-F967BE2FCB61}"/>
    <hyperlink ref="C377" r:id="rId98" display="https://fbref.com/en/country/SCO/Scotland-Football" xr:uid="{D0CAD0F1-4585-4728-9FB3-4B8F3F09C378}"/>
    <hyperlink ref="E377" r:id="rId99" display="https://fbref.com/en/squads/b2b47a98/Newcastle-United-Stats" xr:uid="{DBE667F1-8E5A-4277-B0B6-70A3CDC5C844}"/>
    <hyperlink ref="AK377" r:id="rId100" display="https://fbref.com/en/players/de31038e/matchlogs/2023-2024/summary/Elliot-Anderson-Match-Logs" xr:uid="{067DCEDD-29D8-483B-BEF3-03EB6491E73B}"/>
    <hyperlink ref="B452" r:id="rId101" display="https://fbref.com/en/players/e4238fb1/Jaidon-Anthony" xr:uid="{5DC75EAC-07C2-4E21-92C3-E7AB854E8F38}"/>
    <hyperlink ref="C452" r:id="rId102" display="https://fbref.com/en/country/ENG/England-Football" xr:uid="{2D3EED36-B0F5-46C7-8EA4-4E9286A326AD}"/>
    <hyperlink ref="E452" r:id="rId103" display="https://fbref.com/en/squads/4ba7cbea/Bournemouth-Stats" xr:uid="{F087F70A-26C3-40FA-ACF6-B019E6236C3D}"/>
    <hyperlink ref="AK452" r:id="rId104" display="https://fbref.com/en/players/e4238fb1/matchlogs/2023-2024/summary/Jaidon-Anthony-Match-Logs" xr:uid="{FB39978C-B9E4-4009-BE04-BA0F7942098C}"/>
    <hyperlink ref="B274" r:id="rId105" display="https://fbref.com/en/players/ac05f970/Michail-Antonio" xr:uid="{97994B4C-E536-4224-8324-4FF384CDAE60}"/>
    <hyperlink ref="C274" r:id="rId106" display="https://fbref.com/en/country/JAM/Jamaica-Football" xr:uid="{02B019B4-2DB9-4F46-9680-40A2004871E7}"/>
    <hyperlink ref="E274" r:id="rId107" display="https://fbref.com/en/squads/7c21e445/West-Ham-United-Stats" xr:uid="{E94064F3-0265-402D-96EC-175FDCD97F7B}"/>
    <hyperlink ref="AK274" r:id="rId108" display="https://fbref.com/en/players/ac05f970/matchlogs/2023-2024/summary/Michail-Antonio-Match-Logs" xr:uid="{95822C99-714B-4D0C-A244-C92300782621}"/>
    <hyperlink ref="B278" r:id="rId109" display="https://fbref.com/en/players/99127249/Antony" xr:uid="{3501980D-05E5-4985-82CE-AEA62B89C218}"/>
    <hyperlink ref="C278" r:id="rId110" display="https://fbref.com/en/country/BRA/Brazil-Football" xr:uid="{35D7C3BF-8770-42B3-B00B-0C1E1D58511E}"/>
    <hyperlink ref="E278" r:id="rId111" display="https://fbref.com/en/squads/19538871/Manchester-United-Stats" xr:uid="{99A27725-A15C-4122-ACEC-FCABFDC75E01}"/>
    <hyperlink ref="AK278" r:id="rId112" display="https://fbref.com/en/players/99127249/matchlogs/2023-2024/summary/Antony-Match-Logs" xr:uid="{82C998E1-5889-4CA0-9301-B179516B6D4E}"/>
    <hyperlink ref="B471" r:id="rId113" display="https://fbref.com/en/players/afe1a491/Oliver-Arblaster" xr:uid="{B92ADBDA-E0F9-441F-8E88-A472DD4C3239}"/>
    <hyperlink ref="C471" r:id="rId114" display="https://fbref.com/en/country/ENG/England-Football" xr:uid="{C86A06E6-19F3-4745-9E33-6C624720109B}"/>
    <hyperlink ref="E471" r:id="rId115" display="https://fbref.com/en/squads/1df6b87e/Sheffield-United-Stats" xr:uid="{2BD23B4E-7B49-4282-A5E8-F5EC19AC0AA5}"/>
    <hyperlink ref="AK471" r:id="rId116" display="https://fbref.com/en/players/afe1a491/matchlogs/2023-2024/summary/Oliver-Arblaster-Match-Logs" xr:uid="{28D4406B-721D-458D-A2D1-4E6C8C76BD5B}"/>
    <hyperlink ref="B167" r:id="rId117" display="https://fbref.com/en/players/05e8ca6d/Cameron-Archer" xr:uid="{06B69BC1-D517-4D30-A0A3-73E35DAC9B6C}"/>
    <hyperlink ref="C167" r:id="rId118" display="https://fbref.com/en/country/ENG/England-Football" xr:uid="{BEA6DC98-0595-4942-BB45-A6A523F8B5C4}"/>
    <hyperlink ref="E167" r:id="rId119" display="https://fbref.com/en/squads/1df6b87e/Sheffield-United-Stats" xr:uid="{8F1BCA62-855C-48A1-AF21-69E4A9D4B395}"/>
    <hyperlink ref="AK167" r:id="rId120" display="https://fbref.com/en/players/05e8ca6d/matchlogs/2023-2024/summary/Cameron-Archer-Match-Logs" xr:uid="{7539B4A5-AFF6-49F1-8E5E-AE5A7AB4DFD1}"/>
    <hyperlink ref="B537" r:id="rId121" display="https://fbref.com/en/players/05e8ca6d/Cameron-Archer" xr:uid="{B512B133-6B73-4647-AAD9-D062E28826FA}"/>
    <hyperlink ref="C537" r:id="rId122" display="https://fbref.com/en/country/ENG/England-Football" xr:uid="{B9016EF8-37AE-4EB2-9421-8F2A00DF9D90}"/>
    <hyperlink ref="E537" r:id="rId123" display="https://fbref.com/en/squads/8602292d/Aston-Villa-Stats" xr:uid="{D673FF3E-24DF-4D77-993F-9E55B997E625}"/>
    <hyperlink ref="AK537" r:id="rId124" display="https://fbref.com/en/players/05e8ca6d/matchlogs/2023-2024/summary/Cameron-Archer-Match-Logs" xr:uid="{B560EBAE-1BB6-4A47-9A4F-389D219711BD}"/>
    <hyperlink ref="B48" r:id="rId125" display="https://fbref.com/en/players/2f965a72/Alphonse-Areola" xr:uid="{BB3CB4FD-4DF1-4F1B-BC16-9BCD4AD63C1F}"/>
    <hyperlink ref="C48" r:id="rId126" display="https://fbref.com/en/country/FRA/France-Football" xr:uid="{34FD8A66-F9A5-41B5-ADD8-8B1DC5922B8D}"/>
    <hyperlink ref="E48" r:id="rId127" display="https://fbref.com/en/squads/7c21e445/West-Ham-United-Stats" xr:uid="{BB96D53E-1925-43A9-9C40-DD0AF17CFB60}"/>
    <hyperlink ref="AK48" r:id="rId128" display="https://fbref.com/en/players/2f965a72/matchlogs/2023-2024/summary/Alphonse-Areola-Match-Logs" xr:uid="{18FE9A0D-D87B-4131-A0EE-5EE6ADBF927B}"/>
    <hyperlink ref="B351" r:id="rId129" display="https://fbref.com/en/players/b026bbf6/Lorenz-Assignon" xr:uid="{CAA047EB-9262-446F-A385-0C4E115D918C}"/>
    <hyperlink ref="C351" r:id="rId130" display="https://fbref.com/en/country/TOG/Togo-Football" xr:uid="{AA060866-C4FD-4F15-BBD5-35564F439856}"/>
    <hyperlink ref="E351" r:id="rId131" display="https://fbref.com/en/squads/943e8050/Burnley-Stats" xr:uid="{2C48A02D-D9BB-44FC-83A5-3E9FA5E3A183}"/>
    <hyperlink ref="AK351" r:id="rId132" display="https://fbref.com/en/players/b026bbf6/matchlogs/2023-2024/summary/Lorenz-Assignon-Match-Logs" xr:uid="{E400677B-E4E5-485D-82CD-812C65EFECBA}"/>
    <hyperlink ref="B299" r:id="rId133" display="https://fbref.com/en/players/5c2b4f07/Serge-Aurier" xr:uid="{E8ADAD98-C9B4-47A3-8BC3-D74B17835D47}"/>
    <hyperlink ref="C299" r:id="rId134" display="https://fbref.com/en/country/CIV/Cote-dIvoire-Football" xr:uid="{96EE7CB9-91BE-4A23-A3D2-0CA3B8446E9C}"/>
    <hyperlink ref="E299" r:id="rId135" display="https://fbref.com/en/squads/e4a775cb/Nottingham-Forest-Stats" xr:uid="{C6714AAB-CEBD-4D1F-A6FC-F264DAC55733}"/>
    <hyperlink ref="AK299" r:id="rId136" display="https://fbref.com/en/players/5c2b4f07/matchlogs/2023-2024/summary/Serge-Aurier-Match-Logs" xr:uid="{E61FB5AC-AA8B-4B96-B55C-FB0F9D5929DA}"/>
    <hyperlink ref="B256" r:id="rId137" display="https://fbref.com/en/players/e5478b87/Taiwo-Awoniyi" xr:uid="{EBA439A1-920E-44F9-A049-2EDC06C21E66}"/>
    <hyperlink ref="C256" r:id="rId138" display="https://fbref.com/en/country/NGA/Nigeria-Football" xr:uid="{7A9D9A32-06DD-4E93-88B8-219B78DA32F7}"/>
    <hyperlink ref="E256" r:id="rId139" display="https://fbref.com/en/squads/e4a775cb/Nottingham-Forest-Stats" xr:uid="{80E56783-7D7F-4DD3-9B62-979150AEE7DC}"/>
    <hyperlink ref="AK256" r:id="rId140" display="https://fbref.com/en/players/e5478b87/matchlogs/2023-2024/summary/Taiwo-Awoniyi-Match-Logs" xr:uid="{D355D787-7D9B-4610-BE31-B091CB259375}"/>
    <hyperlink ref="B63" r:id="rId141" display="https://fbref.com/en/players/da052c14/Jordan-Ayew" xr:uid="{79A4B687-6235-4894-902E-D05392D2058D}"/>
    <hyperlink ref="C63" r:id="rId142" display="https://fbref.com/en/country/GHA/Ghana-Football" xr:uid="{CB409AA6-2B91-4066-AA4C-023D0FF4C3A6}"/>
    <hyperlink ref="E63" r:id="rId143" display="https://fbref.com/en/squads/47c64c55/Crystal-Palace-Stats" xr:uid="{135D3628-1B05-43BD-8FA6-A930AD569A09}"/>
    <hyperlink ref="AK63" r:id="rId144" display="https://fbref.com/en/players/da052c14/matchlogs/2023-2024/summary/Jordan-Ayew-Match-Logs" xr:uid="{663844F9-75FC-4B19-9918-690C2BDFF31D}"/>
    <hyperlink ref="B343" r:id="rId145" display="https://fbref.com/en/players/06df8256/Benoit-Badiashile" xr:uid="{7A5CB0E6-A32B-459B-9EA4-DD620A38CFCC}"/>
    <hyperlink ref="C343" r:id="rId146" display="https://fbref.com/en/country/FRA/France-Football" xr:uid="{50B8AE7D-C081-45FD-9D9C-7BF33817ED2F}"/>
    <hyperlink ref="E343" r:id="rId147" display="https://fbref.com/en/squads/cff3d9bb/Chelsea-Stats" xr:uid="{4D3F89B9-6C62-40CA-BDF4-DEBF8EA88FFE}"/>
    <hyperlink ref="AK343" r:id="rId148" display="https://fbref.com/en/players/06df8256/matchlogs/2023-2024/summary/Benoit-Badiashile-Match-Logs" xr:uid="{EE6A45A6-D4D5-44AB-89C8-2940DF0D6D82}"/>
    <hyperlink ref="B180" r:id="rId149" display="https://fbref.com/en/players/3a233281/Leon-Bailey" xr:uid="{3477D32B-15AC-45AE-B6F5-E2AAAFA442EC}"/>
    <hyperlink ref="C180" r:id="rId150" display="https://fbref.com/en/country/JAM/Jamaica-Football" xr:uid="{61E6795C-6431-4F88-A617-EFFC7C468F95}"/>
    <hyperlink ref="E180" r:id="rId151" display="https://fbref.com/en/squads/8602292d/Aston-Villa-Stats" xr:uid="{160FDAF4-1B4A-4398-BADA-195DD0A3213D}"/>
    <hyperlink ref="AK180" r:id="rId152" display="https://fbref.com/en/players/3a233281/matchlogs/2023-2024/summary/Leon-Bailey-Match-Logs" xr:uid="{E259048B-4FC1-4DAD-97D9-F5D3E058E793}"/>
    <hyperlink ref="B271" r:id="rId153" display="https://fbref.com/en/players/394854c4/George-Baldock" xr:uid="{C2A3A5B7-07D8-46EE-A339-A9D07891188F}"/>
    <hyperlink ref="C271" r:id="rId154" display="https://fbref.com/en/country/GRE/Greece-Football" xr:uid="{C828AC35-B115-4C29-88DF-446086D21130}"/>
    <hyperlink ref="E271" r:id="rId155" display="https://fbref.com/en/squads/1df6b87e/Sheffield-United-Stats" xr:uid="{D335D42E-CF4C-4293-96F7-7CE8F47B35E7}"/>
    <hyperlink ref="AK271" r:id="rId156" display="https://fbref.com/en/players/394854c4/matchlogs/2023-2024/summary/George-Baldock-Match-Logs" xr:uid="{1C637042-BB58-48DB-AE88-20610DFAF796}"/>
    <hyperlink ref="B309" r:id="rId157" display="https://fbref.com/en/players/a1390d2f/Carlos-Baleba" xr:uid="{77F2A2D5-964B-414A-A60D-87CB032ACCBC}"/>
    <hyperlink ref="C309" r:id="rId158" display="https://fbref.com/en/country/CMR/Cameroon-Football" xr:uid="{84ED427E-0D4E-422A-91DA-11738202A101}"/>
    <hyperlink ref="E309" r:id="rId159" display="https://fbref.com/en/squads/d07537b9/Brighton-and-Hove-Albion-Stats" xr:uid="{6BDEC44E-5B8E-4488-90DA-C740B1195A0F}"/>
    <hyperlink ref="AK309" r:id="rId160" display="https://fbref.com/en/players/a1390d2f/matchlogs/2023-2024/summary/Carlos-Baleba-Match-Logs" xr:uid="{7C293187-BBFF-4340-8EFC-F3AB6321FDED}"/>
    <hyperlink ref="B494" r:id="rId161" display="https://fbref.com/en/players/f449640d/Fode-Ballo-Toure" xr:uid="{644F8800-1BDD-41F1-90EB-766DBC7C3FE1}"/>
    <hyperlink ref="C494" r:id="rId162" display="https://fbref.com/en/country/SEN/Senegal-Football" xr:uid="{D74F2C0F-CDAC-4319-97B1-960F40D0FA8E}"/>
    <hyperlink ref="E494" r:id="rId163" display="https://fbref.com/en/squads/fd962109/Fulham-Stats" xr:uid="{2831B534-87D3-448B-A91D-BA23CC82330E}"/>
    <hyperlink ref="AK494" r:id="rId164" display="https://fbref.com/en/players/f449640d/matchlogs/2023-2024/summary/Fode-Ballo-Toure-Match-Logs" xr:uid="{32128F3D-44F1-4621-B08A-6779AC1F8C2B}"/>
    <hyperlink ref="B431" r:id="rId165" display="https://fbref.com/en/players/2886c9b5/Shandon-Baptiste" xr:uid="{97059E44-E43F-4CE5-B6C6-AF2113554807}"/>
    <hyperlink ref="C431" r:id="rId166" display="https://fbref.com/en/country/GRN/Grenada-Football" xr:uid="{22BC1A57-C1C7-4BE5-AFF9-2D766FE68850}"/>
    <hyperlink ref="E431" r:id="rId167" display="https://fbref.com/en/squads/cd051869/Brentford-Stats" xr:uid="{06CFBDAC-C829-4741-9B9B-2AC30BF56A1C}"/>
    <hyperlink ref="AK431" r:id="rId168" display="https://fbref.com/en/players/2886c9b5/matchlogs/2023-2024/summary/Shandon-Baptiste-Match-Logs" xr:uid="{18DC2746-F56F-45FA-B9AA-E8B80140E9D8}"/>
    <hyperlink ref="B99" r:id="rId169" display="https://fbref.com/en/players/3a24769f/Ross-Barkley" xr:uid="{3CC7E4A3-E815-4AAF-8302-D4FEA17418BF}"/>
    <hyperlink ref="C99" r:id="rId170" display="https://fbref.com/en/country/ENG/England-Football" xr:uid="{5E07F327-113F-48BD-B712-7D038470F512}"/>
    <hyperlink ref="E99" r:id="rId171" display="https://fbref.com/en/squads/e297cd13/Luton-Town-Stats" xr:uid="{924734E1-2AB2-44AE-B31F-89247CEA5B1B}"/>
    <hyperlink ref="AK99" r:id="rId172" display="https://fbref.com/en/players/3a24769f/matchlogs/2023-2024/summary/Ross-Barkley-Match-Logs" xr:uid="{AA12666E-7EF7-465A-ADB9-DDB32D173686}"/>
    <hyperlink ref="B399" r:id="rId173" display="https://fbref.com/en/players/3ea50f67/Harvey-Barnes" xr:uid="{986B29A2-877A-4800-8F70-6F9838A88557}"/>
    <hyperlink ref="C399" r:id="rId174" display="https://fbref.com/en/country/ENG/England-Football" xr:uid="{870BBF1F-2A8B-4F8D-B926-4EDEBA6B4B75}"/>
    <hyperlink ref="E399" r:id="rId175" display="https://fbref.com/en/squads/b2b47a98/Newcastle-United-Stats" xr:uid="{BC4FD11F-2C03-4BFB-B1C4-156C5DCE04A4}"/>
    <hyperlink ref="AK399" r:id="rId176" display="https://fbref.com/en/players/3ea50f67/matchlogs/2023-2024/summary/Harvey-Barnes-Match-Logs" xr:uid="{4959E09C-812C-4F9C-AA51-BA2B66C36204}"/>
    <hyperlink ref="B402" r:id="rId177" display="https://fbref.com/en/players/1aa84968/Chris-Basham" xr:uid="{AD3DF058-0EFA-4298-BE64-AD5EE8D0FFBF}"/>
    <hyperlink ref="C402" r:id="rId178" display="https://fbref.com/en/country/ENG/England-Football" xr:uid="{BA5B6C71-209D-49AA-982D-35D59FC0C633}"/>
    <hyperlink ref="E402" r:id="rId179" display="https://fbref.com/en/squads/1df6b87e/Sheffield-United-Stats" xr:uid="{F0BA339C-1868-4665-B627-245387BD57DC}"/>
    <hyperlink ref="AK402" r:id="rId180" display="https://fbref.com/en/players/1aa84968/matchlogs/2023-2024/summary/Chris-Basham-Match-Logs" xr:uid="{300E62B2-4E4D-4B18-8149-C0981B54DC83}"/>
    <hyperlink ref="B179" r:id="rId181" display="https://fbref.com/en/players/a36524bf/Calvin-Bassey" xr:uid="{CAAABFEB-93FA-4D2A-84E3-DDD1AFC0542A}"/>
    <hyperlink ref="C179" r:id="rId182" display="https://fbref.com/en/country/NGA/Nigeria-Football" xr:uid="{8AC09C13-6569-445B-ABAA-0F0B57725503}"/>
    <hyperlink ref="E179" r:id="rId183" display="https://fbref.com/en/squads/fd962109/Fulham-Stats" xr:uid="{E576A0A1-94CC-4BB5-993A-4C6072C2EF18}"/>
    <hyperlink ref="AK179" r:id="rId184" display="https://fbref.com/en/players/a36524bf/matchlogs/2023-2024/summary/Calvin-Bassey-Match-Logs" xr:uid="{B00A27EF-0CA6-4A4E-9D0D-CA262D6523A7}"/>
    <hyperlink ref="B533" r:id="rId185" display="https://fbref.com/en/players/a011a1e9/Owen-Beck" xr:uid="{B755922B-8828-4642-9C85-904118622803}"/>
    <hyperlink ref="C533" r:id="rId186" display="https://fbref.com/en/country/WAL/Wales-Football" xr:uid="{6826CAC5-87FE-4402-BBEA-B1A813686B43}"/>
    <hyperlink ref="E533" r:id="rId187" display="https://fbref.com/en/squads/822bd0ba/Liverpool-Stats" xr:uid="{431E435E-EE1B-4CDD-9E61-54E697832A10}"/>
    <hyperlink ref="AK533" r:id="rId188" display="https://fbref.com/en/players/a011a1e9/matchlogs/2023-2024/summary/Owen-Beck-Match-Logs" xr:uid="{EB551E07-7FB7-488E-B720-EEFC9D47DC1B}"/>
    <hyperlink ref="B547" r:id="rId189" display="https://fbref.com/en/players/50dc94ce/Donny-van-de-Beek" xr:uid="{73948CF8-1F90-4C43-925D-DB36AEE8AFE8}"/>
    <hyperlink ref="C547" r:id="rId190" display="https://fbref.com/en/country/NED/Netherlands-Football" xr:uid="{C396921E-C930-4A3F-AE63-CF1055DF1F8D}"/>
    <hyperlink ref="E547" r:id="rId191" display="https://fbref.com/en/squads/19538871/Manchester-United-Stats" xr:uid="{1358FD12-9BE4-4685-9999-E95DA984E053}"/>
    <hyperlink ref="AK547" r:id="rId192" display="https://fbref.com/en/players/50dc94ce/matchlogs/2023-2024/summary/Donny-van-de-Beek-Match-Logs" xr:uid="{B3642483-016E-4B4B-B77B-63F15761E92B}"/>
    <hyperlink ref="B136" r:id="rId193" display="https://fbref.com/en/players/399e9474/Amarii-Bell" xr:uid="{03498EEE-B445-4D7E-A946-F5408A1EB5C9}"/>
    <hyperlink ref="C136" r:id="rId194" display="https://fbref.com/en/country/JAM/Jamaica-Football" xr:uid="{4945E239-B2DC-44C3-BC59-11F5BF8108B0}"/>
    <hyperlink ref="E136" r:id="rId195" display="https://fbref.com/en/squads/e297cd13/Luton-Town-Stats" xr:uid="{3004E3AF-7A6F-4787-BB74-4BC57893FD27}"/>
    <hyperlink ref="AK136" r:id="rId196" display="https://fbref.com/en/players/399e9474/matchlogs/2023-2024/summary/Amarii-Bell-Match-Logs" xr:uid="{58961D8D-E48D-4325-84F9-58C30CF5826B}"/>
    <hyperlink ref="B303" r:id="rId197" display="https://fbref.com/en/players/10f0fdd3/Jean-Ricner-Bellegarde" xr:uid="{CC3C12F2-FB2B-492B-B8DF-FF10818D9A31}"/>
    <hyperlink ref="C303" r:id="rId198" display="https://fbref.com/en/country/FRA/France-Football" xr:uid="{787BDB1D-DF52-4ED9-A4F4-565B4BA3F273}"/>
    <hyperlink ref="E303" r:id="rId199" display="https://fbref.com/en/squads/8cec06e1/Wolverhampton-Wanderers-Stats" xr:uid="{ED118620-92CC-447C-9253-25920AA1C599}"/>
    <hyperlink ref="AK303" r:id="rId200" display="https://fbref.com/en/players/10f0fdd3/matchlogs/2023-2024/summary/Jean-Ricner-Bellegarde-Match-Logs" xr:uid="{DCAB8671-66D8-4C28-80E9-B15394F9C596}"/>
    <hyperlink ref="B397" r:id="rId201" display="https://fbref.com/en/players/9ade9ce1/Anis-Ben-Slimane" xr:uid="{3FA4B2D1-FB3D-47B5-857B-B6B967962F3C}"/>
    <hyperlink ref="C397" r:id="rId202" display="https://fbref.com/en/country/TUN/Tunisia-Football" xr:uid="{094A65F7-F843-4BC3-9B59-543BDABBC411}"/>
    <hyperlink ref="E397" r:id="rId203" display="https://fbref.com/en/squads/1df6b87e/Sheffield-United-Stats" xr:uid="{9AAFDAC9-8B5E-4944-90D1-75664D1B39E0}"/>
    <hyperlink ref="AK397" r:id="rId204" display="https://fbref.com/en/players/9ade9ce1/matchlogs/2023-2024/summary/Anis-Ben-Slimane-Match-Logs" xr:uid="{354162F4-52DE-4DA7-AA0E-B5F82595DF35}"/>
    <hyperlink ref="B335" r:id="rId205" display="https://fbref.com/en/players/5a04fd92/Said-Benrahma" xr:uid="{F2D054A9-BE96-467A-986E-5C320DB1C576}"/>
    <hyperlink ref="C335" r:id="rId206" display="https://fbref.com/en/country/ALG/Algeria-Football" xr:uid="{C2C08059-D6D1-4717-81BE-F88FA1000F99}"/>
    <hyperlink ref="E335" r:id="rId207" display="https://fbref.com/en/squads/7c21e445/West-Ham-United-Stats" xr:uid="{7693F3BB-B4AE-4FE2-959A-8D3E61D92D24}"/>
    <hyperlink ref="AK335" r:id="rId208" display="https://fbref.com/en/players/5a04fd92/matchlogs/2023-2024/summary/Said-Benrahma-Match-Logs" xr:uid="{250CE67A-716C-4152-965D-F2E7AEB99760}"/>
    <hyperlink ref="B354" r:id="rId209" display="https://fbref.com/en/players/3b8674e6/Rodrigo-Bentancur" xr:uid="{BFE91897-A2DA-45F6-BEF8-D8B906F6B952}"/>
    <hyperlink ref="C354" r:id="rId210" display="https://fbref.com/en/country/URU/Uruguay-Football" xr:uid="{3A7BFAFD-B5BF-4070-A3BE-85B8F272653E}"/>
    <hyperlink ref="E354" r:id="rId211" display="https://fbref.com/en/squads/361ca564/Tottenham-Hotspur-Stats" xr:uid="{31B6164A-1512-4B8A-8482-84F58092A81B}"/>
    <hyperlink ref="AK354" r:id="rId212" display="https://fbref.com/en/players/3b8674e6/matchlogs/2023-2024/summary/Rodrigo-Bentancur-Match-Logs" xr:uid="{573545A7-D79E-4C29-A193-B63DA5D791F0}"/>
    <hyperlink ref="B410" r:id="rId213" display="https://fbref.com/en/players/68db6358/Daniel-Bentley" xr:uid="{FE9D3F13-1F70-4984-8DD6-3679DEE1DCC3}"/>
    <hyperlink ref="C410" r:id="rId214" display="https://fbref.com/en/country/ENG/England-Football" xr:uid="{D6F4249C-BA4C-4D96-B2FB-D0B04A6DFB9F}"/>
    <hyperlink ref="E410" r:id="rId215" display="https://fbref.com/en/squads/8cec06e1/Wolverhampton-Wanderers-Stats" xr:uid="{4018F11C-3C47-4C3C-A88B-5BA8A4B0DFA7}"/>
    <hyperlink ref="AK410" r:id="rId216" display="https://fbref.com/en/players/68db6358/matchlogs/2023-2024/summary/Daniel-Bentley-Match-Logs" xr:uid="{679B0679-08FF-435F-B699-B1E82BA8F0F4}"/>
    <hyperlink ref="B252" r:id="rId217" display="https://fbref.com/en/players/f72293fc/Johann-Berg-Gudmundsson" xr:uid="{5ADFC24E-D1A0-4F94-A8A3-A3B5C48A5F68}"/>
    <hyperlink ref="C252" r:id="rId218" display="https://fbref.com/en/country/ISL/Iceland-Football" xr:uid="{D73FD594-E17B-48E6-9C60-8F93249FBC16}"/>
    <hyperlink ref="E252" r:id="rId219" display="https://fbref.com/en/squads/943e8050/Burnley-Stats" xr:uid="{8A380CE0-DF76-453C-9B42-FB2EB5EE0D9D}"/>
    <hyperlink ref="AK252" r:id="rId220" display="https://fbref.com/en/players/f72293fc/matchlogs/2023-2024/summary/Johann-Berg-Gudmundsson-Match-Logs" xr:uid="{341F91AF-5E8D-4A64-916C-7E60871234EF}"/>
    <hyperlink ref="B67" r:id="rId221" display="https://fbref.com/en/players/d0b6129f/Sander-Berge" xr:uid="{9380776F-7B70-465F-852D-84535BD0D3CB}"/>
    <hyperlink ref="C67" r:id="rId222" display="https://fbref.com/en/country/NOR/Norway-Football" xr:uid="{BF273CEF-BED7-4F33-9E39-28302E3CBADB}"/>
    <hyperlink ref="E67" r:id="rId223" display="https://fbref.com/en/squads/943e8050/Burnley-Stats" xr:uid="{6FF84202-4476-49FD-BE64-D9DDADF7496A}"/>
    <hyperlink ref="AK67" r:id="rId224" display="https://fbref.com/en/players/d0b6129f/matchlogs/2023-2024/summary/Sander-Berge-Match-Logs" xr:uid="{E8AE11DD-7B0E-496B-9F1C-9B51675036CB}"/>
    <hyperlink ref="B489" r:id="rId225" display="https://fbref.com/en/players/2aaadf33/Luke-Berry" xr:uid="{4A662692-C0EE-4623-9817-D70310EABC3E}"/>
    <hyperlink ref="C489" r:id="rId226" display="https://fbref.com/en/country/ENG/England-Football" xr:uid="{F8A1691F-ED45-4B79-A6F3-B5D465A9A315}"/>
    <hyperlink ref="E489" r:id="rId227" display="https://fbref.com/en/squads/e297cd13/Luton-Town-Stats" xr:uid="{E553A336-79DD-40ED-9C7E-DB01BB9CA224}"/>
    <hyperlink ref="AK489" r:id="rId228" display="https://fbref.com/en/players/2aaadf33/matchlogs/2023-2024/summary/Luke-Berry-Match-Logs" xr:uid="{1E465751-34D9-4B6C-9273-14B9A5B7F76F}"/>
    <hyperlink ref="B311" r:id="rId229" display="https://fbref.com/en/players/ed5c0319/Beto" xr:uid="{C47C8E71-6527-480D-8DFE-C00268D27BE9}"/>
    <hyperlink ref="C311" r:id="rId230" display="https://fbref.com/en/country/GNB/Guinea-Bissau-Football" xr:uid="{F00A64BA-D5C1-4410-9DEA-A5539688BA04}"/>
    <hyperlink ref="E311" r:id="rId231" display="https://fbref.com/en/squads/d3fd31cc/Everton-Stats" xr:uid="{E391C32E-457D-4F79-9B0F-13B9FC4DB2A9}"/>
    <hyperlink ref="AK311" r:id="rId232" display="https://fbref.com/en/players/ed5c0319/matchlogs/2023-2024/summary/Beto-Match-Logs" xr:uid="{A082E52C-B317-4297-818C-C66EF35B33A2}"/>
    <hyperlink ref="B209" r:id="rId233" display="https://fbref.com/en/players/9af1f9ff/Jordan-Beyer" xr:uid="{8B49CB44-579E-43F9-B420-021544711968}"/>
    <hyperlink ref="C209" r:id="rId234" display="https://fbref.com/en/country/GER/Germany-Football" xr:uid="{90AF4F49-0AB5-4814-8827-D589733A9665}"/>
    <hyperlink ref="E209" r:id="rId235" display="https://fbref.com/en/squads/943e8050/Burnley-Stats" xr:uid="{9D193E46-2036-47E3-B265-4B3E98189D30}"/>
    <hyperlink ref="AK209" r:id="rId236" display="https://fbref.com/en/players/9af1f9ff/matchlogs/2023-2024/summary/Jordan-Beyer-Match-Logs" xr:uid="{402FC9D3-1DA9-472C-840B-92A384D89335}"/>
    <hyperlink ref="B207" r:id="rId237" display="https://fbref.com/en/players/d328a254/Philip-Billing" xr:uid="{ECB31AD1-D61F-497B-BCEC-EF15094FBB54}"/>
    <hyperlink ref="C207" r:id="rId238" display="https://fbref.com/en/country/DEN/Denmark-Football" xr:uid="{59B6226A-4503-4BAB-B989-851536242B06}"/>
    <hyperlink ref="E207" r:id="rId239" display="https://fbref.com/en/squads/4ba7cbea/Bournemouth-Stats" xr:uid="{1382BFA2-F095-4512-B70E-692C018D792D}"/>
    <hyperlink ref="AK207" r:id="rId240" display="https://fbref.com/en/players/d328a254/matchlogs/2023-2024/summary/Philip-Billing-Match-Logs" xr:uid="{C93A3BC9-28A2-42B1-BA04-C1BD62DD6875}"/>
    <hyperlink ref="B161" r:id="rId241" display="https://fbref.com/en/players/6c203af0/Yves-Bissouma" xr:uid="{C319C93E-966D-46BC-9979-FAE5383D110F}"/>
    <hyperlink ref="C161" r:id="rId242" display="https://fbref.com/en/country/MLI/Mali-Football" xr:uid="{A9BEEFE7-6F23-487C-AD1E-F304790F7B73}"/>
    <hyperlink ref="E161" r:id="rId243" display="https://fbref.com/en/squads/361ca564/Tottenham-Hotspur-Stats" xr:uid="{15EE8791-B0FF-4557-B0CE-09E0136A767B}"/>
    <hyperlink ref="AK161" r:id="rId244" display="https://fbref.com/en/players/6c203af0/matchlogs/2023-2024/summary/Yves-Bissouma-Match-Logs" xr:uid="{A584C251-8B05-44CB-9762-FBD13CD945CA}"/>
    <hyperlink ref="B518" r:id="rId245" display="https://fbref.com/en/players/4c5835e6/Benicio-Boaitey" xr:uid="{095DFED9-B5F5-488E-BC25-71F11D7A9106}"/>
    <hyperlink ref="C518" r:id="rId246" display="https://fbref.com/en/country/ENG/England-Football" xr:uid="{AE00A74A-7FEC-43D4-BF2F-A3A3A7130154}"/>
    <hyperlink ref="E518" r:id="rId247" display="https://fbref.com/en/squads/d07537b9/Brighton-and-Hove-Albion-Stats" xr:uid="{D73CC93D-C4B6-4D93-A372-F6FD7258B748}"/>
    <hyperlink ref="AK518" r:id="rId248" display="https://fbref.com/en/players/4c5835e6/matchlogs/2023-2024/summary/Benicio-Boaitey-Match-Logs" xr:uid="{BDFC7F6A-F337-44F8-9D78-9794FDE280A4}"/>
    <hyperlink ref="B444" r:id="rId249" display="https://fbref.com/en/players/eed2427e/Oscar-Bobb" xr:uid="{BEFD6929-2646-4D05-9DCB-C15B4D88FDD3}"/>
    <hyperlink ref="C444" r:id="rId250" display="https://fbref.com/en/country/NOR/Norway-Football" xr:uid="{EE9AD020-BFBD-4784-BDEC-92F1D66FD70B}"/>
    <hyperlink ref="E444" r:id="rId251" display="https://fbref.com/en/squads/b8fd03ef/Manchester-City-Stats" xr:uid="{D936F348-6452-41E7-9182-A01B897B9CD8}"/>
    <hyperlink ref="AK444" r:id="rId252" display="https://fbref.com/en/players/eed2427e/matchlogs/2023-2024/summary/Oscar-Bobb-Match-Logs" xr:uid="{682C17D0-B55B-4043-9DE6-04738A25360E}"/>
    <hyperlink ref="B90" r:id="rId253" display="https://fbref.com/en/players/ae5019e6/Jayden-Bogle" xr:uid="{E8BDF429-2107-4409-B34B-7FF8BA01E248}"/>
    <hyperlink ref="C90" r:id="rId254" display="https://fbref.com/en/country/ENG/England-Football" xr:uid="{7A5A258F-91FA-48ED-8CCB-220D25AFC9C6}"/>
    <hyperlink ref="E90" r:id="rId255" display="https://fbref.com/en/squads/1df6b87e/Sheffield-United-Stats" xr:uid="{5E25F6C1-B73F-40C8-82CC-183B55FA7356}"/>
    <hyperlink ref="AK90" r:id="rId256" display="https://fbref.com/en/players/ae5019e6/matchlogs/2023-2024/summary/Jayden-Bogle-Match-Logs" xr:uid="{D5C36319-5728-4497-AF4C-32E76EDF7DBA}"/>
    <hyperlink ref="B264" r:id="rId257" display="https://fbref.com/en/players/a4ac4b8f/Willy-Boly" xr:uid="{CC61FD7A-2A88-4CDA-8C47-B3BB02131F8F}"/>
    <hyperlink ref="C264" r:id="rId258" display="https://fbref.com/en/country/CIV/Cote-dIvoire-Football" xr:uid="{182036B7-FC1E-4A49-B95E-921A7D25DBC7}"/>
    <hyperlink ref="E264" r:id="rId259" display="https://fbref.com/en/squads/e4a775cb/Nottingham-Forest-Stats" xr:uid="{5BF415C7-FB5B-4394-8824-370BB476ECD7}"/>
    <hyperlink ref="AK264" r:id="rId260" display="https://fbref.com/en/players/a4ac4b8f/matchlogs/2023-2024/summary/Willy-Boly-Match-Logs" xr:uid="{F1BB9470-70E9-453F-BEBE-F83F400F691E}"/>
    <hyperlink ref="B187" r:id="rId261" display="https://fbref.com/en/players/ccce7025/Sven-Botman" xr:uid="{6B3FE0E0-9E80-448F-9936-57B03F313A9E}"/>
    <hyperlink ref="C187" r:id="rId262" display="https://fbref.com/en/country/NED/Netherlands-Football" xr:uid="{23697B32-3DA0-40B2-A473-359B8F9E07AF}"/>
    <hyperlink ref="E187" r:id="rId263" display="https://fbref.com/en/squads/b2b47a98/Newcastle-United-Stats" xr:uid="{EEF3DB3C-EE8C-4D62-A4A0-9DEC0BC8082C}"/>
    <hyperlink ref="AK187" r:id="rId264" display="https://fbref.com/en/players/ccce7025/matchlogs/2023-2024/summary/Sven-Botman-Match-Logs" xr:uid="{DB1B88BF-4CA8-476B-B75C-8029AB4B4138}"/>
    <hyperlink ref="B19" r:id="rId265" display="https://fbref.com/en/players/79c84d1c/Jarrod-Bowen" xr:uid="{A53AE162-9735-4F79-9370-E6D2BF2AE30A}"/>
    <hyperlink ref="C19" r:id="rId266" display="https://fbref.com/en/country/ENG/England-Football" xr:uid="{EFC62DFB-F142-4E65-9432-211BF1CA7C9A}"/>
    <hyperlink ref="E19" r:id="rId267" display="https://fbref.com/en/squads/7c21e445/West-Ham-United-Stats" xr:uid="{AF22FB3E-8AD9-4608-8CCD-87FD4B1D7413}"/>
    <hyperlink ref="AK19" r:id="rId268" display="https://fbref.com/en/players/79c84d1c/matchlogs/2023-2024/summary/Jarrod-Bowen-Match-Logs" xr:uid="{D33C2040-8D03-4175-89FF-2897563DF981}"/>
    <hyperlink ref="B373" r:id="rId269" display="https://fbref.com/en/players/bbd67769/Conor-Bradley" xr:uid="{5CAA3307-08F5-45EE-9300-4F2177A2082F}"/>
    <hyperlink ref="C373" r:id="rId270" display="https://fbref.com/en/country/NIR/Northern-Ireland-Football" xr:uid="{2D306D8F-B715-4F1E-92FA-651E2209DCEB}"/>
    <hyperlink ref="E373" r:id="rId271" display="https://fbref.com/en/squads/822bd0ba/Liverpool-Stats" xr:uid="{D40E80A4-7D0A-4BF3-B335-22480C6EF891}"/>
    <hyperlink ref="AK373" r:id="rId272" display="https://fbref.com/en/players/bbd67769/matchlogs/2023-2024/summary/Conor-Bradley-Match-Logs" xr:uid="{BA11328F-7E79-4FD2-8A49-FAAAAC8C6BB3}"/>
    <hyperlink ref="B41" r:id="rId273" display="https://fbref.com/en/players/c1949191/Jarrad-Branthwaite" xr:uid="{A5B3FB78-6C51-4243-834F-95A0D38CC018}"/>
    <hyperlink ref="C41" r:id="rId274" display="https://fbref.com/en/country/ENG/England-Football" xr:uid="{99C5815A-8AAC-486D-91EC-EBBFA5D6F10E}"/>
    <hyperlink ref="E41" r:id="rId275" display="https://fbref.com/en/squads/d3fd31cc/Everton-Stats" xr:uid="{E09FD25B-B6A8-4845-B90C-39967F774778}"/>
    <hyperlink ref="AK41" r:id="rId276" display="https://fbref.com/en/players/c1949191/matchlogs/2023-2024/summary/Jarrad-Branthwaite-Match-Logs" xr:uid="{2ACEFD30-98B1-462C-B83F-723D856EF520}"/>
    <hyperlink ref="B421" r:id="rId277" display="https://fbref.com/en/players/57827369/Ben-Brereton" xr:uid="{A587CA11-327F-456B-B684-0408615C9A45}"/>
    <hyperlink ref="C421" r:id="rId278" display="https://fbref.com/en/country/CHI/Chile-Football" xr:uid="{49AFCD08-E179-4D8B-9B19-CE0727EDEF9B}"/>
    <hyperlink ref="E421" r:id="rId279" display="https://fbref.com/en/squads/1df6b87e/Sheffield-United-Stats" xr:uid="{2AF3F87F-028F-4AFE-81BB-59A248CEC9DD}"/>
    <hyperlink ref="AK421" r:id="rId280" display="https://fbref.com/en/players/57827369/matchlogs/2023-2024/summary/Ben-Brereton-Match-Logs" xr:uid="{A861C418-8920-40FD-B2D6-8E295EB8A53C}"/>
    <hyperlink ref="B408" r:id="rId281" display="https://fbref.com/en/players/30e81a88/Rhian-Brewster" xr:uid="{9B195144-3607-49F4-B7F0-DF18FB692E3E}"/>
    <hyperlink ref="C408" r:id="rId282" display="https://fbref.com/en/country/ENG/England-Football" xr:uid="{42C4E2C0-47FF-451B-9569-3B86E7CEA86A}"/>
    <hyperlink ref="E408" r:id="rId283" display="https://fbref.com/en/squads/1df6b87e/Sheffield-United-Stats" xr:uid="{762BC6F8-D313-4C21-AF47-7ACD70647B16}"/>
    <hyperlink ref="AK408" r:id="rId284" display="https://fbref.com/en/players/30e81a88/matchlogs/2023-2024/summary/Rhian-Brewster-Match-Logs" xr:uid="{A0A5D89A-F901-4F2E-A95D-A7E6F0AD056E}"/>
    <hyperlink ref="B368" r:id="rId285" display="https://fbref.com/en/players/97220da2/Armando-Broja" xr:uid="{9C50CE3E-4B3C-4A93-A365-0CA3C8F03140}"/>
    <hyperlink ref="C368" r:id="rId286" display="https://fbref.com/en/country/ALB/Albania-Football" xr:uid="{E57A4D23-03A1-495C-861B-98F49DD94249}"/>
    <hyperlink ref="E368" r:id="rId287" display="https://fbref.com/en/squads/cff3d9bb/Chelsea-Stats" xr:uid="{459FBAE1-67DB-4D8F-958F-12EF93C50EB2}"/>
    <hyperlink ref="AK368" r:id="rId288" display="https://fbref.com/en/players/97220da2/matchlogs/2023-2024/summary/Armando-Broja-Match-Logs" xr:uid="{3BC1B9A1-8FF0-4DC0-A94F-87167406D68C}"/>
    <hyperlink ref="B496" r:id="rId289" display="https://fbref.com/en/players/97220da2/Armando-Broja" xr:uid="{181A3BC5-78CF-4FE4-8855-15C267C5F62E}"/>
    <hyperlink ref="C496" r:id="rId290" display="https://fbref.com/en/country/ALB/Albania-Football" xr:uid="{B9AB7494-913D-402D-9EFA-56668ADBD4CB}"/>
    <hyperlink ref="E496" r:id="rId291" display="https://fbref.com/en/squads/fd962109/Fulham-Stats" xr:uid="{4EAEFFF3-3FFD-4C3A-9A88-A012E4ED36F7}"/>
    <hyperlink ref="AK496" r:id="rId292" display="https://fbref.com/en/players/97220da2/matchlogs/2023-2024/summary/Armando-Broja-Match-Logs" xr:uid="{98BC9FA5-11E7-47B5-A4F4-0323FFE3A832}"/>
    <hyperlink ref="B330" r:id="rId293" display="https://fbref.com/en/players/5f346071/Andre-Brooks" xr:uid="{9BCE0BD4-4CED-4D28-A0A9-74920B2201C0}"/>
    <hyperlink ref="C330" r:id="rId294" display="https://fbref.com/en/country/ENG/England-Football" xr:uid="{438B248B-86B7-4D8B-80A0-D84331EDCDD0}"/>
    <hyperlink ref="E330" r:id="rId295" display="https://fbref.com/en/squads/1df6b87e/Sheffield-United-Stats" xr:uid="{6C6BC8D6-0BF2-4A09-B1D3-82D11757C847}"/>
    <hyperlink ref="AK330" r:id="rId296" display="https://fbref.com/en/players/5f346071/matchlogs/2023-2024/summary/Andre-Brooks-Match-Logs" xr:uid="{ABA49009-E499-40B6-B168-118CD15F237C}"/>
    <hyperlink ref="B413" r:id="rId297" display="https://fbref.com/en/players/dc4cae05/David-Brooks" xr:uid="{BBAF7BA2-E192-4C7F-AB9F-7587CBACE528}"/>
    <hyperlink ref="C413" r:id="rId298" display="https://fbref.com/en/country/WAL/Wales-Football" xr:uid="{B3D36DF5-1430-4EF3-9B32-92F77037E9E0}"/>
    <hyperlink ref="E413" r:id="rId299" display="https://fbref.com/en/squads/4ba7cbea/Bournemouth-Stats" xr:uid="{645B8D58-E76A-44D9-916C-82EBF757D961}"/>
    <hyperlink ref="AK413" r:id="rId300" display="https://fbref.com/en/players/dc4cae05/matchlogs/2023-2024/summary/David-Brooks-Match-Logs" xr:uid="{14B1ABCC-E61D-46AC-90D6-D28DEDFDE672}"/>
    <hyperlink ref="B258" r:id="rId301" display="https://fbref.com/en/players/ca18c8f1/Jacob-Brown" xr:uid="{CBFB4B88-179B-4F7F-86FC-57E5858F8362}"/>
    <hyperlink ref="C258" r:id="rId302" display="https://fbref.com/en/country/SCO/Scotland-Football" xr:uid="{521405AC-23AC-447E-8A95-66E00E9407EB}"/>
    <hyperlink ref="E258" r:id="rId303" display="https://fbref.com/en/squads/e297cd13/Luton-Town-Stats" xr:uid="{5CD09209-2B0E-40DC-BD00-BD62CD43B26E}"/>
    <hyperlink ref="AK258" r:id="rId304" display="https://fbref.com/en/players/ca18c8f1/matchlogs/2023-2024/summary/Jacob-Brown-Match-Logs" xr:uid="{C0A88B8D-129B-42E0-996D-EEA1F6D7133D}"/>
    <hyperlink ref="B73" r:id="rId305" display="https://fbref.com/en/players/47369df8/Josh-Brownhill" xr:uid="{CE369D0E-A094-403E-90DB-0004A627F022}"/>
    <hyperlink ref="C73" r:id="rId306" display="https://fbref.com/en/country/ENG/England-Football" xr:uid="{8824A5D2-82C5-46D7-BF5B-CC908C7CBEC4}"/>
    <hyperlink ref="E73" r:id="rId307" display="https://fbref.com/en/squads/943e8050/Burnley-Stats" xr:uid="{B14647A5-4CB7-4E9A-9CCC-87D1B89075D4}"/>
    <hyperlink ref="AK73" r:id="rId308" display="https://fbref.com/en/players/47369df8/matchlogs/2023-2024/summary/Josh-Brownhill-Match-Logs" xr:uid="{1A951659-76C8-4692-8F45-5DA26EA306C1}"/>
    <hyperlink ref="B336" r:id="rId309" display="https://fbref.com/en/players/4e204552/Jacob-Bruun-Larsen" xr:uid="{3CCAAB31-7D7B-4A88-9A33-643A52D18545}"/>
    <hyperlink ref="C336" r:id="rId310" display="https://fbref.com/en/country/DEN/Denmark-Football" xr:uid="{01A9AA12-0613-4FFD-A81F-901F5797A560}"/>
    <hyperlink ref="E336" r:id="rId311" display="https://fbref.com/en/squads/943e8050/Burnley-Stats" xr:uid="{C32BB547-1AA8-4976-A93A-BF4397659EFA}"/>
    <hyperlink ref="AK336" r:id="rId312" display="https://fbref.com/en/players/4e204552/matchlogs/2023-2024/summary/Jacob-Bruun-Larsen-Match-Logs" xr:uid="{9880A7B9-DDF5-4204-8D9A-A760D8C25D22}"/>
    <hyperlink ref="B378" r:id="rId313" display="https://fbref.com/en/players/bfc3b3a0/Hugo-Bueno" xr:uid="{DEE7D81F-9239-4B55-9E67-E5EB0170A6E5}"/>
    <hyperlink ref="C378" r:id="rId314" display="https://fbref.com/en/country/ESP/Spain-Football" xr:uid="{BBB7FBF4-E8A4-4689-8C9F-EC37A333D1AC}"/>
    <hyperlink ref="E378" r:id="rId315" display="https://fbref.com/en/squads/8cec06e1/Wolverhampton-Wanderers-Stats" xr:uid="{7DD15E8C-B24D-4FC0-8C3A-0480E5A25991}"/>
    <hyperlink ref="AK378" r:id="rId316" display="https://fbref.com/en/players/bfc3b3a0/matchlogs/2023-2024/summary/Hugo-Bueno-Match-Logs" xr:uid="{A1F079BE-2C3E-43BC-A46B-38FEF5143A2E}"/>
    <hyperlink ref="B411" r:id="rId317" display="https://fbref.com/en/players/edc98fac/Santiago-Bueno" xr:uid="{55FFC3AF-3466-4B66-8580-E9446F227B3A}"/>
    <hyperlink ref="C411" r:id="rId318" display="https://fbref.com/en/country/URU/Uruguay-Football" xr:uid="{15A04B87-F14F-4DEB-A190-CFF82AD11904}"/>
    <hyperlink ref="E411" r:id="rId319" display="https://fbref.com/en/squads/8cec06e1/Wolverhampton-Wanderers-Stats" xr:uid="{AEA088E2-A0B2-4CF1-B631-44D3E8840AFA}"/>
    <hyperlink ref="AK411" r:id="rId320" display="https://fbref.com/en/players/edc98fac/matchlogs/2023-2024/summary/Santiago-Bueno-Match-Logs" xr:uid="{AC4E2D7B-C272-4405-9419-7066A421B86E}"/>
    <hyperlink ref="B280" r:id="rId321" display="https://fbref.com/en/players/468a7a91/Facundo-Buonanotte" xr:uid="{5BA7EA6A-7FC2-42E6-84ED-D14939E5003B}"/>
    <hyperlink ref="C280" r:id="rId322" display="https://fbref.com/en/country/ARG/Argentina-Football" xr:uid="{378B3722-6681-4B41-87BE-1A0E97B0A855}"/>
    <hyperlink ref="E280" r:id="rId323" display="https://fbref.com/en/squads/d07537b9/Brighton-and-Hove-Albion-Stats" xr:uid="{CF879759-8381-49F2-9A63-F39DA5CB6819}"/>
    <hyperlink ref="AK280" r:id="rId324" display="https://fbref.com/en/players/468a7a91/matchlogs/2023-2024/summary/Facundo-Buonanotte-Match-Logs" xr:uid="{C3159286-E980-4DEC-BDFD-48BFC82A8C72}"/>
    <hyperlink ref="B254" r:id="rId325" display="https://fbref.com/en/players/a681b7b7/Reece-Burke" xr:uid="{F4195F0C-DD39-45EB-AD4C-1FF2E2ADA897}"/>
    <hyperlink ref="C254" r:id="rId326" display="https://fbref.com/en/country/ENG/England-Football" xr:uid="{607F9689-9ABC-4E42-B493-959458C61BB1}"/>
    <hyperlink ref="E254" r:id="rId327" display="https://fbref.com/en/squads/e297cd13/Luton-Town-Stats" xr:uid="{3E699704-D222-4505-B5E2-E2D7D437E732}"/>
    <hyperlink ref="AK254" r:id="rId328" display="https://fbref.com/en/players/a681b7b7/matchlogs/2023-2024/summary/Reece-Burke-Match-Logs" xr:uid="{6975AED7-EB29-4704-86DB-12DE3C09502A}"/>
    <hyperlink ref="B109" r:id="rId329" display="https://fbref.com/en/players/b2d31e83/Dan-Burn" xr:uid="{B601DC53-55DA-4D24-9658-55ADEE6BFA6E}"/>
    <hyperlink ref="C109" r:id="rId330" display="https://fbref.com/en/country/ENG/England-Football" xr:uid="{BF913F7E-D74D-4128-A7E7-F0E991F6DAA4}"/>
    <hyperlink ref="E109" r:id="rId331" display="https://fbref.com/en/squads/b2b47a98/Newcastle-United-Stats" xr:uid="{F5F73766-9494-4BDE-B85A-4356CFCB4DA9}"/>
    <hyperlink ref="AK109" r:id="rId332" display="https://fbref.com/en/players/b2d31e83/matchlogs/2023-2024/summary/Dan-Burn-Match-Logs" xr:uid="{7C09BBB9-2B78-431C-921E-0A825E29408A}"/>
    <hyperlink ref="B531" r:id="rId333" display="https://fbref.com/en/players/dab84ad2/Mason-Burstow" xr:uid="{BD53C174-A919-43D7-ADAD-03FBFF3AD752}"/>
    <hyperlink ref="C531" r:id="rId334" display="https://fbref.com/en/country/ENG/England-Football" xr:uid="{BA7A5B5D-536E-444C-B20B-2F39D974D32E}"/>
    <hyperlink ref="E531" r:id="rId335" display="https://fbref.com/en/squads/cff3d9bb/Chelsea-Stats" xr:uid="{3EE46059-4549-429C-84D9-233AA13F6065}"/>
    <hyperlink ref="AK531" r:id="rId336" display="https://fbref.com/en/players/dab84ad2/matchlogs/2023-2024/summary/Mason-Burstow-Match-Logs" xr:uid="{CD5040BA-A1A3-4C8F-BEF2-D3A060BECFBD}"/>
    <hyperlink ref="B83" r:id="rId337" display="https://fbref.com/en/players/16264a81/Moises-Caicedo" xr:uid="{55550FEE-E05D-4F44-BE21-6E1ECC29C796}"/>
    <hyperlink ref="C83" r:id="rId338" display="https://fbref.com/en/country/ECU/Ecuador-Football" xr:uid="{61480D15-3C48-41B7-9BA7-31DE2A1DE6BD}"/>
    <hyperlink ref="E83" r:id="rId339" display="https://fbref.com/en/squads/cff3d9bb/Chelsea-Stats" xr:uid="{8E0DC2A2-2209-4083-9FFD-6D6333EF2E01}"/>
    <hyperlink ref="AK83" r:id="rId340" display="https://fbref.com/en/players/16264a81/matchlogs/2023-2024/summary/Moises-Caicedo-Match-Logs" xr:uid="{2EA407CC-C500-43A0-A6DF-CC7A9FACE068}"/>
    <hyperlink ref="B205" r:id="rId341" display="https://fbref.com/en/players/a8748947/Tom-Cairney" xr:uid="{F012328E-6EAE-4BE5-A413-2F9EDE5B45CE}"/>
    <hyperlink ref="C205" r:id="rId342" display="https://fbref.com/en/country/SCO/Scotland-Football" xr:uid="{B7F15624-5F64-49E7-B55A-78CCF384DFED}"/>
    <hyperlink ref="E205" r:id="rId343" display="https://fbref.com/en/squads/fd962109/Fulham-Stats" xr:uid="{ED2058A3-85A0-42DB-AD44-BDFED3C698FD}"/>
    <hyperlink ref="AK205" r:id="rId344" display="https://fbref.com/en/players/a8748947/matchlogs/2023-2024/summary/Tom-Cairney-Match-Logs" xr:uid="{FCDAACFA-8879-4A9D-A28C-4AD0DA2E8D85}"/>
    <hyperlink ref="B148" r:id="rId345" display="https://fbref.com/en/players/59e6e5bf/Dominic-Calvert-Lewin" xr:uid="{65CEE018-FFDA-4BA9-ABAF-055271E8ACE1}"/>
    <hyperlink ref="C148" r:id="rId346" display="https://fbref.com/en/country/ENG/England-Football" xr:uid="{33327082-3F04-49E2-B84E-0C55232F2B8F}"/>
    <hyperlink ref="E148" r:id="rId347" display="https://fbref.com/en/squads/d3fd31cc/Everton-Stats" xr:uid="{2CF063B9-0C98-4C06-85A5-B31C19D99760}"/>
    <hyperlink ref="AK148" r:id="rId348" display="https://fbref.com/en/players/59e6e5bf/matchlogs/2023-2024/summary/Dominic-Calvert-Lewin-Match-Logs" xr:uid="{15E98830-A31B-4CBF-A797-384674F70B60}"/>
    <hyperlink ref="B549" r:id="rId349" display="https://fbref.com/en/players/4506aec5/Thomas-Cannon" xr:uid="{EFC54CD8-DC07-4533-AAE6-4165D424C18A}"/>
    <hyperlink ref="C549" r:id="rId350" display="https://fbref.com/en/country/IRL/Republic-of-Ireland-Football" xr:uid="{DD160C94-7519-40DB-897E-ED5FB366EB16}"/>
    <hyperlink ref="E549" r:id="rId351" display="https://fbref.com/en/squads/d3fd31cc/Everton-Stats" xr:uid="{9FE341D6-B142-41BE-BD24-D52246AC943B}"/>
    <hyperlink ref="AK549" r:id="rId352" display="https://fbref.com/en/players/4506aec5/matchlogs/2023-2024/summary/Thomas-Cannon-Match-Logs" xr:uid="{C3607FB0-E93E-422B-8C0D-90CC484929D9}"/>
    <hyperlink ref="B224" r:id="rId353" display="https://fbref.com/en/players/b4a014b1/Diego-Carlos" xr:uid="{36E17287-976F-41E9-9289-3A04AF9A994C}"/>
    <hyperlink ref="C224" r:id="rId354" display="https://fbref.com/en/country/BRA/Brazil-Football" xr:uid="{5977B293-8A16-42CD-AA53-F96D16BBC2C7}"/>
    <hyperlink ref="E224" r:id="rId355" display="https://fbref.com/en/squads/8602292d/Aston-Villa-Stats" xr:uid="{35A8B526-FDEF-4476-A3BD-9B234FEA5D3D}"/>
    <hyperlink ref="AK224" r:id="rId356" display="https://fbref.com/en/players/b4a014b1/matchlogs/2023-2024/summary/Diego-Carlos-Match-Logs" xr:uid="{2086F59E-5844-4BE5-90AD-3B341E0A2F6D}"/>
    <hyperlink ref="B512" r:id="rId357" display="https://fbref.com/en/players/fb920f3a/Cesare-Casadei" xr:uid="{2349E275-976C-4E79-9F78-5E697ABBBDFB}"/>
    <hyperlink ref="C512" r:id="rId358" display="https://fbref.com/en/country/ITA/Italy-Football" xr:uid="{7CB28FC1-3C73-4A71-9D32-C49568A729E4}"/>
    <hyperlink ref="E512" r:id="rId359" display="https://fbref.com/en/squads/cff3d9bb/Chelsea-Stats" xr:uid="{7C58F666-6C7C-4563-BD37-6869A8F2B5A8}"/>
    <hyperlink ref="AK512" r:id="rId360" display="https://fbref.com/en/players/fb920f3a/matchlogs/2023-2024/summary/Cesare-Casadei-Match-Logs" xr:uid="{58942C5C-4E30-4F54-8825-51922B0AE3E2}"/>
    <hyperlink ref="B219" r:id="rId361" display="https://fbref.com/en/players/4d224fe8/Casemiro" xr:uid="{3CCCB86A-253C-4A3D-8A5B-69DD8FB68C67}"/>
    <hyperlink ref="C219" r:id="rId362" display="https://fbref.com/en/country/BRA/Brazil-Football" xr:uid="{64830840-7C52-42C2-937B-86927CBC9235}"/>
    <hyperlink ref="E219" r:id="rId363" display="https://fbref.com/en/squads/19538871/Manchester-United-Stats" xr:uid="{462CC2F1-C63B-49BF-AEDE-A2225DD5A2AD}"/>
    <hyperlink ref="AK219" r:id="rId364" display="https://fbref.com/en/players/4d224fe8/matchlogs/2023-2024/summary/Casemiro-Match-Logs" xr:uid="{3CD8B8BD-BA00-48F5-B635-DE704643D09C}"/>
    <hyperlink ref="B102" r:id="rId365" display="https://fbref.com/en/players/2389cdc2/Matty-Cash" xr:uid="{1491490A-803B-408A-9B38-D07A4F5EC9F2}"/>
    <hyperlink ref="C102" r:id="rId366" display="https://fbref.com/en/country/POL/Poland-Football" xr:uid="{A5ABF247-3F2A-4849-81A2-C24CB26B9674}"/>
    <hyperlink ref="E102" r:id="rId367" display="https://fbref.com/en/squads/8602292d/Aston-Villa-Stats" xr:uid="{AB9B3997-34FA-486A-AE7B-9CFCF4BA5DD2}"/>
    <hyperlink ref="AK102" r:id="rId368" display="https://fbref.com/en/players/2389cdc2/matchlogs/2023-2024/summary/Matty-Cash-Match-Logs" xr:uid="{5E85C01C-D490-4FC9-A396-08079D7A7C5C}"/>
    <hyperlink ref="B87" r:id="rId369" display="https://fbref.com/en/players/197640fd/Timothy-Castagne" xr:uid="{C5D35B9A-E3AE-4C31-A35F-7587769A8987}"/>
    <hyperlink ref="C87" r:id="rId370" display="https://fbref.com/en/country/BEL/Belgium-Football" xr:uid="{CF48DCFD-739A-4CA9-B858-9DFB655387FE}"/>
    <hyperlink ref="E87" r:id="rId371" display="https://fbref.com/en/squads/fd962109/Fulham-Stats" xr:uid="{978A067F-0E01-4412-8E73-24D0212A9DCF}"/>
    <hyperlink ref="AK87" r:id="rId372" display="https://fbref.com/en/players/197640fd/matchlogs/2023-2024/summary/Timothy-Castagne-Match-Logs" xr:uid="{1A23DC14-9CC2-45CF-A808-B89F86A7DE44}"/>
    <hyperlink ref="B540" r:id="rId373" display="https://fbref.com/en/players/e28868f3/Jonny-Castro" xr:uid="{6AB4624E-E759-4B02-A3AD-F2DAED8084DB}"/>
    <hyperlink ref="C540" r:id="rId374" display="https://fbref.com/en/country/ESP/Spain-Football" xr:uid="{40DF502B-FD29-4CCB-8461-913C9AC1DC29}"/>
    <hyperlink ref="E540" r:id="rId375" display="https://fbref.com/en/squads/8cec06e1/Wolverhampton-Wanderers-Stats" xr:uid="{DE03AAF8-5074-4954-B8E9-FF20A21198FA}"/>
    <hyperlink ref="AK540" r:id="rId376" display="https://fbref.com/en/players/e28868f3/matchlogs/2023-2024/summary/Jonny-Castro-Match-Logs" xr:uid="{AF5ACE4C-BCCE-4CB7-A898-9FEAE8AF30F3}"/>
    <hyperlink ref="B437" r:id="rId377" display="https://fbref.com/en/players/5515376c/Trevoh-Chalobah" xr:uid="{3025AB53-EB29-43D8-AA76-5B4DE8D577A4}"/>
    <hyperlink ref="C437" r:id="rId378" display="https://fbref.com/en/country/ENG/England-Football" xr:uid="{3909EA7A-C255-4370-B9C9-71FC5AF45309}"/>
    <hyperlink ref="E437" r:id="rId379" display="https://fbref.com/en/squads/cff3d9bb/Chelsea-Stats" xr:uid="{E6BCDFC7-3FAF-47EE-AA3A-1E58785FA34E}"/>
    <hyperlink ref="AK437" r:id="rId380" display="https://fbref.com/en/players/5515376c/matchlogs/2023-2024/summary/Trevoh-Chalobah-Match-Logs" xr:uid="{7F910645-DDCD-466B-A7FC-00B928A0E09A}"/>
    <hyperlink ref="B501" r:id="rId381" display="https://fbref.com/en/players/dc6f5bdd/Calum-Chambers" xr:uid="{83D040B3-2D52-4A9E-9470-8A3873147FCF}"/>
    <hyperlink ref="C501" r:id="rId382" display="https://fbref.com/en/country/ENG/England-Football" xr:uid="{A0084501-465E-4B73-B792-B424C494FC4A}"/>
    <hyperlink ref="E501" r:id="rId383" display="https://fbref.com/en/squads/8602292d/Aston-Villa-Stats" xr:uid="{1E5C806C-8CC0-4285-824B-BB156683FE67}"/>
    <hyperlink ref="AK501" r:id="rId384" display="https://fbref.com/en/players/dc6f5bdd/matchlogs/2023-2024/summary/Calum-Chambers-Match-Logs" xr:uid="{4542E68C-95B3-4949-B4E3-E612541BB07C}"/>
    <hyperlink ref="B487" r:id="rId385" display="https://fbref.com/en/players/890f108d/Youssef-Chermiti" xr:uid="{74CEA761-B4CD-443E-AF52-E31890382FC8}"/>
    <hyperlink ref="C487" r:id="rId386" display="https://fbref.com/en/country/POR/Portugal-Football" xr:uid="{7B9D7455-CB8B-4A09-8497-208892074081}"/>
    <hyperlink ref="E487" r:id="rId387" display="https://fbref.com/en/squads/d3fd31cc/Everton-Stats" xr:uid="{E718C703-7D9E-45ED-8672-4F091B89EF5C}"/>
    <hyperlink ref="AK487" r:id="rId388" display="https://fbref.com/en/players/890f108d/matchlogs/2023-2024/summary/Youssef-Chermiti-Match-Logs" xr:uid="{BDF98945-5D4B-40D8-AE3C-59CCA05CBBC7}"/>
    <hyperlink ref="B312" r:id="rId389" display="https://fbref.com/en/players/d2424d1b/Ben-Chilwell" xr:uid="{5B915BAB-7D2C-4DA3-8335-C7A8BABCAC72}"/>
    <hyperlink ref="C312" r:id="rId390" display="https://fbref.com/en/country/ENG/England-Football" xr:uid="{6BBF9296-EEC5-412F-A290-B8332D47F7AC}"/>
    <hyperlink ref="E312" r:id="rId391" display="https://fbref.com/en/squads/cff3d9bb/Chelsea-Stats" xr:uid="{D05E58E7-0AF8-438C-A476-AE47295EF021}"/>
    <hyperlink ref="AK312" r:id="rId392" display="https://fbref.com/en/players/d2424d1b/matchlogs/2023-2024/summary/Ben-Chilwell-Match-Logs" xr:uid="{6A8BC309-9716-4E13-84F6-FF2147991A5F}"/>
    <hyperlink ref="B522" r:id="rId393" display="https://fbref.com/en/players/34721c11/Tawanda-Chirewa" xr:uid="{3050EA3B-BCD6-4AFC-BB3C-CD9A2688F614}"/>
    <hyperlink ref="C522" r:id="rId394" display="https://fbref.com/en/country/ENG/England-Football" xr:uid="{7AB5AC59-6BB9-4A39-91EB-40A80433AED9}"/>
    <hyperlink ref="E522" r:id="rId395" display="https://fbref.com/en/squads/8cec06e1/Wolverhampton-Wanderers-Stats" xr:uid="{FB887B67-6C04-44E6-A47D-704C6065D68F}"/>
    <hyperlink ref="AK522" r:id="rId396" display="https://fbref.com/en/players/34721c11/matchlogs/2023-2024/summary/Tawanda-Chirewa-Match-Logs" xr:uid="{767BB2E5-2DB2-418E-B011-83D9FFEA3EAC}"/>
    <hyperlink ref="B218" r:id="rId397" display="https://fbref.com/en/players/2696b6a9/Tahith-Chong" xr:uid="{1153425C-5266-4E53-A207-D5D9E17629A5}"/>
    <hyperlink ref="C218" r:id="rId398" display="https://fbref.com/en/country/NED/Netherlands-Football" xr:uid="{F537BBA4-9FF1-439F-8B5C-33FD47595E13}"/>
    <hyperlink ref="E218" r:id="rId399" display="https://fbref.com/en/squads/e297cd13/Luton-Town-Stats" xr:uid="{8E44C1DF-B53D-4D22-9800-2704DDC5F092}"/>
    <hyperlink ref="AK218" r:id="rId400" display="https://fbref.com/en/players/2696b6a9/matchlogs/2023-2024/summary/Tahith-Chong-Match-Logs" xr:uid="{9940B8C4-522C-40CE-B311-F06F458AFAA2}"/>
    <hyperlink ref="B51" r:id="rId401" display="https://fbref.com/en/players/26ce2263/Ryan-Christie" xr:uid="{0C0CC19D-0683-4B82-8103-D15633B9F5EA}"/>
    <hyperlink ref="C51" r:id="rId402" display="https://fbref.com/en/country/SCO/Scotland-Football" xr:uid="{7A82F89B-1AA3-44B4-80AE-B66793F8673E}"/>
    <hyperlink ref="E51" r:id="rId403" display="https://fbref.com/en/squads/4ba7cbea/Bournemouth-Stats" xr:uid="{4527537A-0A6E-48CD-AD04-F53C7C20979A}"/>
    <hyperlink ref="AK51" r:id="rId404" display="https://fbref.com/en/players/26ce2263/matchlogs/2023-2024/summary/Ryan-Christie-Match-Logs" xr:uid="{BA7448D0-797C-4AEC-BD4E-E98686B17155}"/>
    <hyperlink ref="B450" r:id="rId405" display="https://fbref.com/en/players/b2f9c73e/Carney-Chukwuemeka" xr:uid="{C7FBF9C7-B57A-4F53-8F00-DA3BD7ABFA6E}"/>
    <hyperlink ref="C450" r:id="rId406" display="https://fbref.com/en/country/ENG/England-Football" xr:uid="{6F3C5EC6-9761-4A49-8437-3FC730F8B983}"/>
    <hyperlink ref="E450" r:id="rId407" display="https://fbref.com/en/squads/cff3d9bb/Chelsea-Stats" xr:uid="{7CDA26BD-3D20-40B8-AB5C-82FA0ED80880}"/>
    <hyperlink ref="AK450" r:id="rId408" display="https://fbref.com/en/players/b2f9c73e/matchlogs/2023-2024/summary/Carney-Chukwuemeka-Match-Logs" xr:uid="{36641C11-D78F-4017-B72B-B43950BED141}"/>
    <hyperlink ref="B480" r:id="rId409" display="https://fbref.com/en/players/73341ace/Bobby-Clark" xr:uid="{9EF2E606-FC65-41A2-B4AD-AAE3AD635510}"/>
    <hyperlink ref="C480" r:id="rId410" display="https://fbref.com/en/country/ENG/England-Football" xr:uid="{13655E7C-4249-42D5-A4DD-27EF1BACA418}"/>
    <hyperlink ref="E480" r:id="rId411" display="https://fbref.com/en/squads/822bd0ba/Liverpool-Stats" xr:uid="{FFD59B1A-0A9E-45CF-9EF1-A807B913E781}"/>
    <hyperlink ref="AK480" r:id="rId412" display="https://fbref.com/en/players/73341ace/matchlogs/2023-2024/summary/Bobby-Clark-Match-Logs" xr:uid="{6474AAA2-0386-45CF-8E34-53B0C2046418}"/>
    <hyperlink ref="B329" r:id="rId413" display="https://fbref.com/en/players/7c5fa6cf/Jordan-Clark" xr:uid="{79E59F64-425E-4282-82B9-DEB918DEA2DB}"/>
    <hyperlink ref="C329" r:id="rId414" display="https://fbref.com/en/country/ENG/England-Football" xr:uid="{4630AB32-C346-4F2E-A191-05900ECEA181}"/>
    <hyperlink ref="E329" r:id="rId415" display="https://fbref.com/en/squads/e297cd13/Luton-Town-Stats" xr:uid="{E2FB907F-EFBF-4902-8904-6A73EA25AC75}"/>
    <hyperlink ref="AK329" r:id="rId416" display="https://fbref.com/en/players/7c5fa6cf/matchlogs/2023-2024/summary/Jordan-Clark-Match-Logs" xr:uid="{4F59463F-4C7A-4E74-859B-A45CA7FFB723}"/>
    <hyperlink ref="B317" r:id="rId417" display="https://fbref.com/en/players/0442183b/Nathaniel-Clyne" xr:uid="{859E9DA2-9C1A-422D-B769-A688D9BB49E7}"/>
    <hyperlink ref="C317" r:id="rId418" display="https://fbref.com/en/country/ENG/England-Football" xr:uid="{575C50D3-2F27-401D-AD41-928EB17852CD}"/>
    <hyperlink ref="E317" r:id="rId419" display="https://fbref.com/en/squads/47c64c55/Crystal-Palace-Stats" xr:uid="{2ABF0163-5C59-4FBC-88E6-05FD0C35AF45}"/>
    <hyperlink ref="AK317" r:id="rId420" display="https://fbref.com/en/players/0442183b/matchlogs/2023-2024/summary/Nathaniel-Clyne-Match-Logs" xr:uid="{E2A6FE37-8CE7-491F-B95E-4DF468629CC3}"/>
    <hyperlink ref="B425" r:id="rId421" display="https://fbref.com/en/players/0420d84f/Seamus-Coleman" xr:uid="{87D0E195-4628-48BD-890E-640D53940231}"/>
    <hyperlink ref="C425" r:id="rId422" display="https://fbref.com/en/country/IRL/Republic-of-Ireland-Football" xr:uid="{D14CAB1A-95DD-4038-A5D5-0906E1EFE5EC}"/>
    <hyperlink ref="E425" r:id="rId423" display="https://fbref.com/en/squads/d3fd31cc/Everton-Stats" xr:uid="{5BAD8F6A-E208-4522-B315-42D7A70CB72C}"/>
    <hyperlink ref="AK425" r:id="rId424" display="https://fbref.com/en/players/0420d84f/matchlogs/2023-2024/summary/Seamus-Coleman-Match-Logs" xr:uid="{6EB6D4EC-615A-4941-B348-C9F9EC51E37A}"/>
    <hyperlink ref="B104" r:id="rId425" display="https://fbref.com/en/players/a8c19eb8/Nathan-Collins" xr:uid="{2126857C-40A7-4058-8D29-51141C93D2B8}"/>
    <hyperlink ref="C104" r:id="rId426" display="https://fbref.com/en/country/IRL/Republic-of-Ireland-Football" xr:uid="{F66C3CD0-40FB-482A-AAC5-0D3F983060C6}"/>
    <hyperlink ref="E104" r:id="rId427" display="https://fbref.com/en/squads/cd051869/Brentford-Stats" xr:uid="{AE9716F1-7C7A-4005-8DB2-6BCDE5B13CD3}"/>
    <hyperlink ref="AK104" r:id="rId428" display="https://fbref.com/en/players/a8c19eb8/matchlogs/2023-2024/summary/Nathan-Collins-Match-Logs" xr:uid="{6A8A1501-2EDD-405B-8CFB-A3CA61767E34}"/>
    <hyperlink ref="B119" r:id="rId429" display="https://fbref.com/en/players/700783e7/Levi-Colwill" xr:uid="{95E9F9E3-C6F4-4F3B-906A-8F9E051EA56F}"/>
    <hyperlink ref="C119" r:id="rId430" display="https://fbref.com/en/country/ENG/England-Football" xr:uid="{783E15E9-47EE-4E4A-BAB4-21F5A6C31CBC}"/>
    <hyperlink ref="E119" r:id="rId431" display="https://fbref.com/en/squads/cff3d9bb/Chelsea-Stats" xr:uid="{1576FC52-11B5-446F-89D4-ADBE7CA32DDC}"/>
    <hyperlink ref="AK119" r:id="rId432" display="https://fbref.com/en/players/700783e7/matchlogs/2023-2024/summary/Levi-Colwill-Match-Logs" xr:uid="{009166FF-6FE9-450B-B0D8-92389A421547}"/>
    <hyperlink ref="B96" r:id="rId433" display="https://fbref.com/en/players/2afc7272/Lewis-Cook" xr:uid="{9D89078C-F79A-4D2C-B0B0-CA65F0391000}"/>
    <hyperlink ref="C96" r:id="rId434" display="https://fbref.com/en/country/ENG/England-Football" xr:uid="{4CAE675A-8B00-4E04-BDDC-D43EDD8309F8}"/>
    <hyperlink ref="E96" r:id="rId435" display="https://fbref.com/en/squads/4ba7cbea/Bournemouth-Stats" xr:uid="{CF92BA15-E4A6-4070-8E5C-422736F7ABB9}"/>
    <hyperlink ref="AK96" r:id="rId436" display="https://fbref.com/en/players/2afc7272/matchlogs/2023-2024/summary/Lewis-Cook-Match-Logs" xr:uid="{8A141931-8C3C-473B-B576-A9BEAAB00FC0}"/>
    <hyperlink ref="B516" r:id="rId437" display="https://fbref.com/en/players/74e12f1e/Jack-Cork" xr:uid="{AC73B07C-98B8-4460-B05D-EF1886821048}"/>
    <hyperlink ref="C516" r:id="rId438" display="https://fbref.com/en/country/ENG/England-Football" xr:uid="{B085EB64-21A0-4053-B6F4-10D27DDAA799}"/>
    <hyperlink ref="E516" r:id="rId439" display="https://fbref.com/en/squads/943e8050/Burnley-Stats" xr:uid="{EA16044C-75DD-4D2E-82AF-336884BB4745}"/>
    <hyperlink ref="AK516" r:id="rId440" display="https://fbref.com/en/players/74e12f1e/matchlogs/2023-2024/summary/Jack-Cork-Match-Logs" xr:uid="{C3574FBE-9B24-4B3E-AB48-A65893A1B650}"/>
    <hyperlink ref="B472" r:id="rId441" display="https://fbref.com/en/players/beb391dd/Maxwel-Cornet" xr:uid="{044BCA28-C46A-4535-A03B-6060DA0DEF36}"/>
    <hyperlink ref="C472" r:id="rId442" display="https://fbref.com/en/country/CIV/Cote-dIvoire-Football" xr:uid="{9C92F242-2F15-4902-874E-FCF3B60CF7FA}"/>
    <hyperlink ref="E472" r:id="rId443" display="https://fbref.com/en/squads/7c21e445/West-Ham-United-Stats" xr:uid="{EFE208E7-40EC-4E92-AD41-D892BF71F640}"/>
    <hyperlink ref="AK472" r:id="rId444" display="https://fbref.com/en/players/beb391dd/matchlogs/2023-2024/summary/Maxwel-Cornet-Match-Logs" xr:uid="{797AB940-85B3-4E09-B9EC-B08E67F5A432}"/>
    <hyperlink ref="B35" r:id="rId445" display="https://fbref.com/en/players/fdf3cb77/Vladimir-Coufal" xr:uid="{12327E03-DA5E-40CC-B419-4B18C154A63B}"/>
    <hyperlink ref="C35" r:id="rId446" display="https://fbref.com/en/country/CZE/Czech-Republic-Football" xr:uid="{71910D64-D713-435F-A8DA-BC542B72E1FB}"/>
    <hyperlink ref="E35" r:id="rId447" display="https://fbref.com/en/squads/7c21e445/West-Ham-United-Stats" xr:uid="{ABC0DBC5-3B14-4874-A330-32877525103C}"/>
    <hyperlink ref="AK35" r:id="rId448" display="https://fbref.com/en/players/fdf3cb77/matchlogs/2023-2024/summary/Vladimir-Coufal-Match-Logs" xr:uid="{EB9CF051-6216-4FC8-BE68-3DB4C79933E5}"/>
    <hyperlink ref="B507" r:id="rId449" display="https://fbref.com/en/players/0ef89a37/Philippe-Coutinho" xr:uid="{E5627F7C-28A1-426F-98BE-1D549CF9EDE6}"/>
    <hyperlink ref="C507" r:id="rId450" display="https://fbref.com/en/country/BRA/Brazil-Football" xr:uid="{C96C8B0D-F736-44E2-95BE-AB0F6B8AC9E2}"/>
    <hyperlink ref="E507" r:id="rId451" display="https://fbref.com/en/squads/8602292d/Aston-Villa-Stats" xr:uid="{357A919D-C64E-41F0-A2C3-39CEC35DCE28}"/>
    <hyperlink ref="AK507" r:id="rId452" display="https://fbref.com/en/players/0ef89a37/matchlogs/2023-2024/summary/Philippe-Coutinho-Match-Logs" xr:uid="{529C0B24-65FC-4905-8A0D-D382C81839E4}"/>
    <hyperlink ref="B426" r:id="rId453" display="https://fbref.com/en/players/4f974391/Aaron-Cresswell" xr:uid="{3C0CD36F-519E-46B0-8E47-8A5ACB92D1D1}"/>
    <hyperlink ref="C426" r:id="rId454" display="https://fbref.com/en/country/ENG/England-Football" xr:uid="{15B24E23-53EC-4D32-B5D1-3B607911816C}"/>
    <hyperlink ref="E426" r:id="rId455" display="https://fbref.com/en/squads/7c21e445/West-Ham-United-Stats" xr:uid="{D9019CDB-1719-4FEF-907F-95A2F2AC2817}"/>
    <hyperlink ref="AK426" r:id="rId456" display="https://fbref.com/en/players/4f974391/matchlogs/2023-2024/summary/Aaron-Cresswell-Match-Logs" xr:uid="{66F99F50-8AD2-483C-9247-FDF5343B53BC}"/>
    <hyperlink ref="B304" r:id="rId457" display="https://fbref.com/en/players/1daec722/Marc-Cucurella" xr:uid="{1129C564-D8FD-48E3-B8EA-4CBDE04C856A}"/>
    <hyperlink ref="C304" r:id="rId458" display="https://fbref.com/en/country/ESP/Spain-Football" xr:uid="{682D6367-9783-4DD4-BF28-AB3ECB2A4A9B}"/>
    <hyperlink ref="E304" r:id="rId459" display="https://fbref.com/en/squads/cff3d9bb/Chelsea-Stats" xr:uid="{944C94F1-D7B7-4404-915E-049D3A11669D}"/>
    <hyperlink ref="AK304" r:id="rId460" display="https://fbref.com/en/players/1daec722/matchlogs/2023-2024/summary/Marc-Cucurella-Match-Logs" xr:uid="{9C63AEA4-9D8D-459B-8C34-576319FAA34E}"/>
    <hyperlink ref="B223" r:id="rId461" display="https://fbref.com/en/players/f6d7d690/Josh-Cullen" xr:uid="{6D2294BF-F453-42E2-A039-9EC43EE9AD8E}"/>
    <hyperlink ref="C223" r:id="rId462" display="https://fbref.com/en/country/IRL/Republic-of-Ireland-Football" xr:uid="{2448716C-CDFA-4AC3-B4A7-1BD5223A6268}"/>
    <hyperlink ref="E223" r:id="rId463" display="https://fbref.com/en/squads/943e8050/Burnley-Stats" xr:uid="{F6AA0D65-8886-4837-9651-11F628661FFC}"/>
    <hyperlink ref="AK223" r:id="rId464" display="https://fbref.com/en/players/f6d7d690/matchlogs/2023-2024/summary/Josh-Cullen-Match-Logs" xr:uid="{96F49E2A-D4A4-4E93-8918-0FA4D40C3B8A}"/>
    <hyperlink ref="B82" r:id="rId465" display="https://fbref.com/en/players/dc62b55d/Matheus-Cunha" xr:uid="{E9D161E1-E7E6-4473-A20C-75F807BDEEF0}"/>
    <hyperlink ref="C82" r:id="rId466" display="https://fbref.com/en/country/BRA/Brazil-Football" xr:uid="{F6E6D87F-44D4-43CE-B528-13D6F7C0B016}"/>
    <hyperlink ref="E82" r:id="rId467" display="https://fbref.com/en/squads/8cec06e1/Wolverhampton-Wanderers-Stats" xr:uid="{B3469F8A-EA5C-45BF-A832-6FF18B80EB87}"/>
    <hyperlink ref="AK82" r:id="rId468" display="https://fbref.com/en/players/dc62b55d/matchlogs/2023-2024/summary/Matheus-Cunha-Match-Logs" xr:uid="{14AA6E53-C3B3-4967-BFB1-B0DED4F3596C}"/>
    <hyperlink ref="B370" r:id="rId469" display="https://fbref.com/en/players/db4ed67b/Mahmoud-Dahoud" xr:uid="{D3855028-D73B-411C-AC0D-4C82BFAC9143}"/>
    <hyperlink ref="C370" r:id="rId470" display="https://fbref.com/en/country/GER/Germany-Football" xr:uid="{2F13F3A3-1EF1-417B-A054-C42C994EACB8}"/>
    <hyperlink ref="E370" r:id="rId471" display="https://fbref.com/en/squads/d07537b9/Brighton-and-Hove-Albion-Stats" xr:uid="{ECBBA45B-4349-4E20-A748-CC5AE362AD10}"/>
    <hyperlink ref="AK370" r:id="rId472" display="https://fbref.com/en/players/db4ed67b/matchlogs/2023-2024/summary/Mahmoud-Dahoud-Match-Logs" xr:uid="{63A3C6E4-7BD7-4528-B38D-E407150F9A08}"/>
    <hyperlink ref="B248" r:id="rId473" display="https://fbref.com/en/players/93e08bce/Ameen-Al-Dakhil" xr:uid="{86ECDC85-28D1-4480-B65E-36A2E64EE90B}"/>
    <hyperlink ref="C248" r:id="rId474" display="https://fbref.com/en/country/BEL/Belgium-Football" xr:uid="{943787C4-69C5-4613-A1FB-410B8B544866}"/>
    <hyperlink ref="E248" r:id="rId475" display="https://fbref.com/en/squads/943e8050/Burnley-Stats" xr:uid="{08BE901E-7D77-4D71-BEAC-5AF1E307D661}"/>
    <hyperlink ref="AK248" r:id="rId476" display="https://fbref.com/en/players/93e08bce/matchlogs/2023-2024/summary/Ameen-Al-Dakhil-Match-Logs" xr:uid="{F3268B48-C69A-47CA-8F0F-B63024A1E62C}"/>
    <hyperlink ref="B37" r:id="rId477" display="https://fbref.com/en/players/d9565625/Diogo-Dalot" xr:uid="{800EA3D5-2AFF-48D7-B6E6-7EF2F9321821}"/>
    <hyperlink ref="C37" r:id="rId478" display="https://fbref.com/en/country/POR/Portugal-Football" xr:uid="{59BD292B-2A74-4E75-B5ED-0C9235BA5D08}"/>
    <hyperlink ref="E37" r:id="rId479" display="https://fbref.com/en/squads/19538871/Manchester-United-Stats" xr:uid="{9F821B54-3B28-4E3C-9A4C-8F613358F05C}"/>
    <hyperlink ref="AK37" r:id="rId480" display="https://fbref.com/en/players/d9565625/matchlogs/2023-2024/summary/Diogo-Dalot-Match-Logs" xr:uid="{51018B81-3B71-4AC8-A1EC-E857173BE92E}"/>
    <hyperlink ref="B398" r:id="rId481" display="https://fbref.com/en/players/215f3907/Mikkel-Damsgaard" xr:uid="{502EC071-3FE7-4775-A506-AB38E4CFC7A1}"/>
    <hyperlink ref="C398" r:id="rId482" display="https://fbref.com/en/country/DEN/Denmark-Football" xr:uid="{BE011CDE-033E-4C79-8D5D-DCEBC3EB245D}"/>
    <hyperlink ref="E398" r:id="rId483" display="https://fbref.com/en/squads/cd051869/Brentford-Stats" xr:uid="{26632E93-96EA-42EE-9568-EC9A2E26C9E0}"/>
    <hyperlink ref="AK398" r:id="rId484" display="https://fbref.com/en/players/215f3907/matchlogs/2023-2024/summary/Mikkel-Damsgaard-Match-Logs" xr:uid="{B75F9F26-016B-43BB-8874-CA54D1F0EA74}"/>
    <hyperlink ref="B237" r:id="rId485" display="https://fbref.com/en/players/a816dbfb/Danilo" xr:uid="{5E7211FB-1852-4AFF-B139-9E5CDA7C5088}"/>
    <hyperlink ref="C237" r:id="rId486" display="https://fbref.com/en/country/BRA/Brazil-Football" xr:uid="{338CFD5F-0C56-4543-871C-C862B24B8EBE}"/>
    <hyperlink ref="E237" r:id="rId487" display="https://fbref.com/en/squads/e4a775cb/Nottingham-Forest-Stats" xr:uid="{A15D33D1-966C-4586-87CC-4F3C12AAE1C6}"/>
    <hyperlink ref="AK237" r:id="rId488" display="https://fbref.com/en/players/a816dbfb/matchlogs/2023-2024/summary/Danilo-Match-Logs" xr:uid="{1CEF7B80-BDBF-4958-8F6A-845D908740DD}"/>
    <hyperlink ref="B337" r:id="rId489" display="https://fbref.com/en/players/f08490a6/Arnaut-Danjuma" xr:uid="{072CD57E-0B15-4A7F-AC50-903D51525DC6}"/>
    <hyperlink ref="C337" r:id="rId490" display="https://fbref.com/en/country/NED/Netherlands-Football" xr:uid="{544C53F2-FA9D-42AB-8F06-F9F2B0E9E65C}"/>
    <hyperlink ref="E337" r:id="rId491" display="https://fbref.com/en/squads/d3fd31cc/Everton-Stats" xr:uid="{392F1B53-175C-46D9-8A46-A86737605185}"/>
    <hyperlink ref="AK337" r:id="rId492" display="https://fbref.com/en/players/f08490a6/matchlogs/2023-2024/summary/Arnaut-Danjuma-Match-Logs" xr:uid="{20BF2C19-AEBD-4A3C-9821-1BA226888D1A}"/>
    <hyperlink ref="B532" r:id="rId493" display="https://fbref.com/en/players/003cf4d1/Jayden-Danns" xr:uid="{84AEAADC-3346-4E0E-8B97-C6F3E8EE5215}"/>
    <hyperlink ref="C532" r:id="rId494" display="https://fbref.com/en/country/ENG/England-Football" xr:uid="{9C136DE4-5CE9-4882-9F9C-F1A43C6E1C22}"/>
    <hyperlink ref="E532" r:id="rId495" display="https://fbref.com/en/squads/822bd0ba/Liverpool-Stats" xr:uid="{122FAED2-8D67-412F-8830-092773F550C0}"/>
    <hyperlink ref="AK532" r:id="rId496" display="https://fbref.com/en/players/003cf4d1/matchlogs/2023-2024/summary/Jayden-Danns-Match-Logs" xr:uid="{321F153D-377C-47CA-A8B6-213165E68BF5}"/>
    <hyperlink ref="B509" r:id="rId497" display="https://fbref.com/en/players/60344e4f/Josh-Dasilva" xr:uid="{41FFB9CF-DAE6-46AF-9EEC-AD47EEE27469}"/>
    <hyperlink ref="C509" r:id="rId498" display="https://fbref.com/en/country/ENG/England-Football" xr:uid="{70EF457C-7CF5-4C4D-80EA-71BEC4100656}"/>
    <hyperlink ref="E509" r:id="rId499" display="https://fbref.com/en/squads/cd051869/Brentford-Stats" xr:uid="{AF01F513-A4CC-4792-B441-0A884AAC097E}"/>
    <hyperlink ref="AK509" r:id="rId500" display="https://fbref.com/en/players/60344e4f/matchlogs/2023-2024/summary/Josh-Dasilva-Match-Logs" xr:uid="{6C6DAE7D-C91B-4290-9754-56E2F1DFDB59}"/>
    <hyperlink ref="B355" r:id="rId501" display="https://fbref.com/en/players/e82900ef/David-Datro-Fofana" xr:uid="{D582E4B4-0C54-45B2-99E2-27E11A086A50}"/>
    <hyperlink ref="C355" r:id="rId502" display="https://fbref.com/en/country/CIV/Cote-dIvoire-Football" xr:uid="{C29BB2FC-8A4C-4E81-B27E-CBDBDF82DB9F}"/>
    <hyperlink ref="E355" r:id="rId503" display="https://fbref.com/en/squads/943e8050/Burnley-Stats" xr:uid="{0EFB0893-EF54-4E8D-9928-873E8C9E3DB4}"/>
    <hyperlink ref="AK355" r:id="rId504" display="https://fbref.com/en/players/e82900ef/matchlogs/2023-2024/summary/David-Datro-Fofana-Match-Logs" xr:uid="{265CDEF1-15F9-4E5E-B59D-BCF7584A8B75}"/>
    <hyperlink ref="B261" r:id="rId505" display="https://fbref.com/en/players/44781702/Ben-Davies" xr:uid="{2ECC07BC-85B4-4AE1-A03D-410F1196DCFD}"/>
    <hyperlink ref="C261" r:id="rId506" display="https://fbref.com/en/country/WAL/Wales-Football" xr:uid="{5108D13E-5C6D-4277-B819-1469F671FA22}"/>
    <hyperlink ref="E261" r:id="rId507" display="https://fbref.com/en/squads/361ca564/Tottenham-Hotspur-Stats" xr:uid="{527E2659-2F38-4AA5-9ACD-9CB972BA7438}"/>
    <hyperlink ref="AK261" r:id="rId508" display="https://fbref.com/en/players/44781702/matchlogs/2023-2024/summary/Ben-Davies-Match-Logs" xr:uid="{4A6F3BD4-ACE3-449B-A9E3-5D3442B1D751}"/>
    <hyperlink ref="B429" r:id="rId509" display="https://fbref.com/en/players/9228b07c/Tom-Davies" xr:uid="{3CB29979-5C46-431B-865A-1E0D0344C7A6}"/>
    <hyperlink ref="C429" r:id="rId510" display="https://fbref.com/en/country/ENG/England-Football" xr:uid="{DAA45BD2-84B0-4F23-8129-B15E66494693}"/>
    <hyperlink ref="E429" r:id="rId511" display="https://fbref.com/en/squads/1df6b87e/Sheffield-United-Stats" xr:uid="{2B26E821-DAC9-4147-9DD6-242B7F7FE090}"/>
    <hyperlink ref="AK429" r:id="rId512" display="https://fbref.com/en/players/9228b07c/matchlogs/2023-2024/summary/Tom-Davies-Match-Logs" xr:uid="{305000B2-8F92-477E-B692-B1C35BCC6A2F}"/>
    <hyperlink ref="B46" r:id="rId513" display="https://fbref.com/en/players/3e9e06cb/Craig-Dawson" xr:uid="{033E1129-5FD7-4C79-B8E5-B6CBE74F0086}"/>
    <hyperlink ref="C46" r:id="rId514" display="https://fbref.com/en/country/ENG/England-Football" xr:uid="{8A1651E1-2CBF-4CEA-A835-E48EA87D1B07}"/>
    <hyperlink ref="E46" r:id="rId515" display="https://fbref.com/en/squads/8cec06e1/Wolverhampton-Wanderers-Stats" xr:uid="{3931FF12-B08D-4DB0-8025-463487193729}"/>
    <hyperlink ref="AK46" r:id="rId516" display="https://fbref.com/en/players/3e9e06cb/matchlogs/2023-2024/summary/Craig-Dawson-Match-Logs" xr:uid="{EE274851-9136-422C-87BC-696C8C73C972}"/>
    <hyperlink ref="B361" r:id="rId517" display="https://fbref.com/en/players/e46012d4/Kevin-De-Bruyne" xr:uid="{73F3233F-4B0E-4FFA-9CB2-E2386B827FC3}"/>
    <hyperlink ref="C361" r:id="rId518" display="https://fbref.com/en/country/BEL/Belgium-Football" xr:uid="{4D77E78F-2699-41F8-940E-77E871A06AAA}"/>
    <hyperlink ref="E361" r:id="rId519" display="https://fbref.com/en/squads/b8fd03ef/Manchester-City-Stats" xr:uid="{A0012596-54CD-4B40-8F5D-15BC5C3F524E}"/>
    <hyperlink ref="AK361" r:id="rId520" display="https://fbref.com/en/players/e46012d4/matchlogs/2023-2024/summary/Kevin-De-Bruyne-Match-Logs" xr:uid="{280C4EC8-D44F-4684-B2E2-E5E58F275DA8}"/>
    <hyperlink ref="B341" r:id="rId521" display="https://fbref.com/en/players/b737f944/Hannes-Delcroix" xr:uid="{F8F1FA93-B679-49D3-98B1-79737194BD06}"/>
    <hyperlink ref="C341" r:id="rId522" display="https://fbref.com/en/country/BEL/Belgium-Football" xr:uid="{F5BF5ABF-2652-4F70-BAF0-4E513B92CC2F}"/>
    <hyperlink ref="E341" r:id="rId523" display="https://fbref.com/en/squads/943e8050/Burnley-Stats" xr:uid="{4F68CF47-881F-433D-A61F-9CF3D48047C8}"/>
    <hyperlink ref="AK341" r:id="rId524" display="https://fbref.com/en/players/b737f944/matchlogs/2023-2024/summary/Hannes-Delcroix-Match-Logs" xr:uid="{94283825-73EC-40CA-80F6-27D6EB31A3DA}"/>
    <hyperlink ref="B462" r:id="rId525" display="https://fbref.com/en/players/5a7301ae/Leander-Dendoncker" xr:uid="{F38A1FF3-3E6F-4CC6-889E-3D28AB5F8B98}"/>
    <hyperlink ref="C462" r:id="rId526" display="https://fbref.com/en/country/BEL/Belgium-Football" xr:uid="{FF479514-9D62-45EE-8E3F-85BC4AC15949}"/>
    <hyperlink ref="E462" r:id="rId527" display="https://fbref.com/en/squads/8602292d/Aston-Villa-Stats" xr:uid="{8EC9A207-410F-4908-AC36-7F9550AD0A57}"/>
    <hyperlink ref="AK462" r:id="rId528" display="https://fbref.com/en/players/5a7301ae/matchlogs/2023-2024/summary/Leander-Dendoncker-Match-Logs" xr:uid="{C5E655CA-0CC7-4080-BC91-AEE820F40E2A}"/>
    <hyperlink ref="B156" r:id="rId529" display="https://fbref.com/en/players/aeed5c06/Moussa-Diaby" xr:uid="{72C09FA9-69BB-46FC-AC03-1681F498C48B}"/>
    <hyperlink ref="C156" r:id="rId530" display="https://fbref.com/en/country/FRA/France-Football" xr:uid="{61C411E8-B05C-4F03-A493-BFC93E91FCD1}"/>
    <hyperlink ref="E156" r:id="rId531" display="https://fbref.com/en/squads/8602292d/Aston-Villa-Stats" xr:uid="{7A9FB1D1-DCAC-42E1-83D4-7CD223FE274F}"/>
    <hyperlink ref="AK156" r:id="rId532" display="https://fbref.com/en/players/aeed5c06/matchlogs/2023-2024/summary/Moussa-Diaby-Match-Logs" xr:uid="{9CD0D251-FD19-47B2-8E5D-BEFA64777709}"/>
    <hyperlink ref="B499" r:id="rId533" display="https://fbref.com/en/players/9dc96f10/Amad-Diallo" xr:uid="{6BDCC1DC-05C3-4629-9567-A17223738FA4}"/>
    <hyperlink ref="C499" r:id="rId534" display="https://fbref.com/en/country/CIV/Cote-dIvoire-Football" xr:uid="{7C8AAB90-B161-47FB-B988-A77B55F727A9}"/>
    <hyperlink ref="E499" r:id="rId535" display="https://fbref.com/en/squads/19538871/Manchester-United-Stats" xr:uid="{AB79B77E-8DBB-41BC-BD3F-064AA02E756A}"/>
    <hyperlink ref="AK499" r:id="rId536" display="https://fbref.com/en/players/9dc96f10/matchlogs/2023-2024/summary/Amad-Diallo-Match-Logs" xr:uid="{7F5A9833-3A51-4FE7-9EE5-451C9E203F4B}"/>
    <hyperlink ref="B550" r:id="rId537" display="https://fbref.com/en/players/e31708b2/Amadou-Diallo" xr:uid="{51BB6005-07FA-458A-8BF4-77460636D8DD}"/>
    <hyperlink ref="C550" r:id="rId538" display="https://fbref.com/en/country/ENG/England-Football" xr:uid="{98ADED10-EDEC-4EBB-8D94-716B657DFDBA}"/>
    <hyperlink ref="E550" r:id="rId539" display="https://fbref.com/en/squads/b2b47a98/Newcastle-United-Stats" xr:uid="{B889C6F5-7AD5-4055-8E18-F74858ACACFD}"/>
    <hyperlink ref="AK550" r:id="rId540" display="https://fbref.com/en/players/e31708b2/matchlogs/2023-2024/summary/Amadou-Diallo-Match-Logs" xr:uid="{BE1FEFAD-D24E-4D75-B028-A81BA36EE904}"/>
    <hyperlink ref="B86" r:id="rId541" display="https://fbref.com/en/players/31c69ef1/Ruben-Dias" xr:uid="{A58A80C6-3692-48CA-AF6C-52282FF3105E}"/>
    <hyperlink ref="C86" r:id="rId542" display="https://fbref.com/en/country/POR/Portugal-Football" xr:uid="{014F21D5-5FA2-4E54-BE0E-A68331A20F06}"/>
    <hyperlink ref="E86" r:id="rId543" display="https://fbref.com/en/squads/b8fd03ef/Manchester-City-Stats" xr:uid="{E9137A8A-5D3E-4F52-8596-D7C46C2C37C9}"/>
    <hyperlink ref="AK86" r:id="rId544" display="https://fbref.com/en/players/31c69ef1/matchlogs/2023-2024/summary/Ruben-Dias-Match-Logs" xr:uid="{080370BC-9872-4887-A556-F56AFB2F2B60}"/>
    <hyperlink ref="B108" r:id="rId545" display="https://fbref.com/en/players/4a1a9578/Luis-Diaz" xr:uid="{484DF7EF-4E81-46F6-84C8-9E2C2C7DA9D7}"/>
    <hyperlink ref="C108" r:id="rId546" display="https://fbref.com/en/country/COL/Colombia-Football" xr:uid="{604B8727-B433-47EE-96CF-68A8AECFAD60}"/>
    <hyperlink ref="E108" r:id="rId547" display="https://fbref.com/en/squads/822bd0ba/Liverpool-Stats" xr:uid="{84F3A7A1-2801-458E-98A2-D6BFD72EDCCD}"/>
    <hyperlink ref="AK108" r:id="rId548" display="https://fbref.com/en/players/4a1a9578/matchlogs/2023-2024/summary/Luis-Diaz-Match-Logs" xr:uid="{58C3993C-F3B4-4F18-9F96-2F450F07B3C2}"/>
    <hyperlink ref="B436" r:id="rId549" display="https://fbref.com/en/players/ac861941/Eric-Dier" xr:uid="{A9A458C8-98AF-45FB-959B-89378CA6B2B6}"/>
    <hyperlink ref="C436" r:id="rId550" display="https://fbref.com/en/country/ENG/England-Football" xr:uid="{B4971305-6E9C-4311-8A2B-99C16A0B9306}"/>
    <hyperlink ref="E436" r:id="rId551" display="https://fbref.com/en/squads/361ca564/Tottenham-Hotspur-Stats" xr:uid="{B467A89C-84A8-4586-810E-602BA0612AEC}"/>
    <hyperlink ref="AK436" r:id="rId552" display="https://fbref.com/en/players/ac861941/matchlogs/2023-2024/summary/Eric-Dier-Match-Logs" xr:uid="{5452226C-994A-43D6-B771-37C01DC4215B}"/>
    <hyperlink ref="B143" r:id="rId553" display="https://fbref.com/en/players/1b84dbe1/Lucas-Digne" xr:uid="{85D7A375-28DC-41A7-AD9F-5FB801377887}"/>
    <hyperlink ref="C143" r:id="rId554" display="https://fbref.com/en/country/FRA/France-Football" xr:uid="{EA088427-BD5A-4557-9BD4-B3539CBB7531}"/>
    <hyperlink ref="E143" r:id="rId555" display="https://fbref.com/en/squads/8602292d/Aston-Villa-Stats" xr:uid="{386A4939-4A90-4C38-8677-DB68D2DCD1FA}"/>
    <hyperlink ref="AK143" r:id="rId556" display="https://fbref.com/en/players/1b84dbe1/matchlogs/2023-2024/summary/Lucas-Digne-Match-Logs" xr:uid="{A4141324-1C29-4149-A46D-7CE6CC2622BE}"/>
    <hyperlink ref="B230" r:id="rId557" display="https://fbref.com/en/players/a712ca2b/Issa-Diop" xr:uid="{2BA32153-28A0-46EF-AF53-DAEA92DB0B25}"/>
    <hyperlink ref="C230" r:id="rId558" display="https://fbref.com/en/country/FRA/France-Football" xr:uid="{0902A1F2-E41C-479A-966E-F43986AD5354}"/>
    <hyperlink ref="E230" r:id="rId559" display="https://fbref.com/en/squads/fd962109/Fulham-Stats" xr:uid="{4BB76225-4EA4-4A07-9CF3-D13B14417655}"/>
    <hyperlink ref="AK230" r:id="rId560" display="https://fbref.com/en/players/a712ca2b/matchlogs/2023-2024/summary/Issa-Diop-Match-Logs" xr:uid="{3DA5E2DF-205A-4250-AC06-CA9E3FDA83DF}"/>
    <hyperlink ref="B44" r:id="rId561" display="https://fbref.com/en/players/ad82197c/Axel-Disasi" xr:uid="{4B066714-4C16-4E5B-9749-77FC8CA81159}"/>
    <hyperlink ref="C44" r:id="rId562" display="https://fbref.com/en/country/FRA/France-Football" xr:uid="{DC03B7BD-2524-42BD-AD36-C832FB831924}"/>
    <hyperlink ref="E44" r:id="rId563" display="https://fbref.com/en/squads/cff3d9bb/Chelsea-Stats" xr:uid="{1A8B2121-0E09-499E-BAB5-40CF6B6937E1}"/>
    <hyperlink ref="AK44" r:id="rId564" display="https://fbref.com/en/players/ad82197c/matchlogs/2023-2024/summary/Axel-Disasi-Match-Logs" xr:uid="{7D1F0001-FC7D-480C-A20F-4B36FDE88C8B}"/>
    <hyperlink ref="B520" r:id="rId565" display="https://fbref.com/en/players/733f1a7d/Ben-Doak" xr:uid="{C432E636-C038-4925-B0AC-143821CD850D}"/>
    <hyperlink ref="C520" r:id="rId566" display="https://fbref.com/en/country/SCO/Scotland-Football" xr:uid="{42188149-BB3F-4838-89B6-E1F998B294C5}"/>
    <hyperlink ref="E520" r:id="rId567" display="https://fbref.com/en/squads/822bd0ba/Liverpool-Stats" xr:uid="{2AFB4B6C-843A-426A-9533-26AB45F98702}"/>
    <hyperlink ref="AK520" r:id="rId568" display="https://fbref.com/en/players/733f1a7d/matchlogs/2023-2024/summary/Ben-Doak-Match-Logs" xr:uid="{F364AFF4-DDF4-4A32-AE9C-527A4E5B3AB5}"/>
    <hyperlink ref="B432" r:id="rId569" display="https://fbref.com/en/players/e814e1cf/Lewis-Dobbin" xr:uid="{B6733F10-2567-4267-8F81-466D39390A12}"/>
    <hyperlink ref="C432" r:id="rId570" display="https://fbref.com/en/country/ENG/England-Football" xr:uid="{7DEE5D83-3899-492B-9C90-224390FEB5B1}"/>
    <hyperlink ref="E432" r:id="rId571" display="https://fbref.com/en/squads/d3fd31cc/Everton-Stats" xr:uid="{28F08B6E-24AC-4A78-92EE-8A69A6B42563}"/>
    <hyperlink ref="AK432" r:id="rId572" display="https://fbref.com/en/players/e814e1cf/matchlogs/2023-2024/summary/Lewis-Dobbin-Match-Logs" xr:uid="{005F2344-20B6-4021-9D4B-BD5559BE7BBA}"/>
    <hyperlink ref="B338" r:id="rId573" display="https://fbref.com/en/players/d557d734/Matt-Doherty" xr:uid="{6F42C01C-4D74-4E6C-A67A-5CEA3EB32B58}"/>
    <hyperlink ref="C338" r:id="rId574" display="https://fbref.com/en/country/IRL/Republic-of-Ireland-Football" xr:uid="{66121C30-F378-4975-A2C4-9CFE76A57BF6}"/>
    <hyperlink ref="E338" r:id="rId575" display="https://fbref.com/en/squads/8cec06e1/Wolverhampton-Wanderers-Stats" xr:uid="{6949EBC0-775C-4765-A3BD-2BAB8C5FEFE0}"/>
    <hyperlink ref="AK338" r:id="rId576" display="https://fbref.com/en/players/d557d734/matchlogs/2023-2024/summary/Matt-Doherty-Match-Logs" xr:uid="{0E8FC07A-CC7A-4773-BC9E-BF841F28D3A8}"/>
    <hyperlink ref="B215" r:id="rId577" display="https://fbref.com/en/players/fffea3e5/Jeremy-Doku" xr:uid="{4E1183D7-62E4-4001-97D9-1842387FB5D0}"/>
    <hyperlink ref="C215" r:id="rId578" display="https://fbref.com/en/country/BEL/Belgium-Football" xr:uid="{5B8DD710-054A-456C-9CAA-4F8B3C291D73}"/>
    <hyperlink ref="E215" r:id="rId579" display="https://fbref.com/en/squads/b8fd03ef/Manchester-City-Stats" xr:uid="{FEA895E5-E659-4D5A-90B7-6AE493C9B7BC}"/>
    <hyperlink ref="AK215" r:id="rId580" display="https://fbref.com/en/players/fffea3e5/matchlogs/2023-2024/summary/Jeremy-Doku-Match-Logs" xr:uid="{E1858207-CCDB-49E5-9E0B-8428E8C8EB83}"/>
    <hyperlink ref="B192" r:id="rId581" display="https://fbref.com/en/players/20b3a502/Nicolas-Dominguez" xr:uid="{6592D9B3-A744-4E0E-9957-A4FFCF11A84B}"/>
    <hyperlink ref="C192" r:id="rId582" display="https://fbref.com/en/country/ARG/Argentina-Football" xr:uid="{BA74DFC1-2CF3-4452-AA35-86679739D592}"/>
    <hyperlink ref="E192" r:id="rId583" display="https://fbref.com/en/squads/e4a775cb/Nottingham-Forest-Stats" xr:uid="{7F14A770-47D2-4427-9A21-E7C7B6411D8E}"/>
    <hyperlink ref="AK192" r:id="rId584" display="https://fbref.com/en/players/20b3a502/matchlogs/2023-2024/summary/Nicolas-Dominguez-Match-Logs" xr:uid="{3CCC1EAD-638D-43A6-9B46-3EC44A3A4402}"/>
    <hyperlink ref="B548" r:id="rId585" display="https://fbref.com/en/players/5e4d9b48/Jamie-Donley" xr:uid="{E7AC5FB2-C62E-4040-8EE1-21F0C82F054D}"/>
    <hyperlink ref="C548" r:id="rId586" display="https://fbref.com/en/country/ENG/England-Football" xr:uid="{D0C02106-173D-463C-8565-2FBBF087D538}"/>
    <hyperlink ref="E548" r:id="rId587" display="https://fbref.com/en/squads/361ca564/Tottenham-Hotspur-Stats" xr:uid="{D146AD9D-1987-41EE-AADE-324E5AFBFF20}"/>
    <hyperlink ref="AK548" r:id="rId588" display="https://fbref.com/en/players/5e4d9b48/matchlogs/2023-2024/summary/Jamie-Donley-Match-Logs" xr:uid="{EACEA029-619D-49D6-89F5-80D393BFAA19}"/>
    <hyperlink ref="B55" r:id="rId589" display="https://fbref.com/en/players/67ac5bb8/Gabriel-Dos-Santos" xr:uid="{7E1EB859-A56E-471D-ACF5-7C7E10E9AFCA}"/>
    <hyperlink ref="C55" r:id="rId590" display="https://fbref.com/en/country/BRA/Brazil-Football" xr:uid="{34B4EBFE-31EA-4A41-9284-93917C551D57}"/>
    <hyperlink ref="E55" r:id="rId591" display="https://fbref.com/en/squads/18bb7c10/Arsenal-Stats" xr:uid="{B032C43F-74F4-49D4-B905-20A9311F03D9}"/>
    <hyperlink ref="AK55" r:id="rId592" display="https://fbref.com/en/players/67ac5bb8/matchlogs/2023-2024/summary/Gabriel-Dos-Santos-Match-Logs" xr:uid="{A18CF817-AD90-4312-B8FF-DB987CA3956B}"/>
    <hyperlink ref="B107" r:id="rId593" display="https://fbref.com/en/players/02b29014/Abdoulaye-Doucoure" xr:uid="{5CCA007D-A1BF-400A-B0E3-061260E8E00C}"/>
    <hyperlink ref="C107" r:id="rId594" display="https://fbref.com/en/country/MLI/Mali-Football" xr:uid="{CB5E85AE-3D01-434E-9A49-5DA6049B4AE8}"/>
    <hyperlink ref="E107" r:id="rId595" display="https://fbref.com/en/squads/d3fd31cc/Everton-Stats" xr:uid="{A85A2213-867D-48C6-A3FA-4E90BFF83A1A}"/>
    <hyperlink ref="AK107" r:id="rId596" display="https://fbref.com/en/players/02b29014/matchlogs/2023-2024/summary/Abdoulaye-Doucoure-Match-Logs" xr:uid="{4ABE9122-A779-4887-9DD6-0434F852A26E}"/>
    <hyperlink ref="B282" r:id="rId597" display="https://fbref.com/en/players/ce4f40c7/Cheick-Doucoure" xr:uid="{97EE0069-070D-44B3-9956-43BA65A1D6FD}"/>
    <hyperlink ref="C282" r:id="rId598" display="https://fbref.com/en/country/MLI/Mali-Football" xr:uid="{3A92E18B-9F62-468A-AA30-6FEA929D758D}"/>
    <hyperlink ref="E282" r:id="rId599" display="https://fbref.com/en/squads/47c64c55/Crystal-Palace-Stats" xr:uid="{914CE844-F9BA-4B0D-8C99-AFDA862CD341}"/>
    <hyperlink ref="AK282" r:id="rId600" display="https://fbref.com/en/players/ce4f40c7/matchlogs/2023-2024/summary/Cheick-Doucoure-Match-Logs" xr:uid="{8635E7A3-3E14-44E8-8624-2D28CA6F8CBA}"/>
    <hyperlink ref="B69" r:id="rId601" display="https://fbref.com/en/players/bf33b257/Alfie-Doughty" xr:uid="{F2445FFD-7D04-400A-8AFB-13707C1A229B}"/>
    <hyperlink ref="C69" r:id="rId602" display="https://fbref.com/en/country/ENG/England-Football" xr:uid="{D21A6F79-4BD6-428D-BF5B-B30DB8DBD9CA}"/>
    <hyperlink ref="E69" r:id="rId603" display="https://fbref.com/en/squads/e297cd13/Luton-Town-Stats" xr:uid="{F87120EA-1A20-4FBC-B439-8D78B5C33244}"/>
    <hyperlink ref="AK69" r:id="rId604" display="https://fbref.com/en/players/bf33b257/matchlogs/2023-2024/summary/Alfie-Doughty-Match-Logs" xr:uid="{2F0CF562-BCD3-4FE8-9E3D-CE26DB452F5C}"/>
    <hyperlink ref="B301" r:id="rId605" display="https://fbref.com/en/players/5526deb1/Tommy-Doyle" xr:uid="{F5D663E7-ABF6-47F6-A6CD-9196DCE8D802}"/>
    <hyperlink ref="C301" r:id="rId606" display="https://fbref.com/en/country/ENG/England-Football" xr:uid="{5FCF8A88-F5C7-4A6C-9CFA-A9CAEB9E542F}"/>
    <hyperlink ref="E301" r:id="rId607" display="https://fbref.com/en/squads/8cec06e1/Wolverhampton-Wanderers-Stats" xr:uid="{2F3985A1-8DB0-4769-9A55-177E05E23003}"/>
    <hyperlink ref="AK301" r:id="rId608" display="https://fbref.com/en/players/5526deb1/matchlogs/2023-2024/summary/Tommy-Doyle-Match-Logs" xr:uid="{6F726188-767D-4398-B438-646D0E489F24}"/>
    <hyperlink ref="B495" r:id="rId609" display="https://fbref.com/en/players/620922ed/Radu-Dragusin" xr:uid="{D20C3F18-25FD-463F-AF60-4BF2F87111DF}"/>
    <hyperlink ref="C495" r:id="rId610" display="https://fbref.com/en/country/ROU/Romania-Football" xr:uid="{CBB2EA8A-7B18-4556-9407-302A00EAC2D9}"/>
    <hyperlink ref="E495" r:id="rId611" display="https://fbref.com/en/squads/361ca564/Tottenham-Hotspur-Stats" xr:uid="{DBD43DA9-7506-495C-B4D9-476C3AA42631}"/>
    <hyperlink ref="AK495" r:id="rId612" display="https://fbref.com/en/players/620922ed/matchlogs/2023-2024/summary/Radu-Dragusin-Match-Logs" xr:uid="{A940DDEA-E4E9-450E-A2BE-B0428CF773F2}"/>
    <hyperlink ref="B220" r:id="rId613" display="https://fbref.com/en/players/3a949a25/Martin-Dubravka" xr:uid="{3E6B4D18-7657-4315-B98A-BEAB367EF3CA}"/>
    <hyperlink ref="C220" r:id="rId614" display="https://fbref.com/en/country/SVK/Slovakia-Football" xr:uid="{CBDEE8BC-902D-449B-B4EE-16D2948FEAF0}"/>
    <hyperlink ref="E220" r:id="rId615" display="https://fbref.com/en/squads/b2b47a98/Newcastle-United-Stats" xr:uid="{B4EA8E7A-0200-4DC4-88E1-4E00625BBD02}"/>
    <hyperlink ref="AK220" r:id="rId616" display="https://fbref.com/en/players/3a949a25/matchlogs/2023-2024/summary/Martin-Dubravka-Match-Logs" xr:uid="{B1A3918A-0DC0-4CCE-9758-38AFF1E0827A}"/>
    <hyperlink ref="B541" r:id="rId617" display="https://fbref.com/en/players/3fe6bd8c/Paul-Dummett" xr:uid="{CC2A6DD3-F649-4A76-A3A9-6BC90EBC60DA}"/>
    <hyperlink ref="C541" r:id="rId618" display="https://fbref.com/en/country/WAL/Wales-Football" xr:uid="{4961F366-2C1B-4E8E-A7AD-59530D5EACB2}"/>
    <hyperlink ref="E541" r:id="rId619" display="https://fbref.com/en/squads/b2b47a98/Newcastle-United-Stats" xr:uid="{09464641-19B0-4787-938E-D2837A6D96CC}"/>
    <hyperlink ref="AK541" r:id="rId620" display="https://fbref.com/en/players/3fe6bd8c/matchlogs/2023-2024/summary/Paul-Dummett-Match-Logs" xr:uid="{D6DC35DE-266F-426E-B360-10F47B66BE4D}"/>
    <hyperlink ref="B68" r:id="rId621" display="https://fbref.com/en/players/282f75f3/Lewis-Dunk" xr:uid="{6C6C3A3F-4370-414B-9992-095CE5DAE6D0}"/>
    <hyperlink ref="C68" r:id="rId622" display="https://fbref.com/en/country/ENG/England-Football" xr:uid="{C371F4C3-EB34-4293-9479-35AC070D66A1}"/>
    <hyperlink ref="E68" r:id="rId623" display="https://fbref.com/en/squads/d07537b9/Brighton-and-Hove-Albion-Stats" xr:uid="{8D8AAF47-ED46-4128-A045-569AF9D23965}"/>
    <hyperlink ref="AK68" r:id="rId624" display="https://fbref.com/en/players/282f75f3/matchlogs/2023-2024/summary/Lewis-Dunk-Match-Logs" xr:uid="{DD12111F-767E-423C-B195-E15376472F1E}"/>
    <hyperlink ref="B443" r:id="rId625" display="https://fbref.com/en/players/414184f7/Jhon-Duran" xr:uid="{85E38EA1-3CB6-4637-9913-0594F2FD0481}"/>
    <hyperlink ref="C443" r:id="rId626" display="https://fbref.com/en/country/COL/Colombia-Football" xr:uid="{F0EF0735-2160-42E0-B010-37F0B3DCCF58}"/>
    <hyperlink ref="E443" r:id="rId627" display="https://fbref.com/en/squads/8602292d/Aston-Villa-Stats" xr:uid="{CA33A1A9-92C8-4F61-81CE-83EEB0024FF8}"/>
    <hyperlink ref="AK443" r:id="rId628" display="https://fbref.com/en/players/414184f7/matchlogs/2023-2024/summary/Jhon-Duran-Match-Logs" xr:uid="{844EBD52-63B0-4BD7-8854-813D41F0B061}"/>
    <hyperlink ref="B31" r:id="rId629" display="https://fbref.com/en/players/3bb7b8b4/Ederson" xr:uid="{135E3775-1F3B-40B0-ACDD-78CA32113AAE}"/>
    <hyperlink ref="C31" r:id="rId630" display="https://fbref.com/en/country/BRA/Brazil-Football" xr:uid="{F080A6EB-DD03-4E91-990F-E5D5C7BD0FD1}"/>
    <hyperlink ref="E31" r:id="rId631" display="https://fbref.com/en/squads/b8fd03ef/Manchester-City-Stats" xr:uid="{EFFF75D0-B9E6-4CCE-B922-A009FE787D23}"/>
    <hyperlink ref="AK31" r:id="rId632" display="https://fbref.com/en/players/3bb7b8b4/matchlogs/2023-2024/summary/Ederson-Match-Logs" xr:uid="{2E97C46D-EDE3-4B9D-852B-D18E6D983077}"/>
    <hyperlink ref="B172" r:id="rId633" display="https://fbref.com/en/players/0562b7f1/Odsonne-Edouard" xr:uid="{85B08829-9C1C-4BE5-90ED-2982EDC6C2B9}"/>
    <hyperlink ref="C172" r:id="rId634" display="https://fbref.com/en/country/FRA/France-Football" xr:uid="{3D67D993-0584-4C2B-ACAB-8A01E02CBCB2}"/>
    <hyperlink ref="E172" r:id="rId635" display="https://fbref.com/en/squads/47c64c55/Crystal-Palace-Stats" xr:uid="{1C17C852-A1FE-4AEC-84FB-9C5A95975885}"/>
    <hyperlink ref="AK172" r:id="rId636" display="https://fbref.com/en/players/0562b7f1/matchlogs/2023-2024/summary/Odsonne-Edouard-Match-Logs" xr:uid="{AC0A9E90-5CC7-4512-9A91-9550C5B2F350}"/>
    <hyperlink ref="B362" r:id="rId637" display="https://fbref.com/en/players/debe38a0/John-Egan" xr:uid="{DFEE703B-D727-4BE5-B2CD-AA29B5ED20B3}"/>
    <hyperlink ref="C362" r:id="rId638" display="https://fbref.com/en/country/IRL/Republic-of-Ireland-Football" xr:uid="{3D30827E-F4C3-4B70-8FBE-EFDA80002B3A}"/>
    <hyperlink ref="E362" r:id="rId639" display="https://fbref.com/en/squads/1df6b87e/Sheffield-United-Stats" xr:uid="{6B4E080E-2099-4E0C-A905-D13F8897F352}"/>
    <hyperlink ref="AK362" r:id="rId640" display="https://fbref.com/en/players/debe38a0/matchlogs/2023-2024/summary/John-Egan-Match-Logs" xr:uid="{90C0B44D-EC16-4909-B0A0-96DAE39FF163}"/>
    <hyperlink ref="B401" r:id="rId641" display="https://fbref.com/en/players/3d554589/Hjalmar-Ekdal" xr:uid="{DA5DA80E-FC96-48FE-A405-DC9E1B9CE2E3}"/>
    <hyperlink ref="C401" r:id="rId642" display="https://fbref.com/en/country/SWE/Sweden-Football" xr:uid="{5A041517-E273-4692-811D-77F06A7B452A}"/>
    <hyperlink ref="E401" r:id="rId643" display="https://fbref.com/en/squads/943e8050/Burnley-Stats" xr:uid="{A61EEA7F-98FB-4AD6-8E66-5403C2B920A5}"/>
    <hyperlink ref="AK401" r:id="rId644" display="https://fbref.com/en/players/3d554589/matchlogs/2023-2024/summary/Hjalmar-Ekdal-Match-Logs" xr:uid="{67AEEC77-DA93-4166-AE46-40A48BF15A06}"/>
    <hyperlink ref="B103" r:id="rId645" display="https://fbref.com/en/players/2fba6108/Anthony-Elanga" xr:uid="{D13D14AB-5A47-43CA-90C5-0CD45DE377A3}"/>
    <hyperlink ref="C103" r:id="rId646" display="https://fbref.com/en/country/SWE/Sweden-Football" xr:uid="{97724695-F70D-45A1-ABF7-10820BE6CD34}"/>
    <hyperlink ref="E103" r:id="rId647" display="https://fbref.com/en/squads/e4a775cb/Nottingham-Forest-Stats" xr:uid="{BF281917-7400-4ECB-887E-59A7E94D7FD6}"/>
    <hyperlink ref="AK103" r:id="rId648" display="https://fbref.com/en/players/2fba6108/matchlogs/2023-2024/summary/Anthony-Elanga-Match-Logs" xr:uid="{12B8EEC5-46EC-4F73-BC50-C00BF7B33A1D}"/>
    <hyperlink ref="B298" r:id="rId649" display="https://fbref.com/en/players/b9e1436c/Harvey-Elliott" xr:uid="{091182F7-8179-4120-BBA8-EFE76FA7F0C4}"/>
    <hyperlink ref="C298" r:id="rId650" display="https://fbref.com/en/country/ENG/England-Football" xr:uid="{C98BCECA-C006-4FD4-957B-DDEB98D7A02A}"/>
    <hyperlink ref="E298" r:id="rId651" display="https://fbref.com/en/squads/822bd0ba/Liverpool-Stats" xr:uid="{99BB4E99-34C2-49B4-A5E0-3849093840C8}"/>
    <hyperlink ref="AK298" r:id="rId652" display="https://fbref.com/en/players/b9e1436c/matchlogs/2023-2024/summary/Harvey-Elliott-Match-Logs" xr:uid="{E1C00E65-27B3-400F-A94B-CAB4C621F401}"/>
    <hyperlink ref="B506" r:id="rId653" display="https://fbref.com/en/players/47a34c4f/Mohamed-Elneny" xr:uid="{17F4A9DA-049B-4E74-BFFD-2CA36E6F09CC}"/>
    <hyperlink ref="C506" r:id="rId654" display="https://fbref.com/en/country/EGY/Egypt-Football" xr:uid="{E6307450-F77C-433D-A305-E1295B6FC082}"/>
    <hyperlink ref="E506" r:id="rId655" display="https://fbref.com/en/squads/18bb7c10/Arsenal-Stats" xr:uid="{9C3AC9BF-CC2E-430C-8C8C-D8AAF7D8B0AC}"/>
    <hyperlink ref="AK506" r:id="rId656" display="https://fbref.com/en/players/47a34c4f/matchlogs/2023-2024/summary/Mohamed-Elneny-Match-Logs" xr:uid="{48518497-7A5A-4F8F-87BE-B7D315D2375C}"/>
    <hyperlink ref="B275" r:id="rId657" display="https://fbref.com/en/players/df8b52a5/Emerson" xr:uid="{03406701-3C24-40C9-A97B-477862F2461F}"/>
    <hyperlink ref="C275" r:id="rId658" display="https://fbref.com/en/country/BRA/Brazil-Football" xr:uid="{64839916-B6D1-4998-BB5A-07F865231F35}"/>
    <hyperlink ref="E275" r:id="rId659" display="https://fbref.com/en/squads/361ca564/Tottenham-Hotspur-Stats" xr:uid="{C218F947-D16E-40DD-9E03-5DA66954AE5B}"/>
    <hyperlink ref="AK275" r:id="rId660" display="https://fbref.com/en/players/df8b52a5/matchlogs/2023-2024/summary/Emerson-Match-Logs" xr:uid="{53101C23-8468-4602-8DB7-5438203A35D5}"/>
    <hyperlink ref="B454" r:id="rId661" display="https://fbref.com/en/players/9cfbad36/Julio-Enciso" xr:uid="{65DB5893-4991-409F-87D8-A5211ED23DB1}"/>
    <hyperlink ref="C454" r:id="rId662" display="https://fbref.com/en/country/PAR/Paraguay-Football" xr:uid="{B1A1F839-8A95-4F21-A398-21707FD5B6F8}"/>
    <hyperlink ref="E454" r:id="rId663" display="https://fbref.com/en/squads/d07537b9/Brighton-and-Hove-Albion-Stats" xr:uid="{9D89D870-DFA9-4ABE-9F69-718606C2CC4B}"/>
    <hyperlink ref="AK454" r:id="rId664" display="https://fbref.com/en/players/9cfbad36/matchlogs/2023-2024/summary/Julio-Enciso-Match-Logs" xr:uid="{9F583234-C60F-43CD-BC82-71D499C66CFE}"/>
    <hyperlink ref="B239" r:id="rId665" display="https://fbref.com/en/players/c149016b/Wataru-Endo" xr:uid="{5B01E6CE-1608-48D0-B267-E1BFA8EC7AA1}"/>
    <hyperlink ref="C239" r:id="rId666" display="https://fbref.com/en/country/JPN/Japan-Football" xr:uid="{E4E92580-1BB7-431A-B4BF-B0E392572613}"/>
    <hyperlink ref="E239" r:id="rId667" display="https://fbref.com/en/squads/822bd0ba/Liverpool-Stats" xr:uid="{85289E19-9C7A-4B16-962F-7AD09FE6452D}"/>
    <hyperlink ref="AK239" r:id="rId668" display="https://fbref.com/en/players/c149016b/matchlogs/2023-2024/summary/Wataru-Endo-Match-Logs" xr:uid="{C31952CD-F4F8-4387-933F-931441B1A751}"/>
    <hyperlink ref="B286" r:id="rId669" display="https://fbref.com/en/players/980522ec/Christian-Eriksen" xr:uid="{2D10B83B-98D1-4F72-8CF3-F48F2BB01887}"/>
    <hyperlink ref="C286" r:id="rId670" display="https://fbref.com/en/country/DEN/Denmark-Football" xr:uid="{B1107DFE-FD1A-4044-A422-3E4BC4285406}"/>
    <hyperlink ref="E286" r:id="rId671" display="https://fbref.com/en/squads/19538871/Manchester-United-Stats" xr:uid="{8211213A-FAD0-48FC-BA22-F4F4E952A10F}"/>
    <hyperlink ref="AK286" r:id="rId672" display="https://fbref.com/en/players/980522ec/matchlogs/2023-2024/summary/Christian-Eriksen-Match-Logs" xr:uid="{30D37F8C-4CB7-445E-AD4C-3712521B17FE}"/>
    <hyperlink ref="B365" r:id="rId673" display="https://fbref.com/en/players/1a066e69/Maxime-Esteve" xr:uid="{305A9B0C-5660-441A-800B-D0C01F31F1C9}"/>
    <hyperlink ref="C365" r:id="rId674" display="https://fbref.com/en/country/FRA/France-Football" xr:uid="{37E7D60E-D888-43E9-B2C0-3143EA858B5A}"/>
    <hyperlink ref="E365" r:id="rId675" display="https://fbref.com/en/squads/943e8050/Burnley-Stats" xr:uid="{69246D26-BDBA-48D5-B328-43B467B58E23}"/>
    <hyperlink ref="AK365" r:id="rId676" display="https://fbref.com/en/players/1a066e69/matchlogs/2023-2024/summary/Maxime-Esteve-Match-Logs" xr:uid="{E13F8171-52BC-4381-B0EC-F8AE5CF7E03B}"/>
    <hyperlink ref="B250" r:id="rId677" display="https://fbref.com/en/players/d38fdf53/Pervis-Estupinan" xr:uid="{BD694E4D-FFFF-4314-A144-F4FF27F44762}"/>
    <hyperlink ref="C250" r:id="rId678" display="https://fbref.com/en/country/ECU/Ecuador-Football" xr:uid="{8D8CFBAA-2410-4B9F-907F-2F23B726214A}"/>
    <hyperlink ref="E250" r:id="rId679" display="https://fbref.com/en/squads/d07537b9/Brighton-and-Hove-Albion-Stats" xr:uid="{2785A931-1BB2-42DC-9A10-CC7E1DC83C87}"/>
    <hyperlink ref="AK250" r:id="rId680" display="https://fbref.com/en/players/d38fdf53/matchlogs/2023-2024/summary/Pervis-Estupinan-Match-Logs" xr:uid="{88E11CCE-610C-4DC9-8310-493CEA274117}"/>
    <hyperlink ref="B240" r:id="rId681" display="https://fbref.com/en/players/f8fcd2a5/Jonny-Evans" xr:uid="{32165668-7296-4A83-A957-2CAA30345FB2}"/>
    <hyperlink ref="C240" r:id="rId682" display="https://fbref.com/en/country/NIR/Northern-Ireland-Football" xr:uid="{0A14B6C3-FB4F-4CFF-89AC-3E637256D145}"/>
    <hyperlink ref="E240" r:id="rId683" display="https://fbref.com/en/squads/19538871/Manchester-United-Stats" xr:uid="{79966BE9-B4FA-4325-892E-4DE0E3216D18}"/>
    <hyperlink ref="AK240" r:id="rId684" display="https://fbref.com/en/players/f8fcd2a5/matchlogs/2023-2024/summary/Jonny-Evans-Match-Logs" xr:uid="{E43E8366-43F6-423A-859A-1F1E1A29EE8C}"/>
    <hyperlink ref="B196" r:id="rId685" display="https://fbref.com/en/players/ae4fc6a4/Eberechi-Eze" xr:uid="{E9CDAF00-ED94-4503-A9CC-326208124F5D}"/>
    <hyperlink ref="C196" r:id="rId686" display="https://fbref.com/en/country/ENG/England-Football" xr:uid="{2E59B3AE-CC81-409C-BDD1-2C36811E5644}"/>
    <hyperlink ref="E196" r:id="rId687" display="https://fbref.com/en/squads/47c64c55/Crystal-Palace-Stats" xr:uid="{7AF1CD5E-17BE-4E9D-AD1F-D2BD7C65DEB5}"/>
    <hyperlink ref="AK196" r:id="rId688" display="https://fbref.com/en/players/ae4fc6a4/matchlogs/2023-2024/summary/Eberechi-Eze-Match-Logs" xr:uid="{620E00AA-0CAD-4ED9-AE6A-BFB4A1A13343}"/>
    <hyperlink ref="B406" r:id="rId689" display="https://fbref.com/en/players/9328b835/Lukasz-Fabianski" xr:uid="{3BB86BC2-2DE3-4D67-8FED-7D68984D8FA2}"/>
    <hyperlink ref="C406" r:id="rId690" display="https://fbref.com/en/country/POL/Poland-Football" xr:uid="{82E411CB-ED5D-4A92-81EF-97AEE2659C0B}"/>
    <hyperlink ref="E406" r:id="rId691" display="https://fbref.com/en/squads/7c21e445/West-Ham-United-Stats" xr:uid="{90D3186E-592C-4149-89ED-E9949827EF44}"/>
    <hyperlink ref="AK406" r:id="rId692" display="https://fbref.com/en/players/9328b835/matchlogs/2023-2024/summary/Lukasz-Fabianski-Match-Logs" xr:uid="{931CB6E1-A3EB-437D-821E-7AA1B828A31F}"/>
    <hyperlink ref="B517" r:id="rId693" display="https://fbref.com/en/players/745ca0a3/Romain-Faivre" xr:uid="{E6C0F2F5-0BFC-45CD-820F-4DAA1D655B50}"/>
    <hyperlink ref="C517" r:id="rId694" display="https://fbref.com/en/country/FRA/France-Football" xr:uid="{D27D0B0D-89C2-4AA4-9C8B-287523740F2F}"/>
    <hyperlink ref="E517" r:id="rId695" display="https://fbref.com/en/squads/4ba7cbea/Bournemouth-Stats" xr:uid="{890A7CBA-4914-43B3-8E2E-98B764878F19}"/>
    <hyperlink ref="AK517" r:id="rId696" display="https://fbref.com/en/players/745ca0a3/matchlogs/2023-2024/summary/Romain-Faivre-Match-Logs" xr:uid="{10405BFE-1144-4EEC-8EF9-5A77BA34CC87}"/>
    <hyperlink ref="B363" r:id="rId697" display="https://fbref.com/en/players/0ba976e4/Ansu-Fati" xr:uid="{023E34C1-7410-42B3-BB1A-70FC9AF92315}"/>
    <hyperlink ref="C363" r:id="rId698" display="https://fbref.com/en/country/ESP/Spain-Football" xr:uid="{63D8FADB-19F5-44C5-8A30-28EEA82456D8}"/>
    <hyperlink ref="E363" r:id="rId699" display="https://fbref.com/en/squads/d07537b9/Brighton-and-Hove-Albion-Stats" xr:uid="{0E52AF9A-DCE6-4B2F-AB1F-E740F7CCA8D7}"/>
    <hyperlink ref="AK363" r:id="rId700" display="https://fbref.com/en/players/0ba976e4/matchlogs/2023-2024/summary/Ansu-Fati-Match-Logs" xr:uid="{C8CEDC84-FD98-4066-B05F-577825529A14}"/>
    <hyperlink ref="B417" r:id="rId701" display="https://fbref.com/en/players/51a3c4c8/Felipe" xr:uid="{E2AE394A-8083-45D4-859F-21860E3859FF}"/>
    <hyperlink ref="C417" r:id="rId702" display="https://fbref.com/en/country/BRA/Brazil-Football" xr:uid="{91054556-C33C-46EA-ABF1-F6B70D15C4F1}"/>
    <hyperlink ref="E417" r:id="rId703" display="https://fbref.com/en/squads/e4a775cb/Nottingham-Forest-Stats" xr:uid="{415969C8-F5F5-4CE1-8A56-7DA20587C0C6}"/>
    <hyperlink ref="AK417" r:id="rId704" display="https://fbref.com/en/players/51a3c4c8/matchlogs/2023-2024/summary/Felipe-Match-Logs" xr:uid="{B0C21C48-9B29-402D-881C-B5A0CBCDD470}"/>
    <hyperlink ref="B189" r:id="rId705" display="https://fbref.com/en/players/4596da74/Evan-Ferguson" xr:uid="{315D563F-C86A-44CA-A37D-E09D12DA5F7F}"/>
    <hyperlink ref="C189" r:id="rId706" display="https://fbref.com/en/country/IRL/Republic-of-Ireland-Football" xr:uid="{542A0BEA-A587-4CBA-983F-8B2092BCA8D7}"/>
    <hyperlink ref="E189" r:id="rId707" display="https://fbref.com/en/squads/d07537b9/Brighton-and-Hove-Albion-Stats" xr:uid="{5F77868F-DBDF-4865-A190-6DC608C452D7}"/>
    <hyperlink ref="AK189" r:id="rId708" display="https://fbref.com/en/players/4596da74/matchlogs/2023-2024/summary/Evan-Ferguson-Match-Logs" xr:uid="{159D14A4-AFC7-434A-A841-22AF8D2B2C5C}"/>
    <hyperlink ref="B16" r:id="rId709" display="https://fbref.com/en/players/507c7bdf/Bruno-Fernandes" xr:uid="{F299A4D9-89B5-4983-94DA-EBACACB526E1}"/>
    <hyperlink ref="C16" r:id="rId710" display="https://fbref.com/en/country/POR/Portugal-Football" xr:uid="{E728980A-3750-48F1-B389-A64C829792AA}"/>
    <hyperlink ref="E16" r:id="rId711" display="https://fbref.com/en/squads/19538871/Manchester-United-Stats" xr:uid="{C77033A0-F556-4409-8B0E-B43627BBA282}"/>
    <hyperlink ref="AK16" r:id="rId712" display="https://fbref.com/en/players/507c7bdf/matchlogs/2023-2024/summary/Bruno-Fernandes-Match-Logs" xr:uid="{8371C255-08A9-433B-890D-920C3CC06AFB}"/>
    <hyperlink ref="B100" r:id="rId713" display="https://fbref.com/en/players/5ff4ab71/Enzo-Fernandez" xr:uid="{0D99CD23-4810-43AD-8F07-5E2180CDE723}"/>
    <hyperlink ref="C100" r:id="rId714" display="https://fbref.com/en/country/ARG/Argentina-Football" xr:uid="{6C2EA5BD-70F9-45BD-8152-5DCBEE1A6277}"/>
    <hyperlink ref="E100" r:id="rId715" display="https://fbref.com/en/squads/cff3d9bb/Chelsea-Stats" xr:uid="{158273FA-BCD1-4008-8AC9-41375AFD3B52}"/>
    <hyperlink ref="AK100" r:id="rId716" display="https://fbref.com/en/players/5ff4ab71/matchlogs/2023-2024/summary/Enzo-Fernandez-Match-Logs" xr:uid="{AAADE2C5-2CDE-44DE-8E68-339E0A282F93}"/>
    <hyperlink ref="B476" r:id="rId717" display="https://fbref.com/en/players/b63e789d/John-Fleck" xr:uid="{C3545352-8B83-4413-8047-C32F795FA454}"/>
    <hyperlink ref="C476" r:id="rId718" display="https://fbref.com/en/country/SCO/Scotland-Football" xr:uid="{0DCE35F7-67B8-48F9-9064-F881802A47BD}"/>
    <hyperlink ref="E476" r:id="rId719" display="https://fbref.com/en/squads/1df6b87e/Sheffield-United-Stats" xr:uid="{68FA90FE-4761-4A99-990E-2D9A2FD8685C}"/>
    <hyperlink ref="AK476" r:id="rId720" display="https://fbref.com/en/players/b63e789d/matchlogs/2023-2024/summary/John-Fleck-Match-Logs" xr:uid="{7ECB0321-A296-484B-AB29-568F2B429CC6}"/>
    <hyperlink ref="B21" r:id="rId721" display="https://fbref.com/en/players/a92ab7be/Mark-Flekken" xr:uid="{D7115297-1A68-4979-9CFE-0931882FCA72}"/>
    <hyperlink ref="C21" r:id="rId722" display="https://fbref.com/en/country/NED/Netherlands-Football" xr:uid="{4D959F42-9D1C-4048-B2F2-1D579184A248}"/>
    <hyperlink ref="E21" r:id="rId723" display="https://fbref.com/en/squads/cd051869/Brentford-Stats" xr:uid="{6447147B-B499-4214-89E6-6FD830B24F5C}"/>
    <hyperlink ref="AK21" r:id="rId724" display="https://fbref.com/en/players/a92ab7be/matchlogs/2023-2024/summary/Mark-Flekken-Match-Logs" xr:uid="{9899F060-957B-4F6F-BDC9-C15A0963CE8C}"/>
    <hyperlink ref="B33" r:id="rId725" display="https://fbref.com/en/players/ed1e53f3/Phil-Foden" xr:uid="{3F33BF69-7FAB-4D72-BCF0-9AB510A134F4}"/>
    <hyperlink ref="C33" r:id="rId726" display="https://fbref.com/en/country/ENG/England-Football" xr:uid="{9C3FE6BA-83F4-4DAE-9CE8-AAE52033F045}"/>
    <hyperlink ref="E33" r:id="rId727" display="https://fbref.com/en/squads/b8fd03ef/Manchester-City-Stats" xr:uid="{FB63B3FF-DF46-4CEF-87E6-6F64B78E87CB}"/>
    <hyperlink ref="AK33" r:id="rId728" display="https://fbref.com/en/players/ed1e53f3/matchlogs/2023-2024/summary/Phil-Foden-Match-Logs" xr:uid="{9D7CF904-761E-4828-BB02-7D8A0CF57844}"/>
    <hyperlink ref="B49" r:id="rId729" display="https://fbref.com/en/players/96cf7b61/Wes-Foderingham" xr:uid="{589FC899-FBD2-4134-84E8-6578E81A24B8}"/>
    <hyperlink ref="C49" r:id="rId730" display="https://fbref.com/en/country/ENG/England-Football" xr:uid="{A0121F93-4A7C-468D-A076-4783BA60C50E}"/>
    <hyperlink ref="E49" r:id="rId731" display="https://fbref.com/en/squads/1df6b87e/Sheffield-United-Stats" xr:uid="{7461ABB8-3296-4E10-B38B-BBFC6A15AF79}"/>
    <hyperlink ref="AK49" r:id="rId732" display="https://fbref.com/en/players/96cf7b61/matchlogs/2023-2024/summary/Wes-Foderingham-Match-Logs" xr:uid="{6BC146E9-0234-4E23-8135-96342F9E2D29}"/>
    <hyperlink ref="B379" r:id="rId733" display="https://fbref.com/en/players/82927de4/Pablo-Fornals" xr:uid="{7335C41C-E854-4F24-A570-62EC796481AA}"/>
    <hyperlink ref="C379" r:id="rId734" display="https://fbref.com/en/country/ESP/Spain-Football" xr:uid="{BB033999-91FB-433F-B8C8-E14DB4CB329F}"/>
    <hyperlink ref="E379" r:id="rId735" display="https://fbref.com/en/squads/7c21e445/West-Ham-United-Stats" xr:uid="{39341A44-5B25-413A-B14B-8AC789A35E70}"/>
    <hyperlink ref="AK379" r:id="rId736" display="https://fbref.com/en/players/82927de4/matchlogs/2023-2024/summary/Pablo-Fornals-Match-Logs" xr:uid="{60D1C3A7-587F-463C-8570-D21EC843BF64}"/>
    <hyperlink ref="B488" r:id="rId737" display="https://fbref.com/en/players/1b9728b0/Omari-Forson" xr:uid="{D1805BA8-77FE-4DAA-A280-FB34AA1F4C3B}"/>
    <hyperlink ref="C488" r:id="rId738" display="https://fbref.com/en/country/ENG/England-Football" xr:uid="{ACFCAAE2-99C5-4CF0-AC69-7263C50CDE11}"/>
    <hyperlink ref="E488" r:id="rId739" display="https://fbref.com/en/squads/19538871/Manchester-United-Stats" xr:uid="{EA78ACB2-6074-4FE4-A8A8-C98632C21C58}"/>
    <hyperlink ref="AK488" r:id="rId740" display="https://fbref.com/en/players/1b9728b0/matchlogs/2023-2024/summary/Omari-Forson-Match-Logs" xr:uid="{AA65C2A8-2907-4845-B637-EC3652AC0FB8}"/>
    <hyperlink ref="B236" r:id="rId741" display="https://fbref.com/en/players/f84a807c/Lyle-Foster" xr:uid="{F254CFFE-8646-4F63-A4D6-211F64010E31}"/>
    <hyperlink ref="C236" r:id="rId742" display="https://fbref.com/en/country/RSA/South-Africa-Football" xr:uid="{32374CB3-D914-4DE0-9A3B-39EDA27F6160}"/>
    <hyperlink ref="E236" r:id="rId743" display="https://fbref.com/en/squads/943e8050/Burnley-Stats" xr:uid="{A83B0D69-A162-4BF7-BD22-275044C802A4}"/>
    <hyperlink ref="AK236" r:id="rId744" display="https://fbref.com/en/players/f84a807c/matchlogs/2023-2024/summary/Lyle-Foster-Match-Logs" xr:uid="{A4189890-C548-49BC-AA3C-0A4F5FB5C9FC}"/>
    <hyperlink ref="B428" r:id="rId745" display="https://fbref.com/en/players/077faf72/Matheus-Franca" xr:uid="{86D1D911-EE6C-4A75-89FB-6CD342D9AA2B}"/>
    <hyperlink ref="C428" r:id="rId746" display="https://fbref.com/en/country/BRA/Brazil-Football" xr:uid="{67222151-FB7B-4A2F-9D6B-0E9AE767F2DD}"/>
    <hyperlink ref="E428" r:id="rId747" display="https://fbref.com/en/squads/47c64c55/Crystal-Palace-Stats" xr:uid="{7A1B9472-39ED-489D-BD8A-B561B3F89F2C}"/>
    <hyperlink ref="AK428" r:id="rId748" display="https://fbref.com/en/players/077faf72/matchlogs/2023-2024/summary/Matheus-Franca-Match-Logs" xr:uid="{512278B0-3236-42FC-B086-D4112C2E6A69}"/>
    <hyperlink ref="B448" r:id="rId749" display="https://fbref.com/en/players/00b77ecf/Nathan-Fraser" xr:uid="{7D6D4705-A30D-4951-BD5C-5CD82D5975E7}"/>
    <hyperlink ref="C448" r:id="rId750" display="https://fbref.com/en/country/IRL/Republic-of-Ireland-Football" xr:uid="{59340D07-6DE6-40CF-861E-7B704C350A3F}"/>
    <hyperlink ref="E448" r:id="rId751" display="https://fbref.com/en/squads/8cec06e1/Wolverhampton-Wanderers-Stats" xr:uid="{229619FB-2691-457B-8635-CC48B3432C21}"/>
    <hyperlink ref="AK448" r:id="rId752" display="https://fbref.com/en/players/00b77ecf/matchlogs/2023-2024/summary/Nathan-Fraser-Match-Logs" xr:uid="{60C08190-5266-4601-A198-8BBCC22EFA58}"/>
    <hyperlink ref="B225" r:id="rId753" display="https://fbref.com/en/players/1971591f/Cody-Gakpo" xr:uid="{F1218ED5-73A7-4640-AEE8-6E78968956A9}"/>
    <hyperlink ref="C225" r:id="rId754" display="https://fbref.com/en/country/NED/Netherlands-Football" xr:uid="{7FA3799E-DE83-41BC-AC75-A3F09E8626B2}"/>
    <hyperlink ref="E225" r:id="rId755" display="https://fbref.com/en/squads/822bd0ba/Liverpool-Stats" xr:uid="{3F159FB7-2E2F-4976-8458-D50EAE489E15}"/>
    <hyperlink ref="AK225" r:id="rId756" display="https://fbref.com/en/players/1971591f/matchlogs/2023-2024/summary/Cody-Gakpo-Match-Logs" xr:uid="{9D4436A9-8F77-465A-B71F-4A17B9A88640}"/>
    <hyperlink ref="B53" r:id="rId757" display="https://fbref.com/en/players/c2731c10/Conor-Gallagher" xr:uid="{604F3976-617F-42D5-9565-6910C3FBFEF0}"/>
    <hyperlink ref="C53" r:id="rId758" display="https://fbref.com/en/country/ENG/England-Football" xr:uid="{1ABD5714-7CA2-4217-8C90-8DF9D98EE0C8}"/>
    <hyperlink ref="E53" r:id="rId759" display="https://fbref.com/en/squads/cff3d9bb/Chelsea-Stats" xr:uid="{20A7857E-1E53-4952-AA38-781F583C8E05}"/>
    <hyperlink ref="AK53" r:id="rId760" display="https://fbref.com/en/players/c2731c10/matchlogs/2023-2024/summary/Conor-Gallagher-Match-Logs" xr:uid="{966AD1C4-E86F-4859-8650-7482FCC15BB3}"/>
    <hyperlink ref="B198" r:id="rId761" display="https://fbref.com/en/players/72c812f3/Idrissa-Gana-Gueye" xr:uid="{2CB55A87-04FD-482A-B7F5-7F5BA23BAFFB}"/>
    <hyperlink ref="C198" r:id="rId762" display="https://fbref.com/en/country/SEN/Senegal-Football" xr:uid="{FAB8BE20-B729-4A95-866B-78AD015AC95C}"/>
    <hyperlink ref="E198" r:id="rId763" display="https://fbref.com/en/squads/d3fd31cc/Everton-Stats" xr:uid="{330B88A6-6C29-4EF8-B712-1E554DCAEB19}"/>
    <hyperlink ref="AK198" r:id="rId764" display="https://fbref.com/en/players/72c812f3/matchlogs/2023-2024/summary/Idrissa-Gana-Gueye-Match-Logs" xr:uid="{2FE95E88-D2A9-4670-84EC-DAF6346B5B09}"/>
    <hyperlink ref="B125" r:id="rId765" display="https://fbref.com/en/players/7aa8adfe/Alejandro-Garnacho" xr:uid="{3F0449AE-B26E-4B55-8D63-37F02D71319D}"/>
    <hyperlink ref="C125" r:id="rId766" display="https://fbref.com/en/country/ARG/Argentina-Football" xr:uid="{A637EDC1-44CD-4FD9-AE13-609C81EE7129}"/>
    <hyperlink ref="E125" r:id="rId767" display="https://fbref.com/en/squads/19538871/Manchester-United-Stats" xr:uid="{46E5B3DE-6D49-4225-B2E1-6C889FCA011F}"/>
    <hyperlink ref="AK125" r:id="rId768" display="https://fbref.com/en/players/7aa8adfe/matchlogs/2023-2024/summary/Alejandro-Garnacho-Match-Logs" xr:uid="{3BD0C73D-0965-4894-98DE-5229795C4DEF}"/>
    <hyperlink ref="B32" r:id="rId769" display="https://fbref.com/en/players/4e015693/James-Garner" xr:uid="{31388769-4B38-48CA-BF8F-299C4022C1A4}"/>
    <hyperlink ref="C32" r:id="rId770" display="https://fbref.com/en/country/ENG/England-Football" xr:uid="{ECB2F80A-E9D3-41B1-967F-FFA9E1AE46E4}"/>
    <hyperlink ref="E32" r:id="rId771" display="https://fbref.com/en/squads/d3fd31cc/Everton-Stats" xr:uid="{9B396431-BD74-4D65-8C6C-8F22E9621E54}"/>
    <hyperlink ref="AK32" r:id="rId772" display="https://fbref.com/en/players/4e015693/matchlogs/2023-2024/summary/James-Garner-Match-Logs" xr:uid="{FC65732C-010A-4056-B710-D57035FC1630}"/>
    <hyperlink ref="B319" r:id="rId773" display="https://fbref.com/en/players/f7b1d4e0/Saman-Ghoddos" xr:uid="{0FFA166B-A3BA-4D81-AB41-3D3B99C51ACE}"/>
    <hyperlink ref="C319" r:id="rId774" display="https://fbref.com/en/country/IRN/Iran-Football" xr:uid="{BE79779B-2701-4FD3-B198-274E307CA3B7}"/>
    <hyperlink ref="E319" r:id="rId775" display="https://fbref.com/en/squads/cd051869/Brentford-Stats" xr:uid="{2F83DA5D-8E9B-465A-9EDD-1F57974BB249}"/>
    <hyperlink ref="AK319" r:id="rId776" display="https://fbref.com/en/players/f7b1d4e0/matchlogs/2023-2024/summary/Saman-Ghoddos-Match-Logs" xr:uid="{4CC1257B-8AF7-4084-99E1-3E1A9F4E5059}"/>
    <hyperlink ref="B34" r:id="rId777" display="https://fbref.com/en/players/32f60ed8/Morgan-Gibbs-White" xr:uid="{45D00D4B-1180-44AB-8069-4003E21B8551}"/>
    <hyperlink ref="C34" r:id="rId778" display="https://fbref.com/en/country/ENG/England-Football" xr:uid="{E88AABA8-6922-4586-98D2-D605660EF752}"/>
    <hyperlink ref="E34" r:id="rId779" display="https://fbref.com/en/squads/e4a775cb/Nottingham-Forest-Stats" xr:uid="{0CC26453-59A7-4FCC-86BF-A2B49DF9B44B}"/>
    <hyperlink ref="AK34" r:id="rId780" display="https://fbref.com/en/players/32f60ed8/matchlogs/2023-2024/summary/Morgan-Gibbs-White-Match-Logs" xr:uid="{255B2187-8FD9-4EFD-8CDA-F18B3643F2E2}"/>
    <hyperlink ref="B440" r:id="rId781" display="https://fbref.com/en/players/7b5ab7f2/Bryan-Gil" xr:uid="{0120A0D1-8E6E-4026-B01A-685919FA010B}"/>
    <hyperlink ref="C440" r:id="rId782" display="https://fbref.com/en/country/ESP/Spain-Football" xr:uid="{6F12ABE8-9270-4EE8-BEE0-E8F84ABE9489}"/>
    <hyperlink ref="E440" r:id="rId783" display="https://fbref.com/en/squads/361ca564/Tottenham-Hotspur-Stats" xr:uid="{ABBF312B-8FA8-4A10-AECB-3CE219F502D1}"/>
    <hyperlink ref="AK440" r:id="rId784" display="https://fbref.com/en/players/7b5ab7f2/matchlogs/2023-2024/summary/Bryan-Gil-Match-Logs" xr:uid="{27212F52-ED0F-459B-9DB7-1A79BBBD886D}"/>
    <hyperlink ref="B513" r:id="rId785" display="https://fbref.com/en/players/d91f104d/Alfie-Gilchrist" xr:uid="{47FF963C-62F4-420B-972C-A543FD5C2657}"/>
    <hyperlink ref="C513" r:id="rId786" display="https://fbref.com/en/country/ENG/England-Football" xr:uid="{4F8D2B2C-AD6D-4B50-A656-0A35FD5C1F19}"/>
    <hyperlink ref="E513" r:id="rId787" display="https://fbref.com/en/squads/cff3d9bb/Chelsea-Stats" xr:uid="{63CBE4AF-8BB5-46E8-BF7B-ABBB088DB37D}"/>
    <hyperlink ref="AK513" r:id="rId788" display="https://fbref.com/en/players/d91f104d/matchlogs/2023-2024/summary/Alfie-Gilchrist-Match-Logs" xr:uid="{7825DE7B-22EA-48A8-94AF-EE8537514C0A}"/>
    <hyperlink ref="B122" r:id="rId789" display="https://fbref.com/en/players/df10e27c/Billy-Gilmour" xr:uid="{8433B3D6-93E9-4CDB-9310-101820CB62C0}"/>
    <hyperlink ref="C122" r:id="rId790" display="https://fbref.com/en/country/SCO/Scotland-Football" xr:uid="{4677DA3A-1749-4F0C-9B8B-CA0E2B93527E}"/>
    <hyperlink ref="E122" r:id="rId791" display="https://fbref.com/en/squads/d07537b9/Brighton-and-Hove-Albion-Stats" xr:uid="{F89E5564-BB66-42C1-B0D4-D420C36E8015}"/>
    <hyperlink ref="AK122" r:id="rId792" display="https://fbref.com/en/players/df10e27c/matchlogs/2023-2024/summary/Billy-Gilmour-Match-Logs" xr:uid="{E74A3D65-FAF3-46D3-8622-0121858ADB98}"/>
    <hyperlink ref="B326" r:id="rId793" display="https://fbref.com/en/players/9f7c837d/Ben-Godfrey" xr:uid="{22AC0A25-6715-4B6F-B286-03629D67D2F9}"/>
    <hyperlink ref="C326" r:id="rId794" display="https://fbref.com/en/country/ENG/England-Football" xr:uid="{D884E510-2543-47A0-A323-29E179AA2493}"/>
    <hyperlink ref="E326" r:id="rId795" display="https://fbref.com/en/squads/d3fd31cc/Everton-Stats" xr:uid="{7113AC34-7817-494F-89AB-EF4BA216804D}"/>
    <hyperlink ref="AK326" r:id="rId796" display="https://fbref.com/en/players/9f7c837d/matchlogs/2023-2024/summary/Ben-Godfrey-Match-Logs" xr:uid="{1F0C3131-4DDB-4EF4-93A1-6DF270F1B43E}"/>
    <hyperlink ref="B438" r:id="rId797" display="https://fbref.com/en/players/1961b2aa/Andre-Gomes" xr:uid="{4C10D8FE-952E-4F32-B6AA-7FD52455F32D}"/>
    <hyperlink ref="C438" r:id="rId798" display="https://fbref.com/en/country/POR/Portugal-Football" xr:uid="{3CB0C142-F4FD-4C86-A9AC-8160343FD13C}"/>
    <hyperlink ref="E438" r:id="rId799" display="https://fbref.com/en/squads/d3fd31cc/Everton-Stats" xr:uid="{D9290583-50E3-4A54-8A6F-4315B52816AB}"/>
    <hyperlink ref="AK438" r:id="rId800" display="https://fbref.com/en/players/1961b2aa/matchlogs/2023-2024/summary/Andre-Gomes-Match-Logs" xr:uid="{9E1B2A9D-A2BE-4FDA-8183-5BD814DD4092}"/>
    <hyperlink ref="B112" r:id="rId801" display="https://fbref.com/en/players/8b57ad2c/Joao-Gomes" xr:uid="{51F59383-8FC9-4EAA-9D93-832164DC8334}"/>
    <hyperlink ref="C112" r:id="rId802" display="https://fbref.com/en/country/BRA/Brazil-Football" xr:uid="{B6D42169-CBD3-4269-8467-B8047CD94C2A}"/>
    <hyperlink ref="E112" r:id="rId803" display="https://fbref.com/en/squads/8cec06e1/Wolverhampton-Wanderers-Stats" xr:uid="{07EEC14A-056E-44CD-8205-562F7E99D736}"/>
    <hyperlink ref="AK112" r:id="rId804" display="https://fbref.com/en/players/8b57ad2c/matchlogs/2023-2024/summary/Joao-Gomes-Match-Logs" xr:uid="{A9C0DC76-D61F-4985-8CB4-1A80A4A14927}"/>
    <hyperlink ref="B98" r:id="rId805" display="https://fbref.com/en/players/f0caab96/Toti-Gomes" xr:uid="{F3987DA1-1720-488C-A37C-062B19C64C49}"/>
    <hyperlink ref="C98" r:id="rId806" display="https://fbref.com/en/country/POR/Portugal-Football" xr:uid="{E55CEE6F-7503-482B-87FE-93D8C9679CF4}"/>
    <hyperlink ref="E98" r:id="rId807" display="https://fbref.com/en/squads/8cec06e1/Wolverhampton-Wanderers-Stats" xr:uid="{62EBB72C-EB93-4226-B738-3F2CB3E014DA}"/>
    <hyperlink ref="AK98" r:id="rId808" display="https://fbref.com/en/players/f0caab96/matchlogs/2023-2024/summary/Toti-Gomes-Match-Logs" xr:uid="{852E0EB5-A310-4453-873E-5CB4705E8590}"/>
    <hyperlink ref="B166" r:id="rId809" display="https://fbref.com/en/players/7a11550b/Joe-Gomez" xr:uid="{3DC07C4A-0DB8-4D59-AEAF-ACFB28BAE008}"/>
    <hyperlink ref="C166" r:id="rId810" display="https://fbref.com/en/country/ENG/England-Football" xr:uid="{645A732A-4738-4603-8D4D-9DADA8817CB7}"/>
    <hyperlink ref="E166" r:id="rId811" display="https://fbref.com/en/squads/822bd0ba/Liverpool-Stats" xr:uid="{C21AC674-3BDD-4538-82A2-58F45FEE9EFA}"/>
    <hyperlink ref="AK166" r:id="rId812" display="https://fbref.com/en/players/7a11550b/matchlogs/2023-2024/summary/Joe-Gomez-Match-Logs" xr:uid="{5526EC01-F244-4EA9-ADBC-0162F727CAB2}"/>
    <hyperlink ref="B514" r:id="rId813" display="https://fbref.com/en/players/01e5f06e/Sergio-Gomez" xr:uid="{DD0F54D9-8661-4A5A-AC75-0C1EF89BC93E}"/>
    <hyperlink ref="C514" r:id="rId814" display="https://fbref.com/en/country/ESP/Spain-Football" xr:uid="{3E912C11-0063-4716-8FBC-345C73AA2AE2}"/>
    <hyperlink ref="E514" r:id="rId815" display="https://fbref.com/en/squads/b8fd03ef/Manchester-City-Stats" xr:uid="{03028311-C84C-4A78-B2AC-B4E10AFDB461}"/>
    <hyperlink ref="AK514" r:id="rId816" display="https://fbref.com/en/players/01e5f06e/matchlogs/2023-2024/summary/Sergio-Gomez-Match-Logs" xr:uid="{C87D5763-2320-4533-BEB2-72A955622EB5}"/>
    <hyperlink ref="B52" r:id="rId817" display="https://fbref.com/en/players/2bd83368/Anthony-Gordon" xr:uid="{48AAF843-F515-41A4-82B2-33688C77D2B2}"/>
    <hyperlink ref="C52" r:id="rId818" display="https://fbref.com/en/country/ENG/England-Football" xr:uid="{DFB95734-A33B-4CFF-8BAD-716995BF4788}"/>
    <hyperlink ref="E52" r:id="rId819" display="https://fbref.com/en/squads/b2b47a98/Newcastle-United-Stats" xr:uid="{92CD942A-BBD5-4606-8F12-6128281542D6}"/>
    <hyperlink ref="AK52" r:id="rId820" display="https://fbref.com/en/players/2bd83368/matchlogs/2023-2024/summary/Anthony-Gordon-Match-Logs" xr:uid="{54DBB9CB-D519-4329-8E74-30652442F2AE}"/>
    <hyperlink ref="B551" r:id="rId821" display="https://fbref.com/en/players/19a9cb70/Kaide-Gordon" xr:uid="{F27CB68C-31CD-4917-AAB8-7E36A1B73102}"/>
    <hyperlink ref="C551" r:id="rId822" display="https://fbref.com/en/country/ENG/England-Football" xr:uid="{5D2B317D-3AC3-4A52-A5BA-9DE88BE69BFF}"/>
    <hyperlink ref="E551" r:id="rId823" display="https://fbref.com/en/squads/822bd0ba/Liverpool-Stats" xr:uid="{898FB1A2-77F1-439A-9024-3950C14C320B}"/>
    <hyperlink ref="AK551" r:id="rId824" display="https://fbref.com/en/players/19a9cb70/matchlogs/2023-2024/summary/Kaide-Gordon-Match-Logs" xr:uid="{8ABEDB71-B3AA-408A-A774-837BA0541229}"/>
    <hyperlink ref="B552" r:id="rId825" display="https://fbref.com/en/players/861e9b3b/Daniel-Gore" xr:uid="{F379C133-02D9-4F2D-831F-7EC7FE896D4F}"/>
    <hyperlink ref="C552" r:id="rId826" display="https://fbref.com/en/country/ENG/England-Football" xr:uid="{BCF8C1B5-F4F4-4D9C-ACF9-A3681615EC7B}"/>
    <hyperlink ref="E552" r:id="rId827" display="https://fbref.com/en/squads/19538871/Manchester-United-Stats" xr:uid="{D68763F1-624C-4444-8C20-FDA7D5222797}"/>
    <hyperlink ref="AK552" r:id="rId828" display="https://fbref.com/en/players/861e9b3b/matchlogs/2023-2024/summary/Daniel-Gore-Match-Logs" xr:uid="{C2330E53-72BC-476F-8AAA-26E99E633DF7}"/>
    <hyperlink ref="B296" r:id="rId829" display="https://fbref.com/en/players/b8e740fb/Ryan-Gravenberch" xr:uid="{B56EC4E9-8A77-40F2-9EBB-1AF0DBECA1D4}"/>
    <hyperlink ref="C296" r:id="rId830" display="https://fbref.com/en/country/NED/Netherlands-Football" xr:uid="{EB14E19A-6F31-4173-9799-6610E6849AAA}"/>
    <hyperlink ref="E296" r:id="rId831" display="https://fbref.com/en/squads/822bd0ba/Liverpool-Stats" xr:uid="{7A89111E-40FD-4802-AAE1-F9C484B38798}"/>
    <hyperlink ref="AK296" r:id="rId832" display="https://fbref.com/en/players/b8e740fb/matchlogs/2023-2024/summary/Ryan-Gravenberch-Match-Logs" xr:uid="{7AEEBBE0-7001-43FC-BDBC-10E9BC56DE60}"/>
    <hyperlink ref="B403" r:id="rId833" display="https://fbref.com/en/players/3f034750/Ivo-Grbic" xr:uid="{A57FFC8C-9834-44D0-8A1B-665CD4BB08F8}"/>
    <hyperlink ref="C403" r:id="rId834" display="https://fbref.com/en/country/CRO/Croatia-Football" xr:uid="{B38F2300-DED5-47D5-A270-8325CDE509AF}"/>
    <hyperlink ref="E403" r:id="rId835" display="https://fbref.com/en/squads/1df6b87e/Sheffield-United-Stats" xr:uid="{7454A8F1-F4BB-4F10-B680-94A3D3B1C2DA}"/>
    <hyperlink ref="AK403" r:id="rId836" display="https://fbref.com/en/players/3f034750/matchlogs/2023-2024/summary/Ivo-Grbic-Match-Logs" xr:uid="{8C35A3D4-84E2-441A-AA4D-AF17E3265092}"/>
    <hyperlink ref="B320" r:id="rId837" display="https://fbref.com/en/players/b0b4fd3e/Jack-Grealish" xr:uid="{3EB882D4-AA9B-4B73-899F-5D5609859375}"/>
    <hyperlink ref="C320" r:id="rId838" display="https://fbref.com/en/country/ENG/England-Football" xr:uid="{594E047A-F8C3-4290-9ABD-13B0D8E033D5}"/>
    <hyperlink ref="E320" r:id="rId839" display="https://fbref.com/en/squads/b8fd03ef/Manchester-City-Stats" xr:uid="{60864CBB-FD4E-4D29-ABA5-BB2AB07A1CCA}"/>
    <hyperlink ref="AK320" r:id="rId840" display="https://fbref.com/en/players/b0b4fd3e/matchlogs/2023-2024/summary/Jack-Grealish-Match-Logs" xr:uid="{CF813B1F-B031-49D5-A56F-CA65166CF325}"/>
    <hyperlink ref="B45" r:id="rId841" display="https://fbref.com/en/players/8aec0537/Pascal-Gross" xr:uid="{B47C5D38-3DFE-419D-9C42-46294C26CC07}"/>
    <hyperlink ref="C45" r:id="rId842" display="https://fbref.com/en/country/GER/Germany-Football" xr:uid="{239641F3-2F95-40E8-AB4F-00AFEE4E368D}"/>
    <hyperlink ref="E45" r:id="rId843" display="https://fbref.com/en/squads/d07537b9/Brighton-and-Hove-Albion-Stats" xr:uid="{DFF72771-FC20-4EA2-86D5-D2108C5BCA4C}"/>
    <hyperlink ref="AK45" r:id="rId844" display="https://fbref.com/en/players/8aec0537/matchlogs/2023-2024/summary/Pascal-Gross-Match-Logs" xr:uid="{AB5A1223-B633-4610-859C-E2AFC1ECDB35}"/>
    <hyperlink ref="B91" r:id="rId845" display="https://fbref.com/en/players/d0706b27/Marc-Guehi" xr:uid="{2F43655E-0AB0-4359-9368-317FCE784D23}"/>
    <hyperlink ref="C91" r:id="rId846" display="https://fbref.com/en/country/ENG/England-Football" xr:uid="{29997379-9731-4AFF-98B2-60D957E6B348}"/>
    <hyperlink ref="E91" r:id="rId847" display="https://fbref.com/en/squads/47c64c55/Crystal-Palace-Stats" xr:uid="{362FBC6F-3569-41F6-B506-25EDFA446108}"/>
    <hyperlink ref="AK91" r:id="rId848" display="https://fbref.com/en/players/d0706b27/matchlogs/2023-2024/summary/Marc-Guehi-Match-Logs" xr:uid="{716C3FE2-ED19-4A50-A5F6-36A1A275B77E}"/>
    <hyperlink ref="B24" r:id="rId849" display="https://fbref.com/en/players/82518f62/Bruno-Guimaraes" xr:uid="{485352D9-9EBE-4AC3-81CE-A7C72DA3A03A}"/>
    <hyperlink ref="C24" r:id="rId850" display="https://fbref.com/en/country/BRA/Brazil-Football" xr:uid="{F9C81D09-38CF-4F88-98B6-BF0BF6E27AB0}"/>
    <hyperlink ref="E24" r:id="rId851" display="https://fbref.com/en/squads/b2b47a98/Newcastle-United-Stats" xr:uid="{439F75E0-A8A4-4703-AF8C-976890F85367}"/>
    <hyperlink ref="AK24" r:id="rId852" display="https://fbref.com/en/players/82518f62/matchlogs/2023-2024/summary/Bruno-Guimaraes-Match-Logs" xr:uid="{3B47144A-7105-4602-AACB-2400DAAD3520}"/>
    <hyperlink ref="B188" r:id="rId853" display="https://fbref.com/en/players/d56b9520/Malo-Gusto" xr:uid="{D10BE551-54BB-498C-A6BE-64A1064825D6}"/>
    <hyperlink ref="C188" r:id="rId854" display="https://fbref.com/en/country/FRA/France-Football" xr:uid="{80D37C79-6C80-4FFB-AEAA-05BE55DFD497}"/>
    <hyperlink ref="E188" r:id="rId855" display="https://fbref.com/en/squads/cff3d9bb/Chelsea-Stats" xr:uid="{62E44D02-DEB1-4DF3-A4A1-3B64F13C7D70}"/>
    <hyperlink ref="AK188" r:id="rId856" display="https://fbref.com/en/players/d56b9520/matchlogs/2023-2024/summary/Malo-Gusto-Match-Logs" xr:uid="{E02711AE-2377-460C-92CD-D29E7B117AF0}"/>
    <hyperlink ref="B162" r:id="rId857" display="https://fbref.com/en/players/5ad50391/Josko-Gvardiol" xr:uid="{B17D5D86-8686-4DF7-8FA9-DD285FD4561F}"/>
    <hyperlink ref="C162" r:id="rId858" display="https://fbref.com/en/country/CRO/Croatia-Football" xr:uid="{10697E04-8CF7-480E-96D0-778FB37F6ED3}"/>
    <hyperlink ref="E162" r:id="rId859" display="https://fbref.com/en/squads/b8fd03ef/Manchester-City-Stats" xr:uid="{291EED82-77A4-41C2-81A8-ED6B55F9BC11}"/>
    <hyperlink ref="AK162" r:id="rId860" display="https://fbref.com/en/players/5ad50391/matchlogs/2023-2024/summary/Josko-Gvardiol-Match-Logs" xr:uid="{11460B6E-4F83-495D-BDCB-2B9FB5F6D5F0}"/>
    <hyperlink ref="B88" r:id="rId861" display="https://fbref.com/en/players/1f44ac21/Erling-Haaland" xr:uid="{EB88132E-E7E0-40CA-B1A6-46E680672DEA}"/>
    <hyperlink ref="C88" r:id="rId862" display="https://fbref.com/en/country/NOR/Norway-Football" xr:uid="{69E1906E-B8CB-4DB2-A3EC-29DDB0F93394}"/>
    <hyperlink ref="E88" r:id="rId863" display="https://fbref.com/en/squads/b8fd03ef/Manchester-City-Stats" xr:uid="{B58516F2-0E0E-42AD-8FE9-2B5AA1CE1C8B}"/>
    <hyperlink ref="AK88" r:id="rId864" display="https://fbref.com/en/players/1f44ac21/matchlogs/2023-2024/summary/Erling-Haaland-Match-Logs" xr:uid="{7D232A60-7FEB-434E-B98D-E1C1AE3D7F6F}"/>
    <hyperlink ref="B523" r:id="rId865" display="https://fbref.com/en/players/a7588cdc/Antwoine-Hackford" xr:uid="{8E2DB481-86D2-4A82-A69E-4D20FC3A2CF5}"/>
    <hyperlink ref="C523" r:id="rId866" display="https://fbref.com/en/country/ENG/England-Football" xr:uid="{A8925A8A-D73A-44E5-94E6-25A23BB856A8}"/>
    <hyperlink ref="E523" r:id="rId867" display="https://fbref.com/en/squads/1df6b87e/Sheffield-United-Stats" xr:uid="{EAD4E1AD-7A65-4D13-9D62-88E151B4D5CA}"/>
    <hyperlink ref="AK523" r:id="rId868" display="https://fbref.com/en/players/a7588cdc/matchlogs/2023-2024/summary/Antwoine-Hackford-Match-Logs" xr:uid="{7D796D0B-AAC9-4CA0-856A-AD8D462BE819}"/>
    <hyperlink ref="B463" r:id="rId869" display="https://fbref.com/en/players/da011f18/Lewis-Hall" xr:uid="{95341709-AD7A-4DBA-8730-45B2FB13E77B}"/>
    <hyperlink ref="C463" r:id="rId870" display="https://fbref.com/en/country/ENG/England-Football" xr:uid="{EED5C708-FCB9-48A5-BC73-A073B2591D81}"/>
    <hyperlink ref="E463" r:id="rId871" display="https://fbref.com/en/squads/b2b47a98/Newcastle-United-Stats" xr:uid="{3070D2E9-CD59-478B-A7D0-5105A23EF86D}"/>
    <hyperlink ref="AK463" r:id="rId872" display="https://fbref.com/en/players/da011f18/matchlogs/2023-2024/summary/Lewis-Hall-Match-Logs" xr:uid="{6BF56D63-8CBA-4D0F-B552-3BEC9AC01507}"/>
    <hyperlink ref="B72" r:id="rId873" display="https://fbref.com/en/players/eebacc07/Gustavo-Hamer" xr:uid="{3E5253E7-F47F-4FEA-B4BE-550759AC06E0}"/>
    <hyperlink ref="C72" r:id="rId874" display="https://fbref.com/en/country/NED/Netherlands-Football" xr:uid="{9CAC8CE9-CEFC-4A14-8DD8-5F39BB746F94}"/>
    <hyperlink ref="E72" r:id="rId875" display="https://fbref.com/en/squads/1df6b87e/Sheffield-United-Stats" xr:uid="{35932C91-9F76-48EE-9063-E640C653B8DC}"/>
    <hyperlink ref="AK72" r:id="rId876" display="https://fbref.com/en/players/eebacc07/matchlogs/2023-2024/summary/Gustavo-Hamer-Match-Logs" xr:uid="{22543D8D-AA46-46C7-9F07-09C6FA649CFF}"/>
    <hyperlink ref="B485" r:id="rId877" display="https://fbref.com/en/players/8c3078cd/Luke-Harris" xr:uid="{C3294BDB-A26D-42FE-BBDE-464447688F49}"/>
    <hyperlink ref="C485" r:id="rId878" display="https://fbref.com/en/country/WAL/Wales-Football" xr:uid="{E9603A9D-CC31-43F2-A3E1-DEC72C833172}"/>
    <hyperlink ref="E485" r:id="rId879" display="https://fbref.com/en/squads/fd962109/Fulham-Stats" xr:uid="{FBAC96A1-62A5-4EEA-9CA3-D08F81664CF0}"/>
    <hyperlink ref="AK485" r:id="rId880" display="https://fbref.com/en/players/8c3078cd/matchlogs/2023-2024/summary/Luke-Harris-Match-Logs" xr:uid="{844B8D84-71F5-4B4E-B7F5-62D9B90422E6}"/>
    <hyperlink ref="B133" r:id="rId881" display="https://fbref.com/en/players/aa849a12/Jack-Harrison" xr:uid="{6F834D6C-B18A-49AE-BDC3-0B5F7997F12B}"/>
    <hyperlink ref="C133" r:id="rId882" display="https://fbref.com/en/country/ENG/England-Football" xr:uid="{259803C2-EEDD-4D59-9475-94E0F1A55E7B}"/>
    <hyperlink ref="E133" r:id="rId883" display="https://fbref.com/en/squads/d3fd31cc/Everton-Stats" xr:uid="{E4855020-E7B5-4307-B985-F5522D499578}"/>
    <hyperlink ref="AK133" r:id="rId884" display="https://fbref.com/en/players/aa849a12/matchlogs/2023-2024/summary/Jack-Harrison-Match-Logs" xr:uid="{97E3063C-44B4-4CAE-B941-D153C44A0D2F}"/>
    <hyperlink ref="B460" r:id="rId885" display="https://fbref.com/en/players/10cb48b7/Daiki-Hashioka" xr:uid="{6D51D12B-BF11-4392-BCF7-B292B6DFEDA5}"/>
    <hyperlink ref="C460" r:id="rId886" display="https://fbref.com/en/country/JPN/Japan-Football" xr:uid="{8429121B-997C-4969-AAB1-F80853A16F79}"/>
    <hyperlink ref="E460" r:id="rId887" display="https://fbref.com/en/squads/e297cd13/Luton-Town-Stats" xr:uid="{7C1E2B11-BC26-47C4-8B23-B38B489E03C0}"/>
    <hyperlink ref="AK460" r:id="rId888" display="https://fbref.com/en/players/10cb48b7/matchlogs/2023-2024/summary/Daiki-Hashioka-Match-Logs" xr:uid="{45A22F48-3343-477C-A62E-31D0F7392744}"/>
    <hyperlink ref="B121" r:id="rId889" display="https://fbref.com/en/players/fed7cb61/Kai-Havertz" xr:uid="{3118C020-0380-4E32-80C0-F32684008D08}"/>
    <hyperlink ref="C121" r:id="rId890" display="https://fbref.com/en/country/GER/Germany-Football" xr:uid="{B8914B79-3210-4DE5-B438-7301AEDF0315}"/>
    <hyperlink ref="E121" r:id="rId891" display="https://fbref.com/en/squads/18bb7c10/Arsenal-Stats" xr:uid="{0EAD1379-CB8A-4062-86A2-1981E241D1AA}"/>
    <hyperlink ref="AK121" r:id="rId892" display="https://fbref.com/en/players/fed7cb61/matchlogs/2023-2024/summary/Kai-Havertz-Match-Logs" xr:uid="{07C83A6C-128B-4E9C-9374-C1BF927C87AA}"/>
    <hyperlink ref="B89" r:id="rId893" display="https://fbref.com/en/players/4fd08daa/Jan-Paul-van-Hecke" xr:uid="{600D308A-D7C7-4DC1-AC3A-584623829D0A}"/>
    <hyperlink ref="C89" r:id="rId894" display="https://fbref.com/en/country/NED/Netherlands-Football" xr:uid="{91C8B358-FB96-4DC5-8BEA-F5ECFB899827}"/>
    <hyperlink ref="E89" r:id="rId895" display="https://fbref.com/en/squads/d07537b9/Brighton-and-Hove-Albion-Stats" xr:uid="{4EFC12DA-C8C0-47CD-9A31-943C0180F430}"/>
    <hyperlink ref="AK89" r:id="rId896" display="https://fbref.com/en/players/4fd08daa/matchlogs/2023-2024/summary/Jan-Paul-van-Hecke-Match-Logs" xr:uid="{017CAE51-4EED-456D-BBEB-647F0D7FF0BE}"/>
    <hyperlink ref="B145" r:id="rId897" display="https://fbref.com/en/players/169fd162/Hwang-Hee-chan" xr:uid="{D37FD05B-3D24-4378-9F61-FC6FA4979682}"/>
    <hyperlink ref="C145" r:id="rId898" display="https://fbref.com/en/country/KOR/Korea-Republic-Football" xr:uid="{F1F1D8E8-407B-46E9-A075-B5F7B246069F}"/>
    <hyperlink ref="E145" r:id="rId899" display="https://fbref.com/en/squads/8cec06e1/Wolverhampton-Wanderers-Stats" xr:uid="{79993C63-C9CD-405C-84DF-705A3A2B0AAC}"/>
    <hyperlink ref="AK145" r:id="rId900" display="https://fbref.com/en/players/169fd162/matchlogs/2023-2024/summary/Hwang-Hee-chan-Match-Logs" xr:uid="{EFB43182-22BB-476E-BB47-6F9FC4E45D75}"/>
    <hyperlink ref="B316" r:id="rId901" display="https://fbref.com/en/players/e5a76dfe/Dean-Henderson" xr:uid="{21D7B9FF-8AE3-47F0-AC3E-740831315B60}"/>
    <hyperlink ref="C316" r:id="rId902" display="https://fbref.com/en/country/ENG/England-Football" xr:uid="{93C2A573-7418-40E2-B167-788014FE7898}"/>
    <hyperlink ref="E316" r:id="rId903" display="https://fbref.com/en/squads/47c64c55/Crystal-Palace-Stats" xr:uid="{DC237F96-5E91-4B5F-A86D-0A15D9119A0A}"/>
    <hyperlink ref="AK316" r:id="rId904" display="https://fbref.com/en/players/e5a76dfe/matchlogs/2023-2024/summary/Dean-Henderson-Match-Logs" xr:uid="{1D362E56-5BA3-4381-9B50-70D6ED986C47}"/>
    <hyperlink ref="B388" r:id="rId905" display="https://fbref.com/en/players/8a3c1dc7/Rico-Henry" xr:uid="{2F51425E-7BB7-4710-ACB9-35EE8FAD1F6C}"/>
    <hyperlink ref="C388" r:id="rId906" display="https://fbref.com/en/country/ENG/England-Football" xr:uid="{8D0C2B31-47A9-4BDE-924B-3ADEBF6F5478}"/>
    <hyperlink ref="E388" r:id="rId907" display="https://fbref.com/en/squads/cd051869/Brentford-Stats" xr:uid="{6D58CBD4-E4F5-478B-9C85-F363027AC8C4}"/>
    <hyperlink ref="AK388" r:id="rId908" display="https://fbref.com/en/players/8a3c1dc7/matchlogs/2023-2024/summary/Rico-Henry-Match-Logs" xr:uid="{8345C703-B19D-43A2-9F99-2531F779ABA1}"/>
    <hyperlink ref="B78" r:id="rId909" display="https://fbref.com/en/players/92e7e919/Son-Heung-min" xr:uid="{0A16D76E-2B36-4EE8-8876-A62BFB160BC4}"/>
    <hyperlink ref="C78" r:id="rId910" display="https://fbref.com/en/country/KOR/Korea-Republic-Football" xr:uid="{233C8CAA-57AD-4B19-ACAA-D7C017325D98}"/>
    <hyperlink ref="E78" r:id="rId911" display="https://fbref.com/en/squads/361ca564/Tottenham-Hotspur-Stats" xr:uid="{9E46880F-0B8A-4BA7-8F2E-B6E4DCC21B79}"/>
    <hyperlink ref="AK78" r:id="rId912" display="https://fbref.com/en/players/92e7e919/matchlogs/2023-2024/summary/Son-Heung-min-Match-Logs" xr:uid="{5B7A36B7-14E8-4500-A6AF-5E15ACBF1933}"/>
    <hyperlink ref="B318" r:id="rId913" display="https://fbref.com/en/players/1780bb4a/Aaron-Hickey" xr:uid="{C9A33728-7A60-4E78-8CF8-BBF40E66C134}"/>
    <hyperlink ref="C318" r:id="rId914" display="https://fbref.com/en/country/SCO/Scotland-Football" xr:uid="{8E869895-ED04-4A3F-9E74-F08B77F38BAB}"/>
    <hyperlink ref="E318" r:id="rId915" display="https://fbref.com/en/squads/cd051869/Brentford-Stats" xr:uid="{0C099468-F7C6-417B-88F4-9BEF44B837B3}"/>
    <hyperlink ref="AK318" r:id="rId916" display="https://fbref.com/en/players/1780bb4a/matchlogs/2023-2024/summary/Aaron-Hickey-Match-Logs" xr:uid="{D51096FE-C3EF-47B1-9231-544B2455062F}"/>
    <hyperlink ref="B486" r:id="rId917" display="https://fbref.com/en/players/69942fb3/James-Hill" xr:uid="{C0720503-649B-48EC-8619-3B291F666CB5}"/>
    <hyperlink ref="C486" r:id="rId918" display="https://fbref.com/en/country/ENG/England-Football" xr:uid="{0D5EE738-20EC-4D43-82CE-0A4911F05B42}"/>
    <hyperlink ref="E486" r:id="rId919" display="https://fbref.com/en/squads/4ba7cbea/Bournemouth-Stats" xr:uid="{19B83318-46CC-41AD-AC2F-90AC2F980A2F}"/>
    <hyperlink ref="AK486" r:id="rId920" display="https://fbref.com/en/players/69942fb3/matchlogs/2023-2024/summary/James-Hill-Match-Logs" xr:uid="{35E6A01E-CFD0-4DD7-AC01-8BF5AC3486B0}"/>
    <hyperlink ref="B291" r:id="rId921" display="https://fbref.com/en/players/e98211e7/Jack-Hinshelwood" xr:uid="{99882CB9-762C-4463-B8EF-73051B3E855F}"/>
    <hyperlink ref="C291" r:id="rId922" display="https://fbref.com/en/country/ENG/England-Football" xr:uid="{932894C0-BD38-4476-990E-17A44F4F8848}"/>
    <hyperlink ref="E291" r:id="rId923" display="https://fbref.com/en/squads/d07537b9/Brighton-and-Hove-Albion-Stats" xr:uid="{BB8DEFD3-0AA1-4C98-89D5-49414A360781}"/>
    <hyperlink ref="AK291" r:id="rId924" display="https://fbref.com/en/players/e98211e7/matchlogs/2023-2024/summary/Jack-Hinshelwood-Match-Logs" xr:uid="{EA615D59-36AA-4890-982B-444B7AD3DEB9}"/>
    <hyperlink ref="B442" r:id="rId925" display="https://fbref.com/en/players/d0042ab9/Mason-Holgate" xr:uid="{15D1512F-F9C0-4519-8F30-AD07B3DD2AAD}"/>
    <hyperlink ref="C442" r:id="rId926" display="https://fbref.com/en/country/ENG/England-Football" xr:uid="{4F61A008-2180-4373-909B-11F1933184F6}"/>
    <hyperlink ref="E442" r:id="rId927" display="https://fbref.com/en/squads/1df6b87e/Sheffield-United-Stats" xr:uid="{B5BE351F-1332-4E36-A0FA-165BD4645EC5}"/>
    <hyperlink ref="AK442" r:id="rId928" display="https://fbref.com/en/players/d0042ab9/matchlogs/2023-2024/summary/Mason-Holgate-Match-Logs" xr:uid="{8B2948F1-1BCB-47BD-A57D-9BE23B97537C}"/>
    <hyperlink ref="B244" r:id="rId929" display="https://fbref.com/en/players/15f3ec41/Callum-Hudson-Odoi" xr:uid="{FA536E1D-B595-4D6A-B44A-7E90AF7A2B6F}"/>
    <hyperlink ref="C244" r:id="rId930" display="https://fbref.com/en/country/ENG/England-Football" xr:uid="{D10DEC52-B9D5-4C8B-B4C3-E300397B498B}"/>
    <hyperlink ref="E244" r:id="rId931" display="https://fbref.com/en/squads/e4a775cb/Nottingham-Forest-Stats" xr:uid="{44BEBBEB-C035-4ADE-AB0E-B4E577D94CC5}"/>
    <hyperlink ref="AK244" r:id="rId932" display="https://fbref.com/en/players/15f3ec41/matchlogs/2023-2024/summary/Callum-Hudson-Odoi-Match-Logs" xr:uid="{8DA041C6-FF1E-4733-81CB-AD6E833BD53A}"/>
    <hyperlink ref="B197" r:id="rId933" display="https://fbref.com/en/players/a0666d3e/Will-Hughes" xr:uid="{D6563807-512E-4204-8A73-34608B2ED117}"/>
    <hyperlink ref="C197" r:id="rId934" display="https://fbref.com/en/country/ENG/England-Football" xr:uid="{F404C345-527C-49C6-8C89-CAB5C4E5F713}"/>
    <hyperlink ref="E197" r:id="rId935" display="https://fbref.com/en/squads/47c64c55/Crystal-Palace-Stats" xr:uid="{0AC438F9-7F38-4C8E-866E-5DEBB3E8822B}"/>
    <hyperlink ref="AK197" r:id="rId936" display="https://fbref.com/en/players/a0666d3e/matchlogs/2023-2024/summary/Will-Hughes-Match-Logs" xr:uid="{7241AEB2-7E32-4CD0-9439-64D7E86F2446}"/>
    <hyperlink ref="B265" r:id="rId937" display="https://fbref.com/en/players/8b04d6c1/Pierre-Hojbjerg" xr:uid="{3CA6045C-8A6F-4C09-9C82-E01E594F7FEA}"/>
    <hyperlink ref="C265" r:id="rId938" display="https://fbref.com/en/country/DEN/Denmark-Football" xr:uid="{BA7EC0F3-2941-4B03-BF4E-B41B4B6AD564}"/>
    <hyperlink ref="E265" r:id="rId939" display="https://fbref.com/en/squads/361ca564/Tottenham-Hotspur-Stats" xr:uid="{8E43016B-D599-4FA0-B13E-D492A691C5D4}"/>
    <hyperlink ref="AK265" r:id="rId940" display="https://fbref.com/en/players/8b04d6c1/matchlogs/2023-2024/summary/Pierre-Hojbjerg-Match-Logs" xr:uid="{42685BEE-CD52-48B7-9158-D04A6F2DC730}"/>
    <hyperlink ref="B164" r:id="rId941" display="https://fbref.com/en/players/491a433d/Rasmus-Hojlund" xr:uid="{EFE63418-40F7-402B-B961-53F5807C3145}"/>
    <hyperlink ref="C164" r:id="rId942" display="https://fbref.com/en/country/DEN/Denmark-Football" xr:uid="{0AD34FEF-A604-465F-8A55-88E45180EE15}"/>
    <hyperlink ref="E164" r:id="rId943" display="https://fbref.com/en/squads/19538871/Manchester-United-Stats" xr:uid="{5DA36A66-CD12-43BD-A8AD-D374A4D505FD}"/>
    <hyperlink ref="AK164" r:id="rId944" display="https://fbref.com/en/players/491a433d/matchlogs/2023-2024/summary/Rasmus-Hojlund-Match-Logs" xr:uid="{FF259D20-2CB2-4614-A998-E4A1ACCAF9DF}"/>
    <hyperlink ref="B262" r:id="rId945" display="https://fbref.com/en/players/a4e85758/Igor" xr:uid="{6FA5731F-57C9-4B39-A794-8BBB52C80082}"/>
    <hyperlink ref="C262" r:id="rId946" display="https://fbref.com/en/country/BRA/Brazil-Football" xr:uid="{D9CE07A8-3148-498A-AA13-DE525583E9BB}"/>
    <hyperlink ref="E262" r:id="rId947" display="https://fbref.com/en/squads/d07537b9/Brighton-and-Hove-Albion-Stats" xr:uid="{B86B6FFA-93A9-4931-897C-B3E84CA5650A}"/>
    <hyperlink ref="AK262" r:id="rId948" display="https://fbref.com/en/players/a4e85758/matchlogs/2023-2024/summary/Igor-Match-Logs" xr:uid="{7CF5313F-7C6E-4719-9D06-FB2BD5D90B9D}"/>
    <hyperlink ref="B418" r:id="rId949" display="https://fbref.com/en/players/07802f7f/Danny-Ings" xr:uid="{C8E0F4FD-D14C-46F0-B181-6176AE3EFFF3}"/>
    <hyperlink ref="C418" r:id="rId950" display="https://fbref.com/en/country/ENG/England-Football" xr:uid="{66EFC902-85F2-444C-9AA0-CAA49A3F1150}"/>
    <hyperlink ref="E418" r:id="rId951" display="https://fbref.com/en/squads/7c21e445/West-Ham-United-Stats" xr:uid="{D63F8956-2C59-46D6-87DD-A2037FAC37DB}"/>
    <hyperlink ref="AK418" r:id="rId952" display="https://fbref.com/en/players/07802f7f/matchlogs/2023-2024/summary/Danny-Ings-Match-Logs" xr:uid="{AE7EF26F-9405-4255-AD98-0572CC256B5B}"/>
    <hyperlink ref="B492" r:id="rId953" display="https://fbref.com/en/players/84c5ceea/Tim-Iroegbunam" xr:uid="{220D4543-1A97-481E-B2CB-3E41D6265833}"/>
    <hyperlink ref="C492" r:id="rId954" display="https://fbref.com/en/country/ENG/England-Football" xr:uid="{C041B2C3-9DAC-4190-A964-40B1D0E0DCB3}"/>
    <hyperlink ref="E492" r:id="rId955" display="https://fbref.com/en/squads/8602292d/Aston-Villa-Stats" xr:uid="{F18510EE-3FA8-4016-8261-ABF8A99EC463}"/>
    <hyperlink ref="AK492" r:id="rId956" display="https://fbref.com/en/players/84c5ceea/matchlogs/2023-2024/summary/Tim-Iroegbunam-Match-Logs" xr:uid="{E8F9B12F-C8ED-464B-AB40-6E04D27F2C00}"/>
    <hyperlink ref="B181" r:id="rId957" display="https://fbref.com/en/players/8e92be30/Alexander-Isak" xr:uid="{6FDDC9AA-FD2C-4CB8-A4C7-9842E3B81B46}"/>
    <hyperlink ref="C181" r:id="rId958" display="https://fbref.com/en/country/SWE/Sweden-Football" xr:uid="{958F1D17-63AE-470B-903B-7577D4A32FD3}"/>
    <hyperlink ref="E181" r:id="rId959" display="https://fbref.com/en/squads/b2b47a98/Newcastle-United-Stats" xr:uid="{3E3714F8-7DC1-4E19-B729-3E8C8DE10B04}"/>
    <hyperlink ref="AK181" r:id="rId960" display="https://fbref.com/en/players/8e92be30/matchlogs/2023-2024/summary/Alexander-Isak-Match-Logs" xr:uid="{F59004AB-072B-4006-AE06-0754F26F1180}"/>
    <hyperlink ref="B456" r:id="rId961" display="https://fbref.com/en/players/6ca5ec4b/Alex-Iwobi" xr:uid="{3169E440-D942-4636-B04E-851109F51335}"/>
    <hyperlink ref="C456" r:id="rId962" display="https://fbref.com/en/country/NGA/Nigeria-Football" xr:uid="{2F2B2EC4-A064-4F00-8482-A5B614373BC9}"/>
    <hyperlink ref="E456" r:id="rId963" display="https://fbref.com/en/squads/d3fd31cc/Everton-Stats" xr:uid="{0CD615C2-E34F-462C-81EA-2545116284FC}"/>
    <hyperlink ref="AK456" r:id="rId964" display="https://fbref.com/en/players/6ca5ec4b/matchlogs/2023-2024/summary/Alex-Iwobi-Match-Logs" xr:uid="{AF272FC0-5D8D-464B-ABE2-358D029B40DE}"/>
    <hyperlink ref="B182" r:id="rId965" display="https://fbref.com/en/players/6ca5ec4b/Alex-Iwobi" xr:uid="{67DAB48E-26EC-4EA6-81C6-7201EA6D52F3}"/>
    <hyperlink ref="C182" r:id="rId966" display="https://fbref.com/en/country/NGA/Nigeria-Football" xr:uid="{BCF1C419-46B6-477A-85C8-4D92D3A1D295}"/>
    <hyperlink ref="E182" r:id="rId967" display="https://fbref.com/en/squads/fd962109/Fulham-Stats" xr:uid="{20B13F35-9CA0-4D0E-B2E4-49806F82FE62}"/>
    <hyperlink ref="AK182" r:id="rId968" display="https://fbref.com/en/players/6ca5ec4b/matchlogs/2023-2024/summary/Alex-Iwobi-Match-Logs" xr:uid="{00C9CF7A-B5C9-43CA-B8FD-661666C2469E}"/>
    <hyperlink ref="B113" r:id="rId969" display="https://fbref.com/en/players/9c36ed83/Nicolas-Jackson" xr:uid="{F51193FF-5369-4DBD-B6D0-3B775E67789C}"/>
    <hyperlink ref="C113" r:id="rId970" display="https://fbref.com/en/country/SEN/Senegal-Football" xr:uid="{7A07F6E5-D58E-42F2-BDE9-340EC39D3FB4}"/>
    <hyperlink ref="E113" r:id="rId971" display="https://fbref.com/en/squads/cff3d9bb/Chelsea-Stats" xr:uid="{A43AB246-CF0C-405A-A052-9A93779399BB}"/>
    <hyperlink ref="AK113" r:id="rId972" display="https://fbref.com/en/players/9c36ed83/matchlogs/2023-2024/summary/Nicolas-Jackson-Match-Logs" xr:uid="{E2AB612C-96E7-47E0-87F1-9247C8C4A23D}"/>
    <hyperlink ref="B394" r:id="rId973" display="https://fbref.com/en/players/1265a93a/Reece-James" xr:uid="{EB7517F3-B0BD-4533-9717-24CEEFAB6AFA}"/>
    <hyperlink ref="C394" r:id="rId974" display="https://fbref.com/en/country/ENG/England-Football" xr:uid="{364BD63E-9BEF-4ACE-81EE-EFB71F418D51}"/>
    <hyperlink ref="E394" r:id="rId975" display="https://fbref.com/en/squads/cff3d9bb/Chelsea-Stats" xr:uid="{57746818-FA3F-406E-BC1B-F549F5A4680A}"/>
    <hyperlink ref="AK394" r:id="rId976" display="https://fbref.com/en/players/1265a93a/matchlogs/2023-2024/summary/Reece-James-Match-Logs" xr:uid="{7484B82D-247D-488E-81DD-D757CEA3EB8B}"/>
    <hyperlink ref="B42" r:id="rId977" display="https://fbref.com/en/players/8449d35e/Vitaly-Janelt" xr:uid="{461F070D-B6E4-4B32-A2F0-924AA2738EE2}"/>
    <hyperlink ref="C42" r:id="rId978" display="https://fbref.com/en/country/GER/Germany-Football" xr:uid="{007E8C3D-6B4D-4FF4-905A-A5C0966CB6D8}"/>
    <hyperlink ref="E42" r:id="rId979" display="https://fbref.com/en/squads/cd051869/Brentford-Stats" xr:uid="{9FCF56BA-58FA-4054-BD45-6EA72E91AB5B}"/>
    <hyperlink ref="AK42" r:id="rId980" display="https://fbref.com/en/players/8449d35e/matchlogs/2023-2024/summary/Vitaly-Janelt-Match-Logs" xr:uid="{D3F5E1C1-C2DF-49A9-AEBA-31B779FE6BF5}"/>
    <hyperlink ref="B157" r:id="rId981" display="https://fbref.com/en/players/0f134faf/Mathias-Jensen" xr:uid="{62CAAA57-EC39-48B9-B171-0C38F04714B8}"/>
    <hyperlink ref="C157" r:id="rId982" display="https://fbref.com/en/country/DEN/Denmark-Football" xr:uid="{8BD0479E-3356-464B-B6FE-E7380EBDD8EC}"/>
    <hyperlink ref="E157" r:id="rId983" display="https://fbref.com/en/squads/cd051869/Brentford-Stats" xr:uid="{67AF1F29-9C1F-4970-A5FF-B34BF70E5EFD}"/>
    <hyperlink ref="AK157" r:id="rId984" display="https://fbref.com/en/players/0f134faf/matchlogs/2023-2024/summary/Mathias-Jensen-Match-Logs" xr:uid="{44227711-DB35-44B5-B122-12E4627E1766}"/>
    <hyperlink ref="B231" r:id="rId985" display="https://fbref.com/en/players/b66315ae/Gabriel-Jesus" xr:uid="{A5244A01-8506-40B8-AF23-8F7738943527}"/>
    <hyperlink ref="C231" r:id="rId986" display="https://fbref.com/en/country/BRA/Brazil-Football" xr:uid="{1A8E5E51-F46F-4EDB-A85C-AD83D6FF68D0}"/>
    <hyperlink ref="E231" r:id="rId987" display="https://fbref.com/en/squads/18bb7c10/Arsenal-Stats" xr:uid="{EA1CFC06-CC10-440D-BB1B-70111B962AEB}"/>
    <hyperlink ref="AK231" r:id="rId988" display="https://fbref.com/en/players/b66315ae/matchlogs/2023-2024/summary/Gabriel-Jesus-Match-Logs" xr:uid="{9A9AF8A3-C44F-4CAF-A653-E96212F97F2B}"/>
    <hyperlink ref="B206" r:id="rId989" display="https://fbref.com/en/players/b561db50/Raul-Jimenez" xr:uid="{5544CB01-A55D-4123-80F6-D3763FC99407}"/>
    <hyperlink ref="C206" r:id="rId990" display="https://fbref.com/en/country/MEX/Mexico-Football" xr:uid="{938DCA54-A068-4D23-BAF9-DC4EEEEF3AFC}"/>
    <hyperlink ref="E206" r:id="rId991" display="https://fbref.com/en/squads/fd962109/Fulham-Stats" xr:uid="{B7DBB766-64AD-4004-92C5-7C9817469D11}"/>
    <hyperlink ref="AK206" r:id="rId992" display="https://fbref.com/en/players/b561db50/matchlogs/2023-2024/summary/Raul-Jimenez-Match-Logs" xr:uid="{1D04C76A-3F38-4F09-9DA6-948564C1A7A0}"/>
    <hyperlink ref="B185" r:id="rId993" display="https://fbref.com/en/players/e8832875/Joao-Pedro" xr:uid="{EC494AC0-A23D-4A3D-8EC9-3C7539CA7D14}"/>
    <hyperlink ref="C185" r:id="rId994" display="https://fbref.com/en/country/BRA/Brazil-Football" xr:uid="{ECD3AAF6-5F7D-48ED-8B7F-EC002D1D4D08}"/>
    <hyperlink ref="E185" r:id="rId995" display="https://fbref.com/en/squads/d07537b9/Brighton-and-Hove-Albion-Stats" xr:uid="{27BB7216-966D-45F3-9D99-4599E61F50EF}"/>
    <hyperlink ref="AK185" r:id="rId996" display="https://fbref.com/en/players/e8832875/matchlogs/2023-2024/summary/Joao-Pedro-Match-Logs" xr:uid="{FDADD898-AB38-4F99-B9E2-A2A7EE64C336}"/>
    <hyperlink ref="B233" r:id="rId997" display="https://fbref.com/en/players/c17bfb65/Joelinton" xr:uid="{3A02C217-E007-48EF-977D-93BB0FA4DADC}"/>
    <hyperlink ref="C233" r:id="rId998" display="https://fbref.com/en/country/BRA/Brazil-Football" xr:uid="{FABEB7C8-6E58-4A65-A454-C6800FCE68CD}"/>
    <hyperlink ref="E233" r:id="rId999" display="https://fbref.com/en/squads/b2b47a98/Newcastle-United-Stats" xr:uid="{27A95617-F494-436D-B388-998774D28F1E}"/>
    <hyperlink ref="AK233" r:id="rId1000" display="https://fbref.com/en/players/c17bfb65/matchlogs/2023-2024/summary/Joelinton-Match-Logs" xr:uid="{9B2D43CC-A043-4B8C-9E59-EBF8A85A1EF9}"/>
    <hyperlink ref="B358" r:id="rId1001" display="https://fbref.com/en/players/73b1d65b/Ryan-John-Giles" xr:uid="{9DA5CD8E-22F1-4524-8B2A-60FD6BDEC925}"/>
    <hyperlink ref="C358" r:id="rId1002" display="https://fbref.com/en/country/ENG/England-Football" xr:uid="{1EEE74AE-B8B4-464D-ABAD-BD939A28546B}"/>
    <hyperlink ref="E358" r:id="rId1003" display="https://fbref.com/en/squads/e297cd13/Luton-Town-Stats" xr:uid="{64D9D621-41A4-4F81-A3F3-E8AF64217388}"/>
    <hyperlink ref="AK358" r:id="rId1004" display="https://fbref.com/en/players/73b1d65b/matchlogs/2023-2024/summary/Ryan-John-Giles-Match-Logs" xr:uid="{D604E6C8-DAAE-4523-BB17-B28B9385D132}"/>
    <hyperlink ref="B391" r:id="rId1005" display="https://fbref.com/en/players/9319781b/Ben-Johnson" xr:uid="{2A9717B6-E186-4E6C-BAC8-D58BF2A3D975}"/>
    <hyperlink ref="C391" r:id="rId1006" display="https://fbref.com/en/country/ENG/England-Football" xr:uid="{38B46E0D-94C1-4339-8012-94CB1CD0F2CC}"/>
    <hyperlink ref="E391" r:id="rId1007" display="https://fbref.com/en/squads/7c21e445/West-Ham-United-Stats" xr:uid="{34FE1B88-287C-4EB3-8DB8-BFE0E403CCCB}"/>
    <hyperlink ref="AK391" r:id="rId1008" display="https://fbref.com/en/players/9319781b/matchlogs/2023-2024/summary/Ben-Johnson-Match-Logs" xr:uid="{95A01C0E-733F-4402-BA5A-C8E20D0D250B}"/>
    <hyperlink ref="B216" r:id="rId1009" display="https://fbref.com/en/players/0cd31129/Brennan-Johnson" xr:uid="{6769743D-9AF9-4EF0-B817-52FE1326143A}"/>
    <hyperlink ref="C216" r:id="rId1010" display="https://fbref.com/en/country/WAL/Wales-Football" xr:uid="{653B07F6-7F18-4D1A-9AAC-AFFF3E27EF67}"/>
    <hyperlink ref="E216" r:id="rId1011" display="https://fbref.com/en/squads/361ca564/Tottenham-Hotspur-Stats" xr:uid="{B85AF2E5-FD48-4EFB-81A8-F08EB57239EC}"/>
    <hyperlink ref="AK216" r:id="rId1012" display="https://fbref.com/en/players/0cd31129/matchlogs/2023-2024/summary/Brennan-Johnson-Match-Logs" xr:uid="{3F863AEC-E716-4357-86EC-288EC11A8C98}"/>
    <hyperlink ref="B423" r:id="rId1013" display="https://fbref.com/en/players/0cd31129/Brennan-Johnson" xr:uid="{7E8C9747-6A13-4FC0-9750-2CAE0ED0D345}"/>
    <hyperlink ref="C423" r:id="rId1014" display="https://fbref.com/en/country/WAL/Wales-Football" xr:uid="{29FFDDBD-41E9-49B4-AFFB-2003A6A7968A}"/>
    <hyperlink ref="E423" r:id="rId1015" display="https://fbref.com/en/squads/e4a775cb/Nottingham-Forest-Stats" xr:uid="{2191B93E-BA7A-4231-A4B3-E7825C87143F}"/>
    <hyperlink ref="AK423" r:id="rId1016" display="https://fbref.com/en/players/0cd31129/matchlogs/2023-2024/summary/Brennan-Johnson-Match-Logs" xr:uid="{6FB0165B-ACA8-4A22-989D-FBD3755B3B9E}"/>
    <hyperlink ref="B120" r:id="rId1017" display="https://fbref.com/en/players/9e5708be/Sam-Johnstone" xr:uid="{199DB901-599B-45E1-99D1-3BDDCA1B4A70}"/>
    <hyperlink ref="C120" r:id="rId1018" display="https://fbref.com/en/country/ENG/England-Football" xr:uid="{19647752-6B96-4042-A425-90521B6F9C79}"/>
    <hyperlink ref="E120" r:id="rId1019" display="https://fbref.com/en/squads/47c64c55/Crystal-Palace-Stats" xr:uid="{5C30B7DF-7067-43F4-894D-557DDDB9147E}"/>
    <hyperlink ref="AK120" r:id="rId1020" display="https://fbref.com/en/players/9e5708be/matchlogs/2023-2024/summary/Sam-Johnstone-Match-Logs" xr:uid="{1F903997-D397-4959-B693-448C1A2C7632}"/>
    <hyperlink ref="B277" r:id="rId1021" display="https://fbref.com/en/players/4fb9c88f/Curtis-Jones" xr:uid="{B04081B1-3FC8-492B-BC8A-423167F9EC6E}"/>
    <hyperlink ref="C277" r:id="rId1022" display="https://fbref.com/en/country/ENG/England-Football" xr:uid="{A0E01586-771C-449F-94D7-CB1846C15C60}"/>
    <hyperlink ref="E277" r:id="rId1023" display="https://fbref.com/en/squads/822bd0ba/Liverpool-Stats" xr:uid="{9AED1E47-FEBE-4E8A-82D3-192D38842CCC}"/>
    <hyperlink ref="AK277" r:id="rId1024" display="https://fbref.com/en/players/4fb9c88f/matchlogs/2023-2024/summary/Curtis-Jones-Match-Logs" xr:uid="{86860AD5-FD0A-4C98-8CD8-260A6CFD6016}"/>
    <hyperlink ref="B315" r:id="rId1025" display="https://fbref.com/en/players/45db685d/Jorginho" xr:uid="{63F40B15-3106-49DA-AFD2-F70E903CA467}"/>
    <hyperlink ref="C315" r:id="rId1026" display="https://fbref.com/en/country/ITA/Italy-Football" xr:uid="{C69E74AA-F835-43B3-AA84-6F205163C773}"/>
    <hyperlink ref="E315" r:id="rId1027" display="https://fbref.com/en/squads/18bb7c10/Arsenal-Stats" xr:uid="{8F07454C-6341-465D-A47F-14B198D50D4A}"/>
    <hyperlink ref="AK315" r:id="rId1028" display="https://fbref.com/en/players/45db685d/matchlogs/2023-2024/summary/Jorginho-Match-Logs" xr:uid="{B890A5DF-A796-4005-8DE9-4DDC28C4DF44}"/>
    <hyperlink ref="B253" r:id="rId1029" display="https://fbref.com/en/players/178ae8f8/Diogo-Jota" xr:uid="{36572833-33EA-4CE3-B9CC-E2B0AAAB4A38}"/>
    <hyperlink ref="C253" r:id="rId1030" display="https://fbref.com/en/country/POR/Portugal-Football" xr:uid="{4D8B5277-D21F-4D5F-844B-C247AC1BECDD}"/>
    <hyperlink ref="E253" r:id="rId1031" display="https://fbref.com/en/squads/822bd0ba/Liverpool-Stats" xr:uid="{967052CE-2352-4AA9-9E47-0F7E3ED37253}"/>
    <hyperlink ref="AK253" r:id="rId1032" display="https://fbref.com/en/players/178ae8f8/matchlogs/2023-2024/summary/Diogo-Jota-Match-Logs" xr:uid="{947E7251-39C8-42A4-B051-D652FD251712}"/>
    <hyperlink ref="B389" r:id="rId1033" display="https://fbref.com/en/players/f098c03e/Mads-Juel-Andersen" xr:uid="{5A2A98C2-2610-47F7-B32B-5A1145637F71}"/>
    <hyperlink ref="C389" r:id="rId1034" display="https://fbref.com/en/country/DEN/Denmark-Football" xr:uid="{5C12A665-2DA7-44A2-A13A-BB08D60E8645}"/>
    <hyperlink ref="E389" r:id="rId1035" display="https://fbref.com/en/squads/e297cd13/Luton-Town-Stats" xr:uid="{387BBE74-0CD3-4DCF-8ADA-8C08A0C501F7}"/>
    <hyperlink ref="AK389" r:id="rId1036" display="https://fbref.com/en/players/f098c03e/matchlogs/2023-2024/summary/Mads-Juel-Andersen-Match-Logs" xr:uid="{AD7D38EA-8B64-4BA9-9C39-519FDE3AC954}"/>
    <hyperlink ref="B500" r:id="rId1037" display="https://fbref.com/en/players/570bb4b9/Hamed-Junior-Traore" xr:uid="{59140FC5-C917-4EFC-BAD6-20AC72E3100D}"/>
    <hyperlink ref="C500" r:id="rId1038" display="https://fbref.com/en/country/CIV/Cote-dIvoire-Football" xr:uid="{038846C9-F107-4968-93E5-060E9DBB74CD}"/>
    <hyperlink ref="E500" r:id="rId1039" display="https://fbref.com/en/squads/4ba7cbea/Bournemouth-Stats" xr:uid="{8CF28B4E-A030-4CEC-BDD2-1F5B182694C7}"/>
    <hyperlink ref="AK500" r:id="rId1040" display="https://fbref.com/en/players/570bb4b9/matchlogs/2023-2024/summary/Hamed-Junior-Traore-Match-Logs" xr:uid="{24B7C1C6-2868-48E2-91B0-E5F5180634D3}"/>
    <hyperlink ref="B346" r:id="rId1041" display="https://fbref.com/en/players/0db5d2c8/Mathias-Jorgensen" xr:uid="{2B7AE4B4-4DEB-45AF-A3D4-F40CA4B46F7B}"/>
    <hyperlink ref="C346" r:id="rId1042" display="https://fbref.com/en/country/DEN/Denmark-Football" xr:uid="{4AAABB83-9228-40EC-B94C-E53E90DF5000}"/>
    <hyperlink ref="E346" r:id="rId1043" display="https://fbref.com/en/squads/cd051869/Brentford-Stats" xr:uid="{CA682FBF-ACDE-4F9C-BA51-75B13DE29F65}"/>
    <hyperlink ref="AK346" r:id="rId1044" display="https://fbref.com/en/players/0db5d2c8/matchlogs/2023-2024/summary/Mathias-Jorgensen-Match-Logs" xr:uid="{D239DA65-61EC-4E8A-8CAC-3220C90C2B53}"/>
    <hyperlink ref="B193" r:id="rId1045" display="https://fbref.com/en/players/c066d1a5/Issa-Kabore" xr:uid="{201CEC17-2043-4918-B91F-C36193DFF368}"/>
    <hyperlink ref="C193" r:id="rId1046" display="https://fbref.com/en/country/BFA/Burkina-Faso-Football" xr:uid="{8231DD25-4BBC-44E0-BBB3-ED19FC5DAF19}"/>
    <hyperlink ref="E193" r:id="rId1047" display="https://fbref.com/en/squads/e297cd13/Luton-Town-Stats" xr:uid="{1A245084-7A31-4BB4-86D0-19807A0F183A}"/>
    <hyperlink ref="AK193" r:id="rId1048" display="https://fbref.com/en/players/c066d1a5/matchlogs/2023-2024/summary/Issa-Kabore-Match-Logs" xr:uid="{F7A18E02-B17E-4CB4-AF5D-3EA9DC2F91C6}"/>
    <hyperlink ref="B451" r:id="rId1049" display="https://fbref.com/en/players/15f24fe7/Sasa-Kalajdzic" xr:uid="{10999523-D6D5-4DB4-80C8-BCB00BC5FC6D}"/>
    <hyperlink ref="C451" r:id="rId1050" display="https://fbref.com/en/country/AUT/Austria-Football" xr:uid="{3BF3256A-A4BD-43F7-AC1A-51EF09B7675B}"/>
    <hyperlink ref="E451" r:id="rId1051" display="https://fbref.com/en/squads/8cec06e1/Wolverhampton-Wanderers-Stats" xr:uid="{798413E6-E90C-4BE1-8931-083A3C150512}"/>
    <hyperlink ref="AK451" r:id="rId1052" display="https://fbref.com/en/players/15f24fe7/matchlogs/2023-2024/summary/Sasa-Kalajdzic-Match-Logs" xr:uid="{67BE62EA-7151-401E-B0B3-546684760BC7}"/>
    <hyperlink ref="B142" r:id="rId1053" display="https://fbref.com/en/players/cc77354e/Boubacar-Kamara" xr:uid="{C5513EFB-675F-4BDA-84A8-0DE65607E9FA}"/>
    <hyperlink ref="C142" r:id="rId1054" display="https://fbref.com/en/country/FRA/France-Football" xr:uid="{FD642D36-482F-419B-82CF-067AF83EEC74}"/>
    <hyperlink ref="E142" r:id="rId1055" display="https://fbref.com/en/squads/8602292d/Aston-Villa-Stats" xr:uid="{00961A51-4E42-43B2-892B-6346ADB28E18}"/>
    <hyperlink ref="AK142" r:id="rId1056" display="https://fbref.com/en/players/cc77354e/matchlogs/2023-2024/summary/Boubacar-Kamara-Match-Logs" xr:uid="{EC39CB07-E99C-4796-B4EE-E8B3E8421652}"/>
    <hyperlink ref="B466" r:id="rId1057" display="https://fbref.com/en/players/6a7353d7/Willy-Kambwala" xr:uid="{AD06BD19-FB85-4640-B85D-5117B048C5AD}"/>
    <hyperlink ref="C466" r:id="rId1058" display="https://fbref.com/en/country/FRA/France-Football" xr:uid="{DD34F10A-3FB7-4967-ADF6-1287E5DDC1BA}"/>
    <hyperlink ref="E466" r:id="rId1059" display="https://fbref.com/en/squads/19538871/Manchester-United-Stats" xr:uid="{000C99AC-A8FE-4366-BA8E-02F66FDB0981}"/>
    <hyperlink ref="AK466" r:id="rId1060" display="https://fbref.com/en/players/6a7353d7/matchlogs/2023-2024/summary/Willy-Kambwala-Match-Logs" xr:uid="{633DAE54-206E-4D0D-8215-A650623B6BD3}"/>
    <hyperlink ref="B3" r:id="rId1061" display="https://fbref.com/en/players/1caa93a5/Thomas-Kaminski" xr:uid="{6F75B172-76FF-4EF5-923D-AEA76E156067}"/>
    <hyperlink ref="C3" r:id="rId1062" display="https://fbref.com/en/country/BEL/Belgium-Football" xr:uid="{42E2C09A-1E52-48FA-BD36-7725DB72513F}"/>
    <hyperlink ref="E3" r:id="rId1063" display="https://fbref.com/en/squads/e297cd13/Luton-Town-Stats" xr:uid="{2D5F8BC1-6041-495F-A1C4-82AE05545EDB}"/>
    <hyperlink ref="AK3" r:id="rId1064" display="https://fbref.com/en/players/1caa93a5/matchlogs/2023-2024/summary/Thomas-Kaminski-Match-Logs" xr:uid="{8088D8B0-B6B8-4C9A-97C7-64ABB2AF46C3}"/>
    <hyperlink ref="B478" r:id="rId1065" display="https://fbref.com/en/players/32e7ce92/Loris-Karius" xr:uid="{41D7A9A4-07E0-4B0F-BC16-BD303A912F66}"/>
    <hyperlink ref="C478" r:id="rId1066" display="https://fbref.com/en/country/GER/Germany-Football" xr:uid="{57C527AD-830E-4680-B44C-A9482D062A9E}"/>
    <hyperlink ref="E478" r:id="rId1067" display="https://fbref.com/en/squads/b2b47a98/Newcastle-United-Stats" xr:uid="{70038095-F870-470C-852B-1C486CDDE8BD}"/>
    <hyperlink ref="AK478" r:id="rId1068" display="https://fbref.com/en/players/32e7ce92/matchlogs/2023-2024/summary/Loris-Karius-Match-Logs" xr:uid="{2F81962E-DB6B-4275-9754-5A02887A6841}"/>
    <hyperlink ref="B386" r:id="rId1069" display="https://fbref.com/en/players/c5b7c315/Michael-Keane" xr:uid="{616A5B82-7877-4325-BF24-8A21C4F07670}"/>
    <hyperlink ref="C386" r:id="rId1070" display="https://fbref.com/en/country/ENG/England-Football" xr:uid="{25E80C44-53EC-4FEB-B5F3-311EC11861E2}"/>
    <hyperlink ref="E386" r:id="rId1071" display="https://fbref.com/en/squads/d3fd31cc/Everton-Stats" xr:uid="{B02EBDCD-2E5F-42A4-9746-502C34DD2C9C}"/>
    <hyperlink ref="AK386" r:id="rId1072" display="https://fbref.com/en/players/c5b7c315/matchlogs/2023-2024/summary/Michael-Keane-Match-Logs" xr:uid="{00FA2581-AFC3-406B-B33B-7ADF938EFB21}"/>
    <hyperlink ref="B510" r:id="rId1073" display="https://fbref.com/en/players/51dbeea9/Thilo-Kehrer" xr:uid="{DD426CCA-3FCA-49CE-BB13-06926656AFDE}"/>
    <hyperlink ref="C510" r:id="rId1074" display="https://fbref.com/en/country/GER/Germany-Football" xr:uid="{3056A155-B960-4B85-959C-B84C2FDD9A62}"/>
    <hyperlink ref="E510" r:id="rId1075" display="https://fbref.com/en/squads/7c21e445/West-Ham-United-Stats" xr:uid="{8CA90485-0436-4328-B353-CFD84F43B90B}"/>
    <hyperlink ref="AK510" r:id="rId1076" display="https://fbref.com/en/players/51dbeea9/matchlogs/2023-2024/summary/Thilo-Kehrer-Match-Logs" xr:uid="{FEFB29F0-EE16-4AC8-80D5-5C1DE3AAC071}"/>
    <hyperlink ref="B334" r:id="rId1077" display="https://fbref.com/en/players/62d7ef38/Caoimhin-Kelleher" xr:uid="{1E0F114B-4CDC-4493-9D2F-536AEB5AF0B9}"/>
    <hyperlink ref="C334" r:id="rId1078" display="https://fbref.com/en/country/IRL/Republic-of-Ireland-Football" xr:uid="{4A47B7FA-3BAA-4259-8295-2B4398D8AF24}"/>
    <hyperlink ref="E334" r:id="rId1079" display="https://fbref.com/en/squads/822bd0ba/Liverpool-Stats" xr:uid="{E94259B7-BF16-40AC-8B13-5CCACA9AD795}"/>
    <hyperlink ref="AK334" r:id="rId1080" display="https://fbref.com/en/players/62d7ef38/matchlogs/2023-2024/summary/Caoimhin-Kelleher-Match-Logs" xr:uid="{DA194626-75C7-4C43-86F0-A8F0D877EBE0}"/>
    <hyperlink ref="B259" r:id="rId1081" display="https://fbref.com/en/players/f31def1e/Lloyd-Kelly" xr:uid="{DE0AFFD7-548E-4A99-835D-63B4C47F4D94}"/>
    <hyperlink ref="C259" r:id="rId1082" display="https://fbref.com/en/country/ENG/England-Football" xr:uid="{642DEC9B-2D53-4F53-BC77-34CED5EE833E}"/>
    <hyperlink ref="E259" r:id="rId1083" display="https://fbref.com/en/squads/4ba7cbea/Bournemouth-Stats" xr:uid="{A3A61896-152E-423B-9AE8-8557DC8394DF}"/>
    <hyperlink ref="AK259" r:id="rId1084" display="https://fbref.com/en/players/f31def1e/matchlogs/2023-2024/summary/Lloyd-Kelly-Match-Logs" xr:uid="{ED452A69-553C-4D9B-8A9D-E8FADC99CF85}"/>
    <hyperlink ref="B168" r:id="rId1085" display="https://fbref.com/en/players/0ad53bdc/Milos-Kerkez" xr:uid="{AAED5C51-4E81-41DA-A561-BAAB21E00AA5}"/>
    <hyperlink ref="C168" r:id="rId1086" display="https://fbref.com/en/country/HUN/Hungary-Football" xr:uid="{B8DCC29F-3B32-4CA3-B692-CCF04881FB87}"/>
    <hyperlink ref="E168" r:id="rId1087" display="https://fbref.com/en/squads/4ba7cbea/Bournemouth-Stats" xr:uid="{9E36779C-A8E7-42BE-A6B6-1EA785005F13}"/>
    <hyperlink ref="AK168" r:id="rId1088" display="https://fbref.com/en/players/0ad53bdc/matchlogs/2023-2024/summary/Milos-Kerkez-Match-Logs" xr:uid="{B7D41F2C-4387-428F-B2CE-8A71208FB79C}"/>
    <hyperlink ref="B4" r:id="rId1089" display="https://fbref.com/en/players/d0f72bf1/Max-Kilman" xr:uid="{DDC358DF-E2A0-4163-B0F2-C5EE4A7D2E85}"/>
    <hyperlink ref="C4" r:id="rId1090" display="https://fbref.com/en/country/ENG/England-Football" xr:uid="{EC811FAE-BC92-4FAB-8A3C-9666696B9FF1}"/>
    <hyperlink ref="E4" r:id="rId1091" display="https://fbref.com/en/squads/8cec06e1/Wolverhampton-Wanderers-Stats" xr:uid="{14783868-AD11-4816-A674-64CFC971B8A6}"/>
    <hyperlink ref="AK4" r:id="rId1092" display="https://fbref.com/en/players/d0f72bf1/matchlogs/2023-2024/summary/Max-Kilman-Match-Logs" xr:uid="{F4CDB79E-07EE-40CE-9972-DAD1A5F6B2C6}"/>
    <hyperlink ref="B305" r:id="rId1093" display="https://fbref.com/en/players/dc3e663e/Jakub-Kiwior" xr:uid="{C2F300B6-5DDB-40B3-9980-DBBD8E6281C6}"/>
    <hyperlink ref="C305" r:id="rId1094" display="https://fbref.com/en/country/POL/Poland-Football" xr:uid="{41DD3DAC-10AF-46CC-A9CD-2956ADCF0E83}"/>
    <hyperlink ref="E305" r:id="rId1095" display="https://fbref.com/en/squads/18bb7c10/Arsenal-Stats" xr:uid="{D1439823-06B4-4440-9A5F-D41833676E97}"/>
    <hyperlink ref="AK305" r:id="rId1096" display="https://fbref.com/en/players/dc3e663e/matchlogs/2023-2024/summary/Jakub-Kiwior-Match-Logs" xr:uid="{5F228D69-A580-4FB4-A07B-B012334A9313}"/>
    <hyperlink ref="B211" r:id="rId1097" display="https://fbref.com/en/players/4c3a6744/Justin-Kluivert" xr:uid="{5A847DA5-569F-4B72-B392-63C71C4F8670}"/>
    <hyperlink ref="C211" r:id="rId1098" display="https://fbref.com/en/country/NED/Netherlands-Football" xr:uid="{672D3BB0-BD4F-4357-AF51-7452B663AACE}"/>
    <hyperlink ref="E211" r:id="rId1099" display="https://fbref.com/en/squads/4ba7cbea/Bournemouth-Stats" xr:uid="{105D8D05-3D4A-41E5-B125-C992ADCF2AA2}"/>
    <hyperlink ref="AK211" r:id="rId1100" display="https://fbref.com/en/players/4c3a6744/matchlogs/2023-2024/summary/Justin-Kluivert-Match-Logs" xr:uid="{D611FD6F-68DE-4271-9713-A341F3FEFFF1}"/>
    <hyperlink ref="B269" r:id="rId1101" display="https://fbref.com/en/players/fc076f78/Luca-Koleosho" xr:uid="{E35828DC-3B86-4BC3-BD1C-13A31E796C8E}"/>
    <hyperlink ref="C269" r:id="rId1102" display="https://fbref.com/en/country/ITA/Italy-Football" xr:uid="{F26D322C-90EA-4D24-AE05-5176DAD2947E}"/>
    <hyperlink ref="E269" r:id="rId1103" display="https://fbref.com/en/squads/943e8050/Burnley-Stats" xr:uid="{0C551B28-AD9D-46A9-9A38-E72DFAD1BA82}"/>
    <hyperlink ref="AK269" r:id="rId1104" display="https://fbref.com/en/players/fc076f78/matchlogs/2023-2024/summary/Luca-Koleosho-Match-Logs" xr:uid="{93BE807D-DE5F-4DED-ADFD-449B8554E3F6}"/>
    <hyperlink ref="B194" r:id="rId1105" display="https://fbref.com/en/players/5ed9b537/Ibrahima-Konate" xr:uid="{7D1BC94F-6047-4FBD-A85E-DFEBD109A494}"/>
    <hyperlink ref="C194" r:id="rId1106" display="https://fbref.com/en/country/FRA/France-Football" xr:uid="{078B9C2B-9355-41E2-981B-0FD13600D38C}"/>
    <hyperlink ref="E194" r:id="rId1107" display="https://fbref.com/en/squads/822bd0ba/Liverpool-Stats" xr:uid="{F521D5D0-824C-4BA0-B553-161223EB5FDC}"/>
    <hyperlink ref="AK194" r:id="rId1108" display="https://fbref.com/en/players/5ed9b537/matchlogs/2023-2024/summary/Ibrahima-Konate-Match-Logs" xr:uid="{C61E1C5C-950F-428B-9E12-07A92D6A7B5C}"/>
    <hyperlink ref="B57" r:id="rId1109" display="https://fbref.com/en/players/0313a347/Ezri-Konsa" xr:uid="{20BC91BC-95F0-4E74-896B-72B8EB88047D}"/>
    <hyperlink ref="C57" r:id="rId1110" display="https://fbref.com/en/country/ENG/England-Football" xr:uid="{F75E2922-F8C5-4695-A53B-6F519B55EFB7}"/>
    <hyperlink ref="E57" r:id="rId1111" display="https://fbref.com/en/squads/8602292d/Aston-Villa-Stats" xr:uid="{D14660F6-D9BC-4029-ADEE-81D15CB50D2B}"/>
    <hyperlink ref="AK57" r:id="rId1112" display="https://fbref.com/en/players/0313a347/matchlogs/2023-2024/summary/Ezri-Konsa-Match-Logs" xr:uid="{EFAED7D4-FBF6-4A3E-A6AF-4783011A7897}"/>
    <hyperlink ref="B433" r:id="rId1113" display="https://fbref.com/en/players/8d3c902d/Cheikhou-Kouyate" xr:uid="{526A8428-7C5C-4CD3-9CA5-E69CB48DECCE}"/>
    <hyperlink ref="C433" r:id="rId1114" display="https://fbref.com/en/country/SEN/Senegal-Football" xr:uid="{3C2D8A1A-1EF9-45EC-8A03-04B583D082BA}"/>
    <hyperlink ref="E433" r:id="rId1115" display="https://fbref.com/en/squads/e4a775cb/Nottingham-Forest-Stats" xr:uid="{E666825A-AB98-4FC5-95C3-75D6F2A88CDE}"/>
    <hyperlink ref="AK433" r:id="rId1116" display="https://fbref.com/en/players/8d3c902d/matchlogs/2023-2024/summary/Cheikhou-Kouyate-Match-Logs" xr:uid="{F4E27FD2-ECA7-4C11-B629-6B4334401C80}"/>
    <hyperlink ref="B270" r:id="rId1117" display="https://fbref.com/en/players/79c0821a/Mateo-Kovacic" xr:uid="{B42B88CC-88F1-481A-8198-EEB39CF9AA36}"/>
    <hyperlink ref="C270" r:id="rId1118" display="https://fbref.com/en/country/CRO/Croatia-Football" xr:uid="{FF2665AE-0060-4BC8-B1FE-1BD30D88993E}"/>
    <hyperlink ref="E270" r:id="rId1119" display="https://fbref.com/en/squads/b8fd03ef/Manchester-City-Stats" xr:uid="{E0FDE55A-CB35-44AC-8846-71503DDDD6E5}"/>
    <hyperlink ref="AK270" r:id="rId1120" display="https://fbref.com/en/players/79c0821a/matchlogs/2023-2024/summary/Mateo-Kovacic-Match-Logs" xr:uid="{E7C804F3-8BB6-4F86-9ECC-DB22E8D2D7B9}"/>
    <hyperlink ref="B468" r:id="rId1121" display="https://fbref.com/en/players/77cf6852/Emil-Krafth" xr:uid="{621BF876-CDFA-4CD6-89B0-2EBA8E2807FB}"/>
    <hyperlink ref="C468" r:id="rId1122" display="https://fbref.com/en/country/SWE/Sweden-Football" xr:uid="{EF679332-E91E-4FAC-A3A0-27C8F1AD0850}"/>
    <hyperlink ref="E468" r:id="rId1123" display="https://fbref.com/en/squads/b2b47a98/Newcastle-United-Stats" xr:uid="{90C7E8C0-7B56-453C-91D3-B7EC0885C824}"/>
    <hyperlink ref="AK468" r:id="rId1124" display="https://fbref.com/en/players/77cf6852/matchlogs/2023-2024/summary/Emil-Krafth-Match-Logs" xr:uid="{C4E35A29-8A26-49D3-8EC8-A76CEE65B609}"/>
    <hyperlink ref="B65" r:id="rId1125" display="https://fbref.com/en/players/df3cda47/Dejan-Kulusevski" xr:uid="{B2328050-4143-4946-97A8-832A5977DDF8}"/>
    <hyperlink ref="C65" r:id="rId1126" display="https://fbref.com/en/country/SWE/Sweden-Football" xr:uid="{F4C795EF-E4C1-4663-BE42-9CB205CFDA6A}"/>
    <hyperlink ref="E65" r:id="rId1127" display="https://fbref.com/en/squads/361ca564/Tottenham-Hotspur-Stats" xr:uid="{4D42EC38-8DBD-458F-ADF9-86073B049FD0}"/>
    <hyperlink ref="AK65" r:id="rId1128" display="https://fbref.com/en/players/df3cda47/matchlogs/2023-2024/summary/Dejan-Kulusevski-Match-Logs" xr:uid="{434F8C8D-D46E-4F52-8965-D8A33F975BD3}"/>
    <hyperlink ref="B327" r:id="rId1129" display="https://fbref.com/en/players/99813635/Adam-Lallana" xr:uid="{2EC98F60-4CF0-4941-BAF5-98B6F8AAD628}"/>
    <hyperlink ref="C327" r:id="rId1130" display="https://fbref.com/en/country/ENG/England-Football" xr:uid="{C587D517-7B92-4BD8-9418-DA46649542D8}"/>
    <hyperlink ref="E327" r:id="rId1131" display="https://fbref.com/en/squads/d07537b9/Brighton-and-Hove-Albion-Stats" xr:uid="{F071C8FB-134A-4584-B0B6-8F09485C5150}"/>
    <hyperlink ref="AK327" r:id="rId1132" display="https://fbref.com/en/players/99813635/matchlogs/2023-2024/summary/Adam-Lallana-Match-Logs" xr:uid="{941D31D5-3C5E-4934-9F06-DFD4D55D0447}"/>
    <hyperlink ref="B339" r:id="rId1133" display="https://fbref.com/en/players/f4e433d4/Tariq-Lamptey" xr:uid="{58E586C5-035A-4B55-9D82-01940922D5D4}"/>
    <hyperlink ref="C339" r:id="rId1134" display="https://fbref.com/en/country/GHA/Ghana-Football" xr:uid="{7A42E0A5-A6D6-455C-B2A2-77581331F945}"/>
    <hyperlink ref="E339" r:id="rId1135" display="https://fbref.com/en/squads/d07537b9/Brighton-and-Hove-Albion-Stats" xr:uid="{8A8BF999-E3F5-474F-8F56-83FF5062C907}"/>
    <hyperlink ref="AK339" r:id="rId1136" display="https://fbref.com/en/players/f4e433d4/matchlogs/2023-2024/summary/Tariq-Lamptey-Match-Logs" xr:uid="{3D580A80-ED18-4F6A-A670-CDE2C9F520DF}"/>
    <hyperlink ref="B525" r:id="rId1137" display="https://fbref.com/en/players/119b9a8e/Aymeric-Laporte" xr:uid="{E00B5294-32F9-4C05-830C-BD916280CA5F}"/>
    <hyperlink ref="C525" r:id="rId1138" display="https://fbref.com/en/country/ESP/Spain-Football" xr:uid="{FE91BCE4-C495-4F80-9959-CF7586B57661}"/>
    <hyperlink ref="E525" r:id="rId1139" display="https://fbref.com/en/squads/b8fd03ef/Manchester-City-Stats" xr:uid="{F3541FFF-5BC4-404F-9555-590E100984C1}"/>
    <hyperlink ref="AK525" r:id="rId1140" display="https://fbref.com/en/players/119b9a8e/matchlogs/2023-2024/summary/Aymeric-Laporte-Match-Logs" xr:uid="{602732D9-32CD-42E8-96BB-8A4FAD20C1D3}"/>
    <hyperlink ref="B380" r:id="rId1141" display="https://fbref.com/en/players/0ed063d6/Yasser-Larouci" xr:uid="{0C6E63AD-78CC-4542-899B-38D59A3C41AA}"/>
    <hyperlink ref="C380" r:id="rId1142" display="https://fbref.com/en/country/ALG/Algeria-Football" xr:uid="{9B0C870E-975B-4DC2-8DE1-941E1B177166}"/>
    <hyperlink ref="E380" r:id="rId1143" display="https://fbref.com/en/squads/1df6b87e/Sheffield-United-Stats" xr:uid="{5217F32C-32FD-4BCA-9CF6-280F55AFD586}"/>
    <hyperlink ref="AK380" r:id="rId1144" display="https://fbref.com/en/players/0ed063d6/matchlogs/2023-2024/summary/Yasser-Larouci-Match-Logs" xr:uid="{58FC2DE1-BAF2-4A84-B0A2-268DF65D4FAF}"/>
    <hyperlink ref="B247" r:id="rId1145" display="https://fbref.com/en/players/450ab6fc/Jamaal-Lascelles" xr:uid="{CCEDC6A3-57D5-4471-86BD-7492F755FF47}"/>
    <hyperlink ref="C247" r:id="rId1146" display="https://fbref.com/en/country/ENG/England-Football" xr:uid="{BFCFCE6F-CA54-4E0B-860F-5A8F2A7447D0}"/>
    <hyperlink ref="E247" r:id="rId1147" display="https://fbref.com/en/squads/b2b47a98/Newcastle-United-Stats" xr:uid="{3E2E1D39-6DCA-4D75-8DB7-E76DA60E517D}"/>
    <hyperlink ref="AK247" r:id="rId1148" display="https://fbref.com/en/players/450ab6fc/matchlogs/2023-2024/summary/Jamaal-Lascelles-Match-Logs" xr:uid="{130A91C6-ED20-4241-A763-5B4EF329FE68}"/>
    <hyperlink ref="B503" r:id="rId1149" display="https://fbref.com/en/players/ecad9aa5/Romeo-Lavia" xr:uid="{7D7F3FC0-1C2C-4501-88F9-60F7383161C8}"/>
    <hyperlink ref="C503" r:id="rId1150" display="https://fbref.com/en/country/BEL/Belgium-Football" xr:uid="{1B6F476A-74AD-47BC-AFC4-726BFE7AAB36}"/>
    <hyperlink ref="E503" r:id="rId1151" display="https://fbref.com/en/squads/cff3d9bb/Chelsea-Stats" xr:uid="{DC195075-0F38-4FF2-BB9A-C4386680C762}"/>
    <hyperlink ref="AK503" r:id="rId1152" display="https://fbref.com/en/players/ecad9aa5/matchlogs/2023-2024/summary/Romeo-Lavia-Match-Logs" xr:uid="{618C8471-464F-4418-84AB-6FC552E4FC1A}"/>
    <hyperlink ref="B54" r:id="rId1153" display="https://fbref.com/en/players/2b471f99/Mario-Lemina" xr:uid="{00081A66-7AEA-4516-B8C5-500711190C83}"/>
    <hyperlink ref="C54" r:id="rId1154" display="https://fbref.com/en/country/GAB/Gabon-Football" xr:uid="{A644B049-E563-440D-8206-A3B3E9178039}"/>
    <hyperlink ref="E54" r:id="rId1155" display="https://fbref.com/en/squads/8cec06e1/Wolverhampton-Wanderers-Stats" xr:uid="{349E3E05-00A2-4726-8909-E8812793369D}"/>
    <hyperlink ref="AK54" r:id="rId1156" display="https://fbref.com/en/players/2b471f99/matchlogs/2023-2024/summary/Mario-Lemina-Match-Logs" xr:uid="{9F8F6D85-09D5-4552-BC11-26EEF619A18B}"/>
    <hyperlink ref="B281" r:id="rId1157" display="https://fbref.com/en/players/4f28a6ff/Clement-Lenglet" xr:uid="{376F5E15-E7C9-4B9E-A131-F1DA05CA1E17}"/>
    <hyperlink ref="C281" r:id="rId1158" display="https://fbref.com/en/country/FRA/France-Football" xr:uid="{817E0556-7F56-4680-B704-28AADCBFFCE3}"/>
    <hyperlink ref="E281" r:id="rId1159" display="https://fbref.com/en/squads/8602292d/Aston-Villa-Stats" xr:uid="{3942C130-F44C-4C54-A20D-D5CC2E3BB74A}"/>
    <hyperlink ref="AK281" r:id="rId1160" display="https://fbref.com/en/players/4f28a6ff/matchlogs/2023-2024/summary/Clement-Lenglet-Match-Logs" xr:uid="{AC965FCA-E474-49F4-8F53-4514F583A900}"/>
    <hyperlink ref="B5" r:id="rId1161" display="https://fbref.com/en/players/2628fd2b/Bernd-Leno" xr:uid="{A547B7CF-CC43-49A6-8560-1200B1FE41A5}"/>
    <hyperlink ref="C5" r:id="rId1162" display="https://fbref.com/en/country/GER/Germany-Football" xr:uid="{6C9C37A6-4178-4AD6-92F3-166744D0E29F}"/>
    <hyperlink ref="E5" r:id="rId1163" display="https://fbref.com/en/squads/fd962109/Fulham-Stats" xr:uid="{B6949D8A-C912-4C5A-A912-2FD10DBA293C}"/>
    <hyperlink ref="AK5" r:id="rId1164" display="https://fbref.com/en/players/2628fd2b/matchlogs/2023-2024/summary/Bernd-Leno-Match-Logs" xr:uid="{5F0E98B9-CEE1-4A45-8D85-F93A14016912}"/>
    <hyperlink ref="B74" r:id="rId1165" display="https://fbref.com/en/players/9b5ce51a/Jefferson-Lerma" xr:uid="{99D781DD-7D50-4731-BC4C-7C17679798C4}"/>
    <hyperlink ref="C74" r:id="rId1166" display="https://fbref.com/en/country/COL/Colombia-Football" xr:uid="{7BE52488-66F4-4AD0-80E2-D71D0513A9B2}"/>
    <hyperlink ref="E74" r:id="rId1167" display="https://fbref.com/en/squads/47c64c55/Crystal-Palace-Stats" xr:uid="{7E0DACD4-C61C-438C-9857-BDDF140C4390}"/>
    <hyperlink ref="AK74" r:id="rId1168" display="https://fbref.com/en/players/9b5ce51a/matchlogs/2023-2024/summary/Jefferson-Lerma-Match-Logs" xr:uid="{FE005CA0-7B49-4B89-8E8F-77D1FFD3A3EA}"/>
    <hyperlink ref="B369" r:id="rId1169" display="https://fbref.com/en/players/b57e066e/Rico-Lewis" xr:uid="{759229D0-7A6C-47A9-9FB9-424038517E4B}"/>
    <hyperlink ref="C369" r:id="rId1170" display="https://fbref.com/en/country/ENG/England-Football" xr:uid="{F823944E-13D8-49D9-8404-86FC668D41C7}"/>
    <hyperlink ref="E369" r:id="rId1171" display="https://fbref.com/en/squads/b8fd03ef/Manchester-City-Stats" xr:uid="{A5FB5A9E-F2F2-4F62-8ECA-84A29E21E19A}"/>
    <hyperlink ref="AK369" r:id="rId1172" display="https://fbref.com/en/players/b57e066e/matchlogs/2023-2024/summary/Rico-Lewis-Match-Logs" xr:uid="{551F494D-80E8-4E92-9A0B-0917932B0CA3}"/>
    <hyperlink ref="B260" r:id="rId1173" display="https://fbref.com/en/players/41f08ac8/Keane-Lewis-Potter" xr:uid="{3710DA3A-C68B-48FA-8862-0F4C97922169}"/>
    <hyperlink ref="C260" r:id="rId1174" display="https://fbref.com/en/country/ENG/England-Football" xr:uid="{2AC167A7-664A-460A-B2EA-6F5519A7BF16}"/>
    <hyperlink ref="E260" r:id="rId1175" display="https://fbref.com/en/squads/cd051869/Brentford-Stats" xr:uid="{2FB26509-0545-443B-87CB-497D69F0699E}"/>
    <hyperlink ref="AK260" r:id="rId1176" display="https://fbref.com/en/players/41f08ac8/matchlogs/2023-2024/summary/Keane-Lewis-Potter-Match-Logs" xr:uid="{9AE71D63-284E-4DB5-A072-0650965D6B46}"/>
    <hyperlink ref="B203" r:id="rId1177" display="https://fbref.com/en/players/f5deef4c/Victor-Lindelof" xr:uid="{A08E9605-F4CF-40ED-9E15-23FD884E9872}"/>
    <hyperlink ref="C203" r:id="rId1178" display="https://fbref.com/en/country/SWE/Sweden-Football" xr:uid="{F7C1887B-454D-48D1-9FF3-2D8D86784E7C}"/>
    <hyperlink ref="E203" r:id="rId1179" display="https://fbref.com/en/squads/19538871/Manchester-United-Stats" xr:uid="{AE72CCD6-EB82-4A66-A829-5FB8AEF1C1D3}"/>
    <hyperlink ref="AK203" r:id="rId1180" display="https://fbref.com/en/players/f5deef4c/matchlogs/2023-2024/summary/Victor-Lindelof-Match-Logs" xr:uid="{7148C62B-7C22-4169-9C1D-ED01BCF4AFCE}"/>
    <hyperlink ref="B268" r:id="rId1181" display="https://fbref.com/en/players/afed6722/Valentino-Livramento" xr:uid="{1694F733-2260-47FA-9632-D3AB9435640B}"/>
    <hyperlink ref="C268" r:id="rId1182" display="https://fbref.com/en/country/ENG/England-Football" xr:uid="{EBADDC07-54E3-43F9-A0B7-D8303C68EB45}"/>
    <hyperlink ref="E268" r:id="rId1183" display="https://fbref.com/en/squads/b2b47a98/Newcastle-United-Stats" xr:uid="{A5F339C1-6C8B-4DB0-AE34-D2762EEA83D0}"/>
    <hyperlink ref="AK268" r:id="rId1184" display="https://fbref.com/en/players/afed6722/matchlogs/2023-2024/summary/Valentino-Livramento-Match-Logs" xr:uid="{85120433-B738-48BD-A328-1BC842317FCF}"/>
    <hyperlink ref="B381" r:id="rId1185" display="https://fbref.com/en/players/d7553721/Giovani-Lo-Celso" xr:uid="{D3E85D3D-D0E2-4F61-957F-9052F9A13998}"/>
    <hyperlink ref="C381" r:id="rId1186" display="https://fbref.com/en/country/ARG/Argentina-Football" xr:uid="{CC9DD0F5-903B-46BA-9750-BC550E0C8BBF}"/>
    <hyperlink ref="E381" r:id="rId1187" display="https://fbref.com/en/squads/361ca564/Tottenham-Hotspur-Stats" xr:uid="{AFB8B79A-33D6-44E2-895D-A3B8AE3749C0}"/>
    <hyperlink ref="AK381" r:id="rId1188" display="https://fbref.com/en/players/d7553721/matchlogs/2023-2024/summary/Giovani-Lo-Celso-Match-Logs" xr:uid="{7C2FF2E1-5D7D-4C00-B91A-2C99319AB896}"/>
    <hyperlink ref="B222" r:id="rId1189" display="https://fbref.com/en/players/37118440/Tom-Lockyer" xr:uid="{7FE2EC22-52A9-4597-8C78-03F47540DD40}"/>
    <hyperlink ref="C222" r:id="rId1190" display="https://fbref.com/en/country/WAL/Wales-Football" xr:uid="{B81866C4-DBB4-47C7-965F-BB5016F62E3D}"/>
    <hyperlink ref="E222" r:id="rId1191" display="https://fbref.com/en/squads/e297cd13/Luton-Town-Stats" xr:uid="{35988E90-A5B2-46BE-A009-2CF54EA74499}"/>
    <hyperlink ref="AK222" r:id="rId1192" display="https://fbref.com/en/players/37118440/matchlogs/2023-2024/summary/Tom-Lockyer-Match-Logs" xr:uid="{7DA2D8BA-AE59-4FA5-BDE7-3FAAAF30BC28}"/>
    <hyperlink ref="B93" r:id="rId1193" display="https://fbref.com/en/players/a2b105e0/Sean-Longstaff" xr:uid="{B09C467C-1194-46A8-AD26-FC5402A78EF1}"/>
    <hyperlink ref="C93" r:id="rId1194" display="https://fbref.com/en/country/ENG/England-Football" xr:uid="{0EAA5168-7C6D-4BEE-B82B-5E92CCF6C965}"/>
    <hyperlink ref="E93" r:id="rId1195" display="https://fbref.com/en/squads/b2b47a98/Newcastle-United-Stats" xr:uid="{BB637C28-A94D-4D8B-96C8-4EEA5FF9BD25}"/>
    <hyperlink ref="AK93" r:id="rId1196" display="https://fbref.com/en/players/a2b105e0/matchlogs/2023-2024/summary/Sean-Longstaff-Match-Logs" xr:uid="{2D2D1C54-E0EA-4305-8535-E380132A144F}"/>
    <hyperlink ref="B392" r:id="rId1197" display="https://fbref.com/en/players/7af88b33/Max-Lowe" xr:uid="{59F93A59-4486-49FD-87EF-477DE67AF64B}"/>
    <hyperlink ref="C392" r:id="rId1198" display="https://fbref.com/en/country/ENG/England-Football" xr:uid="{9B8041D0-5B54-454C-BF9D-2A1AB4A24826}"/>
    <hyperlink ref="E392" r:id="rId1199" display="https://fbref.com/en/squads/1df6b87e/Sheffield-United-Stats" xr:uid="{3776D0C3-D005-4457-940D-622F64F1E32E}"/>
    <hyperlink ref="AK392" r:id="rId1200" display="https://fbref.com/en/players/7af88b33/matchlogs/2023-2024/summary/Max-Lowe-Match-Logs" xr:uid="{8BDBAD65-C642-4E44-B303-25EBBB8FE525}"/>
    <hyperlink ref="B29" r:id="rId1201" display="https://fbref.com/en/players/6f7d826d/Douglas-Luiz" xr:uid="{FCA70523-86AD-4E5D-B1FB-8FD95F44F511}"/>
    <hyperlink ref="C29" r:id="rId1202" display="https://fbref.com/en/country/BRA/Brazil-Football" xr:uid="{94C3A67A-42D9-4D42-97D8-4FC86C97EFA7}"/>
    <hyperlink ref="E29" r:id="rId1203" display="https://fbref.com/en/squads/8602292d/Aston-Villa-Stats" xr:uid="{D72A0D70-6AFF-424B-82E8-C3B602467C3D}"/>
    <hyperlink ref="AK29" r:id="rId1204" display="https://fbref.com/en/players/6f7d826d/matchlogs/2023-2024/summary/Douglas-Luiz-Match-Logs" xr:uid="{EEB010E6-8ECE-472D-889C-8AA403890C6F}"/>
    <hyperlink ref="B331" r:id="rId1205" display="https://fbref.com/en/players/c6e8cf1f/Sasa-Lukic" xr:uid="{151E4173-3221-471E-BB83-153E04FDC4DF}"/>
    <hyperlink ref="C331" r:id="rId1206" display="https://fbref.com/en/country/SRB/Serbia-Football" xr:uid="{F8E78B3D-0F1B-4297-87F2-FCA74864C156}"/>
    <hyperlink ref="E331" r:id="rId1207" display="https://fbref.com/en/squads/fd962109/Fulham-Stats" xr:uid="{5921C520-F93F-45D6-ADEF-71C1058BDD30}"/>
    <hyperlink ref="AK331" r:id="rId1208" display="https://fbref.com/en/players/c6e8cf1f/matchlogs/2023-2024/summary/Sasa-Lukic-Match-Logs" xr:uid="{1D9B86CA-DFAC-469D-AB9C-4C3A8F6841FD}"/>
    <hyperlink ref="B434" r:id="rId1209" display="https://fbref.com/en/players/cab9634e/Ian-Maatsen" xr:uid="{E838D1BE-7E66-4124-9A87-FCC8D17D7DFE}"/>
    <hyperlink ref="C434" r:id="rId1210" display="https://fbref.com/en/country/NED/Netherlands-Football" xr:uid="{5F5454A1-3080-425D-BB72-4D627B56CA5F}"/>
    <hyperlink ref="E434" r:id="rId1211" display="https://fbref.com/en/squads/cff3d9bb/Chelsea-Stats" xr:uid="{B2DAFCE7-FC6C-49C8-B1C1-274A31A8402B}"/>
    <hyperlink ref="AK434" r:id="rId1212" display="https://fbref.com/en/players/cab9634e/matchlogs/2023-2024/summary/Ian-Maatsen-Match-Logs" xr:uid="{4B86BE5A-CCCE-483E-9918-82FC3355ABAF}"/>
    <hyperlink ref="B117" r:id="rId1213" display="https://fbref.com/en/players/83d074ff/Alexis-Mac-Allister" xr:uid="{35E75F82-64EB-477B-A1C7-5BD2DC1A60B4}"/>
    <hyperlink ref="C117" r:id="rId1214" display="https://fbref.com/en/country/ARG/Argentina-Football" xr:uid="{25B39340-32B7-4DD3-9170-64ED1691D19C}"/>
    <hyperlink ref="E117" r:id="rId1215" display="https://fbref.com/en/squads/822bd0ba/Liverpool-Stats" xr:uid="{3E79FCBB-C6E2-4CD6-BC9B-CA2FF14E008C}"/>
    <hyperlink ref="AK117" r:id="rId1216" display="https://fbref.com/en/players/83d074ff/matchlogs/2023-2024/summary/Alexis-Mac-Allister-Match-Logs" xr:uid="{FECBF9A6-E1D3-4D49-ABEC-FBABDBC64099}"/>
    <hyperlink ref="B184" r:id="rId1217" display="https://fbref.com/en/players/ee38d9c5/James-Maddison" xr:uid="{6106D681-D654-450C-AD41-548D2E199888}"/>
    <hyperlink ref="C184" r:id="rId1218" display="https://fbref.com/en/country/ENG/England-Football" xr:uid="{12DEE38A-937D-424E-AD8E-403286F6FA02}"/>
    <hyperlink ref="E184" r:id="rId1219" display="https://fbref.com/en/squads/361ca564/Tottenham-Hotspur-Stats" xr:uid="{86480786-1F35-4A91-9627-A509D5A5D741}"/>
    <hyperlink ref="AK184" r:id="rId1220" display="https://fbref.com/en/players/ee38d9c5/matchlogs/2023-2024/summary/James-Maddison-Match-Logs" xr:uid="{2A809F5D-0B16-4328-8D54-919FD1303E03}"/>
    <hyperlink ref="B400" r:id="rId1221" display="https://fbref.com/en/players/bf34eebd/Noni-Madueke" xr:uid="{14759132-3486-41AA-956D-F7067FF8D8D5}"/>
    <hyperlink ref="C400" r:id="rId1222" display="https://fbref.com/en/country/ENG/England-Football" xr:uid="{AF7258A7-3B8F-46E3-B368-3BAD8E18F052}"/>
    <hyperlink ref="E400" r:id="rId1223" display="https://fbref.com/en/squads/cff3d9bb/Chelsea-Stats" xr:uid="{4282EB9D-0653-485D-A055-22C03D6B6CC6}"/>
    <hyperlink ref="AK400" r:id="rId1224" display="https://fbref.com/en/players/bf34eebd/matchlogs/2023-2024/summary/Noni-Madueke-Match-Logs" xr:uid="{90065404-99B0-4532-9C29-D832EA9F1A68}"/>
    <hyperlink ref="B229" r:id="rId1225" display="https://fbref.com/en/players/d8931174/Harry-Maguire" xr:uid="{24E10B13-4296-458B-B234-31E5F2C20463}"/>
    <hyperlink ref="C229" r:id="rId1226" display="https://fbref.com/en/country/ENG/England-Football" xr:uid="{7B1CD98B-3B78-412F-829B-5AFAB21FAE5C}"/>
    <hyperlink ref="E229" r:id="rId1227" display="https://fbref.com/en/squads/19538871/Manchester-United-Stats" xr:uid="{71F246DD-4F65-4CD3-860C-0C36845C21CF}"/>
    <hyperlink ref="AK229" r:id="rId1228" display="https://fbref.com/en/players/d8931174/matchlogs/2023-2024/summary/Harry-Maguire-Match-Logs" xr:uid="{E31AC7B5-717F-48B7-8784-573FA53693FD}"/>
    <hyperlink ref="B238" r:id="rId1229" display="https://fbref.com/en/players/c6220452/Kobbie-Mainoo" xr:uid="{8CF9DFD0-D443-43DA-8DE0-0A0D15EE9365}"/>
    <hyperlink ref="C238" r:id="rId1230" display="https://fbref.com/en/country/ENG/England-Football" xr:uid="{041357FA-A1B5-4C56-AB34-A7A065BA55CC}"/>
    <hyperlink ref="E238" r:id="rId1231" display="https://fbref.com/en/squads/19538871/Manchester-United-Stats" xr:uid="{A58123BA-9E91-4ED1-A6A9-601F39D775F4}"/>
    <hyperlink ref="AK238" r:id="rId1232" display="https://fbref.com/en/players/c6220452/matchlogs/2023-2024/summary/Kobbie-Mainoo-Match-Logs" xr:uid="{56674189-1C3F-4F20-B625-01C7D6B3DA2E}"/>
    <hyperlink ref="B151" r:id="rId1233" display="https://fbref.com/en/players/a572e291/Orel-Mangala" xr:uid="{296480D0-3BEA-4818-8B00-14ECAAF5A70C}"/>
    <hyperlink ref="C151" r:id="rId1234" display="https://fbref.com/en/country/BEL/Belgium-Football" xr:uid="{8178D6DE-1B78-4E74-A6B7-00E55C506FB5}"/>
    <hyperlink ref="E151" r:id="rId1235" display="https://fbref.com/en/squads/e4a775cb/Nottingham-Forest-Stats" xr:uid="{A1BF5EA1-4B32-4BD2-915D-0B2A6A650C76}"/>
    <hyperlink ref="AK151" r:id="rId1236" display="https://fbref.com/en/players/a572e291/matchlogs/2023-2024/summary/Orel-Mangala-Match-Logs" xr:uid="{CAE5E3DF-73D1-407B-B2A8-0C2A01EC0BE2}"/>
    <hyperlink ref="B477" r:id="rId1237" display="https://fbref.com/en/players/d7f99582/Benson-Manuel" xr:uid="{C4866983-1E1E-4517-9E1A-990AFB7476D3}"/>
    <hyperlink ref="C477" r:id="rId1238" display="https://fbref.com/en/country/BEL/Belgium-Football" xr:uid="{2A6F0A37-F713-481D-8675-EADC6767B7AA}"/>
    <hyperlink ref="E477" r:id="rId1239" display="https://fbref.com/en/squads/943e8050/Burnley-Stats" xr:uid="{6E601DE4-B4C6-4DF0-BEF5-6930FEB8A3FA}"/>
    <hyperlink ref="AK477" r:id="rId1240" display="https://fbref.com/en/players/d7f99582/matchlogs/2023-2024/summary/Benson-Manuel-Match-Logs" xr:uid="{7ED899C5-9557-4ED6-B5F8-D97EC9D1CE9D}"/>
    <hyperlink ref="B345" r:id="rId1241" display="https://fbref.com/en/players/bb5fbd2b/Solly-March" xr:uid="{5ECB2503-24DB-4080-A2AD-4AA7DB7C42D4}"/>
    <hyperlink ref="C345" r:id="rId1242" display="https://fbref.com/en/country/ENG/England-Football" xr:uid="{B9E46175-2AC0-4F29-A267-2CB80FCC381C}"/>
    <hyperlink ref="E345" r:id="rId1243" display="https://fbref.com/en/squads/d07537b9/Brighton-and-Hove-Albion-Stats" xr:uid="{C09AC48C-CCB6-482A-A422-AC745BBF9D8D}"/>
    <hyperlink ref="AK345" r:id="rId1244" display="https://fbref.com/en/players/bb5fbd2b/matchlogs/2023-2024/summary/Solly-March-Match-Logs" xr:uid="{05DC75E5-421E-4D79-9E6F-A911C97A1140}"/>
    <hyperlink ref="B372" r:id="rId1245" display="https://fbref.com/en/players/8b788c01/Anthony-Martial" xr:uid="{943253F9-1AF1-4B31-B825-7F22FDDB2E91}"/>
    <hyperlink ref="C372" r:id="rId1246" display="https://fbref.com/en/country/FRA/France-Football" xr:uid="{8D22FE41-B14A-494C-BC3B-0A942C1361AF}"/>
    <hyperlink ref="E372" r:id="rId1247" display="https://fbref.com/en/squads/19538871/Manchester-United-Stats" xr:uid="{CF98B827-ED2B-4338-BA10-0DDB4E741D42}"/>
    <hyperlink ref="AK372" r:id="rId1248" display="https://fbref.com/en/players/8b788c01/matchlogs/2023-2024/summary/Anthony-Martial-Match-Logs" xr:uid="{AD16CD71-2589-4F0C-A31B-EEDD1CDEFA2D}"/>
    <hyperlink ref="B128" r:id="rId1249" display="https://fbref.com/en/players/48a5a5d6/Gabriel-Martinelli" xr:uid="{9E0F643D-AAC2-49AD-B8C0-5A730FCC78E4}"/>
    <hyperlink ref="C128" r:id="rId1250" display="https://fbref.com/en/country/BRA/Brazil-Football" xr:uid="{2DA3B5B1-8823-4790-BF6F-FC29B03271DB}"/>
    <hyperlink ref="E128" r:id="rId1251" display="https://fbref.com/en/squads/18bb7c10/Arsenal-Stats" xr:uid="{ABC85FC1-BFA1-456C-96FF-D958B854C43E}"/>
    <hyperlink ref="AK128" r:id="rId1252" display="https://fbref.com/en/players/48a5a5d6/matchlogs/2023-2024/summary/Gabriel-Martinelli-Match-Logs" xr:uid="{5C58DACD-1524-4667-8D37-FFB46F7DBF48}"/>
    <hyperlink ref="B17" r:id="rId1253" display="https://fbref.com/en/players/7956236f/Emiliano-Martinez" xr:uid="{8533C061-3A8B-41B8-8C7B-21BAE7A231DF}"/>
    <hyperlink ref="C17" r:id="rId1254" display="https://fbref.com/en/country/ARG/Argentina-Football" xr:uid="{591D0A99-61B2-46FB-BF03-FAA6762B1F31}"/>
    <hyperlink ref="E17" r:id="rId1255" display="https://fbref.com/en/squads/8602292d/Aston-Villa-Stats" xr:uid="{F2C78A70-FD21-49A8-8C61-4BDDFAF97C00}"/>
    <hyperlink ref="AK17" r:id="rId1256" display="https://fbref.com/en/players/7956236f/matchlogs/2023-2024/summary/Emiliano-Martinez-Match-Logs" xr:uid="{1B2148B9-BDF6-4F69-A316-8F5B7D3C91A7}"/>
    <hyperlink ref="B344" r:id="rId1257" display="https://fbref.com/en/players/bac46a10/Lisandro-Martinez" xr:uid="{E32818DE-AB3F-47A9-B374-E686501E25D1}"/>
    <hyperlink ref="C344" r:id="rId1258" display="https://fbref.com/en/country/ARG/Argentina-Football" xr:uid="{CFBE43AD-7982-4220-B533-E1ED16666F1D}"/>
    <hyperlink ref="E344" r:id="rId1259" display="https://fbref.com/en/squads/19538871/Manchester-United-Stats" xr:uid="{5885379B-C7E4-4130-A5BF-188FEDF9F17D}"/>
    <hyperlink ref="AK344" r:id="rId1260" display="https://fbref.com/en/players/bac46a10/matchlogs/2023-2024/summary/Lisandro-Martinez-Match-Logs" xr:uid="{C064AD25-815F-4375-969A-F564573ED41D}"/>
    <hyperlink ref="B519" r:id="rId1261" display="https://fbref.com/en/players/eba1e557/Han-Noah-Massengo" xr:uid="{B98315F0-F35C-4932-8109-2EEDFD7D8427}"/>
    <hyperlink ref="C519" r:id="rId1262" display="https://fbref.com/en/country/FRA/France-Football" xr:uid="{547605D9-452B-4E5A-908A-2E89D450907D}"/>
    <hyperlink ref="E519" r:id="rId1263" display="https://fbref.com/en/squads/943e8050/Burnley-Stats" xr:uid="{0612AAC0-30CB-4CD8-B944-773986D4174A}"/>
    <hyperlink ref="AK519" r:id="rId1264" display="https://fbref.com/en/players/eba1e557/matchlogs/2023-2024/summary/Han-Noah-Massengo-Match-Logs" xr:uid="{9AF541B1-0DAA-410B-8DB6-A6BD2F0655EC}"/>
    <hyperlink ref="B174" r:id="rId1265" display="https://fbref.com/en/players/feb5d972/Pape-Matar-Sarr" xr:uid="{82DDC622-4713-4AFC-86F7-68F430212E76}"/>
    <hyperlink ref="C174" r:id="rId1266" display="https://fbref.com/en/country/SEN/Senegal-Football" xr:uid="{1E603AB1-C05B-4CD3-8DE6-63F706D34C04}"/>
    <hyperlink ref="E174" r:id="rId1267" display="https://fbref.com/en/squads/361ca564/Tottenham-Hotspur-Stats" xr:uid="{742789AA-377B-4CB1-990E-735876BE4800}"/>
    <hyperlink ref="AK174" r:id="rId1268" display="https://fbref.com/en/players/feb5d972/matchlogs/2023-2024/summary/Pape-Matar-Sarr-Match-Logs" xr:uid="{30DA403E-93A4-4E63-BA03-8B52CCF112D9}"/>
    <hyperlink ref="B158" r:id="rId1269" display="https://fbref.com/en/players/50e6dc35/Jean-Philippe-Mateta" xr:uid="{09157505-41EC-452F-929A-AE379170B718}"/>
    <hyperlink ref="C158" r:id="rId1270" display="https://fbref.com/en/country/FRA/France-Football" xr:uid="{E4095149-B8C8-4563-A6B3-F235A3B1F8CB}"/>
    <hyperlink ref="E158" r:id="rId1271" display="https://fbref.com/en/squads/47c64c55/Crystal-Palace-Stats" xr:uid="{BCEE7037-3B1F-43D5-B64B-6C0DED9E2F6B}"/>
    <hyperlink ref="AK158" r:id="rId1272" display="https://fbref.com/en/players/50e6dc35/matchlogs/2023-2024/summary/Jean-Philippe-Mateta-Match-Logs" xr:uid="{E69E733A-6777-474B-A91D-4BD1F3CA1066}"/>
    <hyperlink ref="B306" r:id="rId1273" display="https://fbref.com/en/players/b217ef29/Joel-Matip" xr:uid="{035C29F7-D9CF-4386-8F53-9ED3DC6871A0}"/>
    <hyperlink ref="C306" r:id="rId1274" display="https://fbref.com/en/country/CMR/Cameroon-Football" xr:uid="{97681E39-8B12-4C57-AD82-6C9A8316378E}"/>
    <hyperlink ref="E306" r:id="rId1275" display="https://fbref.com/en/squads/822bd0ba/Liverpool-Stats" xr:uid="{030F9E53-1CAC-4586-9D4D-3CD9AF28C35C}"/>
    <hyperlink ref="AK306" r:id="rId1276" display="https://fbref.com/en/players/b217ef29/matchlogs/2023-2024/summary/Joel-Matip-Match-Logs" xr:uid="{4B11BC8E-11DC-407D-BF97-97F7787A5883}"/>
    <hyperlink ref="B553" r:id="rId1277" display="https://fbref.com/en/players/ed383e43/Alex-Matos" xr:uid="{5465B6F1-75A8-410A-BEAB-D7A8132B4CB9}"/>
    <hyperlink ref="C553" r:id="rId1278" display="https://fbref.com/en/country/ENG/England-Football" xr:uid="{E964FB43-7BA4-452D-A6C9-02EAD73E17E0}"/>
    <hyperlink ref="E553" r:id="rId1279" display="https://fbref.com/en/squads/cff3d9bb/Chelsea-Stats" xr:uid="{9F6E8057-9D95-4011-A7EF-3137C9B536A6}"/>
    <hyperlink ref="AK553" r:id="rId1280" display="https://fbref.com/en/players/ed383e43/matchlogs/2023-2024/summary/Alex-Matos-Match-Logs" xr:uid="{236BEAF1-1A86-48CD-8BF1-50DD42C05669}"/>
    <hyperlink ref="B542" r:id="rId1281" display="https://fbref.com/en/players/27f4f772/Remi-Matthews" xr:uid="{D01FF597-4129-4AC8-BE53-C24D4FDAC9E5}"/>
    <hyperlink ref="C542" r:id="rId1282" display="https://fbref.com/en/country/ENG/England-Football" xr:uid="{606B4766-68F8-4192-96DF-18C0941D3A9B}"/>
    <hyperlink ref="E542" r:id="rId1283" display="https://fbref.com/en/squads/47c64c55/Crystal-Palace-Stats" xr:uid="{BCCB2150-9F35-415B-B257-64FD7966B093}"/>
    <hyperlink ref="AK542" r:id="rId1284" display="https://fbref.com/en/players/27f4f772/matchlogs/2023-2024/summary/Remi-Matthews-Match-Logs" xr:uid="{FFA1D612-FFF8-4754-BEF1-AFD78D381C83}"/>
    <hyperlink ref="B217" r:id="rId1285" display="https://fbref.com/en/players/4bcf39f6/Neal-Maupay" xr:uid="{0D1C0B8E-322C-4C39-AE32-4A297342FF57}"/>
    <hyperlink ref="C217" r:id="rId1286" display="https://fbref.com/en/country/FRA/France-Football" xr:uid="{C415D46D-2916-4F92-BE00-40A12669EC35}"/>
    <hyperlink ref="E217" r:id="rId1287" display="https://fbref.com/en/squads/cd051869/Brentford-Stats" xr:uid="{3F749B0E-50BB-4545-A33B-44AD0517A548}"/>
    <hyperlink ref="AK217" r:id="rId1288" display="https://fbref.com/en/players/4bcf39f6/matchlogs/2023-2024/summary/Neal-Maupay-Match-Logs" xr:uid="{B281CB78-AD53-4429-BF1A-29CA78BD771D}"/>
    <hyperlink ref="B464" r:id="rId1289" display="https://fbref.com/en/players/4bcf39f6/Neal-Maupay" xr:uid="{EC3649FC-2749-467D-817F-AB5F5A96BD74}"/>
    <hyperlink ref="C464" r:id="rId1290" display="https://fbref.com/en/country/FRA/France-Football" xr:uid="{1497C174-20A1-4801-877E-A9A105B6F1C9}"/>
    <hyperlink ref="E464" r:id="rId1291" display="https://fbref.com/en/squads/d3fd31cc/Everton-Stats" xr:uid="{005A1454-B970-4550-ACD8-A7D91E3C04B3}"/>
    <hyperlink ref="AK464" r:id="rId1292" display="https://fbref.com/en/players/4bcf39f6/matchlogs/2023-2024/summary/Neal-Maupay-Match-Logs" xr:uid="{ECD0DB4D-8993-4910-B960-35377B4ABBFE}"/>
    <hyperlink ref="B266" r:id="rId1293" display="https://fbref.com/en/players/00963611/Konstantinos-Mavropanos" xr:uid="{F9D0E3CD-DDB2-416D-A19C-3DD595746EF8}"/>
    <hyperlink ref="C266" r:id="rId1294" display="https://fbref.com/en/country/GRE/Greece-Football" xr:uid="{239C11B5-5D58-47FE-AB50-578C4BD4CC77}"/>
    <hyperlink ref="E266" r:id="rId1295" display="https://fbref.com/en/squads/7c21e445/West-Ham-United-Stats" xr:uid="{72DFF3F2-6EF8-402E-BFAD-743871B39E7B}"/>
    <hyperlink ref="AK266" r:id="rId1296" display="https://fbref.com/en/players/00963611/matchlogs/2023-2024/summary/Konstantinos-Mavropanos-Match-Logs" xr:uid="{D3DCC47E-4EB3-439B-98B2-2FDF4CE5EFF7}"/>
    <hyperlink ref="B199" r:id="rId1297" display="https://fbref.com/en/players/6afaebf2/Bryan-Mbeumo" xr:uid="{7B55AFC7-3739-4F87-B312-BBDEAA2CE290}"/>
    <hyperlink ref="C199" r:id="rId1298" display="https://fbref.com/en/country/CMR/Cameroon-Football" xr:uid="{940CB6BE-25EF-48A8-8DE2-9D4891787B92}"/>
    <hyperlink ref="E199" r:id="rId1299" display="https://fbref.com/en/squads/cd051869/Brentford-Stats" xr:uid="{6B2402D1-7F24-4ED5-B905-0AFC58A976EE}"/>
    <hyperlink ref="AK199" r:id="rId1300" display="https://fbref.com/en/players/6afaebf2/matchlogs/2023-2024/summary/Bryan-Mbeumo-Match-Logs" xr:uid="{5E6CF38E-D19B-4ECD-AE35-A31DB60E0FB9}"/>
    <hyperlink ref="B150" r:id="rId1301" display="https://fbref.com/en/players/96593e89/James-Mcatee" xr:uid="{4E984D50-0D0D-4C42-8E38-D1A3F309FD6D}"/>
    <hyperlink ref="C150" r:id="rId1302" display="https://fbref.com/en/country/ENG/England-Football" xr:uid="{A45E28C9-CD93-4385-99C5-8BEB9B7792D5}"/>
    <hyperlink ref="E150" r:id="rId1303" display="https://fbref.com/en/squads/1df6b87e/Sheffield-United-Stats" xr:uid="{548B7799-C2C0-4F30-B951-2D1863B3FFD0}"/>
    <hyperlink ref="AK150" r:id="rId1304" display="https://fbref.com/en/players/96593e89/matchlogs/2023-2024/summary/James-Mcatee-Match-Logs" xr:uid="{F54360EB-DB03-4DB9-AF32-0C3CAAEC4F08}"/>
    <hyperlink ref="B554" r:id="rId1305" display="https://fbref.com/en/players/96593e89/James-Mcatee" xr:uid="{D49C2592-8A55-4914-B4DC-A7E2F99E9A1B}"/>
    <hyperlink ref="C554" r:id="rId1306" display="https://fbref.com/en/country/ENG/England-Football" xr:uid="{318265F9-9971-4507-8AEA-358EA33A0991}"/>
    <hyperlink ref="E554" r:id="rId1307" display="https://fbref.com/en/squads/b8fd03ef/Manchester-City-Stats" xr:uid="{BA15A91D-E6C7-40D5-A284-C1E389D99592}"/>
    <hyperlink ref="AK554" r:id="rId1308" display="https://fbref.com/en/players/96593e89/matchlogs/2023-2024/summary/James-Mcatee-Match-Logs" xr:uid="{0E47EBA0-DEC8-4703-8CE1-957ED546B033}"/>
    <hyperlink ref="B285" r:id="rId1309" display="https://fbref.com/en/players/78b8ac63/Oliver-McBurnie" xr:uid="{BDFC8DF3-A303-4723-8E08-6773C03EBB71}"/>
    <hyperlink ref="C285" r:id="rId1310" display="https://fbref.com/en/country/SCO/Scotland-Football" xr:uid="{0A1CD64C-E44F-4B97-A9BC-8050DF4181E6}"/>
    <hyperlink ref="E285" r:id="rId1311" display="https://fbref.com/en/squads/1df6b87e/Sheffield-United-Stats" xr:uid="{77649A0B-6126-4151-98A4-50B2450F0DAC}"/>
    <hyperlink ref="AK285" r:id="rId1312" display="https://fbref.com/en/players/78b8ac63/matchlogs/2023-2024/summary/Oliver-McBurnie-Match-Logs" xr:uid="{26FB27CF-AEEB-4169-92C3-10E96ECA886E}"/>
    <hyperlink ref="B543" r:id="rId1313" display="https://fbref.com/en/players/bf973eeb/James-McConnell" xr:uid="{5DF4507D-8E66-4638-A61D-8106A5BB6455}"/>
    <hyperlink ref="C543" r:id="rId1314" display="https://fbref.com/en/country/ENG/England-Football" xr:uid="{70CEA28A-3D28-4EC3-84F9-18784495E9A6}"/>
    <hyperlink ref="E543" r:id="rId1315" display="https://fbref.com/en/squads/822bd0ba/Liverpool-Stats" xr:uid="{D80F29E4-FC08-4816-9F1F-D88B7BE9857F}"/>
    <hyperlink ref="AK543" r:id="rId1316" display="https://fbref.com/en/players/bf973eeb/matchlogs/2023-2024/summary/James-McConnell-Match-Logs" xr:uid="{491C7A5B-687F-43F6-BB66-526FDC9C29ED}"/>
    <hyperlink ref="B23" r:id="rId1317" display="https://fbref.com/en/players/90f91999/John-McGinn" xr:uid="{9F2119ED-8423-400F-843C-3F5310C36514}"/>
    <hyperlink ref="C23" r:id="rId1318" display="https://fbref.com/en/country/SCO/Scotland-Football" xr:uid="{AF106EC1-FF8B-44C3-86D0-AB6DE2A9C4C3}"/>
    <hyperlink ref="E23" r:id="rId1319" display="https://fbref.com/en/squads/8602292d/Aston-Villa-Stats" xr:uid="{4AAD2886-7025-4E14-B423-60A2E90F617E}"/>
    <hyperlink ref="AK23" r:id="rId1320" display="https://fbref.com/en/players/90f91999/matchlogs/2023-2024/summary/John-McGinn-Match-Logs" xr:uid="{C55BA9B0-726A-4273-88D4-B3CE00010671}"/>
    <hyperlink ref="B383" r:id="rId1321" display="https://fbref.com/en/players/4e5a4cbc/Scott-McKenna" xr:uid="{BF803E95-FA8D-4ACE-9DDD-F619E78FD983}"/>
    <hyperlink ref="C383" r:id="rId1322" display="https://fbref.com/en/country/SCO/Scotland-Football" xr:uid="{7D8A03E5-EFC0-413C-9B91-5922B33B7622}"/>
    <hyperlink ref="E383" r:id="rId1323" display="https://fbref.com/en/squads/e4a775cb/Nottingham-Forest-Stats" xr:uid="{574C5369-0A8A-4054-9204-A87C96996233}"/>
    <hyperlink ref="AK383" r:id="rId1324" display="https://fbref.com/en/players/4e5a4cbc/matchlogs/2023-2024/summary/Scott-McKenna-Match-Logs" xr:uid="{EF33B398-044A-462B-9378-6F9A13E618E8}"/>
    <hyperlink ref="B75" r:id="rId1325" display="https://fbref.com/en/players/fc15fb84/Dwight-McNeil" xr:uid="{93E5CBB6-655F-470D-B665-3C4CCEE6BE20}"/>
    <hyperlink ref="C75" r:id="rId1326" display="https://fbref.com/en/country/ENG/England-Football" xr:uid="{22314918-C7FC-4E00-AE11-5565F746D3E5}"/>
    <hyperlink ref="E75" r:id="rId1327" display="https://fbref.com/en/squads/d3fd31cc/Everton-Stats" xr:uid="{849F203A-D759-4065-AC07-280D164E686A}"/>
    <hyperlink ref="AK75" r:id="rId1328" display="https://fbref.com/en/players/fc15fb84/matchlogs/2023-2024/summary/Dwight-McNeil-Match-Logs" xr:uid="{F00775CB-1AE1-4C0F-A2CB-C81CD9E1A183}"/>
    <hyperlink ref="B163" r:id="rId1329" display="https://fbref.com/en/players/d93c2511/Scott-McTominay" xr:uid="{28EFF6B3-B5A9-46D2-90E3-E973174882A4}"/>
    <hyperlink ref="C163" r:id="rId1330" display="https://fbref.com/en/country/SCO/Scotland-Football" xr:uid="{4833EAF8-3329-45A8-B278-FC60BBC25A4F}"/>
    <hyperlink ref="E163" r:id="rId1331" display="https://fbref.com/en/squads/19538871/Manchester-United-Stats" xr:uid="{82BC5FF1-1108-4852-ACDA-BCCDBB76175E}"/>
    <hyperlink ref="AK163" r:id="rId1332" display="https://fbref.com/en/players/d93c2511/matchlogs/2023-2024/summary/Scott-McTominay-Match-Logs" xr:uid="{E78CB016-D5FB-4DF5-AF75-09FA05E1DC60}"/>
    <hyperlink ref="B201" r:id="rId1333" display="https://fbref.com/en/players/8df7a2fb/Ben-Mee" xr:uid="{4122B52B-16A9-4FC5-A350-1A52350A89E7}"/>
    <hyperlink ref="C201" r:id="rId1334" display="https://fbref.com/en/country/ENG/England-Football" xr:uid="{5A3E3F46-D337-47FC-B6E7-77EF3C5E8DCE}"/>
    <hyperlink ref="E201" r:id="rId1335" display="https://fbref.com/en/squads/cd051869/Brentford-Stats" xr:uid="{D20DA221-3A6E-450B-83DE-805714BC9797}"/>
    <hyperlink ref="AK201" r:id="rId1336" display="https://fbref.com/en/players/8df7a2fb/matchlogs/2023-2024/summary/Ben-Mee-Match-Logs" xr:uid="{C5FF2CAF-C244-4C84-A7DC-8CE3509BED06}"/>
    <hyperlink ref="B461" r:id="rId1337" display="https://fbref.com/en/players/ca22ccb0/Hannibal-Mejbri" xr:uid="{8F6B851C-6C71-4502-A416-00A7674F8CC7}"/>
    <hyperlink ref="C461" r:id="rId1338" display="https://fbref.com/en/country/TUN/Tunisia-Football" xr:uid="{8F0C83EC-1DBC-42F4-895B-DF392653C7B6}"/>
    <hyperlink ref="E461" r:id="rId1339" display="https://fbref.com/en/squads/19538871/Manchester-United-Stats" xr:uid="{73E87080-4706-4000-9280-1790FFF7C333}"/>
    <hyperlink ref="AK461" r:id="rId1340" display="https://fbref.com/en/players/ca22ccb0/matchlogs/2023-2024/summary/Hannibal-Mejbri-Match-Logs" xr:uid="{430536CA-3620-4FEB-893F-8CBEF75E6719}"/>
    <hyperlink ref="B131" r:id="rId1341" display="https://fbref.com/en/players/91748070/Teden-Mengi" xr:uid="{7989594E-17DC-4F72-AD3A-84B004D1E74D}"/>
    <hyperlink ref="C131" r:id="rId1342" display="https://fbref.com/en/country/ENG/England-Football" xr:uid="{45FE1837-DCE1-40D7-BD0C-3CAE0A1BDE0B}"/>
    <hyperlink ref="E131" r:id="rId1343" display="https://fbref.com/en/squads/e297cd13/Luton-Town-Stats" xr:uid="{50221769-30A4-4F4C-8956-47C2486282C6}"/>
    <hyperlink ref="AK131" r:id="rId1344" display="https://fbref.com/en/players/91748070/matchlogs/2023-2024/summary/Teden-Mengi-Match-Logs" xr:uid="{44F90A30-7169-46E3-82A0-A13564093686}"/>
    <hyperlink ref="B352" r:id="rId1345" display="https://fbref.com/en/players/fed96827/Chris-Mepham" xr:uid="{30B45D64-13A1-4ECF-8AE2-19FEC17C2A61}"/>
    <hyperlink ref="C352" r:id="rId1346" display="https://fbref.com/en/country/WAL/Wales-Football" xr:uid="{3ED086D6-1EBB-4CE4-A576-EAC712E22079}"/>
    <hyperlink ref="E352" r:id="rId1347" display="https://fbref.com/en/squads/4ba7cbea/Bournemouth-Stats" xr:uid="{5B3DCCDB-E7C3-41FF-B8F6-C6E0857887F2}"/>
    <hyperlink ref="AK352" r:id="rId1348" display="https://fbref.com/en/players/fed96827/matchlogs/2023-2024/summary/Chris-Mepham-Match-Logs" xr:uid="{BC799DD6-7DCD-4CAA-A0F8-D1C99FB02CE3}"/>
    <hyperlink ref="B214" r:id="rId1349" display="https://fbref.com/en/players/2c6835e5/Lewis-Miley" xr:uid="{2EB19EF5-AE48-4423-A0F0-99C7751D2D00}"/>
    <hyperlink ref="C214" r:id="rId1350" display="https://fbref.com/en/country/ENG/England-Football" xr:uid="{509777AF-7539-42E9-91B6-10A9B44E16EF}"/>
    <hyperlink ref="E214" r:id="rId1351" display="https://fbref.com/en/squads/b2b47a98/Newcastle-United-Stats" xr:uid="{E0757454-034D-4893-A5CB-B56689B6F705}"/>
    <hyperlink ref="AK214" r:id="rId1352" display="https://fbref.com/en/players/2c6835e5/matchlogs/2023-2024/summary/Lewis-Miley-Match-Logs" xr:uid="{85357D8E-94B7-44B0-9F12-66EEC0755E8C}"/>
    <hyperlink ref="B307" r:id="rId1353" display="https://fbref.com/en/players/2f90f6b8/James-Milner" xr:uid="{B4BA2059-2172-4CE4-83CE-D5A9AD2E3E71}"/>
    <hyperlink ref="C307" r:id="rId1354" display="https://fbref.com/en/country/ENG/England-Football" xr:uid="{CC10C584-3B38-4ABA-B43A-6A695B739AF9}"/>
    <hyperlink ref="E307" r:id="rId1355" display="https://fbref.com/en/squads/d07537b9/Brighton-and-Hove-Albion-Stats" xr:uid="{8C7A326F-A938-44D7-AD37-DB8E441C952E}"/>
    <hyperlink ref="AK307" r:id="rId1356" display="https://fbref.com/en/players/2f90f6b8/matchlogs/2023-2024/summary/James-Milner-Match-Logs" xr:uid="{D58436AB-B2D2-4C01-B832-2816A1D92762}"/>
    <hyperlink ref="B505" r:id="rId1357" display="https://fbref.com/en/players/8397a50c/Tyrone-Mings" xr:uid="{B267FD14-6BFA-41C4-B4F1-94D1465FB245}"/>
    <hyperlink ref="C505" r:id="rId1358" display="https://fbref.com/en/country/ENG/England-Football" xr:uid="{98256BDB-75D2-48FC-93C1-C82E9CBB05F8}"/>
    <hyperlink ref="E505" r:id="rId1359" display="https://fbref.com/en/squads/8602292d/Aston-Villa-Stats" xr:uid="{3B00B341-0974-4E8C-AFE9-431EC953244C}"/>
    <hyperlink ref="AK505" r:id="rId1360" display="https://fbref.com/en/players/8397a50c/matchlogs/2023-2024/summary/Tyrone-Mings-Match-Logs" xr:uid="{F2A0F525-692A-4C2D-BAA0-8F3DA14AB305}"/>
    <hyperlink ref="B25" r:id="rId1361" display="https://fbref.com/en/players/5cbd1eb0/Tyrick-Mitchell" xr:uid="{6B2FEE66-C4A9-4104-ABEF-747351B289EB}"/>
    <hyperlink ref="C25" r:id="rId1362" display="https://fbref.com/en/country/ENG/England-Football" xr:uid="{CCD691B7-530A-450F-B4AF-42CB1DFF98CD}"/>
    <hyperlink ref="E25" r:id="rId1363" display="https://fbref.com/en/squads/47c64c55/Crystal-Palace-Stats" xr:uid="{F9168961-8D7E-4EBB-BEEA-EEF5F9951AB1}"/>
    <hyperlink ref="AK25" r:id="rId1364" display="https://fbref.com/en/players/5cbd1eb0/matchlogs/2023-2024/summary/Tyrick-Mitchell-Match-Logs" xr:uid="{A669098E-DCBA-4DC3-B174-80568013D918}"/>
    <hyperlink ref="B160" r:id="rId1365" display="https://fbref.com/en/players/74618572/Kaoru-Mitoma" xr:uid="{D3A3AF8B-3B9F-4B68-A4B7-13C63D6ED2BF}"/>
    <hyperlink ref="C160" r:id="rId1366" display="https://fbref.com/en/country/JPN/Japan-Football" xr:uid="{EA59401F-6A35-44F9-8EE9-56BEF2AC8B18}"/>
    <hyperlink ref="E160" r:id="rId1367" display="https://fbref.com/en/squads/d07537b9/Brighton-and-Hove-Albion-Stats" xr:uid="{F7A99174-E285-472F-A284-C2E1C4C673E2}"/>
    <hyperlink ref="AK160" r:id="rId1368" display="https://fbref.com/en/players/74618572/matchlogs/2023-2024/summary/Kaoru-Mitoma-Match-Logs" xr:uid="{BC9F7FCE-FE2E-44AC-B4FC-AE15978CB106}"/>
    <hyperlink ref="B504" r:id="rId1369" display="https://fbref.com/en/players/3925dbd6/Aleksandar-Mitrovic" xr:uid="{54E5E7EF-70B7-48A2-9ED9-0439DD8AB8F0}"/>
    <hyperlink ref="C504" r:id="rId1370" display="https://fbref.com/en/country/SRB/Serbia-Football" xr:uid="{98377B9F-5BF0-4022-857A-A59B48B46B0B}"/>
    <hyperlink ref="E504" r:id="rId1371" display="https://fbref.com/en/squads/fd962109/Fulham-Stats" xr:uid="{AE42F69B-57B6-4A1D-B27F-2BAD8CF0257F}"/>
    <hyperlink ref="AK504" r:id="rId1372" display="https://fbref.com/en/players/3925dbd6/matchlogs/2023-2024/summary/Aleksandar-Mitrovic-Match-Logs" xr:uid="{59D7250D-15F6-49CE-B4E8-03164661F575}"/>
    <hyperlink ref="B430" r:id="rId1373" display="https://fbref.com/en/players/f230bc30/Jakub-Moder" xr:uid="{32CD6135-D52A-4A1D-8108-601AF1F127A5}"/>
    <hyperlink ref="C430" r:id="rId1374" display="https://fbref.com/en/country/POL/Poland-Football" xr:uid="{2A450FA2-FBD6-4384-B3FF-6DCF3547853D}"/>
    <hyperlink ref="E430" r:id="rId1375" display="https://fbref.com/en/squads/d07537b9/Brighton-and-Hove-Albion-Stats" xr:uid="{BE84CE90-95BA-4285-8D92-0D0FC2D9896E}"/>
    <hyperlink ref="AK430" r:id="rId1376" display="https://fbref.com/en/players/f230bc30/matchlogs/2023-2024/summary/Jakub-Moder-Match-Logs" xr:uid="{7AC28B15-A105-41AA-8DBF-29AD45448BD0}"/>
    <hyperlink ref="B147" r:id="rId1377" display="https://fbref.com/en/players/b62878a5/Kudus-Mohammed" xr:uid="{8069D15E-77FF-43D6-B3C4-529A8E28CDC3}"/>
    <hyperlink ref="C147" r:id="rId1378" display="https://fbref.com/en/country/GHA/Ghana-Football" xr:uid="{C011CBC4-9D1F-4D14-A1D1-1F5AD4B0279E}"/>
    <hyperlink ref="E147" r:id="rId1379" display="https://fbref.com/en/squads/7c21e445/West-Ham-United-Stats" xr:uid="{60574570-8F8E-4029-9E1B-9D4E876D3DD9}"/>
    <hyperlink ref="AK147" r:id="rId1380" display="https://fbref.com/en/players/b62878a5/matchlogs/2023-2024/summary/Kudus-Mohammed-Match-Logs" xr:uid="{EA17CF89-1301-4F7C-B14C-97F6FCD4CD4A}"/>
    <hyperlink ref="B359" r:id="rId1381" display="https://fbref.com/en/players/374d5158/Gonzalo-Montiel" xr:uid="{46181261-85E5-4B35-A7DF-85D3FF4BEB5A}"/>
    <hyperlink ref="C359" r:id="rId1382" display="https://fbref.com/en/country/ARG/Argentina-Football" xr:uid="{539ACC17-65BD-4251-949D-D719D5D8D924}"/>
    <hyperlink ref="E359" r:id="rId1383" display="https://fbref.com/en/squads/e4a775cb/Nottingham-Forest-Stats" xr:uid="{C862E6E3-F363-4867-9570-32BE71341605}"/>
    <hyperlink ref="AK359" r:id="rId1384" display="https://fbref.com/en/players/374d5158/matchlogs/2023-2024/summary/Gonzalo-Montiel-Match-Logs" xr:uid="{6F2732BC-06CD-47C9-950C-9731B854A340}"/>
    <hyperlink ref="B469" r:id="rId1385" display="https://fbref.com/en/players/01ce9e70/Kieffer-Moore" xr:uid="{C7EEB1DF-BE4E-40E6-A6FE-F881013952AD}"/>
    <hyperlink ref="C469" r:id="rId1386" display="https://fbref.com/en/country/WAL/Wales-Football" xr:uid="{66700125-689D-4CEB-9390-23CF5ABB7F8A}"/>
    <hyperlink ref="E469" r:id="rId1387" display="https://fbref.com/en/squads/4ba7cbea/Bournemouth-Stats" xr:uid="{E1C333F2-069C-4B5D-8132-4324876BF4D6}"/>
    <hyperlink ref="AK469" r:id="rId1388" display="https://fbref.com/en/players/01ce9e70/matchlogs/2023-2024/summary/Kieffer-Moore-Match-Logs" xr:uid="{FFE0BA28-5189-4ACF-89B6-79987D6E67ED}"/>
    <hyperlink ref="B288" r:id="rId1389" display="https://fbref.com/en/players/16e9d0ea/Alex-Moreno" xr:uid="{117D6698-B903-475C-ADC4-D3994781383F}"/>
    <hyperlink ref="C288" r:id="rId1390" display="https://fbref.com/en/country/ESP/Spain-Football" xr:uid="{E91F5A00-45AF-43B9-9F5A-120F00330BE0}"/>
    <hyperlink ref="E288" r:id="rId1391" display="https://fbref.com/en/squads/8602292d/Aston-Villa-Stats" xr:uid="{E503AF17-1EFD-4470-ACEA-E811311EE993}"/>
    <hyperlink ref="AK288" r:id="rId1392" display="https://fbref.com/en/players/16e9d0ea/matchlogs/2023-2024/summary/Alex-Moreno-Match-Logs" xr:uid="{62DD23AA-05F7-408C-AFE8-1A89A7A372D9}"/>
    <hyperlink ref="B81" r:id="rId1393" display="https://fbref.com/en/players/2da834f1/Carlton-Morris" xr:uid="{0960B28E-2122-4EB1-9B79-5704FDE81C7B}"/>
    <hyperlink ref="C81" r:id="rId1394" display="https://fbref.com/en/country/ENG/England-Football" xr:uid="{7C19831D-D4FD-4532-B8A4-71F503C7CFE1}"/>
    <hyperlink ref="E81" r:id="rId1395" display="https://fbref.com/en/squads/e297cd13/Luton-Town-Stats" xr:uid="{911E6379-58BD-4D47-A3AF-B94C577970E6}"/>
    <hyperlink ref="AK81" r:id="rId1396" display="https://fbref.com/en/players/2da834f1/matchlogs/2023-2024/summary/Carlton-Morris-Match-Logs" xr:uid="{C4A95C32-CD3C-4A2B-87EB-0D597475C4B7}"/>
    <hyperlink ref="B390" r:id="rId1397" display="https://fbref.com/en/players/9674002f/Mason-Mount" xr:uid="{6762477B-60A6-4A72-9C01-8625019F130F}"/>
    <hyperlink ref="C390" r:id="rId1398" display="https://fbref.com/en/country/ENG/England-Football" xr:uid="{1B33666C-1540-424E-A16F-2708936689B8}"/>
    <hyperlink ref="E390" r:id="rId1399" display="https://fbref.com/en/squads/19538871/Manchester-United-Stats" xr:uid="{A8E426A8-C7D8-41BE-92A6-2D8317E84646}"/>
    <hyperlink ref="AK390" r:id="rId1400" display="https://fbref.com/en/players/9674002f/matchlogs/2023-2024/summary/Mason-Mount-Match-Logs" xr:uid="{AC3E7798-9266-45D5-B65C-04C9998E16EA}"/>
    <hyperlink ref="B481" r:id="rId1401" display="https://fbref.com/en/players/92868cb5/Divin-Mubama" xr:uid="{EBC4CFD8-B984-444E-8DCB-019129B3973A}"/>
    <hyperlink ref="C481" r:id="rId1402" display="https://fbref.com/en/country/ENG/England-Football" xr:uid="{363E028B-4CFC-4D1D-8213-8BE6FB8973A3}"/>
    <hyperlink ref="E481" r:id="rId1403" display="https://fbref.com/en/squads/7c21e445/West-Ham-United-Stats" xr:uid="{B9FD6CEF-89CC-4A16-8150-666CA31B49E5}"/>
    <hyperlink ref="AK481" r:id="rId1404" display="https://fbref.com/en/players/92868cb5/matchlogs/2023-2024/summary/Divin-Mubama-Match-Logs" xr:uid="{614392F3-565D-445B-B926-29FF0974813B}"/>
    <hyperlink ref="B284" r:id="rId1405" display="https://fbref.com/en/players/049a888d/Mykhailo-Mudryk" xr:uid="{8E4B95A6-4158-479B-88FC-504965A17777}"/>
    <hyperlink ref="C284" r:id="rId1406" display="https://fbref.com/en/country/UKR/Ukraine-Football" xr:uid="{5C8F1682-6E56-4999-AAC4-D18C71438220}"/>
    <hyperlink ref="E284" r:id="rId1407" display="https://fbref.com/en/squads/cff3d9bb/Chelsea-Stats" xr:uid="{8097F46E-61EA-46A3-8AC9-7FE884EB7518}"/>
    <hyperlink ref="AK284" r:id="rId1408" display="https://fbref.com/en/players/049a888d/matchlogs/2023-2024/summary/Mykhailo-Mudryk-Match-Logs" xr:uid="{1B6DFCAF-2EC0-4B40-9642-D65044221400}"/>
    <hyperlink ref="B289" r:id="rId1409" display="https://fbref.com/en/players/a755db8c/Rodrigo-Muniz" xr:uid="{064BF9E4-CD03-43AA-BCE4-A0E20EB48089}"/>
    <hyperlink ref="C289" r:id="rId1410" display="https://fbref.com/en/country/BRA/Brazil-Football" xr:uid="{5A07D034-1023-4EA0-94A4-4B2592407DC5}"/>
    <hyperlink ref="E289" r:id="rId1411" display="https://fbref.com/en/squads/fd962109/Fulham-Stats" xr:uid="{58D1F758-A262-4457-ABD6-1EF952314DAE}"/>
    <hyperlink ref="AK289" r:id="rId1412" display="https://fbref.com/en/players/a755db8c/matchlogs/2023-2024/summary/Rodrigo-Muniz-Match-Logs" xr:uid="{0A497F02-754E-42D9-B91C-B71F75D651E0}"/>
    <hyperlink ref="B347" r:id="rId1413" display="https://fbref.com/en/players/778ef829/Daniel-Munoz" xr:uid="{1AC3350F-38F5-4C92-BDC9-40453CAC3AA7}"/>
    <hyperlink ref="C347" r:id="rId1414" display="https://fbref.com/en/country/COL/Colombia-Football" xr:uid="{EC65118D-A943-4550-9F6D-EAC78B730D96}"/>
    <hyperlink ref="E347" r:id="rId1415" display="https://fbref.com/en/squads/47c64c55/Crystal-Palace-Stats" xr:uid="{4C6F1BC3-EF96-4EEE-BAD6-A2A4F00F25E3}"/>
    <hyperlink ref="AK347" r:id="rId1416" display="https://fbref.com/en/players/778ef829/matchlogs/2023-2024/summary/Daniel-Munoz-Match-Logs" xr:uid="{F9B4EAB3-6622-4BA1-92C0-B19117D81A95}"/>
    <hyperlink ref="B92" r:id="rId1417" display="https://fbref.com/en/players/1704b0b8/Murillo" xr:uid="{479A31E5-4FF6-4D29-8C7F-4D55D0F04A53}"/>
    <hyperlink ref="C92" r:id="rId1418" display="https://fbref.com/en/country/BRA/Brazil-Football" xr:uid="{DBE13A4B-21C3-4D4C-8A46-5B60442C37E3}"/>
    <hyperlink ref="E92" r:id="rId1419" display="https://fbref.com/en/squads/e4a775cb/Nottingham-Forest-Stats" xr:uid="{9AEC0728-D3F2-4658-B4E3-EF4E5BD169E3}"/>
    <hyperlink ref="AK92" r:id="rId1420" display="https://fbref.com/en/players/1704b0b8/matchlogs/2023-2024/summary/Murillo-Match-Logs" xr:uid="{5C3D5FD9-AF6F-47B7-A357-6B1D26B4373C}"/>
    <hyperlink ref="B544" r:id="rId1421" display="https://fbref.com/en/players/f1c42eb3/Alex-Murphy" xr:uid="{D6A51763-DDDF-476E-8846-A09AB3334A7E}"/>
    <hyperlink ref="C544" r:id="rId1422" display="https://fbref.com/en/country/IRL/Republic-of-Ireland-Football" xr:uid="{8AF5ADB4-2D48-4140-AE27-116439C5F6EB}"/>
    <hyperlink ref="E544" r:id="rId1423" display="https://fbref.com/en/squads/b2b47a98/Newcastle-United-Stats" xr:uid="{E466114E-D075-46CB-A80A-EA94539350B7}"/>
    <hyperlink ref="AK544" r:id="rId1424" display="https://fbref.com/en/players/f1c42eb3/matchlogs/2023-2024/summary/Alex-Murphy-Match-Logs" xr:uid="{FBCA8442-8AF4-4E5D-B6BF-7CC047E87ACD}"/>
    <hyperlink ref="B364" r:id="rId1425" display="https://fbref.com/en/players/de112b84/Jacob-Murphy" xr:uid="{87B10B85-4F40-443F-80D9-484C12F26B04}"/>
    <hyperlink ref="C364" r:id="rId1426" display="https://fbref.com/en/country/ENG/England-Football" xr:uid="{07C7CF4E-2284-4922-87CD-D0673F9136A1}"/>
    <hyperlink ref="E364" r:id="rId1427" display="https://fbref.com/en/squads/b2b47a98/Newcastle-United-Stats" xr:uid="{EB51558E-07F0-4EB6-AA54-85D9EC57746C}"/>
    <hyperlink ref="AK364" r:id="rId1428" display="https://fbref.com/en/players/de112b84/matchlogs/2023-2024/summary/Jacob-Murphy-Match-Logs" xr:uid="{EF87DFAF-AD2C-481A-89AC-05295F6F7C51}"/>
    <hyperlink ref="B71" r:id="rId1429" display="https://fbref.com/en/players/30d4a2e5/Vitaliy-Mykolenko" xr:uid="{CD17640E-8861-4589-89FA-FBD028CA07D9}"/>
    <hyperlink ref="C71" r:id="rId1430" display="https://fbref.com/en/country/UKR/Ukraine-Football" xr:uid="{D24EF607-77AB-4EA1-B57E-B7FB18B31CBE}"/>
    <hyperlink ref="E71" r:id="rId1431" display="https://fbref.com/en/squads/d3fd31cc/Everton-Stats" xr:uid="{F49632A5-8506-498A-8339-90E4409D7D95}"/>
    <hyperlink ref="AK71" r:id="rId1432" display="https://fbref.com/en/players/30d4a2e5/matchlogs/2023-2024/summary/Vitaliy-Mykolenko-Match-Logs" xr:uid="{4E99A4BD-1F00-49A5-B7DA-D5A15BAB71C6}"/>
    <hyperlink ref="B235" r:id="rId1433" display="https://fbref.com/en/players/de5b5570/Marvelous-Nakamba" xr:uid="{F6573E1F-B7B8-4B4C-BAC1-0A0F142A7202}"/>
    <hyperlink ref="C235" r:id="rId1434" display="https://fbref.com/en/country/ZIM/Zimbabwe-Football" xr:uid="{D5D9EC4E-02D3-4FB5-9FBA-BD1EA218B9AA}"/>
    <hyperlink ref="E235" r:id="rId1435" display="https://fbref.com/en/squads/e297cd13/Luton-Town-Stats" xr:uid="{44060E57-5861-4F19-A4CB-78E4746D0E94}"/>
    <hyperlink ref="AK235" r:id="rId1436" display="https://fbref.com/en/players/de5b5570/matchlogs/2023-2024/summary/Marvelous-Nakamba-Match-Logs" xr:uid="{13292A08-B7C0-4A75-930D-E0A9000BEEFF}"/>
    <hyperlink ref="B555" r:id="rId1437" display="https://fbref.com/en/players/8aff2b51/Michael-Ndiweni" xr:uid="{F71DF2B1-112A-4602-A3C7-5C5FA0A9E1FB}"/>
    <hyperlink ref="C555" r:id="rId1438" display="https://fbref.com/en/country/ENG/England-Football" xr:uid="{2D1CC9C1-0A9A-43ED-BDBC-F0DD57A964E9}"/>
    <hyperlink ref="E555" r:id="rId1439" display="https://fbref.com/en/squads/b2b47a98/Newcastle-United-Stats" xr:uid="{B9812BD2-7FEB-47EF-ABEC-7916D8B6E8A1}"/>
    <hyperlink ref="AK555" r:id="rId1440" display="https://fbref.com/en/players/8aff2b51/matchlogs/2023-2024/summary/Michael-Ndiweni-Match-Logs" xr:uid="{5131D268-C538-4DB1-93F2-497E35582871}"/>
    <hyperlink ref="B441" r:id="rId1441" display="https://fbref.com/en/players/c5bdb6e3/Reiss-Nelson" xr:uid="{26A0C670-5BAC-44BC-BCFB-660451D6B30B}"/>
    <hyperlink ref="C441" r:id="rId1442" display="https://fbref.com/en/country/ENG/England-Football" xr:uid="{2B00C57D-480C-4A6F-9474-E02E94874D46}"/>
    <hyperlink ref="E441" r:id="rId1443" display="https://fbref.com/en/squads/18bb7c10/Arsenal-Stats" xr:uid="{5D5163D9-A87D-4EC1-80CC-A385BD0576A5}"/>
    <hyperlink ref="AK441" r:id="rId1444" display="https://fbref.com/en/players/c5bdb6e3/matchlogs/2023-2024/summary/Reiss-Nelson-Match-Logs" xr:uid="{E1145A99-448C-46EA-9F6D-4102C4259AD4}"/>
    <hyperlink ref="B545" r:id="rId1445" display="https://fbref.com/en/players/de0abf23/Zack-Nelson" xr:uid="{B8DED65C-193A-4EF4-90C0-DF3C7B87AF8F}"/>
    <hyperlink ref="C545" r:id="rId1446" display="https://fbref.com/en/country/ENG/England-Football" xr:uid="{BB16F306-6E91-4FFA-B201-9BF30EE4420B}"/>
    <hyperlink ref="E545" r:id="rId1447" display="https://fbref.com/en/squads/e297cd13/Luton-Town-Stats" xr:uid="{48BB4213-8A5A-4ADF-A13E-E51F38F17B66}"/>
    <hyperlink ref="AK545" r:id="rId1448" display="https://fbref.com/en/players/de0abf23/matchlogs/2023-2024/summary/Zack-Nelson-Match-Logs" xr:uid="{598CD126-D422-4489-AAD0-7ECD9BE36E86}"/>
    <hyperlink ref="B27" r:id="rId1449" display="https://fbref.com/en/players/a9dc785c/Neto" xr:uid="{0E6DDDB8-C7B3-4D96-9115-E446F23F0C37}"/>
    <hyperlink ref="C27" r:id="rId1450" display="https://fbref.com/en/country/BRA/Brazil-Football" xr:uid="{DED8D4A2-DBE2-4E0A-8803-E96830DE4154}"/>
    <hyperlink ref="E27" r:id="rId1451" display="https://fbref.com/en/squads/4ba7cbea/Bournemouth-Stats" xr:uid="{4EC2EF2A-4DA3-4790-A936-E485437A76CB}"/>
    <hyperlink ref="AK27" r:id="rId1452" display="https://fbref.com/en/players/a9dc785c/matchlogs/2023-2024/summary/Neto-Match-Logs" xr:uid="{66146856-A9F4-4650-BE5A-9A0B8DD006B6}"/>
    <hyperlink ref="B159" r:id="rId1453" display="https://fbref.com/en/players/7ba2eaa9/Pedro-Neto" xr:uid="{307CE812-530A-49EE-B07B-B69BE8BFA44C}"/>
    <hyperlink ref="C159" r:id="rId1454" display="https://fbref.com/en/country/POR/Portugal-Football" xr:uid="{3402C2D9-CE36-40E2-9817-0E654F49B66E}"/>
    <hyperlink ref="E159" r:id="rId1455" display="https://fbref.com/en/squads/8cec06e1/Wolverhampton-Wanderers-Stats" xr:uid="{124DCBDD-8545-4E4B-B3FD-5294D152C8B2}"/>
    <hyperlink ref="AK159" r:id="rId1456" display="https://fbref.com/en/players/7ba2eaa9/matchlogs/2023-2024/summary/Pedro-Neto-Match-Logs" xr:uid="{2AE72FB0-5DEC-4737-B5E1-972BEB48A5E9}"/>
    <hyperlink ref="B228" r:id="rId1457" display="https://fbref.com/en/players/00242715/Moussa-Niakhate" xr:uid="{DB5442BC-0EB3-446B-A7E5-EA017C21E52C}"/>
    <hyperlink ref="C228" r:id="rId1458" display="https://fbref.com/en/country/SEN/Senegal-Football" xr:uid="{6ED33FF4-04BF-4BDC-ADAF-E765692237E1}"/>
    <hyperlink ref="E228" r:id="rId1459" display="https://fbref.com/en/squads/e4a775cb/Nottingham-Forest-Stats" xr:uid="{3375EA92-0CD3-4082-85D5-4E2B7094ADB0}"/>
    <hyperlink ref="AK228" r:id="rId1460" display="https://fbref.com/en/players/00242715/matchlogs/2023-2024/summary/Moussa-Niakhate-Match-Logs" xr:uid="{3C6AD00D-1327-45C5-871B-A5145B7B6747}"/>
    <hyperlink ref="B251" r:id="rId1461" display="https://fbref.com/en/players/a53649b7/Eddie-Nketiah" xr:uid="{BF26BEB2-0C64-4C38-BC5C-78D3EFA8FC63}"/>
    <hyperlink ref="C251" r:id="rId1462" display="https://fbref.com/en/country/ENG/England-Football" xr:uid="{29C3AD73-F016-4FAC-9432-83A0E85EB1B5}"/>
    <hyperlink ref="E251" r:id="rId1463" display="https://fbref.com/en/squads/18bb7c10/Arsenal-Stats" xr:uid="{E04F5433-84CB-4F76-9032-D86F90680C37}"/>
    <hyperlink ref="AK251" r:id="rId1464" display="https://fbref.com/en/players/a53649b7/matchlogs/2023-2024/summary/Eddie-Nketiah-Match-Logs" xr:uid="{B4705D3B-DE5F-4C59-873E-E0F8075D7B6E}"/>
    <hyperlink ref="B405" r:id="rId1465" display="https://fbref.com/en/players/7c56da38/Christopher-Nkunku" xr:uid="{97782A0D-8C6E-4936-B0EF-4A54FC720438}"/>
    <hyperlink ref="C405" r:id="rId1466" display="https://fbref.com/en/country/FRA/France-Football" xr:uid="{90F2FF53-16F6-42B1-A741-B5E2258FD206}"/>
    <hyperlink ref="E405" r:id="rId1467" display="https://fbref.com/en/squads/cff3d9bb/Chelsea-Stats" xr:uid="{833E1C02-5D13-4A41-80DE-68022C59E487}"/>
    <hyperlink ref="AK405" r:id="rId1468" display="https://fbref.com/en/players/7c56da38/matchlogs/2023-2024/summary/Christopher-Nkunku-Match-Logs" xr:uid="{AF66C997-4D63-4333-AF1B-D2F28B311378}"/>
    <hyperlink ref="B465" r:id="rId1469" display="https://fbref.com/en/players/ca76b087/Rhys-Norrington-Davies" xr:uid="{9E7F5F7D-F7E5-4FC9-94D7-40B5F8BFB3C2}"/>
    <hyperlink ref="C465" r:id="rId1470" display="https://fbref.com/en/country/WAL/Wales-Football" xr:uid="{FD133E8A-3C86-4CB3-85E2-43DD2495832A}"/>
    <hyperlink ref="E465" r:id="rId1471" display="https://fbref.com/en/squads/1df6b87e/Sheffield-United-Stats" xr:uid="{FADB3BC7-5AA5-4F36-9F76-A190A56763B2}"/>
    <hyperlink ref="AK465" r:id="rId1472" display="https://fbref.com/en/players/ca76b087/matchlogs/2023-2024/summary/Rhys-Norrington-Davies-Match-Logs" xr:uid="{0722CB68-C2F3-40AF-8795-89605A7507F6}"/>
    <hyperlink ref="B178" r:id="rId1473" display="https://fbref.com/en/players/43439614/Oliver-Norwood" xr:uid="{55D0963D-1B6B-4D39-A79C-EFC7C5DCBABD}"/>
    <hyperlink ref="C178" r:id="rId1474" display="https://fbref.com/en/country/NIR/Northern-Ireland-Football" xr:uid="{34011074-871B-41A9-BEA7-773BBFE5C929}"/>
    <hyperlink ref="E178" r:id="rId1475" display="https://fbref.com/en/squads/1df6b87e/Sheffield-United-Stats" xr:uid="{F441EF43-2536-418E-A946-F09E204B8419}"/>
    <hyperlink ref="AK178" r:id="rId1476" display="https://fbref.com/en/players/43439614/matchlogs/2023-2024/summary/Oliver-Norwood-Match-Logs" xr:uid="{2942C7EB-B71E-4E5C-B9AA-9D0A7D893403}"/>
    <hyperlink ref="B446" r:id="rId1477" display="https://fbref.com/en/players/e6af02e0/Matheus-Nunes" xr:uid="{9D92717C-97DE-4A66-897E-CD86510FDC65}"/>
    <hyperlink ref="C446" r:id="rId1478" display="https://fbref.com/en/country/POR/Portugal-Football" xr:uid="{DC27D09B-44F5-42FE-AB8B-38B03D223FAE}"/>
    <hyperlink ref="E446" r:id="rId1479" display="https://fbref.com/en/squads/8cec06e1/Wolverhampton-Wanderers-Stats" xr:uid="{5FEB8AAC-F17A-49BD-9BDE-B59361352894}"/>
    <hyperlink ref="AK446" r:id="rId1480" display="https://fbref.com/en/players/e6af02e0/matchlogs/2023-2024/summary/Matheus-Nunes-Match-Logs" xr:uid="{63F451C9-9359-4D17-8DAD-D46E39FB7F1F}"/>
    <hyperlink ref="B357" r:id="rId1481" display="https://fbref.com/en/players/e6af02e0/Matheus-Nunes" xr:uid="{0F0C9592-9DD5-4C00-BBA5-BAE34693CD9E}"/>
    <hyperlink ref="C357" r:id="rId1482" display="https://fbref.com/en/country/POR/Portugal-Football" xr:uid="{91471FF5-03FE-4F28-A016-ADF30A96D234}"/>
    <hyperlink ref="E357" r:id="rId1483" display="https://fbref.com/en/squads/b8fd03ef/Manchester-City-Stats" xr:uid="{59292129-1E71-420D-A57E-DD65DAA16678}"/>
    <hyperlink ref="AK357" r:id="rId1484" display="https://fbref.com/en/players/e6af02e0/matchlogs/2023-2024/summary/Matheus-Nunes-Match-Logs" xr:uid="{CC826E4C-7873-48B1-9DE3-2923BFF8414C}"/>
    <hyperlink ref="B149" r:id="rId1485" display="https://fbref.com/en/players/4d77b365/Darwin-Nunez" xr:uid="{8734CDE6-0A99-4D1D-902B-1B914233F4FE}"/>
    <hyperlink ref="C149" r:id="rId1486" display="https://fbref.com/en/country/URU/Uruguay-Football" xr:uid="{C7F68129-0C27-4C5A-A9F6-B03B6212D0D2}"/>
    <hyperlink ref="E149" r:id="rId1487" display="https://fbref.com/en/squads/822bd0ba/Liverpool-Stats" xr:uid="{0A42CFD8-9CA0-482D-B887-2BD2B37AAA56}"/>
    <hyperlink ref="AK149" r:id="rId1488" display="https://fbref.com/en/players/4d77b365/matchlogs/2023-2024/summary/Darwin-Nunez-Match-Logs" xr:uid="{0BF2CB94-C879-422E-B2ED-C95909092A3F}"/>
    <hyperlink ref="B521" r:id="rId1489" display="https://fbref.com/en/players/7f94982c/Ethan-Nwaneri" xr:uid="{D83D0503-6336-414B-982A-69813CD29532}"/>
    <hyperlink ref="C521" r:id="rId1490" display="https://fbref.com/en/country/ENG/England-Football" xr:uid="{94411DB3-C624-42E8-9784-6ABDD59709DE}"/>
    <hyperlink ref="E521" r:id="rId1491" display="https://fbref.com/en/squads/18bb7c10/Arsenal-Stats" xr:uid="{7FBBADD5-95EA-439C-A809-17ECE969E0C1}"/>
    <hyperlink ref="AK521" r:id="rId1492" display="https://fbref.com/en/players/7f94982c/matchlogs/2023-2024/summary/Ethan-Nwaneri-Match-Logs" xr:uid="{9D24A31F-CFC8-4FA4-B7BD-2597B812BA9F}"/>
    <hyperlink ref="B56" r:id="rId1493" display="https://fbref.com/en/players/df0a4c90/Christian-Norgaard" xr:uid="{D5359B49-8E0D-44CD-BFDB-C3D7787FB4AB}"/>
    <hyperlink ref="C56" r:id="rId1494" display="https://fbref.com/en/country/DEN/Denmark-Football" xr:uid="{15D13F8C-290B-4C2D-8DE9-4A10AD63680A}"/>
    <hyperlink ref="E56" r:id="rId1495" display="https://fbref.com/en/squads/cd051869/Brentford-Stats" xr:uid="{C57E6E69-0288-4FA9-BC49-93B84F33798E}"/>
    <hyperlink ref="AK56" r:id="rId1496" display="https://fbref.com/en/players/df0a4c90/matchlogs/2023-2024/summary/Christian-Norgaard-Match-Logs" xr:uid="{9E161786-620E-4EFF-8683-5C22D89013A6}"/>
    <hyperlink ref="B66" r:id="rId1497" display="https://fbref.com/en/players/1d042188/Dara-OShea" xr:uid="{ECBA9A6C-1E79-41CE-9A0A-8FEC3C6A27E0}"/>
    <hyperlink ref="C66" r:id="rId1498" display="https://fbref.com/en/country/IRL/Republic-of-Ireland-Football" xr:uid="{7EC13D56-1659-47D8-8CF9-F81D59715C1B}"/>
    <hyperlink ref="E66" r:id="rId1499" display="https://fbref.com/en/squads/943e8050/Burnley-Stats" xr:uid="{A99A5882-DB2E-4C58-82E6-9E495E52CFE4}"/>
    <hyperlink ref="AK66" r:id="rId1500" display="https://fbref.com/en/players/1d042188/matchlogs/2023-2024/summary/Dara-OShea-Match-Logs" xr:uid="{96A5E1EB-D172-4E21-92D7-740A90E7409A}"/>
    <hyperlink ref="B515" r:id="rId1501" display="https://fbref.com/en/players/caa1a7f0/Michael-Obafemi" xr:uid="{B1A1B59B-51C6-49A2-8821-2716E18C8252}"/>
    <hyperlink ref="C515" r:id="rId1502" display="https://fbref.com/en/country/IRL/Republic-of-Ireland-Football" xr:uid="{8BDAE8C6-3916-45BE-9D53-0C2C020D733C}"/>
    <hyperlink ref="E515" r:id="rId1503" display="https://fbref.com/en/squads/943e8050/Burnley-Stats" xr:uid="{9BC690B7-E147-4CD8-9398-C7A885572C51}"/>
    <hyperlink ref="AK515" r:id="rId1504" display="https://fbref.com/en/players/caa1a7f0/matchlogs/2023-2024/summary/Michael-Obafemi-Match-Logs" xr:uid="{D45986AA-CE27-41E3-904E-50373BAF9082}"/>
    <hyperlink ref="B210" r:id="rId1505" display="https://fbref.com/en/players/35516eac/Wilson-Odobert" xr:uid="{9D45B455-1E77-46C1-B5D0-75729FFA480A}"/>
    <hyperlink ref="C210" r:id="rId1506" display="https://fbref.com/en/country/FRA/France-Football" xr:uid="{4BCF544E-CA8C-46C6-B961-3A67F3969BEF}"/>
    <hyperlink ref="E210" r:id="rId1507" display="https://fbref.com/en/squads/943e8050/Burnley-Stats" xr:uid="{6065EA76-9671-4D00-81B4-731B971948DA}"/>
    <hyperlink ref="AK210" r:id="rId1508" display="https://fbref.com/en/players/35516eac/matchlogs/2023-2024/summary/Wilson-Odobert-Match-Logs" xr:uid="{C11A222D-D843-4824-BB32-BBE7BA81212F}"/>
    <hyperlink ref="B116" r:id="rId1509" display="https://fbref.com/en/players/788c0277/Chiedozie-Ogbene" xr:uid="{9106DCD8-162B-4E50-AA08-9FFACA43A6E0}"/>
    <hyperlink ref="C116" r:id="rId1510" display="https://fbref.com/en/country/IRL/Republic-of-Ireland-Football" xr:uid="{F78F2625-A121-4447-B403-4F42223E68F0}"/>
    <hyperlink ref="E116" r:id="rId1511" display="https://fbref.com/en/squads/e297cd13/Luton-Town-Stats" xr:uid="{CC78BD56-3760-44E6-A64F-F5C906E554AB}"/>
    <hyperlink ref="AK116" r:id="rId1512" display="https://fbref.com/en/players/788c0277/matchlogs/2023-2024/summary/Chiedozie-Ogbene-Match-Logs" xr:uid="{75DF1C2B-67A2-4F76-BDC8-2005A81AA456}"/>
    <hyperlink ref="B404" r:id="rId1513" display="https://fbref.com/en/players/74b2cd7e/Angelo-Ogbonna" xr:uid="{B60AB622-EF10-4473-B908-D27913244255}"/>
    <hyperlink ref="C404" r:id="rId1514" display="https://fbref.com/en/country/ITA/Italy-Football" xr:uid="{21237CC7-6B5B-4EDF-830E-F88D17D65298}"/>
    <hyperlink ref="E404" r:id="rId1515" display="https://fbref.com/en/squads/7c21e445/West-Ham-United-Stats" xr:uid="{2DABB1BC-AF4C-4A78-9C13-43BCC31EE246}"/>
    <hyperlink ref="AK404" r:id="rId1516" display="https://fbref.com/en/players/74b2cd7e/matchlogs/2023-2024/summary/Angelo-Ogbonna-Match-Logs" xr:uid="{B5F51DB1-8684-497E-BD63-F7BCA7E79BCE}"/>
    <hyperlink ref="B493" r:id="rId1517" display="https://fbref.com/en/players/cdd70dc0/Michael-Olakigbe" xr:uid="{6AC0C239-A625-402E-97AF-47117DE4FB9D}"/>
    <hyperlink ref="C493" r:id="rId1518" display="https://fbref.com/en/country/ENG/England-Football" xr:uid="{9636BD60-ABAD-40DB-BD2D-3F50445E516B}"/>
    <hyperlink ref="E493" r:id="rId1519" display="https://fbref.com/en/squads/cd051869/Brentford-Stats" xr:uid="{57441FFB-34B3-4F5F-B025-E9829481966E}"/>
    <hyperlink ref="AK493" r:id="rId1520" display="https://fbref.com/en/players/cdd70dc0/matchlogs/2023-2024/summary/Michael-Olakigbe-Match-Logs" xr:uid="{E9AC49B7-6F7C-4F29-93D5-2DF9F2F6DE2D}"/>
    <hyperlink ref="B310" r:id="rId1521" display="https://fbref.com/en/players/c4486bac/Michael-Olise" xr:uid="{64B4C0D5-9650-4CC7-B98E-2EBA6838419C}"/>
    <hyperlink ref="C310" r:id="rId1522" display="https://fbref.com/en/country/FRA/France-Football" xr:uid="{055B0D35-483D-484C-928F-8FDA95523118}"/>
    <hyperlink ref="E310" r:id="rId1523" display="https://fbref.com/en/squads/47c64c55/Crystal-Palace-Stats" xr:uid="{A0022872-FA4D-421B-9EE8-D29A87C8DC75}"/>
    <hyperlink ref="AK310" r:id="rId1524" display="https://fbref.com/en/players/c4486bac/matchlogs/2023-2024/summary/Michael-Olise-Match-Logs" xr:uid="{B270EA3D-B114-4BDB-84B6-0695EC5AED56}"/>
    <hyperlink ref="B479" r:id="rId1525" display="https://fbref.com/en/players/e7ee38c3/Robin-Olsen" xr:uid="{055E6617-1C59-47ED-B739-F26F453F69EF}"/>
    <hyperlink ref="C479" r:id="rId1526" display="https://fbref.com/en/country/SWE/Sweden-Football" xr:uid="{1458C46E-5B72-48A7-8F98-549EFC4ABF14}"/>
    <hyperlink ref="E479" r:id="rId1527" display="https://fbref.com/en/squads/8602292d/Aston-Villa-Stats" xr:uid="{D93911D3-9DA8-425D-A6C0-189172351C18}"/>
    <hyperlink ref="AK479" r:id="rId1528" display="https://fbref.com/en/players/e7ee38c3/matchlogs/2023-2024/summary/Robin-Olsen-Match-Logs" xr:uid="{A8585572-A302-4E0C-9E92-3D4B91A02819}"/>
    <hyperlink ref="B360" r:id="rId1529" display="https://fbref.com/en/players/c393a6c4/Andrew-Omobamidele" xr:uid="{5D7B583F-0698-4194-A304-8E77138E6A76}"/>
    <hyperlink ref="C360" r:id="rId1530" display="https://fbref.com/en/country/IRL/Republic-of-Ireland-Football" xr:uid="{B67F91BB-18AC-4D27-B6A8-5069C7E79D1E}"/>
    <hyperlink ref="E360" r:id="rId1531" display="https://fbref.com/en/squads/e4a775cb/Nottingham-Forest-Stats" xr:uid="{D4CFC9F8-3B98-4EA8-99C1-9F3D1AC27355}"/>
    <hyperlink ref="AK360" r:id="rId1532" display="https://fbref.com/en/players/c393a6c4/matchlogs/2023-2024/summary/Andrew-Omobamidele-Match-Logs" xr:uid="{ED052836-0548-4DBC-8938-CF2722E4D0E5}"/>
    <hyperlink ref="B140" r:id="rId1533" display="https://fbref.com/en/players/828657ff/Amadou-Onana" xr:uid="{926E25F6-AE90-450E-90D0-FFB66461AD21}"/>
    <hyperlink ref="C140" r:id="rId1534" display="https://fbref.com/en/country/BEL/Belgium-Football" xr:uid="{12A3BD63-A7DC-41C1-AC39-C7B2DAA77D13}"/>
    <hyperlink ref="E140" r:id="rId1535" display="https://fbref.com/en/squads/d3fd31cc/Everton-Stats" xr:uid="{27388CC0-DCCF-4F65-903C-8BF291030DB2}"/>
    <hyperlink ref="AK140" r:id="rId1536" display="https://fbref.com/en/players/828657ff/matchlogs/2023-2024/summary/Amadou-Onana-Match-Logs" xr:uid="{E5CD29BE-732D-4E0A-B276-1C8FE48D968D}"/>
    <hyperlink ref="B6" r:id="rId1537" display="https://fbref.com/en/players/e9c0c1b2/Andre-Onana" xr:uid="{73CD982F-3240-49C6-A45E-5EA55CFA5185}"/>
    <hyperlink ref="C6" r:id="rId1538" display="https://fbref.com/en/country/CMR/Cameroon-Football" xr:uid="{E5C34CB8-2953-460E-BADB-568495630BF3}"/>
    <hyperlink ref="E6" r:id="rId1539" display="https://fbref.com/en/squads/19538871/Manchester-United-Stats" xr:uid="{9A49E771-231A-4E01-9075-2CCBF48E87ED}"/>
    <hyperlink ref="AK6" r:id="rId1540" display="https://fbref.com/en/players/e9c0c1b2/matchlogs/2023-2024/summary/Andre-Onana-Match-Logs" xr:uid="{3969836C-6ACC-46F2-8A19-005FD9AC7664}"/>
    <hyperlink ref="B534" r:id="rId1541" display="https://fbref.com/en/players/d4aa4582/Ryan-One" xr:uid="{B832F154-729B-41E7-87BD-8BDAAD3B5D10}"/>
    <hyperlink ref="C534" r:id="rId1542" display="https://fbref.com/en/country/SCO/Scotland-Football" xr:uid="{DA85E8A5-DD04-4C73-B876-D05CAA59399B}"/>
    <hyperlink ref="E534" r:id="rId1543" display="https://fbref.com/en/squads/1df6b87e/Sheffield-United-Stats" xr:uid="{D3E2C3D0-C457-4082-818D-A297D14FABFD}"/>
    <hyperlink ref="AK534" r:id="rId1544" display="https://fbref.com/en/players/d4aa4582/matchlogs/2023-2024/summary/Ryan-One-Match-Logs" xr:uid="{0D7E7B57-D293-4140-BF55-75697FE2C995}"/>
    <hyperlink ref="B556" r:id="rId1545" display="https://fbref.com/en/players/d86a1f3e/Tyler-Onyango" xr:uid="{C4111509-9553-4443-BA56-0425003D5D79}"/>
    <hyperlink ref="C556" r:id="rId1546" display="https://fbref.com/en/country/ENG/England-Football" xr:uid="{EC3E7EC1-C6A6-4A64-8F5C-4FFEAACDD757}"/>
    <hyperlink ref="E556" r:id="rId1547" display="https://fbref.com/en/squads/d3fd31cc/Everton-Stats" xr:uid="{F256F89A-D3D7-4E1B-9DB6-4948D0E05C05}"/>
    <hyperlink ref="AK556" r:id="rId1548" display="https://fbref.com/en/players/d86a1f3e/matchlogs/2023-2024/summary/Tyler-Onyango-Match-Logs" xr:uid="{27EDC5FF-2023-478B-93C6-C44C00892F40}"/>
    <hyperlink ref="B243" r:id="rId1549" display="https://fbref.com/en/players/2944f86f/Frank-Onyeka" xr:uid="{11CF2DF4-8F36-41D1-A537-0C1FE61A81BD}"/>
    <hyperlink ref="C243" r:id="rId1550" display="https://fbref.com/en/country/NGA/Nigeria-Football" xr:uid="{5E790960-05CF-4CD2-B0D2-6465BE35755C}"/>
    <hyperlink ref="E243" r:id="rId1551" display="https://fbref.com/en/squads/cd051869/Brentford-Stats" xr:uid="{162C1BB6-7F7B-42ED-8554-4FF9E7F8BF73}"/>
    <hyperlink ref="AK243" r:id="rId1552" display="https://fbref.com/en/players/2944f86f/matchlogs/2023-2024/summary/Frank-Onyeka-Match-Logs" xr:uid="{E7FDF529-8766-4CBE-B802-D606E49F979E}"/>
    <hyperlink ref="B393" r:id="rId1553" display="https://fbref.com/en/players/43a166b4/Divock-Origi" xr:uid="{B2DB0421-3E93-4DA5-AA9B-04C69D0F4648}"/>
    <hyperlink ref="C393" r:id="rId1554" display="https://fbref.com/en/country/BEL/Belgium-Football" xr:uid="{9CBA7C0F-9447-44E5-8D7D-9F54C6BA40AF}"/>
    <hyperlink ref="E393" r:id="rId1555" display="https://fbref.com/en/squads/e4a775cb/Nottingham-Forest-Stats" xr:uid="{6CFAB3B9-1543-478A-8975-29B0571CE4E2}"/>
    <hyperlink ref="AK393" r:id="rId1556" display="https://fbref.com/en/players/43a166b4/matchlogs/2023-2024/summary/Divock-Origi-Match-Logs" xr:uid="{E365D15F-B9B1-45E8-BCAA-684958F59776}"/>
    <hyperlink ref="B435" r:id="rId1557" display="https://fbref.com/en/players/c1242d4e/Stefan-Ortega" xr:uid="{31591CBF-C81E-4805-B7E3-5CF9C94514E2}"/>
    <hyperlink ref="C435" r:id="rId1558" display="https://fbref.com/en/country/GER/Germany-Football" xr:uid="{78CA1AE9-AC74-4760-8239-4ACB37596ACF}"/>
    <hyperlink ref="E435" r:id="rId1559" display="https://fbref.com/en/squads/b8fd03ef/Manchester-City-Stats" xr:uid="{E095A1B6-39D4-40A1-84C2-0CBB7A571C91}"/>
    <hyperlink ref="AK435" r:id="rId1560" display="https://fbref.com/en/players/c1242d4e/matchlogs/2023-2024/summary/Stefan-Ortega-Match-Logs" xr:uid="{F356AC83-3996-4DEE-BEBD-0F14D7570BFB}"/>
    <hyperlink ref="B321" r:id="rId1561" display="https://fbref.com/en/players/79bc4c45/Ben-Osborn" xr:uid="{87882802-3838-47B0-A9DF-EF75E2B598D9}"/>
    <hyperlink ref="C321" r:id="rId1562" display="https://fbref.com/en/country/ENG/England-Football" xr:uid="{3469C144-F70D-4B28-94E9-84B3FFE14B4E}"/>
    <hyperlink ref="E321" r:id="rId1563" display="https://fbref.com/en/squads/1df6b87e/Sheffield-United-Stats" xr:uid="{1B3A68B0-2743-4B06-BF0B-D74533E17E48}"/>
    <hyperlink ref="AK321" r:id="rId1564" display="https://fbref.com/en/players/79bc4c45/matchlogs/2023-2024/summary/Ben-Osborn-Match-Logs" xr:uid="{BE525D3F-F360-456E-B361-E34667C5A940}"/>
    <hyperlink ref="B183" r:id="rId1565" display="https://fbref.com/en/players/cd889153/Gabriel-Osho" xr:uid="{8EDC48F8-B088-4CA7-94A3-7D7F486176EB}"/>
    <hyperlink ref="C183" r:id="rId1566" display="https://fbref.com/en/country/NGA/Nigeria-Football" xr:uid="{CF97D9BD-41A5-4159-8422-4B2E6ED3A2E8}"/>
    <hyperlink ref="E183" r:id="rId1567" display="https://fbref.com/en/squads/e297cd13/Luton-Town-Stats" xr:uid="{DCB7B710-9B3A-4A7E-98CC-9FAC8D39C5BB}"/>
    <hyperlink ref="AK183" r:id="rId1568" display="https://fbref.com/en/players/cd889153/matchlogs/2023-2024/summary/Gabriel-Osho-Match-Logs" xr:uid="{A4BA1669-5175-45A1-A686-88AE9FB9A605}"/>
    <hyperlink ref="B314" r:id="rId1569" display="https://fbref.com/en/players/7b355808/William-Osula" xr:uid="{7D441DE8-962F-4616-97AA-64E0FF97DCAF}"/>
    <hyperlink ref="C314" r:id="rId1570" display="https://fbref.com/en/country/DEN/Denmark-Football" xr:uid="{44AED6B8-0DDA-42F3-98FB-38DB6AE88802}"/>
    <hyperlink ref="E314" r:id="rId1571" display="https://fbref.com/en/squads/1df6b87e/Sheffield-United-Stats" xr:uid="{AEBD0B94-5BFE-4B7F-8CF6-04FFD2379A88}"/>
    <hyperlink ref="AK314" r:id="rId1572" display="https://fbref.com/en/players/7b355808/matchlogs/2023-2024/summary/William-Osula-Match-Logs" xr:uid="{BB635EE8-7AAC-41DB-8C72-6C8CD1E97A0B}"/>
    <hyperlink ref="B323" r:id="rId1573" display="https://fbref.com/en/players/2f9e4435/Dango-Ouattara" xr:uid="{EEE95EB6-FD51-4B65-A628-154B6EC26D9A}"/>
    <hyperlink ref="C323" r:id="rId1574" display="https://fbref.com/en/country/BFA/Burkina-Faso-Football" xr:uid="{6B604014-9A05-4D1C-9F9B-3C5F01F4C8B0}"/>
    <hyperlink ref="E323" r:id="rId1575" display="https://fbref.com/en/squads/4ba7cbea/Bournemouth-Stats" xr:uid="{04623D57-A30B-4B48-9C61-84198909C339}"/>
    <hyperlink ref="AK323" r:id="rId1576" display="https://fbref.com/en/players/2f9e4435/matchlogs/2023-2024/summary/Dango-Ouattara-Match-Logs" xr:uid="{F0D55E54-BF91-43C7-8D66-647C53FEC8D6}"/>
    <hyperlink ref="B458" r:id="rId1577" display="https://fbref.com/en/players/d00d45ab/David-Ozoh" xr:uid="{7D1A7BBF-47ED-47D1-B91A-8A706DC427A5}"/>
    <hyperlink ref="C458" r:id="rId1578" display="https://fbref.com/en/country/ENG/England-Football" xr:uid="{90B0CE17-230B-476A-AD2D-80BCEDEE8543}"/>
    <hyperlink ref="E458" r:id="rId1579" display="https://fbref.com/en/squads/47c64c55/Crystal-Palace-Stats" xr:uid="{00275EB8-FD63-4512-9625-AAA4BBB5613C}"/>
    <hyperlink ref="AK458" r:id="rId1580" display="https://fbref.com/en/players/d00d45ab/matchlogs/2023-2024/summary/David-Ozoh-Match-Logs" xr:uid="{A206F509-1CBC-44AE-A3BE-962CA3B2B4C0}"/>
    <hyperlink ref="B101" r:id="rId1581" display="https://fbref.com/en/players/a78ff07f/Joao-Palhinha" xr:uid="{3FE8EED0-E9C6-4833-A43E-F01838943EF9}"/>
    <hyperlink ref="C101" r:id="rId1582" display="https://fbref.com/en/country/POR/Portugal-Football" xr:uid="{C981CCE9-0D93-4B95-8C84-A5BDEBDFB16A}"/>
    <hyperlink ref="E101" r:id="rId1583" display="https://fbref.com/en/squads/fd962109/Fulham-Stats" xr:uid="{86839FA9-F601-405E-94D4-908ED2F5BE84}"/>
    <hyperlink ref="AK101" r:id="rId1584" display="https://fbref.com/en/players/a78ff07f/matchlogs/2023-2024/summary/Joao-Palhinha-Match-Logs" xr:uid="{7293ADB9-EDD8-4D74-BA92-C63CA97F638D}"/>
    <hyperlink ref="B526" r:id="rId1585" display="https://fbref.com/en/players/dc7f8a28/Cole-Palmer" xr:uid="{0FDA16E7-2443-49FD-B727-69436DAED52C}"/>
    <hyperlink ref="C526" r:id="rId1586" display="https://fbref.com/en/country/ENG/England-Football" xr:uid="{DB92152C-A064-47F5-BE9C-ADE4C30F3C88}"/>
    <hyperlink ref="E526" r:id="rId1587" display="https://fbref.com/en/squads/b8fd03ef/Manchester-City-Stats" xr:uid="{4F2BB99E-EF73-4891-B69A-86DD9B8CBEC2}"/>
    <hyperlink ref="AK526" r:id="rId1588" display="https://fbref.com/en/players/dc7f8a28/matchlogs/2023-2024/summary/Cole-Palmer-Match-Logs" xr:uid="{5F7826D2-86BD-4297-A1AC-7B165239ECBB}"/>
    <hyperlink ref="B130" r:id="rId1589" display="https://fbref.com/en/players/dc7f8a28/Cole-Palmer" xr:uid="{B4183B21-5025-41D0-8119-7A4FB498A654}"/>
    <hyperlink ref="C130" r:id="rId1590" display="https://fbref.com/en/country/ENG/England-Football" xr:uid="{A8BAFB08-0FDE-4BB9-ADA9-CA3ADFFD0CD4}"/>
    <hyperlink ref="E130" r:id="rId1591" display="https://fbref.com/en/squads/cff3d9bb/Chelsea-Stats" xr:uid="{08A45CFE-B3D6-4BF0-A427-BE20DCB67F34}"/>
    <hyperlink ref="AK130" r:id="rId1592" display="https://fbref.com/en/players/dc7f8a28/matchlogs/2023-2024/summary/Cole-Palmer-Match-Logs" xr:uid="{EAF031C4-868A-433F-A4F6-3BED2A870983}"/>
    <hyperlink ref="B38" r:id="rId1593" display="https://fbref.com/en/players/e0bc6fdc/Emerson-Palmieri" xr:uid="{0E96ACB9-ADD8-48E6-B5F5-50EFFF3E4592}"/>
    <hyperlink ref="C38" r:id="rId1594" display="https://fbref.com/en/country/ITA/Italy-Football" xr:uid="{4687513A-0CBF-4C6E-B043-60C403AF1B63}"/>
    <hyperlink ref="E38" r:id="rId1595" display="https://fbref.com/en/squads/7c21e445/West-Ham-United-Stats" xr:uid="{9EFB0DD2-9B44-4152-A2D1-44131C9F31DD}"/>
    <hyperlink ref="AK38" r:id="rId1596" display="https://fbref.com/en/players/e0bc6fdc/matchlogs/2023-2024/summary/Emerson-Palmieri-Match-Logs" xr:uid="{333D224C-68CC-4BBA-B4FA-65599B1CA4CF}"/>
    <hyperlink ref="B127" r:id="rId1597" display="https://fbref.com/en/players/9b6f7fd5/Lucas-Paqueta" xr:uid="{B7805698-D323-41F4-98DB-E1DC6F7FA7CB}"/>
    <hyperlink ref="C127" r:id="rId1598" display="https://fbref.com/en/country/BRA/Brazil-Football" xr:uid="{FDCCAE23-C07E-48BE-B08F-B8D051C9A1C7}"/>
    <hyperlink ref="E127" r:id="rId1599" display="https://fbref.com/en/squads/7c21e445/West-Ham-United-Stats" xr:uid="{78C69A30-7479-4428-AF58-C93D1A6E8814}"/>
    <hyperlink ref="AK127" r:id="rId1600" display="https://fbref.com/en/players/9b6f7fd5/matchlogs/2023-2024/summary/Lucas-Paqueta-Match-Logs" xr:uid="{68D60987-3A91-459B-8998-BE9E735CA76E}"/>
    <hyperlink ref="B508" r:id="rId1601" display="https://fbref.com/en/players/32163807/Ben-Parkinson" xr:uid="{0114EEDF-ECFD-4D1C-8A24-EDBBC2B02BF6}"/>
    <hyperlink ref="C508" r:id="rId1602" display="https://fbref.com/en/country/ENG/England-Football" xr:uid="{2DC17A3A-B1CE-4B37-8CCC-91DBCEA990B6}"/>
    <hyperlink ref="E508" r:id="rId1603" display="https://fbref.com/en/squads/b2b47a98/Newcastle-United-Stats" xr:uid="{28693E9E-1477-488C-BB9B-145AF7501D31}"/>
    <hyperlink ref="AK508" r:id="rId1604" display="https://fbref.com/en/players/32163807/matchlogs/2023-2024/summary/Ben-Parkinson-Match-Logs" xr:uid="{E49D84A0-46B5-4673-BB1F-E52B16FAC2CF}"/>
    <hyperlink ref="B414" r:id="rId1605" display="https://fbref.com/en/players/529f49ab/Thomas-Partey" xr:uid="{9EDC633F-F382-4D07-AA77-8801523441D7}"/>
    <hyperlink ref="C414" r:id="rId1606" display="https://fbref.com/en/country/GHA/Ghana-Football" xr:uid="{60A71E94-AA4F-4208-A429-4FEF6F745645}"/>
    <hyperlink ref="E414" r:id="rId1607" display="https://fbref.com/en/squads/18bb7c10/Arsenal-Stats" xr:uid="{25C50B66-C3AD-4DB9-8B5D-45A9A8887E1C}"/>
    <hyperlink ref="AK414" r:id="rId1608" display="https://fbref.com/en/players/529f49ab/matchlogs/2023-2024/summary/Thomas-Partey-Match-Logs" xr:uid="{6EBB9706-755F-412A-A926-E1604D75F60D}"/>
    <hyperlink ref="B273" r:id="rId1609" display="https://fbref.com/en/players/230f0471/Nathan-Patterson" xr:uid="{9E6C8C5E-597F-4E72-A5AD-B2F572FE7289}"/>
    <hyperlink ref="C273" r:id="rId1610" display="https://fbref.com/en/country/SCO/Scotland-Football" xr:uid="{6899F004-BDED-41D1-9E7A-596E789DF4AD}"/>
    <hyperlink ref="E273" r:id="rId1611" display="https://fbref.com/en/squads/d3fd31cc/Everton-Stats" xr:uid="{E7E0D5F2-248F-4C1A-B56A-FD4FD97545B6}"/>
    <hyperlink ref="AK273" r:id="rId1612" display="https://fbref.com/en/players/230f0471/matchlogs/2023-2024/summary/Nathan-Patterson-Match-Logs" xr:uid="{B5509EFD-D23E-4283-9185-9807DF5ECE34}"/>
    <hyperlink ref="B524" r:id="rId1613" display="https://fbref.com/en/players/ea1a5662/Myles-Peart-Harris" xr:uid="{514A4DE6-47E4-4954-8125-F5F15FC03A00}"/>
    <hyperlink ref="C524" r:id="rId1614" display="https://fbref.com/en/country/ENG/England-Football" xr:uid="{E6202BA8-5F7E-4138-B86A-09D4923AC05A}"/>
    <hyperlink ref="E524" r:id="rId1615" display="https://fbref.com/en/squads/cd051869/Brentford-Stats" xr:uid="{18DAACB5-DBDF-4EA8-B7C0-990E89BB6823}"/>
    <hyperlink ref="AK524" r:id="rId1616" display="https://fbref.com/en/players/ea1a5662/matchlogs/2023-2024/summary/Myles-Peart-Harris-Match-Logs" xr:uid="{B1034866-9AF6-4A88-BFD8-1D2B8411E85D}"/>
    <hyperlink ref="B529" r:id="rId1617" display="https://fbref.com/en/players/767d9605/Sydie-Peck" xr:uid="{031EA0EC-5633-40EF-BF3B-7EDFDE5ECC86}"/>
    <hyperlink ref="C529" r:id="rId1618" display="https://fbref.com/en/country/ENG/England-Football" xr:uid="{A7431787-1CC0-49C2-B8DB-321654729094}"/>
    <hyperlink ref="E529" r:id="rId1619" display="https://fbref.com/en/squads/1df6b87e/Sheffield-United-Stats" xr:uid="{BD4BC569-5945-4478-93A9-23A3E1C0A77E}"/>
    <hyperlink ref="AK529" r:id="rId1620" display="https://fbref.com/en/players/767d9605/matchlogs/2023-2024/summary/Sydie-Peck-Match-Logs" xr:uid="{D94C8AF6-042F-40A3-B12B-FDF7F00E509B}"/>
    <hyperlink ref="B449" r:id="rId1621" display="https://fbref.com/en/players/ac7e7b1c/Facundo-Pellistri" xr:uid="{8F746C72-32B3-4C3D-9B1B-02C25A75DD2F}"/>
    <hyperlink ref="C449" r:id="rId1622" display="https://fbref.com/en/country/URU/Uruguay-Football" xr:uid="{4507A290-F594-411E-AE59-02ABD668BD15}"/>
    <hyperlink ref="E449" r:id="rId1623" display="https://fbref.com/en/squads/19538871/Manchester-United-Stats" xr:uid="{1B5943FF-03F3-4115-91E3-563E5117479D}"/>
    <hyperlink ref="AK449" r:id="rId1624" display="https://fbref.com/en/players/ac7e7b1c/matchlogs/2023-2024/summary/Facundo-Pellistri-Match-Logs" xr:uid="{1FE9ABBF-42D3-4BE2-85C6-2D93DB0A756D}"/>
    <hyperlink ref="B85" r:id="rId1625" display="https://fbref.com/en/players/6639e500/Andreas-Pereira" xr:uid="{599150E1-D7E5-4599-8F9B-E257E97AE53E}"/>
    <hyperlink ref="C85" r:id="rId1626" display="https://fbref.com/en/country/BRA/Brazil-Football" xr:uid="{958EE5F0-99B2-42F4-9D2F-89326FFEBFD4}"/>
    <hyperlink ref="E85" r:id="rId1627" display="https://fbref.com/en/squads/fd962109/Fulham-Stats" xr:uid="{3612ACEC-0EF2-4CF7-A774-FF2AD2F6123A}"/>
    <hyperlink ref="AK85" r:id="rId1628" display="https://fbref.com/en/players/6639e500/matchlogs/2023-2024/summary/Andreas-Pereira-Match-Logs" xr:uid="{24114D43-403F-46E2-951D-90310156F73D}"/>
    <hyperlink ref="B473" r:id="rId1629" display="https://fbref.com/en/players/6fe90922/Ivan-Perisic" xr:uid="{EC066880-B572-483C-B1D7-3D03DFE094BF}"/>
    <hyperlink ref="C473" r:id="rId1630" display="https://fbref.com/en/country/CRO/Croatia-Football" xr:uid="{41D3063B-AE9F-49A7-AC7A-AEAC26D8911C}"/>
    <hyperlink ref="E473" r:id="rId1631" display="https://fbref.com/en/squads/361ca564/Tottenham-Hotspur-Stats" xr:uid="{37D02F29-AE79-46EC-B07D-12B8ADC82489}"/>
    <hyperlink ref="AK473" r:id="rId1632" display="https://fbref.com/en/players/6fe90922/matchlogs/2023-2024/summary/Ivan-Perisic-Match-Logs" xr:uid="{106251FF-89F4-4E8E-ABE5-2E9B436BE917}"/>
    <hyperlink ref="B263" r:id="rId1633" display="https://fbref.com/en/players/0cf321c8/Djordje-Petrovic" xr:uid="{866871CB-5F77-4AF1-921D-3128309F5C60}"/>
    <hyperlink ref="C263" r:id="rId1634" display="https://fbref.com/en/country/SRB/Serbia-Football" xr:uid="{1D52AC8F-48D4-4B7A-839F-9A3224A3CF92}"/>
    <hyperlink ref="E263" r:id="rId1635" display="https://fbref.com/en/squads/cff3d9bb/Chelsea-Stats" xr:uid="{BE570EE2-B201-41E4-B4F6-159712FEBBEB}"/>
    <hyperlink ref="AK263" r:id="rId1636" display="https://fbref.com/en/players/0cf321c8/matchlogs/2023-2024/summary/Djordje-Petrovic-Match-Logs" xr:uid="{A4A00332-30FC-473A-B730-7755559B5278}"/>
    <hyperlink ref="B416" r:id="rId1637" display="https://fbref.com/en/players/4f565d77/Kalvin-Phillips" xr:uid="{0EEFD800-BFF0-4AD1-92D9-447FEA4E3524}"/>
    <hyperlink ref="C416" r:id="rId1638" display="https://fbref.com/en/country/ENG/England-Football" xr:uid="{453D43A5-D92F-466A-B518-A7E931D821F4}"/>
    <hyperlink ref="E416" r:id="rId1639" display="https://fbref.com/en/squads/7c21e445/West-Ham-United-Stats" xr:uid="{ED977959-7F31-4AFB-882D-C9B8419ED336}"/>
    <hyperlink ref="AK416" r:id="rId1640" display="https://fbref.com/en/players/4f565d77/matchlogs/2023-2024/summary/Kalvin-Phillips-Match-Logs" xr:uid="{5409C03D-CCE1-476A-A015-23F7EA9C15C6}"/>
    <hyperlink ref="B475" r:id="rId1641" display="https://fbref.com/en/players/4f565d77/Kalvin-Phillips" xr:uid="{56E3F92C-1D76-46B3-904C-1B094792E17E}"/>
    <hyperlink ref="C475" r:id="rId1642" display="https://fbref.com/en/country/ENG/England-Football" xr:uid="{1A1E7087-E99B-4427-A2DA-68EFAD88F360}"/>
    <hyperlink ref="E475" r:id="rId1643" display="https://fbref.com/en/squads/b8fd03ef/Manchester-City-Stats" xr:uid="{90736858-B05C-409C-8524-9DA67771052D}"/>
    <hyperlink ref="AK475" r:id="rId1644" display="https://fbref.com/en/players/4f565d77/matchlogs/2023-2024/summary/Kalvin-Phillips-Match-Logs" xr:uid="{D134A479-5857-487F-84C6-4E1A8DCE469E}"/>
    <hyperlink ref="B546" r:id="rId1645" display="https://fbref.com/en/players/19f4d211/Jaden-Philogene-Bidace" xr:uid="{5BA242BE-EEC2-4DDC-9140-4382F290C19D}"/>
    <hyperlink ref="C546" r:id="rId1646" display="https://fbref.com/en/country/ENG/England-Football" xr:uid="{EB3FA344-2E59-4010-A824-9F5EE415B5B0}"/>
    <hyperlink ref="E546" r:id="rId1647" display="https://fbref.com/en/squads/8602292d/Aston-Villa-Stats" xr:uid="{02785FA0-1E5C-4AD6-A442-CAE5940F2A27}"/>
    <hyperlink ref="AK546" r:id="rId1648" display="https://fbref.com/en/players/19f4d211/matchlogs/2023-2024/summary/Jaden-Philogene-Bidace-Match-Logs" xr:uid="{31E32D1D-C4E9-40F0-BADC-A98E029F8DF9}"/>
    <hyperlink ref="B7" r:id="rId1649" display="https://fbref.com/en/players/4806ec67/Jordan-Pickford" xr:uid="{7C275308-048E-45CE-83C9-57D09BD6A8BC}"/>
    <hyperlink ref="C7" r:id="rId1650" display="https://fbref.com/en/country/ENG/England-Football" xr:uid="{E4620C4E-2A75-4882-A1D4-C27EA1359F9F}"/>
    <hyperlink ref="E7" r:id="rId1651" display="https://fbref.com/en/squads/d3fd31cc/Everton-Stats" xr:uid="{C328B23F-5967-4849-8661-4B0211DE3205}"/>
    <hyperlink ref="AK7" r:id="rId1652" display="https://fbref.com/en/players/4806ec67/matchlogs/2023-2024/summary/Jordan-Pickford-Match-Logs" xr:uid="{50BC3651-B447-4C3B-BE6E-E255E391D454}"/>
    <hyperlink ref="B70" r:id="rId1653" display="https://fbref.com/en/players/e541326e/Ethan-Pinnock" xr:uid="{D8C75049-2D2E-4F0A-9194-2DFC78CB77E8}"/>
    <hyperlink ref="C70" r:id="rId1654" display="https://fbref.com/en/country/JAM/Jamaica-Football" xr:uid="{55CC8887-FFD2-48ED-8FAF-6927B9321D24}"/>
    <hyperlink ref="E70" r:id="rId1655" display="https://fbref.com/en/squads/cd051869/Brentford-Stats" xr:uid="{8888E3D8-6725-4236-B500-056B2D581A73}"/>
    <hyperlink ref="AK70" r:id="rId1656" display="https://fbref.com/en/players/e541326e/matchlogs/2023-2024/summary/Ethan-Pinnock-Match-Logs" xr:uid="{059F0610-DD21-49AD-88D7-7677AB75BE1B}"/>
    <hyperlink ref="B204" r:id="rId1657" display="https://fbref.com/en/players/4b40d9ca/Nick-Pope" xr:uid="{F5833ADB-D780-410A-8FD2-3962A16D2390}"/>
    <hyperlink ref="C204" r:id="rId1658" display="https://fbref.com/en/country/ENG/England-Football" xr:uid="{DA88DB4E-E96C-4943-A7AA-56003969E2B6}"/>
    <hyperlink ref="E204" r:id="rId1659" display="https://fbref.com/en/squads/b2b47a98/Newcastle-United-Stats" xr:uid="{AEB23493-E392-4F96-84E2-997B4A8AFF32}"/>
    <hyperlink ref="AK204" r:id="rId1660" display="https://fbref.com/en/players/4b40d9ca/matchlogs/2023-2024/summary/Nick-Pope-Match-Logs" xr:uid="{55A2BD95-F4FC-4704-AD2E-FE6BD39A3420}"/>
    <hyperlink ref="B61" r:id="rId1661" display="https://fbref.com/en/players/27d0a506/Pedro-Porro" xr:uid="{ECA67AAB-E814-4FBF-8CE1-64F5DCB686E3}"/>
    <hyperlink ref="C61" r:id="rId1662" display="https://fbref.com/en/country/ESP/Spain-Football" xr:uid="{80FC85DB-C5E6-4A27-8226-83A66A5DBA62}"/>
    <hyperlink ref="E61" r:id="rId1663" display="https://fbref.com/en/squads/361ca564/Tottenham-Hotspur-Stats" xr:uid="{2D439833-BC87-4EEF-B8E2-78B96B83E50D}"/>
    <hyperlink ref="AK61" r:id="rId1664" display="https://fbref.com/en/players/27d0a506/matchlogs/2023-2024/summary/Pedro-Porro-Match-Logs" xr:uid="{F8809053-9F61-45C8-BE1D-EC3F7489458A}"/>
    <hyperlink ref="B350" r:id="rId1665" display="https://fbref.com/en/players/4125cb98/Jarell-Quansah" xr:uid="{32C13709-D496-4C62-93A2-B7DD063FB288}"/>
    <hyperlink ref="C350" r:id="rId1666" display="https://fbref.com/en/country/ENG/England-Football" xr:uid="{0938768D-2F47-47AC-9E3E-BAFCA87A96C2}"/>
    <hyperlink ref="E350" r:id="rId1667" display="https://fbref.com/en/squads/822bd0ba/Liverpool-Stats" xr:uid="{B873D36F-4B30-4906-90E7-6FDFD0BB088A}"/>
    <hyperlink ref="AK350" r:id="rId1668" display="https://fbref.com/en/players/4125cb98/matchlogs/2023-2024/summary/Jarell-Quansah-Match-Logs" xr:uid="{B0D705DE-73C2-4C65-B858-AE7A988B0ED0}"/>
    <hyperlink ref="B445" r:id="rId1669" display="https://fbref.com/en/players/67f649be/Ionut-Radu" xr:uid="{FDF2A262-1293-4E13-9A94-B18DD5EBA95D}"/>
    <hyperlink ref="C445" r:id="rId1670" display="https://fbref.com/en/country/ROU/Romania-Football" xr:uid="{87C744BE-1BE9-49B6-9ED7-E2ADEF64C4EB}"/>
    <hyperlink ref="E445" r:id="rId1671" display="https://fbref.com/en/squads/4ba7cbea/Bournemouth-Stats" xr:uid="{42796CE0-AA04-4075-A17C-367F6341CF31}"/>
    <hyperlink ref="AK445" r:id="rId1672" display="https://fbref.com/en/players/67f649be/matchlogs/2023-2024/summary/Ionut-Radu-Match-Logs" xr:uid="{AB0CFBDA-70F8-491F-833F-AAEFB7D76799}"/>
    <hyperlink ref="B457" r:id="rId1673" display="https://fbref.com/en/players/45685411/Jesuran-Rak-Sakyi" xr:uid="{0CB7326C-54ED-4583-94F7-D15A57A14F2F}"/>
    <hyperlink ref="C457" r:id="rId1674" display="https://fbref.com/en/country/ENG/England-Football" xr:uid="{2436DB88-D9D3-4994-BAD1-DBE93FBB779A}"/>
    <hyperlink ref="E457" r:id="rId1675" display="https://fbref.com/en/squads/47c64c55/Crystal-Palace-Stats" xr:uid="{645A93FD-C6DA-4C86-8E35-7BE7E90AD5B2}"/>
    <hyperlink ref="AK457" r:id="rId1676" display="https://fbref.com/en/players/45685411/matchlogs/2023-2024/summary/Jesuran-Rak-Sakyi-Match-Logs" xr:uid="{B399568A-4BA9-4247-AB36-48659324D292}"/>
    <hyperlink ref="B348" r:id="rId1677" display="https://fbref.com/en/players/466fb2c5/Aaron-Ramsdale" xr:uid="{72F594A2-021C-4FF1-AE93-CD5F842305BB}"/>
    <hyperlink ref="C348" r:id="rId1678" display="https://fbref.com/en/country/ENG/England-Football" xr:uid="{93F559F2-1537-4AF8-93F2-3DB052CD2F63}"/>
    <hyperlink ref="E348" r:id="rId1679" display="https://fbref.com/en/squads/18bb7c10/Arsenal-Stats" xr:uid="{FE82BD03-EF93-4166-B44A-2DD71F7AAB51}"/>
    <hyperlink ref="AK348" r:id="rId1680" display="https://fbref.com/en/players/466fb2c5/matchlogs/2023-2024/summary/Aaron-Ramsdale-Match-Logs" xr:uid="{B2F0ED6A-1038-4C21-A874-E42AACFFEBA6}"/>
    <hyperlink ref="B353" r:id="rId1681" display="https://fbref.com/en/players/e1618c22/Aaron-Ramsey" xr:uid="{2D76A43A-5662-49E9-8A87-C7C17E480081}"/>
    <hyperlink ref="C353" r:id="rId1682" display="https://fbref.com/en/country/ENG/England-Football" xr:uid="{77DF69B2-338F-4CAD-9283-0EB7103194A9}"/>
    <hyperlink ref="E353" r:id="rId1683" display="https://fbref.com/en/squads/943e8050/Burnley-Stats" xr:uid="{02A89125-515E-4A60-AECF-06D7D415E4A6}"/>
    <hyperlink ref="AK353" r:id="rId1684" display="https://fbref.com/en/players/e1618c22/matchlogs/2023-2024/summary/Aaron-Ramsey-Match-Logs" xr:uid="{28F06F5C-C39C-47B4-8883-3A78E798B482}"/>
    <hyperlink ref="B294" r:id="rId1685" display="https://fbref.com/en/players/1544f145/Jacob-Ramsey" xr:uid="{AFB7FA19-8C73-456A-97C2-844C26F13FC3}"/>
    <hyperlink ref="C294" r:id="rId1686" display="https://fbref.com/en/country/ENG/England-Football" xr:uid="{32CA0C33-88A0-4B9F-BB8D-C096E103D663}"/>
    <hyperlink ref="E294" r:id="rId1687" display="https://fbref.com/en/squads/8602292d/Aston-Villa-Stats" xr:uid="{FD77CC2F-C120-40D3-9525-F96CF06003EE}"/>
    <hyperlink ref="AK294" r:id="rId1688" display="https://fbref.com/en/players/1544f145/matchlogs/2023-2024/summary/Jacob-Ramsey-Match-Logs" xr:uid="{5C38C4CF-56FF-464A-9B5F-8EFF08F32DA6}"/>
    <hyperlink ref="B77" r:id="rId1689" display="https://fbref.com/en/players/a1d5bd30/Marcus-Rashford" xr:uid="{FDBBE01A-6979-4485-9DD7-AF7084D42E84}"/>
    <hyperlink ref="C77" r:id="rId1690" display="https://fbref.com/en/country/ENG/England-Football" xr:uid="{4E8FF217-990C-49C6-8E5E-BC769673C64D}"/>
    <hyperlink ref="E77" r:id="rId1691" display="https://fbref.com/en/squads/19538871/Manchester-United-Stats" xr:uid="{F3E8599A-C727-42E0-852A-DFD47C5DA95E}"/>
    <hyperlink ref="AK77" r:id="rId1692" display="https://fbref.com/en/players/a1d5bd30/matchlogs/2023-2024/summary/Marcus-Rashford-Match-Logs" xr:uid="{4FC6C452-861C-426C-AD2C-0B0938F6FB99}"/>
    <hyperlink ref="B80" r:id="rId1693" display="https://fbref.com/en/players/98ea5115/David-Raya" xr:uid="{F18D8618-1416-4F90-B62F-02D87E7F7DE0}"/>
    <hyperlink ref="C80" r:id="rId1694" display="https://fbref.com/en/country/ESP/Spain-Football" xr:uid="{96471333-8488-4A7A-A162-9E9383529303}"/>
    <hyperlink ref="E80" r:id="rId1695" display="https://fbref.com/en/squads/18bb7c10/Arsenal-Stats" xr:uid="{DFC6A0F4-48AF-4541-BB5E-E9ECFC5406D7}"/>
    <hyperlink ref="AK80" r:id="rId1696" display="https://fbref.com/en/players/98ea5115/matchlogs/2023-2024/summary/David-Raya-Match-Logs" xr:uid="{E8B4F2A7-0339-4AD5-8A71-140C7862D6D8}"/>
    <hyperlink ref="B176" r:id="rId1697" display="https://fbref.com/en/players/28b40c9c/Tim-Ream" xr:uid="{34E03C34-1A0B-440C-997C-79643525D5F7}"/>
    <hyperlink ref="C176" r:id="rId1698" display="https://fbref.com/en/country/USA/United-States-Football" xr:uid="{FEE1058F-D829-45D9-9E8C-8A0A8805F19A}"/>
    <hyperlink ref="E176" r:id="rId1699" display="https://fbref.com/en/squads/fd962109/Fulham-Stats" xr:uid="{E9D08849-5522-4102-A5B8-6F57B3FB5DCB}"/>
    <hyperlink ref="AK176" r:id="rId1700" display="https://fbref.com/en/players/28b40c9c/matchlogs/2023-2024/summary/Tim-Ream-Match-Logs" xr:uid="{4EFD05BC-3EF5-4AC3-9152-B27734F73F85}"/>
    <hyperlink ref="B455" r:id="rId1701" display="https://fbref.com/en/players/ab651565/Nathan-Redmond" xr:uid="{F6B10A6D-A74C-4CBD-8074-EBFEB6C89A07}"/>
    <hyperlink ref="C455" r:id="rId1702" display="https://fbref.com/en/country/ENG/England-Football" xr:uid="{0666CCEA-DA73-4A1B-94E8-B4B1A11B72D4}"/>
    <hyperlink ref="E455" r:id="rId1703" display="https://fbref.com/en/squads/943e8050/Burnley-Stats" xr:uid="{B747663D-3BF2-45E1-8137-800BA9CC95CC}"/>
    <hyperlink ref="AK455" r:id="rId1704" display="https://fbref.com/en/players/ab651565/matchlogs/2023-2024/summary/Nathan-Redmond-Match-Logs" xr:uid="{76C5BF78-A759-4991-B008-016F02FEA5AA}"/>
    <hyperlink ref="B232" r:id="rId1705" display="https://fbref.com/en/players/803ae100/Harrison-Reed" xr:uid="{F0D98F2C-AA69-4831-A9E2-48C54980C572}"/>
    <hyperlink ref="C232" r:id="rId1706" display="https://fbref.com/en/country/ENG/England-Football" xr:uid="{3F80B8A0-FDCE-4CE6-9D6D-EA42236A7195}"/>
    <hyperlink ref="E232" r:id="rId1707" display="https://fbref.com/en/squads/fd962109/Fulham-Stats" xr:uid="{9015020E-3A95-4C89-8EF4-29E09D5A017B}"/>
    <hyperlink ref="AK232" r:id="rId1708" display="https://fbref.com/en/players/803ae100/matchlogs/2023-2024/summary/Harrison-Reed-Match-Logs" xr:uid="{E14FA693-9987-49D4-848C-493EE4909674}"/>
    <hyperlink ref="B384" r:id="rId1709" display="https://fbref.com/en/players/3353737a/Sergio-Reguilon" xr:uid="{8ADADAA9-A79E-4466-A126-FE830F61AFF7}"/>
    <hyperlink ref="C384" r:id="rId1710" display="https://fbref.com/en/country/ESP/Spain-Football" xr:uid="{8EFF46D9-F7BD-46AF-B8F4-FC83E42E05F0}"/>
    <hyperlink ref="E384" r:id="rId1711" display="https://fbref.com/en/squads/19538871/Manchester-United-Stats" xr:uid="{79C43C56-FABE-4333-A8F8-191B4AC223A8}"/>
    <hyperlink ref="AK384" r:id="rId1712" display="https://fbref.com/en/players/3353737a/matchlogs/2023-2024/summary/Sergio-Reguilon-Match-Logs" xr:uid="{CD5EB9F6-35AA-4B39-B7E3-EC170E5E9F21}"/>
    <hyperlink ref="B356" r:id="rId1713" display="https://fbref.com/en/players/3353737a/Sergio-Reguilon" xr:uid="{875CFDAD-4832-467B-A9B5-0B87115DA031}"/>
    <hyperlink ref="C356" r:id="rId1714" display="https://fbref.com/en/country/ESP/Spain-Football" xr:uid="{934A22F0-26C9-4447-B584-CB8E5225F14F}"/>
    <hyperlink ref="E356" r:id="rId1715" display="https://fbref.com/en/squads/cd051869/Brentford-Stats" xr:uid="{9F5F1039-0588-421F-A1B6-10189B19D423}"/>
    <hyperlink ref="AK356" r:id="rId1716" display="https://fbref.com/en/players/3353737a/matchlogs/2023-2024/summary/Sergio-Reguilon-Match-Logs" xr:uid="{FCA63E32-2A26-4ADD-A74D-A4A930C43251}"/>
    <hyperlink ref="B227" r:id="rId1717" display="https://fbref.com/en/players/0f7533cd/Bobby-Reid" xr:uid="{6F37CDA4-24FB-45BA-92EF-EDF3F11E7F15}"/>
    <hyperlink ref="C227" r:id="rId1718" display="https://fbref.com/en/country/JAM/Jamaica-Football" xr:uid="{581E92C8-82C5-4A63-946B-87D81E625380}"/>
    <hyperlink ref="E227" r:id="rId1719" display="https://fbref.com/en/squads/fd962109/Fulham-Stats" xr:uid="{BF9B1A35-E7E8-4A25-8A4D-2ACDAE7DF524}"/>
    <hyperlink ref="AK227" r:id="rId1720" display="https://fbref.com/en/players/0f7533cd/matchlogs/2023-2024/summary/Bobby-Reid-Match-Logs" xr:uid="{4FFCA7C1-AF78-45E7-81B1-29B870DE3851}"/>
    <hyperlink ref="B502" r:id="rId1721" display="https://fbref.com/en/players/7fa4e703/Gio-Reyna" xr:uid="{4B059C5D-F848-42D8-BF85-A922DA808B0D}"/>
    <hyperlink ref="C502" r:id="rId1722" display="https://fbref.com/en/country/USA/United-States-Football" xr:uid="{9162D948-AA54-4E59-84B5-A8B783E68E75}"/>
    <hyperlink ref="E502" r:id="rId1723" display="https://fbref.com/en/squads/e4a775cb/Nottingham-Forest-Stats" xr:uid="{56A86E92-1087-4865-A26C-6CCD77E96039}"/>
    <hyperlink ref="AK502" r:id="rId1724" display="https://fbref.com/en/players/7fa4e703/matchlogs/2023-2024/summary/Gio-Reyna-Match-Logs" xr:uid="{963A8595-17E7-4E70-AD5D-13DE5ADCAE72}"/>
    <hyperlink ref="B557" r:id="rId1725" display="https://fbref.com/en/players/484a3eae/Rodrigo-Ribeiro" xr:uid="{7393E237-1509-4DEE-B030-8F64CE97C041}"/>
    <hyperlink ref="C557" r:id="rId1726" display="https://fbref.com/en/country/POR/Portugal-Football" xr:uid="{80500032-893D-4F92-A885-D147D54B9782}"/>
    <hyperlink ref="E557" r:id="rId1727" display="https://fbref.com/en/squads/e4a775cb/Nottingham-Forest-Stats" xr:uid="{5C4A025E-F5BE-4ECB-95FE-A9C978A3EBD7}"/>
    <hyperlink ref="AK557" r:id="rId1728" display="https://fbref.com/en/players/484a3eae/matchlogs/2023-2024/summary/Rodrigo-Ribeiro-Match-Logs" xr:uid="{191AF3E3-23B7-4358-9A79-030BFED0CEC4}"/>
    <hyperlink ref="B20" r:id="rId1729" display="https://fbref.com/en/players/1c7012b8/Declan-Rice" xr:uid="{66C59385-144B-4BC5-8CD8-FF5565D33A0D}"/>
    <hyperlink ref="C20" r:id="rId1730" display="https://fbref.com/en/country/ENG/England-Football" xr:uid="{60208559-8FF0-45FF-9D74-CB1DAB64BFF0}"/>
    <hyperlink ref="E20" r:id="rId1731" display="https://fbref.com/en/squads/18bb7c10/Arsenal-Stats" xr:uid="{A3F1DDD6-E35F-446E-8873-D9DE33D7343B}"/>
    <hyperlink ref="AK20" r:id="rId1732" display="https://fbref.com/en/players/1c7012b8/matchlogs/2023-2024/summary/Declan-Rice-Match-Logs" xr:uid="{A3D18C7A-9F95-4BBF-B3BB-A74EFE7D86E5}"/>
    <hyperlink ref="B165" r:id="rId1733" display="https://fbref.com/en/players/0a3d6d2b/Chris-Richards" xr:uid="{BB5E5D14-5D4A-4DBC-A1B7-FCC51597154A}"/>
    <hyperlink ref="C165" r:id="rId1734" display="https://fbref.com/en/country/USA/United-States-Football" xr:uid="{70474521-EAA0-4B25-B4E9-4C30915C418D}"/>
    <hyperlink ref="E165" r:id="rId1735" display="https://fbref.com/en/squads/47c64c55/Crystal-Palace-Stats" xr:uid="{F78D3FAE-8140-4845-95F3-9CBF298F70E3}"/>
    <hyperlink ref="AK165" r:id="rId1736" display="https://fbref.com/en/players/0a3d6d2b/matchlogs/2023-2024/summary/Chris-Richards-Match-Logs" xr:uid="{08B2C9F3-E021-43D9-BB4A-957B467C56A2}"/>
    <hyperlink ref="B191" r:id="rId1737" display="https://fbref.com/en/players/fa031b34/Richarlison" xr:uid="{EE349E0F-9F10-4C14-9C81-9BAC4FBA0659}"/>
    <hyperlink ref="C191" r:id="rId1738" display="https://fbref.com/en/country/BRA/Brazil-Football" xr:uid="{DFF04001-1ED0-4671-8874-A1B1DD889D76}"/>
    <hyperlink ref="E191" r:id="rId1739" display="https://fbref.com/en/squads/361ca564/Tottenham-Hotspur-Stats" xr:uid="{EC8A0AA5-3040-412C-9CCB-8C82B6E42036}"/>
    <hyperlink ref="AK191" r:id="rId1740" display="https://fbref.com/en/players/fa031b34/matchlogs/2023-2024/summary/Richarlison-Match-Logs" xr:uid="{BDEA82C9-AEFD-4EBC-B03F-633AE57F57AA}"/>
    <hyperlink ref="B447" r:id="rId1741" display="https://fbref.com/en/players/7a1f2c08/Jairo-Riedewald" xr:uid="{30C99495-24AB-4492-AA56-9D9DE7BF5CB4}"/>
    <hyperlink ref="C447" r:id="rId1742" display="https://fbref.com/en/country/NED/Netherlands-Football" xr:uid="{98D2F2E8-F37A-4325-844D-46E300301940}"/>
    <hyperlink ref="E447" r:id="rId1743" display="https://fbref.com/en/squads/47c64c55/Crystal-Palace-Stats" xr:uid="{EAA0D97A-B2A8-41DA-94DF-0F1D2B9EF3F8}"/>
    <hyperlink ref="AK447" r:id="rId1744" display="https://fbref.com/en/players/7a1f2c08/matchlogs/2023-2024/summary/Jairo-Riedewald-Match-Logs" xr:uid="{A9D18D07-71D6-44D1-B1F3-9C1BCF8B1A65}"/>
    <hyperlink ref="B467" r:id="rId1745" display="https://fbref.com/en/players/71ef519e/Matt-Ritchie" xr:uid="{A12D9E6A-C995-421F-853E-55AB64EF05DB}"/>
    <hyperlink ref="C467" r:id="rId1746" display="https://fbref.com/en/country/SCO/Scotland-Football" xr:uid="{2F4D95C9-989D-4D64-81D8-CFC80292A400}"/>
    <hyperlink ref="E467" r:id="rId1747" display="https://fbref.com/en/squads/b2b47a98/Newcastle-United-Stats" xr:uid="{910A5E4E-10B3-4C7B-BEDE-986A530BE46F}"/>
    <hyperlink ref="AK467" r:id="rId1748" display="https://fbref.com/en/players/71ef519e/matchlogs/2023-2024/summary/Matt-Ritchie-Match-Logs" xr:uid="{14E95B93-0C37-45BE-9FFB-3883800E6880}"/>
    <hyperlink ref="B300" r:id="rId1749" display="https://fbref.com/en/players/24fae784/Connor-Roberts" xr:uid="{247F07B0-1B6D-4A9F-AC09-F29DC92FC09F}"/>
    <hyperlink ref="C300" r:id="rId1750" display="https://fbref.com/en/country/WAL/Wales-Football" xr:uid="{46BCD9CF-795D-449F-9718-47131E8C5A80}"/>
    <hyperlink ref="E300" r:id="rId1751" display="https://fbref.com/en/squads/943e8050/Burnley-Stats" xr:uid="{A70D2B67-3264-4EC6-8C0C-3E0B59643BE2}"/>
    <hyperlink ref="AK300" r:id="rId1752" display="https://fbref.com/en/players/24fae784/matchlogs/2023-2024/summary/Connor-Roberts-Match-Logs" xr:uid="{9CC380D3-193F-4446-BF15-3797876F961C}"/>
    <hyperlink ref="B246" r:id="rId1753" display="https://fbref.com/en/players/2e4f5f03/Andrew-Robertson" xr:uid="{6393781D-9894-4A03-9C53-C7F71B4F29CC}"/>
    <hyperlink ref="C246" r:id="rId1754" display="https://fbref.com/en/country/SCO/Scotland-Football" xr:uid="{B2882BB8-09BE-4ECD-B34C-C7387D38C231}"/>
    <hyperlink ref="E246" r:id="rId1755" display="https://fbref.com/en/squads/822bd0ba/Liverpool-Stats" xr:uid="{5A3A5792-A238-4723-B45B-D7A1A95EF0EE}"/>
    <hyperlink ref="AK246" r:id="rId1756" display="https://fbref.com/en/players/2e4f5f03/matchlogs/2023-2024/summary/Andrew-Robertson-Match-Logs" xr:uid="{647089FB-EBB9-454F-8077-85462F5B8D50}"/>
    <hyperlink ref="B22" r:id="rId1757" display="https://fbref.com/en/players/289601e6/Antonee-Robinson" xr:uid="{88F11D4A-8327-4C16-853C-8B12467E702C}"/>
    <hyperlink ref="C22" r:id="rId1758" display="https://fbref.com/en/country/USA/United-States-Football" xr:uid="{115E754F-A79B-4BBB-9D6A-F006DF98A696}"/>
    <hyperlink ref="E22" r:id="rId1759" display="https://fbref.com/en/squads/fd962109/Fulham-Stats" xr:uid="{DD4E54C4-D106-4866-B309-03FBC281EC2A}"/>
    <hyperlink ref="AK22" r:id="rId1760" display="https://fbref.com/en/players/289601e6/matchlogs/2023-2024/summary/Antonee-Robinson-Match-Logs" xr:uid="{9FC51F57-BBCA-47F1-8E71-A41F2275EE45}"/>
    <hyperlink ref="B30" r:id="rId1761" display="https://fbref.com/en/players/7399c7a8/Jack-Robinson" xr:uid="{A018ACA4-71FE-4261-BFE4-FB9EBC6EC95A}"/>
    <hyperlink ref="C30" r:id="rId1762" display="https://fbref.com/en/country/ENG/England-Football" xr:uid="{E644D4F4-E11D-438E-BE7B-426D0B142134}"/>
    <hyperlink ref="E30" r:id="rId1763" display="https://fbref.com/en/squads/1df6b87e/Sheffield-United-Stats" xr:uid="{C633016A-FAEF-4513-AB0A-957CB5552896}"/>
    <hyperlink ref="AK30" r:id="rId1764" display="https://fbref.com/en/players/7399c7a8/matchlogs/2023-2024/summary/Jack-Robinson-Match-Logs" xr:uid="{0DB96BC9-CC3D-4E6E-B309-6895C32B3AAC}"/>
    <hyperlink ref="B59" r:id="rId1765" display="https://fbref.com/en/players/6434f10d/Rodri" xr:uid="{E554ED66-7AF2-4D91-B8F7-B119B922D421}"/>
    <hyperlink ref="C59" r:id="rId1766" display="https://fbref.com/en/country/ESP/Spain-Football" xr:uid="{97365CCD-5576-41BD-A656-6731E31311E2}"/>
    <hyperlink ref="E59" r:id="rId1767" display="https://fbref.com/en/squads/b8fd03ef/Manchester-City-Stats" xr:uid="{E78052A8-B664-4957-8474-0459BCA6095B}"/>
    <hyperlink ref="AK59" r:id="rId1768" display="https://fbref.com/en/players/6434f10d/matchlogs/2023-2024/summary/Rodri-Match-Logs" xr:uid="{7F1D8877-7384-4180-A9FE-611262C68C05}"/>
    <hyperlink ref="B313" r:id="rId1769" display="https://fbref.com/en/players/4ab53cdb/Jay-Rodriguez" xr:uid="{088048BF-DAE2-4C0A-812D-9126FAAE7194}"/>
    <hyperlink ref="C313" r:id="rId1770" display="https://fbref.com/en/country/ENG/England-Football" xr:uid="{F535254A-00E5-4EA5-9441-9CE077D49AA0}"/>
    <hyperlink ref="E313" r:id="rId1771" display="https://fbref.com/en/squads/943e8050/Burnley-Stats" xr:uid="{9A7EC741-E99F-48B1-BA2E-03BEE852E8DF}"/>
    <hyperlink ref="AK313" r:id="rId1772" display="https://fbref.com/en/players/4ab53cdb/matchlogs/2023-2024/summary/Jay-Rodriguez-Match-Logs" xr:uid="{DF9B9883-2E83-4D01-A3F6-704860EDE683}"/>
    <hyperlink ref="B177" r:id="rId1773" display="https://fbref.com/en/players/57c94db2/Mads-Roerslev" xr:uid="{BEB40E6F-676C-41EB-ADFD-B1AC4B58CAE0}"/>
    <hyperlink ref="C177" r:id="rId1774" display="https://fbref.com/en/country/DEN/Denmark-Football" xr:uid="{C21DC4A9-162E-42C9-A08C-7E427AB5C378}"/>
    <hyperlink ref="E177" r:id="rId1775" display="https://fbref.com/en/squads/cd051869/Brentford-Stats" xr:uid="{6FE6D18B-65B8-4355-A90D-80A61BCD0290}"/>
    <hyperlink ref="AK177" r:id="rId1776" display="https://fbref.com/en/players/57c94db2/matchlogs/2023-2024/summary/Mads-Roerslev-Match-Logs" xr:uid="{40C173DB-021A-4B5B-9243-CB4076FA20FF}"/>
    <hyperlink ref="B491" r:id="rId1777" display="https://fbref.com/en/players/2e5915f1/Morgan-Rogers" xr:uid="{FD1E6451-B5DC-429B-AC07-8CF4D8092D64}"/>
    <hyperlink ref="C491" r:id="rId1778" display="https://fbref.com/en/country/ENG/England-Football" xr:uid="{A64E0D96-0F9C-4BEA-A5D2-1CFEA6CC0723}"/>
    <hyperlink ref="E491" r:id="rId1779" display="https://fbref.com/en/squads/8602292d/Aston-Villa-Stats" xr:uid="{665B4A6C-DDAE-40CE-A9D4-BE5C4DFD91AB}"/>
    <hyperlink ref="AK491" r:id="rId1780" display="https://fbref.com/en/players/2e5915f1/matchlogs/2023-2024/summary/Morgan-Rogers-Match-Logs" xr:uid="{0D6408DA-67EB-4293-82F9-813213E3AF3A}"/>
    <hyperlink ref="B118" r:id="rId1781" display="https://fbref.com/en/players/a3d94a58/Cristian-Romero" xr:uid="{F9831319-B31B-4B00-8C1D-D52864236E3E}"/>
    <hyperlink ref="C118" r:id="rId1782" display="https://fbref.com/en/country/ARG/Argentina-Football" xr:uid="{E468630E-40A9-45EB-9AA5-53F1982C0879}"/>
    <hyperlink ref="E118" r:id="rId1783" display="https://fbref.com/en/squads/361ca564/Tottenham-Hotspur-Stats" xr:uid="{9BCB64F3-3B19-43D5-8DCF-31DE6CCC9B2C}"/>
    <hyperlink ref="AK118" r:id="rId1784" display="https://fbref.com/en/players/a3d94a58/matchlogs/2023-2024/summary/Cristian-Romero-Match-Logs" xr:uid="{843D712A-4A3D-4AB8-8A7C-BCB9785BC712}"/>
    <hyperlink ref="B396" r:id="rId1785" display="https://fbref.com/en/players/10a10454/Joe-Rothwell" xr:uid="{23BEA152-5C4F-44E1-9854-A036048CBE04}"/>
    <hyperlink ref="C396" r:id="rId1786" display="https://fbref.com/en/country/ENG/England-Football" xr:uid="{E560A6D7-177A-49D2-A150-6CA5920ED8B0}"/>
    <hyperlink ref="E396" r:id="rId1787" display="https://fbref.com/en/squads/4ba7cbea/Bournemouth-Stats" xr:uid="{FB984B2F-8601-49C4-8E47-A8364AFB6BEF}"/>
    <hyperlink ref="AK396" r:id="rId1788" display="https://fbref.com/en/players/10a10454/matchlogs/2023-2024/summary/Joe-Rothwell-Match-Logs" xr:uid="{1259FB60-469C-4DF8-9A4C-5CBFAC30980F}"/>
    <hyperlink ref="B293" r:id="rId1789" display="https://fbref.com/en/players/a9b1c319/Pelly-Ruddock-Mpanzu" xr:uid="{07111BFE-2318-4025-9E06-59683C981813}"/>
    <hyperlink ref="C293" r:id="rId1790" display="https://fbref.com/en/country/COD/Congo-DR-Football" xr:uid="{7D37B296-70F3-4F9F-804C-25BB77C9068F}"/>
    <hyperlink ref="E293" r:id="rId1791" display="https://fbref.com/en/squads/e297cd13/Luton-Town-Stats" xr:uid="{B1D0CC1B-36F8-4A75-86CD-93CE71E4B2B6}"/>
    <hyperlink ref="AK293" r:id="rId1792" display="https://fbref.com/en/players/a9b1c319/matchlogs/2023-2024/summary/Pelly-Ruddock-Mpanzu-Match-Logs" xr:uid="{6C674C34-A407-4105-A18B-653D4A54C88D}"/>
    <hyperlink ref="B43" r:id="rId1793" display="https://fbref.com/en/players/903b6e8b/Jose-Sa" xr:uid="{9A7BD7A5-5191-457F-B694-840298FE5DFC}"/>
    <hyperlink ref="C43" r:id="rId1794" display="https://fbref.com/en/country/POR/Portugal-Football" xr:uid="{76C344FE-9819-43F2-8635-5CDDAD40CF6D}"/>
    <hyperlink ref="E43" r:id="rId1795" display="https://fbref.com/en/squads/8cec06e1/Wolverhampton-Wanderers-Stats" xr:uid="{8E9AA372-AF0C-470F-B2E8-0230CFFB7F64}"/>
    <hyperlink ref="AK43" r:id="rId1796" display="https://fbref.com/en/players/903b6e8b/matchlogs/2023-2024/summary/Jose-Sa-Match-Logs" xr:uid="{BB619EFC-5761-4E06-9115-7444E4E81A9C}"/>
    <hyperlink ref="B39" r:id="rId1797" display="https://fbref.com/en/players/bc7dc64d/Bukayo-Saka" xr:uid="{2EFA4040-3F09-46F2-A5DE-FAAC73FBEFD0}"/>
    <hyperlink ref="C39" r:id="rId1798" display="https://fbref.com/en/country/ENG/England-Football" xr:uid="{056D7D18-B418-49BC-BA85-CA2D065A585E}"/>
    <hyperlink ref="E39" r:id="rId1799" display="https://fbref.com/en/squads/18bb7c10/Arsenal-Stats" xr:uid="{4739430A-0B78-447E-9B64-C6031181BCF4}"/>
    <hyperlink ref="AK39" r:id="rId1800" display="https://fbref.com/en/players/bc7dc64d/matchlogs/2023-2024/summary/Bukayo-Saka-Match-Logs" xr:uid="{1FBA72C9-D775-45B0-82FA-63C9FF4881D5}"/>
    <hyperlink ref="B111" r:id="rId1801" display="https://fbref.com/en/players/e342ad68/Mohamed-Salah" xr:uid="{4040D587-4589-42E0-9E2F-EFD03950016A}"/>
    <hyperlink ref="C111" r:id="rId1802" display="https://fbref.com/en/country/EGY/Egypt-Football" xr:uid="{845AB8BC-D13A-4760-BBED-607DF8175CF7}"/>
    <hyperlink ref="E111" r:id="rId1803" display="https://fbref.com/en/squads/822bd0ba/Liverpool-Stats" xr:uid="{4F2F669C-14FB-41DC-8130-570557371F69}"/>
    <hyperlink ref="AK111" r:id="rId1804" display="https://fbref.com/en/players/e342ad68/matchlogs/2023-2024/summary/Mohamed-Salah-Match-Logs" xr:uid="{5D50009B-7F7E-42CA-8A67-491E786E2C96}"/>
    <hyperlink ref="B8" r:id="rId1805" display="https://fbref.com/en/players/972aeb2a/William-Saliba" xr:uid="{7CE7494D-715A-4C44-A2BB-BE59C9F817DC}"/>
    <hyperlink ref="C8" r:id="rId1806" display="https://fbref.com/en/country/FRA/France-Football" xr:uid="{B951F414-ABE2-4BA0-A66F-CE49E23EB0F3}"/>
    <hyperlink ref="E8" r:id="rId1807" display="https://fbref.com/en/squads/18bb7c10/Arsenal-Stats" xr:uid="{48783FF5-9C65-4269-843B-BD34B9861FB0}"/>
    <hyperlink ref="AK8" r:id="rId1808" display="https://fbref.com/en/players/972aeb2a/matchlogs/2023-2024/summary/William-Saliba-Match-Logs" xr:uid="{C61DE6A5-5FDD-46EC-81F0-3475721DC66D}"/>
    <hyperlink ref="B290" r:id="rId1809" display="https://fbref.com/en/players/1b4f1169/Albert-Sambi-Lokonga" xr:uid="{C826312E-693B-40F5-8E39-D466636F245A}"/>
    <hyperlink ref="C290" r:id="rId1810" display="https://fbref.com/en/country/BEL/Belgium-Football" xr:uid="{261E1190-4165-44C5-AD5F-2F45A63E6A7E}"/>
    <hyperlink ref="E290" r:id="rId1811" display="https://fbref.com/en/squads/e297cd13/Luton-Town-Stats" xr:uid="{C9F22EAA-179B-4DE4-86FD-E6263665BFED}"/>
    <hyperlink ref="AK290" r:id="rId1812" display="https://fbref.com/en/players/1b4f1169/matchlogs/2023-2024/summary/Albert-Sambi-Lokonga-Match-Logs" xr:uid="{5E49E78E-A762-439D-8887-2D4A1BEE8249}"/>
    <hyperlink ref="B484" r:id="rId1813" display="https://fbref.com/en/players/da7b447d/Davinson-Sanchez" xr:uid="{810C169A-1F1F-4E52-B7F3-7E2CF8E284C1}"/>
    <hyperlink ref="C484" r:id="rId1814" display="https://fbref.com/en/country/COL/Colombia-Football" xr:uid="{C85B5291-42E7-46DB-A5CD-6DD16C8A590B}"/>
    <hyperlink ref="E484" r:id="rId1815" display="https://fbref.com/en/squads/361ca564/Tottenham-Hotspur-Stats" xr:uid="{3989DD43-EDAD-4A69-BC57-8EACB0D347AD}"/>
    <hyperlink ref="AK484" r:id="rId1816" display="https://fbref.com/en/players/da7b447d/matchlogs/2023-2024/summary/Davinson-Sanchez-Match-Logs" xr:uid="{6BD04346-D31F-4A82-8B0B-15456D200611}"/>
    <hyperlink ref="B171" r:id="rId1817" display="https://fbref.com/en/players/6a713852/Robert-Sanchez" xr:uid="{A51F8379-DA0C-4DAE-8C61-3B727DC3CCA7}"/>
    <hyperlink ref="C171" r:id="rId1818" display="https://fbref.com/en/country/ESP/Spain-Football" xr:uid="{7022E563-BF84-4AE7-9191-22A9C7F5294F}"/>
    <hyperlink ref="E171" r:id="rId1819" display="https://fbref.com/en/squads/cff3d9bb/Chelsea-Stats" xr:uid="{358C435F-4FAC-45B1-BB25-D40106951F7A}"/>
    <hyperlink ref="AK171" r:id="rId1820" display="https://fbref.com/en/players/6a713852/matchlogs/2023-2024/summary/Robert-Sanchez-Match-Logs" xr:uid="{61CAA555-DD25-467A-8006-C170BFE78C9F}"/>
    <hyperlink ref="B482" r:id="rId1821" display="https://fbref.com/en/players/dbf053da/Jadon-Sancho" xr:uid="{F461D04A-338E-41A6-B60F-BB0A11C00FBF}"/>
    <hyperlink ref="C482" r:id="rId1822" display="https://fbref.com/en/country/ENG/England-Football" xr:uid="{0FCAEE23-2EFF-4437-BB53-2918A7B8BCC3}"/>
    <hyperlink ref="E482" r:id="rId1823" display="https://fbref.com/en/squads/19538871/Manchester-United-Stats" xr:uid="{9F06DD1D-85F0-4ACE-AE30-7EE27E9DBC1F}"/>
    <hyperlink ref="AK482" r:id="rId1824" display="https://fbref.com/en/players/dbf053da/matchlogs/2023-2024/summary/Jadon-Sancho-Match-Logs" xr:uid="{DADEABE5-C91F-45D2-9F50-1B91F9983D20}"/>
    <hyperlink ref="B295" r:id="rId1825" display="https://fbref.com/en/players/bced0375/Ibrahim-Sangare" xr:uid="{D41B13CF-4BE6-4AD2-9188-42D4D5750BA0}"/>
    <hyperlink ref="C295" r:id="rId1826" display="https://fbref.com/en/country/CIV/Cote-dIvoire-Football" xr:uid="{8D98ECC5-AE61-4F3D-A211-B39856D67E19}"/>
    <hyperlink ref="E295" r:id="rId1827" display="https://fbref.com/en/squads/e4a775cb/Nottingham-Forest-Stats" xr:uid="{B7A8039C-D175-439B-91CD-39BE9ED831AD}"/>
    <hyperlink ref="AK295" r:id="rId1828" display="https://fbref.com/en/players/bced0375/matchlogs/2023-2024/summary/Ibrahim-Sangare-Match-Logs" xr:uid="{0AFA1C1D-B5B1-4C4A-B434-39E834583062}"/>
    <hyperlink ref="B535" r:id="rId1829" display="https://fbref.com/en/players/dd745366/Andrey-Santos" xr:uid="{9AA45481-3FCA-4838-9302-2D01E27A74FE}"/>
    <hyperlink ref="C535" r:id="rId1830" display="https://fbref.com/en/country/BRA/Brazil-Football" xr:uid="{7F7CE517-C070-47BA-B3A3-757C5B2573C7}"/>
    <hyperlink ref="E535" r:id="rId1831" display="https://fbref.com/en/squads/e4a775cb/Nottingham-Forest-Stats" xr:uid="{80990223-BC33-4DEC-8200-3368FF0CD0BE}"/>
    <hyperlink ref="AK535" r:id="rId1832" display="https://fbref.com/en/players/dd745366/matchlogs/2023-2024/summary/Andrey-Santos-Match-Logs" xr:uid="{AA77A62B-9206-4068-883B-0714B3837B0E}"/>
    <hyperlink ref="B200" r:id="rId1833" display="https://fbref.com/en/players/9744ff80/Pablo-Sarabia" xr:uid="{E05901A1-0BA1-48E2-BC11-1D2C9EEB6B16}"/>
    <hyperlink ref="C200" r:id="rId1834" display="https://fbref.com/en/country/ESP/Spain-Football" xr:uid="{13319B0E-37C7-4402-A47A-C8D464FB26A4}"/>
    <hyperlink ref="E200" r:id="rId1835" display="https://fbref.com/en/squads/8cec06e1/Wolverhampton-Wanderers-Stats" xr:uid="{B09E8F65-ED1F-44F7-B43C-AB07605274E6}"/>
    <hyperlink ref="AK200" r:id="rId1836" display="https://fbref.com/en/players/9744ff80/matchlogs/2023-2024/summary/Pablo-Sarabia-Match-Logs" xr:uid="{908A95FC-37AD-4825-B253-7BBBDEA40809}"/>
    <hyperlink ref="B558" r:id="rId1837" display="https://fbref.com/en/players/21945a9e/Dane-Scarlett" xr:uid="{4DD501BE-91D3-4EA8-BF6E-380F0958E380}"/>
    <hyperlink ref="C558" r:id="rId1838" display="https://fbref.com/en/country/ENG/England-Football" xr:uid="{3B3CFD79-4E2C-48BB-8C1F-479195F5CABB}"/>
    <hyperlink ref="E558" r:id="rId1839" display="https://fbref.com/en/squads/361ca564/Tottenham-Hotspur-Stats" xr:uid="{5A0DB7BD-BBF7-4453-881F-1E8514D7D3A0}"/>
    <hyperlink ref="AK558" r:id="rId1840" display="https://fbref.com/en/players/21945a9e/matchlogs/2023-2024/summary/Dane-Scarlett-Match-Logs" xr:uid="{F5FCBF9E-735D-4470-ADAE-9BBF35057845}"/>
    <hyperlink ref="B420" r:id="rId1841" display="https://fbref.com/en/players/52afb588/Kevin-Schade" xr:uid="{39F2E3AB-A1F3-4C09-AE71-684C8E5E3B1C}"/>
    <hyperlink ref="C420" r:id="rId1842" display="https://fbref.com/en/country/GER/Germany-Football" xr:uid="{6F1BBDD2-32D6-4C68-A17D-45B3F1CF29DC}"/>
    <hyperlink ref="E420" r:id="rId1843" display="https://fbref.com/en/squads/cd051869/Brentford-Stats" xr:uid="{5104B1DE-E3FF-4C0F-85EF-50DFD799ADAD}"/>
    <hyperlink ref="AK420" r:id="rId1844" display="https://fbref.com/en/players/52afb588/matchlogs/2023-2024/summary/Kevin-Schade-Match-Logs" xr:uid="{6F9C0944-AD12-4ACA-A556-6B05877D68A7}"/>
    <hyperlink ref="B15" r:id="rId1845" display="https://fbref.com/en/players/c8aa95da/Fabian-Schar" xr:uid="{5F9CF63B-CC42-425E-8807-3643E714B518}"/>
    <hyperlink ref="C15" r:id="rId1846" display="https://fbref.com/en/country/SUI/Switzerland-Football" xr:uid="{D32606FE-2F8D-45FD-BC70-B627A49CFC04}"/>
    <hyperlink ref="E15" r:id="rId1847" display="https://fbref.com/en/squads/b2b47a98/Newcastle-United-Stats" xr:uid="{8A3A9228-7A77-491B-AA5C-FCDE93B64AE3}"/>
    <hyperlink ref="AK15" r:id="rId1848" display="https://fbref.com/en/players/c8aa95da/matchlogs/2023-2024/summary/Fabian-Schar-Match-Logs" xr:uid="{9209A34C-A000-4186-B1CC-7541E0946A6C}"/>
    <hyperlink ref="B212" r:id="rId1849" display="https://fbref.com/en/players/3312f911/Jeffrey-Schlupp" xr:uid="{0C4C010A-2BE3-4C7A-B782-922335C63D10}"/>
    <hyperlink ref="C212" r:id="rId1850" display="https://fbref.com/en/country/GHA/Ghana-Football" xr:uid="{0EC05556-25FF-4FC9-AF63-F32BF066448E}"/>
    <hyperlink ref="E212" r:id="rId1851" display="https://fbref.com/en/squads/47c64c55/Crystal-Palace-Stats" xr:uid="{F1D8CC6A-F2F4-4FDC-A0CF-E8443E46AB6C}"/>
    <hyperlink ref="AK212" r:id="rId1852" display="https://fbref.com/en/players/3312f911/matchlogs/2023-2024/summary/Jeffrey-Schlupp-Match-Logs" xr:uid="{EB0D58CD-4FF9-48D6-87B4-4AB56F4F5C1F}"/>
    <hyperlink ref="B322" r:id="rId1853" display="https://fbref.com/en/players/104d0bb8/Alex-Scott" xr:uid="{C156129F-B180-4370-9164-E5508133A0AA}"/>
    <hyperlink ref="C322" r:id="rId1854" display="https://fbref.com/en/country/ENG/England-Football" xr:uid="{001571BD-BCBE-4571-96AE-8F9DABC67591}"/>
    <hyperlink ref="E322" r:id="rId1855" display="https://fbref.com/en/squads/4ba7cbea/Bournemouth-Stats" xr:uid="{ABDCCBF5-0512-4F60-BD8A-9EF60B7A25B9}"/>
    <hyperlink ref="AK322" r:id="rId1856" display="https://fbref.com/en/players/104d0bb8/matchlogs/2023-2024/summary/Alex-Scott-Match-Logs" xr:uid="{BDC199A5-A813-4112-9136-6B450C4C337F}"/>
    <hyperlink ref="B349" r:id="rId1857" display="https://fbref.com/en/players/834b5c4c/Matz-Sels" xr:uid="{252FDD41-28E3-4DA2-88C7-DDDA61F49A60}"/>
    <hyperlink ref="C349" r:id="rId1858" display="https://fbref.com/en/country/BEL/Belgium-Football" xr:uid="{C3ABC43F-AFB8-422E-AE28-12AAEF61D6C5}"/>
    <hyperlink ref="E349" r:id="rId1859" display="https://fbref.com/en/squads/e4a775cb/Nottingham-Forest-Stats" xr:uid="{BBFF7649-1578-48EE-BE4F-9D337FDE6812}"/>
    <hyperlink ref="AK349" r:id="rId1860" display="https://fbref.com/en/players/834b5c4c/matchlogs/2023-2024/summary/Matz-Sels-Match-Logs" xr:uid="{4D54608B-5875-43FD-A27A-1FA9964B4247}"/>
    <hyperlink ref="B26" r:id="rId1861" display="https://fbref.com/en/players/d04b94db/Nelson-Semedo" xr:uid="{C073C31E-83AC-41DE-9E67-66F0CD4EE99C}"/>
    <hyperlink ref="C26" r:id="rId1862" display="https://fbref.com/en/country/POR/Portugal-Football" xr:uid="{884FF82F-318F-4BA4-8CFA-055CE6689471}"/>
    <hyperlink ref="E26" r:id="rId1863" display="https://fbref.com/en/squads/8cec06e1/Wolverhampton-Wanderers-Stats" xr:uid="{BC14E11B-CA76-473C-BE6B-728365FF1733}"/>
    <hyperlink ref="AK26" r:id="rId1864" display="https://fbref.com/en/players/d04b94db/matchlogs/2023-2024/summary/Nelson-Semedo-Match-Logs" xr:uid="{CA243CE2-80AA-4486-80AD-0B802A03029A}"/>
    <hyperlink ref="B173" r:id="rId1865" display="https://fbref.com/en/players/efd2ec23/Antoine-Semenyo" xr:uid="{56A2832D-B5CA-4442-B6B4-2A8059C5227D}"/>
    <hyperlink ref="C173" r:id="rId1866" display="https://fbref.com/en/country/GHA/Ghana-Football" xr:uid="{E12BB325-5FA7-43C0-A55F-50284475F58F}"/>
    <hyperlink ref="E173" r:id="rId1867" display="https://fbref.com/en/squads/4ba7cbea/Bournemouth-Stats" xr:uid="{D46CAA5A-640E-4359-8403-88CC424D836F}"/>
    <hyperlink ref="AK173" r:id="rId1868" display="https://fbref.com/en/players/efd2ec23/matchlogs/2023-2024/summary/Antoine-Semenyo-Match-Logs" xr:uid="{DB671DAC-B7E2-4B70-BE19-3855B0053B45}"/>
    <hyperlink ref="B141" r:id="rId1869" display="https://fbref.com/en/players/35141f4c/Marcos-Senesi" xr:uid="{81CA1660-DD20-4C28-89A8-D84671B02EFD}"/>
    <hyperlink ref="C141" r:id="rId1870" display="https://fbref.com/en/country/ARG/Argentina-Football" xr:uid="{AB1813A7-12DE-4FF6-BB59-2351BDCDFEAF}"/>
    <hyperlink ref="E141" r:id="rId1871" display="https://fbref.com/en/squads/4ba7cbea/Bournemouth-Stats" xr:uid="{A52B3118-37A1-4CE1-B64B-E394B24754E8}"/>
    <hyperlink ref="AK141" r:id="rId1872" display="https://fbref.com/en/players/35141f4c/matchlogs/2023-2024/summary/Marcos-Senesi-Match-Logs" xr:uid="{3D9BB0D7-5EB2-4A29-BF99-0522E9AA3548}"/>
    <hyperlink ref="B276" r:id="rId1873" display="https://fbref.com/en/players/9c94165b/Luke-Shaw" xr:uid="{D269E11F-FFAB-447A-8EBA-7E320430352A}"/>
    <hyperlink ref="C276" r:id="rId1874" display="https://fbref.com/en/country/ENG/England-Football" xr:uid="{99A50AC0-94C0-4077-B07D-F147D025FC00}"/>
    <hyperlink ref="E276" r:id="rId1875" display="https://fbref.com/en/squads/19538871/Manchester-United-Stats" xr:uid="{56F2186E-F9C3-4464-A7F5-21F3C7AF07BC}"/>
    <hyperlink ref="AK276" r:id="rId1876" display="https://fbref.com/en/players/9c94165b/matchlogs/2023-2024/summary/Luke-Shaw-Match-Logs" xr:uid="{5D010609-B18F-4F7B-9A51-8731DBBB9FC9}"/>
    <hyperlink ref="B94" r:id="rId1877" display="https://fbref.com/en/players/3eb22ec9/Bernardo-Silva" xr:uid="{265A39D0-D48C-431C-B1C2-16DB17E615B9}"/>
    <hyperlink ref="C94" r:id="rId1878" display="https://fbref.com/en/country/POR/Portugal-Football" xr:uid="{F1E4026C-6F71-4D7C-8784-63C0CDA562DA}"/>
    <hyperlink ref="E94" r:id="rId1879" display="https://fbref.com/en/squads/b8fd03ef/Manchester-City-Stats" xr:uid="{CD8D6845-0B82-49AA-A5E9-F379916BF7B2}"/>
    <hyperlink ref="AK94" r:id="rId1880" display="https://fbref.com/en/players/3eb22ec9/matchlogs/2023-2024/summary/Bernardo-Silva-Match-Logs" xr:uid="{F54A51DE-29D7-48A2-A522-81758BBAEA18}"/>
    <hyperlink ref="B419" r:id="rId1881" display="https://fbref.com/en/players/e7aa9d7c/Fabio-Silva" xr:uid="{50E0D7E1-255A-4A30-9DD7-504034819A9C}"/>
    <hyperlink ref="C419" r:id="rId1882" display="https://fbref.com/en/country/POR/Portugal-Football" xr:uid="{702984C7-9711-4E1D-A9A0-9F0B0DB53DD1}"/>
    <hyperlink ref="E419" r:id="rId1883" display="https://fbref.com/en/squads/8cec06e1/Wolverhampton-Wanderers-Stats" xr:uid="{42190C30-FD27-48AE-9404-0C888CB7462E}"/>
    <hyperlink ref="AK419" r:id="rId1884" display="https://fbref.com/en/players/e7aa9d7c/matchlogs/2023-2024/summary/Fabio-Silva-Match-Logs" xr:uid="{77381925-3AB8-4B58-95F3-404B40D30A0D}"/>
    <hyperlink ref="B79" r:id="rId1885" display="https://fbref.com/en/players/86e7deaf/Thiago-Silva" xr:uid="{C987BB16-6053-4DFC-A263-83B81053B561}"/>
    <hyperlink ref="C79" r:id="rId1886" display="https://fbref.com/en/country/BRA/Brazil-Football" xr:uid="{C7EEF7DC-8F15-4763-945F-A97ED37E4002}"/>
    <hyperlink ref="E79" r:id="rId1887" display="https://fbref.com/en/squads/cff3d9bb/Chelsea-Stats" xr:uid="{C11081C1-A195-4575-B6AA-8F42A7E068EF}"/>
    <hyperlink ref="AK79" r:id="rId1888" display="https://fbref.com/en/players/86e7deaf/matchlogs/2023-2024/summary/Thiago-Silva-Match-Logs" xr:uid="{56C0D23C-259B-45A6-8FAC-8CC16A627F3E}"/>
    <hyperlink ref="B328" r:id="rId1889" display="https://fbref.com/en/players/8e16dd48/Luis-Sinisterra" xr:uid="{CA1BC81A-A61F-4DE5-AAB9-C3E311159C9A}"/>
    <hyperlink ref="C328" r:id="rId1890" display="https://fbref.com/en/country/COL/Colombia-Football" xr:uid="{B23D647E-5C60-4CA3-BCB1-4C7EB52B36A3}"/>
    <hyperlink ref="E328" r:id="rId1891" display="https://fbref.com/en/squads/4ba7cbea/Bournemouth-Stats" xr:uid="{CBAE6EFB-2304-4040-99A5-3F19E46387D5}"/>
    <hyperlink ref="AK328" r:id="rId1892" display="https://fbref.com/en/players/8e16dd48/matchlogs/2023-2024/summary/Luis-Sinisterra-Match-Logs" xr:uid="{A5CDB479-46AF-4973-83A5-FFAD61319411}"/>
    <hyperlink ref="B342" r:id="rId1893" display="https://fbref.com/en/players/6250083a/Oliver-Skipp" xr:uid="{0365AB13-A3E7-4BC3-B08C-D867E1F4A014}"/>
    <hyperlink ref="C342" r:id="rId1894" display="https://fbref.com/en/country/ENG/England-Football" xr:uid="{69C16FBA-228D-42CA-945E-67E49B8BE635}"/>
    <hyperlink ref="E342" r:id="rId1895" display="https://fbref.com/en/squads/361ca564/Tottenham-Hotspur-Stats" xr:uid="{2EC9514D-D323-49A8-8EDA-48CCA7951FED}"/>
    <hyperlink ref="AK342" r:id="rId1896" display="https://fbref.com/en/players/6250083a/matchlogs/2023-2024/summary/Oliver-Skipp-Match-Logs" xr:uid="{973E8CCC-95FB-47F3-B98D-6A60DC6B53CF}"/>
    <hyperlink ref="B175" r:id="rId1897" display="https://fbref.com/en/players/20b104bc/Adam-Smith" xr:uid="{9CC70FB5-7503-4C85-9531-D49B34D53090}"/>
    <hyperlink ref="C175" r:id="rId1898" display="https://fbref.com/en/country/ENG/England-Football" xr:uid="{77519C9F-76AF-4CBA-B087-EF3FFD9BAF9A}"/>
    <hyperlink ref="E175" r:id="rId1899" display="https://fbref.com/en/squads/4ba7cbea/Bournemouth-Stats" xr:uid="{F3A75D25-7B19-4E00-9AD0-CF80D9E5FD1B}"/>
    <hyperlink ref="AK175" r:id="rId1900" display="https://fbref.com/en/players/20b104bc/matchlogs/2023-2024/summary/Adam-Smith-Match-Logs" xr:uid="{DE6C98F7-7A1C-4E6E-A4A9-E9D74C641CD6}"/>
    <hyperlink ref="B427" r:id="rId1901" display="https://fbref.com/en/players/17695062/Emile-Smith-Rowe" xr:uid="{EBCBBEDA-63D3-47DD-A47F-7960C81172B6}"/>
    <hyperlink ref="C427" r:id="rId1902" display="https://fbref.com/en/country/ENG/England-Football" xr:uid="{1CF8576F-F5C8-4090-A629-6B848978B4AA}"/>
    <hyperlink ref="E427" r:id="rId1903" display="https://fbref.com/en/squads/18bb7c10/Arsenal-Stats" xr:uid="{ECA21406-2777-4410-B06C-3C12D2C02C81}"/>
    <hyperlink ref="AK427" r:id="rId1904" display="https://fbref.com/en/players/17695062/matchlogs/2023-2024/summary/Emile-Smith-Rowe-Match-Logs" xr:uid="{709EDF81-25DE-47DB-A8BE-1E4F78386D1D}"/>
    <hyperlink ref="B490" r:id="rId1905" display="https://fbref.com/en/players/839c14e1/Cedric-Soares" xr:uid="{4228CDB3-FE7B-4621-ACB1-0955B090A322}"/>
    <hyperlink ref="C490" r:id="rId1906" display="https://fbref.com/en/country/POR/Portugal-Football" xr:uid="{B377183F-7B1B-49E6-A457-E60F2385B377}"/>
    <hyperlink ref="E490" r:id="rId1907" display="https://fbref.com/en/squads/18bb7c10/Arsenal-Stats" xr:uid="{2771EFD5-D2CE-432F-9104-9775D5851DA5}"/>
    <hyperlink ref="AK490" r:id="rId1908" display="https://fbref.com/en/players/839c14e1/matchlogs/2023-2024/summary/Cedric-Soares-Match-Logs" xr:uid="{7CA86CD6-6396-4D90-AAEB-B8D34888B0AE}"/>
    <hyperlink ref="B13" r:id="rId1909" display="https://fbref.com/en/players/e77dc3b2/Dominic-Solanke" xr:uid="{45922DC7-D2D8-4BC4-B7B2-A2DA046D8522}"/>
    <hyperlink ref="C13" r:id="rId1910" display="https://fbref.com/en/country/ENG/England-Football" xr:uid="{F7DE7B76-5989-46DD-8164-264B24E77512}"/>
    <hyperlink ref="E13" r:id="rId1911" display="https://fbref.com/en/squads/4ba7cbea/Bournemouth-Stats" xr:uid="{40B59D4B-1F89-4D68-B405-9D343829083A}"/>
    <hyperlink ref="AK13" r:id="rId1912" display="https://fbref.com/en/players/e77dc3b2/matchlogs/2023-2024/summary/Dominic-Solanke-Match-Logs" xr:uid="{6408F253-A993-49B5-9F5A-107D631BDB6D}"/>
    <hyperlink ref="B439" r:id="rId1913" display="https://fbref.com/en/players/886f9aac/Manor-Solomon" xr:uid="{94925CE8-23E3-4D0A-A040-CC10A5D20623}"/>
    <hyperlink ref="C439" r:id="rId1914" display="https://fbref.com/en/country/ISR/Israel-Football" xr:uid="{A42C3D02-2234-4B62-B07C-8D97E01C7685}"/>
    <hyperlink ref="E439" r:id="rId1915" display="https://fbref.com/en/squads/361ca564/Tottenham-Hotspur-Stats" xr:uid="{C07ED5F1-458D-4608-927A-38D7064FC115}"/>
    <hyperlink ref="AK439" r:id="rId1916" display="https://fbref.com/en/players/886f9aac/matchlogs/2023-2024/summary/Manor-Solomon-Match-Logs" xr:uid="{FC517ADE-43AB-4BC7-BAEF-4728AFBF9F70}"/>
    <hyperlink ref="B62" r:id="rId1917" display="https://fbref.com/en/players/6613c819/Tomas-Soucek" xr:uid="{91445AB0-CACF-4F12-AE7C-6A21A0CA4A4E}"/>
    <hyperlink ref="C62" r:id="rId1918" display="https://fbref.com/en/country/CZE/Czech-Republic-Football" xr:uid="{C5CD9482-93D8-49B8-A551-64E099A572E1}"/>
    <hyperlink ref="E62" r:id="rId1919" display="https://fbref.com/en/squads/7c21e445/West-Ham-United-Stats" xr:uid="{CDB78D2C-EA38-440C-A209-762ABCA74407}"/>
    <hyperlink ref="AK62" r:id="rId1920" display="https://fbref.com/en/players/6613c819/matchlogs/2023-2024/summary/Tomas-Soucek-Match-Logs" xr:uid="{1519DD2E-D97A-4131-B8AC-3B4E27271C01}"/>
    <hyperlink ref="B58" r:id="rId1921" display="https://fbref.com/en/players/6a8a7af8/Vinicius-Souza" xr:uid="{6C127674-ABD8-4789-A3A1-3081B5634DB7}"/>
    <hyperlink ref="C58" r:id="rId1922" display="https://fbref.com/en/country/BRA/Brazil-Football" xr:uid="{1B711B00-DC05-42BC-A313-584EAFD9165B}"/>
    <hyperlink ref="E58" r:id="rId1923" display="https://fbref.com/en/squads/1df6b87e/Sheffield-United-Stats" xr:uid="{6C45361B-68BE-4E5F-8F31-50F1B5B84F28}"/>
    <hyperlink ref="AK58" r:id="rId1924" display="https://fbref.com/en/players/6a8a7af8/matchlogs/2023-2024/summary/Vinicius-Souza-Match-Logs" xr:uid="{C6C90379-E865-48EB-A93A-AD6307E3D5E0}"/>
    <hyperlink ref="B190" r:id="rId1925" display="https://fbref.com/en/players/28300a16/Jason-Steele" xr:uid="{7A96426E-C5B4-4B6D-BC10-1BDB15C98276}"/>
    <hyperlink ref="C190" r:id="rId1926" display="https://fbref.com/en/country/ENG/England-Football" xr:uid="{2B35AEFA-D8D6-4753-8F32-B85347BAF215}"/>
    <hyperlink ref="E190" r:id="rId1927" display="https://fbref.com/en/squads/d07537b9/Brighton-and-Hove-Albion-Stats" xr:uid="{F0FBA430-C3E9-4806-8B78-1F31EE23B205}"/>
    <hyperlink ref="AK190" r:id="rId1928" display="https://fbref.com/en/players/28300a16/matchlogs/2023-2024/summary/Jason-Steele-Match-Logs" xr:uid="{26C71952-CC4D-49F0-9301-D1E42E24E944}"/>
    <hyperlink ref="B115" r:id="rId1929" display="https://fbref.com/en/players/b400bde0/Raheem-Sterling" xr:uid="{34966B6C-3366-4980-98EC-82CE14F5862F}"/>
    <hyperlink ref="C115" r:id="rId1930" display="https://fbref.com/en/country/ENG/England-Football" xr:uid="{0D13C399-5162-446A-8A54-714593BB8391}"/>
    <hyperlink ref="E115" r:id="rId1931" display="https://fbref.com/en/squads/cff3d9bb/Chelsea-Stats" xr:uid="{5C51E6C8-32C6-44EB-96E9-913816CD8F36}"/>
    <hyperlink ref="AK115" r:id="rId1932" display="https://fbref.com/en/players/b400bde0/matchlogs/2023-2024/summary/Raheem-Sterling-Match-Logs" xr:uid="{DD0EF935-1CEB-4D37-B043-DAD1D2B90EF1}"/>
    <hyperlink ref="B279" r:id="rId1933" display="https://fbref.com/en/players/5eecec3d/John-Stones" xr:uid="{40BA230F-4696-4D6D-B4C0-8D1BE3F43CA9}"/>
    <hyperlink ref="C279" r:id="rId1934" display="https://fbref.com/en/country/ENG/England-Football" xr:uid="{75C81D90-865C-4539-96C3-99CF407EF213}"/>
    <hyperlink ref="E279" r:id="rId1935" display="https://fbref.com/en/squads/b8fd03ef/Manchester-City-Stats" xr:uid="{E1BF3E17-E890-4078-99DB-6DE1442C2754}"/>
    <hyperlink ref="AK279" r:id="rId1936" display="https://fbref.com/en/players/5eecec3d/matchlogs/2023-2024/summary/John-Stones-Match-Logs" xr:uid="{934D6941-1858-4A8B-AF69-9BD7D1033318}"/>
    <hyperlink ref="B459" r:id="rId1937" display="https://fbref.com/en/players/339fe0e8/Thomas-Strakosha" xr:uid="{47877E5A-247B-4BB1-9B0A-DF7BBA0288A7}"/>
    <hyperlink ref="C459" r:id="rId1938" display="https://fbref.com/en/country/ALB/Albania-Football" xr:uid="{8450F3AA-3800-41D2-83FA-0EAC5940DC5A}"/>
    <hyperlink ref="E459" r:id="rId1939" display="https://fbref.com/en/squads/cd051869/Brentford-Stats" xr:uid="{3337BB94-3657-4206-9CB0-1A0742CD667B}"/>
    <hyperlink ref="AK459" r:id="rId1940" display="https://fbref.com/en/players/339fe0e8/matchlogs/2023-2024/summary/Thomas-Strakosha-Match-Logs" xr:uid="{4506332F-8D39-4443-83F2-FFC31D4966DF}"/>
    <hyperlink ref="B132" r:id="rId1941" display="https://fbref.com/en/players/934e1968/Dominik-Szoboszlai" xr:uid="{227E1FEB-CC19-42E4-8F81-CDB1BC61822C}"/>
    <hyperlink ref="C132" r:id="rId1942" display="https://fbref.com/en/country/HUN/Hungary-Football" xr:uid="{D1CA9DE0-D9DB-46FC-A3E7-C10383D50F56}"/>
    <hyperlink ref="E132" r:id="rId1943" display="https://fbref.com/en/squads/822bd0ba/Liverpool-Stats" xr:uid="{D60E7BFB-469F-425A-ABE6-76464C4297A3}"/>
    <hyperlink ref="AK132" r:id="rId1944" display="https://fbref.com/en/players/934e1968/matchlogs/2023-2024/summary/Dominik-Szoboszlai-Match-Logs" xr:uid="{6669D6B4-AEE8-496B-AB67-367C2FFC1B15}"/>
    <hyperlink ref="B483" r:id="rId1945" display="https://fbref.com/en/players/e514ab62/Matt-Targett" xr:uid="{DDA70D98-7640-46E0-9A1B-2DEDFAD70EF8}"/>
    <hyperlink ref="C483" r:id="rId1946" display="https://fbref.com/en/country/ENG/England-Football" xr:uid="{852359BE-5F0A-44DF-8BD3-16379DDC4678}"/>
    <hyperlink ref="E483" r:id="rId1947" display="https://fbref.com/en/squads/b2b47a98/Newcastle-United-Stats" xr:uid="{F69E16D3-B997-47A4-953D-D5E9B0E3F7CC}"/>
    <hyperlink ref="AK483" r:id="rId1948" display="https://fbref.com/en/players/e514ab62/matchlogs/2023-2024/summary/Matt-Targett-Match-Logs" xr:uid="{641FEDB2-0A48-4BE3-B10A-EE5FFC5D60B5}"/>
    <hyperlink ref="B12" r:id="rId1949" display="https://fbref.com/en/players/15ea812b/James-Tarkowski" xr:uid="{03EDB4CD-972F-4D60-B8A8-3FBA8320D0D4}"/>
    <hyperlink ref="C12" r:id="rId1950" display="https://fbref.com/en/country/ENG/England-Football" xr:uid="{1F7BDDF9-045F-4522-8E6B-675B8C1788D4}"/>
    <hyperlink ref="E12" r:id="rId1951" display="https://fbref.com/en/squads/d3fd31cc/Everton-Stats" xr:uid="{24FA8BBD-A353-4054-9807-5EC86D1CB348}"/>
    <hyperlink ref="AK12" r:id="rId1952" display="https://fbref.com/en/players/15ea812b/matchlogs/2023-2024/summary/James-Tarkowski-Match-Logs" xr:uid="{DB3237F7-A7AC-4195-80E4-ABB56D448F24}"/>
    <hyperlink ref="B366" r:id="rId1953" display="https://fbref.com/en/players/a65c844b/Nuno-Tavares" xr:uid="{087C8990-43DB-4D74-AD37-F613F8335629}"/>
    <hyperlink ref="C366" r:id="rId1954" display="https://fbref.com/en/country/POR/Portugal-Football" xr:uid="{B5BAFA70-9427-4B93-8595-416494653FFC}"/>
    <hyperlink ref="E366" r:id="rId1955" display="https://fbref.com/en/squads/e4a775cb/Nottingham-Forest-Stats" xr:uid="{A802B91A-FEDE-492F-8212-1237D7FE3EAC}"/>
    <hyperlink ref="AK366" r:id="rId1956" display="https://fbref.com/en/players/a65c844b/matchlogs/2023-2024/summary/Nuno-Tavares-Match-Logs" xr:uid="{85D3D416-0DDD-4261-A303-D133972B8FEF}"/>
    <hyperlink ref="B114" r:id="rId1957" display="https://fbref.com/en/players/5c0da4a4/Marcus-Tavernier" xr:uid="{C2D83EE1-8298-4F1A-82D5-030F4AE296C4}"/>
    <hyperlink ref="C114" r:id="rId1958" display="https://fbref.com/en/country/ENG/England-Football" xr:uid="{D93BCBA5-AD7D-467F-B451-C8D322D96913}"/>
    <hyperlink ref="E114" r:id="rId1959" display="https://fbref.com/en/squads/4ba7cbea/Bournemouth-Stats" xr:uid="{421B5E49-6CB5-480E-BA96-D9AF7CEA2CEA}"/>
    <hyperlink ref="AK114" r:id="rId1960" display="https://fbref.com/en/players/5c0da4a4/matchlogs/2023-2024/summary/Marcus-Tavernier-Match-Logs" xr:uid="{BF3C7487-3CE9-4683-9F8B-790559B71EC0}"/>
    <hyperlink ref="B135" r:id="rId1961" display="https://fbref.com/en/players/cc2d7ad5/Charlie-Taylor" xr:uid="{AA6D4B83-829B-40F5-A4A5-656C2C0B2E46}"/>
    <hyperlink ref="C135" r:id="rId1962" display="https://fbref.com/en/country/ENG/England-Football" xr:uid="{F31772FF-4C5D-45F6-8DEE-D89FDBA66B0B}"/>
    <hyperlink ref="E135" r:id="rId1963" display="https://fbref.com/en/squads/943e8050/Burnley-Stats" xr:uid="{6B9CF5CA-4F92-4CDF-B55D-B1A63D777F6A}"/>
    <hyperlink ref="AK135" r:id="rId1964" display="https://fbref.com/en/players/cc2d7ad5/matchlogs/2023-2024/summary/Charlie-Taylor-Match-Logs" xr:uid="{C13FB7ED-C539-4550-85A9-084908AC4075}"/>
    <hyperlink ref="B324" r:id="rId1965" display="https://fbref.com/en/players/77d7c96f/Kenny-Tete" xr:uid="{06B5BBE0-3DDA-464C-82D5-8E5DEFA79DD8}"/>
    <hyperlink ref="C324" r:id="rId1966" display="https://fbref.com/en/country/NED/Netherlands-Football" xr:uid="{4AA0D873-C2F9-474F-A779-F17A40BC73EA}"/>
    <hyperlink ref="E324" r:id="rId1967" display="https://fbref.com/en/squads/fd962109/Fulham-Stats" xr:uid="{C3C6333D-CA19-45CC-88D0-40EEA4AEB23D}"/>
    <hyperlink ref="AK324" r:id="rId1968" display="https://fbref.com/en/players/77d7c96f/matchlogs/2023-2024/summary/Kenny-Tete-Match-Logs" xr:uid="{7D7D939B-929D-4D21-8525-704F1C732E5D}"/>
    <hyperlink ref="B283" r:id="rId1969" display="https://fbref.com/en/players/fc027d02/Luke-Thomas" xr:uid="{8B623830-CDF0-4471-B24F-CEF93F08BD57}"/>
    <hyperlink ref="C283" r:id="rId1970" display="https://fbref.com/en/country/ENG/England-Football" xr:uid="{F82DDE1F-A39B-4746-BB36-9E0B66E8061C}"/>
    <hyperlink ref="E283" r:id="rId1971" display="https://fbref.com/en/squads/1df6b87e/Sheffield-United-Stats" xr:uid="{65CDA47D-733A-4E40-B612-879CF8E66492}"/>
    <hyperlink ref="AK283" r:id="rId1972" display="https://fbref.com/en/players/fc027d02/matchlogs/2023-2024/summary/Luke-Thomas-Match-Logs" xr:uid="{7E4251CD-F114-4AC6-BEA6-03F95862DD33}"/>
    <hyperlink ref="B249" r:id="rId1973" display="https://fbref.com/en/players/56f7a928/Youri-Tielemans" xr:uid="{F56A2B6E-16AC-4574-BC9B-54C708EA90F7}"/>
    <hyperlink ref="C249" r:id="rId1974" display="https://fbref.com/en/country/BEL/Belgium-Football" xr:uid="{D04995C1-7803-4CFD-8CB4-356C3E708E6D}"/>
    <hyperlink ref="E249" r:id="rId1975" display="https://fbref.com/en/squads/8602292d/Aston-Villa-Stats" xr:uid="{CD5E4A2A-19CB-42A6-8A46-1381FCBD9BD9}"/>
    <hyperlink ref="AK249" r:id="rId1976" display="https://fbref.com/en/players/56f7a928/matchlogs/2023-2024/summary/Youri-Tielemans-Match-Logs" xr:uid="{AB736021-11C0-41B0-8390-4C111926D781}"/>
    <hyperlink ref="B498" r:id="rId1977" display="https://fbref.com/en/players/41034650/Jurrien-Timber" xr:uid="{38F6CE89-DE87-4DF1-B0CC-BEF46DAC20CA}"/>
    <hyperlink ref="C498" r:id="rId1978" display="https://fbref.com/en/country/NED/Netherlands-Football" xr:uid="{825C890E-7B89-4162-96D3-91A3A06BA67F}"/>
    <hyperlink ref="E498" r:id="rId1979" display="https://fbref.com/en/squads/18bb7c10/Arsenal-Stats" xr:uid="{280E50A5-0D2B-4F9C-BFDA-1D5B2D07654D}"/>
    <hyperlink ref="AK498" r:id="rId1980" display="https://fbref.com/en/players/41034650/matchlogs/2023-2024/summary/Jurrien-Timber-Match-Logs" xr:uid="{30824F30-BCFA-470B-B95F-CFF2E0BB6229}"/>
    <hyperlink ref="B208" r:id="rId1981" display="https://fbref.com/en/players/a105d46a/Harry-Toffolo" xr:uid="{3E92775A-D997-4F88-9977-14373F5111C9}"/>
    <hyperlink ref="C208" r:id="rId1982" display="https://fbref.com/en/country/ENG/England-Football" xr:uid="{CC9A5400-1F7B-466E-81EB-7BDCA07AD389}"/>
    <hyperlink ref="E208" r:id="rId1983" display="https://fbref.com/en/squads/e4a775cb/Nottingham-Forest-Stats" xr:uid="{D048989E-5F3D-43AC-891E-67C08EB711F5}"/>
    <hyperlink ref="AK208" r:id="rId1984" display="https://fbref.com/en/players/a105d46a/matchlogs/2023-2024/summary/Harry-Toffolo-Match-Logs" xr:uid="{63AC18C9-192F-498F-A873-83A565A8A375}"/>
    <hyperlink ref="B333" r:id="rId1985" display="https://fbref.com/en/players/b3af9be1/Takehiro-Tomiyasu" xr:uid="{3F314088-2E00-4FF5-BE85-DC0258BBC8A4}"/>
    <hyperlink ref="C333" r:id="rId1986" display="https://fbref.com/en/country/JPN/Japan-Football" xr:uid="{55E87777-CAA5-467F-9C53-DBBE98C852BF}"/>
    <hyperlink ref="E333" r:id="rId1987" display="https://fbref.com/en/squads/18bb7c10/Arsenal-Stats" xr:uid="{413AEC4A-B916-4E41-8F2C-947B34FF8848}"/>
    <hyperlink ref="AK333" r:id="rId1988" display="https://fbref.com/en/players/b3af9be1/matchlogs/2023-2024/summary/Takehiro-Tomiyasu-Match-Logs" xr:uid="{F1AC5D57-4C46-4CDE-B4AE-ECCE8C1262ED}"/>
    <hyperlink ref="B538" r:id="rId1989" display="https://fbref.com/en/players/e7ca0439/James-Tomkins" xr:uid="{5B7519BC-1BD4-4734-83A5-099579A9AE8F}"/>
    <hyperlink ref="C538" r:id="rId1990" display="https://fbref.com/en/country/ENG/England-Football" xr:uid="{2FDA9D08-64B7-4BEC-8A35-D819C073933E}"/>
    <hyperlink ref="E538" r:id="rId1991" display="https://fbref.com/en/squads/47c64c55/Crystal-Palace-Stats" xr:uid="{CD879428-6834-4C7E-B6BB-73A09E1E6800}"/>
    <hyperlink ref="AK538" r:id="rId1992" display="https://fbref.com/en/players/e7ca0439/matchlogs/2023-2024/summary/James-Tomkins-Match-Logs" xr:uid="{C772C0D6-1600-4A65-B79A-68776B7E1557}"/>
    <hyperlink ref="B376" r:id="rId1993" display="https://fbref.com/en/players/0db169ae/Sandro-Tonali" xr:uid="{F42F9617-1A4B-4683-95B5-7D561011FB5E}"/>
    <hyperlink ref="C376" r:id="rId1994" display="https://fbref.com/en/country/ITA/Italy-Football" xr:uid="{65EB27E7-47AB-4518-8099-34BFB22FBA2F}"/>
    <hyperlink ref="E376" r:id="rId1995" display="https://fbref.com/en/squads/b2b47a98/Newcastle-United-Stats" xr:uid="{C8B29139-DE40-4968-9912-3AC32F332E9A}"/>
    <hyperlink ref="AK376" r:id="rId1996" display="https://fbref.com/en/players/0db169ae/matchlogs/2023-2024/summary/Sandro-Tonali-Match-Logs" xr:uid="{4E8ED6F2-EC40-45EB-B6F2-FD4E7C652B07}"/>
    <hyperlink ref="B302" r:id="rId1997" display="https://fbref.com/en/players/e09f279b/Ivan-Toney" xr:uid="{75BE3E36-F604-4EF4-BA83-AA3DF353F7FB}"/>
    <hyperlink ref="C302" r:id="rId1998" display="https://fbref.com/en/country/ENG/England-Football" xr:uid="{615F3960-735E-4C93-9818-2D4B0705E7B4}"/>
    <hyperlink ref="E302" r:id="rId1999" display="https://fbref.com/en/squads/cd051869/Brentford-Stats" xr:uid="{03F88634-C72C-4AB9-A3A9-5A635F8EE382}"/>
    <hyperlink ref="AK302" r:id="rId2000" display="https://fbref.com/en/players/e09f279b/matchlogs/2023-2024/summary/Ivan-Toney-Match-Logs" xr:uid="{95433D5D-7653-47B4-9BB1-F3C3A6A386D6}"/>
    <hyperlink ref="B129" r:id="rId2001" display="https://fbref.com/en/players/532e1e4f/Pau-Torres" xr:uid="{67A50073-F5AA-4088-9541-9D06E5D69526}"/>
    <hyperlink ref="C129" r:id="rId2002" display="https://fbref.com/en/country/ESP/Spain-Football" xr:uid="{6ED54BAE-DDBD-480F-BC96-19867E38093A}"/>
    <hyperlink ref="E129" r:id="rId2003" display="https://fbref.com/en/squads/8602292d/Aston-Villa-Stats" xr:uid="{770DBE56-AF0E-4F10-8F89-5A48435397B2}"/>
    <hyperlink ref="AK129" r:id="rId2004" display="https://fbref.com/en/players/532e1e4f/matchlogs/2023-2024/summary/Pau-Torres-Match-Logs" xr:uid="{7498B0DC-235A-49B3-87C5-B52F6D747493}"/>
    <hyperlink ref="B297" r:id="rId2005" display="https://fbref.com/en/players/b28bbd58/Andros-Townsend" xr:uid="{8510A39D-301B-4DD8-B01C-C335D3E880C4}"/>
    <hyperlink ref="C297" r:id="rId2006" display="https://fbref.com/en/country/ENG/England-Football" xr:uid="{E175E5B0-E21D-4D79-8F18-DE82EF6CAA8B}"/>
    <hyperlink ref="E297" r:id="rId2007" display="https://fbref.com/en/squads/e297cd13/Luton-Town-Stats" xr:uid="{E087E386-378C-4EEA-A499-30B46354B60E}"/>
    <hyperlink ref="AK297" r:id="rId2008" display="https://fbref.com/en/players/b28bbd58/matchlogs/2023-2024/summary/Andros-Townsend-Match-Logs" xr:uid="{EA42E19B-1C85-4EC7-BBC0-B078E1F81D91}"/>
    <hyperlink ref="B9" r:id="rId2009" display="https://fbref.com/en/players/259fea27/James-Trafford" xr:uid="{73385042-78A7-49D6-B082-5486B8FF8278}"/>
    <hyperlink ref="C9" r:id="rId2010" display="https://fbref.com/en/country/ENG/England-Football" xr:uid="{8B6A2B38-C684-4005-8FD0-BB67AA21CF39}"/>
    <hyperlink ref="E9" r:id="rId2011" display="https://fbref.com/en/squads/943e8050/Burnley-Stats" xr:uid="{8973C97D-C658-454D-9CA3-19732A4A51DD}"/>
    <hyperlink ref="AK9" r:id="rId2012" display="https://fbref.com/en/players/259fea27/matchlogs/2023-2024/summary/James-Trafford-Match-Logs" xr:uid="{8600789A-B910-4279-A3B5-E864CAAAA631}"/>
    <hyperlink ref="B470" r:id="rId2013" display="https://fbref.com/en/players/9a28eba4/Adama-Traore" xr:uid="{E5BB40D7-53B9-483A-BD3E-A196C5FEF899}"/>
    <hyperlink ref="C470" r:id="rId2014" display="https://fbref.com/en/country/ESP/Spain-Football" xr:uid="{21D5C6B1-078A-44C5-89DC-FA441BD52C81}"/>
    <hyperlink ref="E470" r:id="rId2015" display="https://fbref.com/en/squads/fd962109/Fulham-Stats" xr:uid="{9E05770C-F213-4444-A0EF-CCB4F074FAD0}"/>
    <hyperlink ref="AK470" r:id="rId2016" display="https://fbref.com/en/players/9a28eba4/matchlogs/2023-2024/summary/Adama-Traore-Match-Logs" xr:uid="{0B0A55B1-ED35-4820-A360-EAFD6B6730C7}"/>
    <hyperlink ref="B527" r:id="rId2017" display="https://fbref.com/en/players/c47541e0/Bertrand-Traore" xr:uid="{9D0C7CF3-99B0-4CB0-B2C8-1125A14312D6}"/>
    <hyperlink ref="C527" r:id="rId2018" display="https://fbref.com/en/country/BFA/Burkina-Faso-Football" xr:uid="{69E9BA1D-F8E1-47EF-8C65-5240CFCEEE17}"/>
    <hyperlink ref="E527" r:id="rId2019" display="https://fbref.com/en/squads/8602292d/Aston-Villa-Stats" xr:uid="{AEF25E5B-43AF-4D3C-BBAB-F59FA2C98384}"/>
    <hyperlink ref="AK527" r:id="rId2020" display="https://fbref.com/en/players/c47541e0/matchlogs/2023-2024/summary/Bertrand-Traore-Match-Logs" xr:uid="{2A2FB22A-3492-4CA0-A950-F062E371F2D2}"/>
    <hyperlink ref="B387" r:id="rId2021" display="https://fbref.com/en/players/999ceb5f/Boubacar-Traore" xr:uid="{F688262F-0EAB-42A5-A92D-3C6C064246CE}"/>
    <hyperlink ref="C387" r:id="rId2022" display="https://fbref.com/en/country/MLI/Mali-Football" xr:uid="{7E352EE9-5F9B-466E-88F0-A5E074306221}"/>
    <hyperlink ref="E387" r:id="rId2023" display="https://fbref.com/en/squads/8cec06e1/Wolverhampton-Wanderers-Stats" xr:uid="{227945DE-7223-41F7-B657-DD7304713E10}"/>
    <hyperlink ref="AK387" r:id="rId2024" display="https://fbref.com/en/players/999ceb5f/matchlogs/2023-2024/summary/Boubacar-Traore-Match-Logs" xr:uid="{3F180E30-75DE-4031-964C-A5665C663DB5}"/>
    <hyperlink ref="B385" r:id="rId2025" display="https://fbref.com/en/players/b2a81fc6/Mike-Tresor" xr:uid="{811C1D29-8D44-4A12-B5A5-D879353993AF}"/>
    <hyperlink ref="C385" r:id="rId2026" display="https://fbref.com/en/country/BEL/Belgium-Football" xr:uid="{C7214BE3-D115-45F9-8FCB-C50E48598252}"/>
    <hyperlink ref="E385" r:id="rId2027" display="https://fbref.com/en/squads/943e8050/Burnley-Stats" xr:uid="{96E762F6-D7F5-48EF-95DB-5E6F3CA49942}"/>
    <hyperlink ref="AK385" r:id="rId2028" display="https://fbref.com/en/players/b2a81fc6/matchlogs/2023-2024/summary/Mike-Tresor-Match-Logs" xr:uid="{AC3390F3-0EAA-4536-82DA-F282AC3B7351}"/>
    <hyperlink ref="B60" r:id="rId2029" display="https://fbref.com/en/players/21512407/Kieran-Trippier" xr:uid="{DA1F4F14-8BD3-4315-A341-7A3A856F8F9B}"/>
    <hyperlink ref="C60" r:id="rId2030" display="https://fbref.com/en/country/ENG/England-Football" xr:uid="{5FD8FE0E-8023-41BB-9AED-09B729479170}"/>
    <hyperlink ref="E60" r:id="rId2031" display="https://fbref.com/en/squads/b2b47a98/Newcastle-United-Stats" xr:uid="{7B19DF7C-C50F-48CE-B595-A3EB588FC0EB}"/>
    <hyperlink ref="AK60" r:id="rId2032" display="https://fbref.com/en/players/21512407/matchlogs/2023-2024/summary/Kieran-Trippier-Match-Logs" xr:uid="{7ED38D17-9879-4EC1-9798-7B15BAE3FD34}"/>
    <hyperlink ref="B257" r:id="rId2033" display="https://fbref.com/en/players/38ceb24a/Leandro-Trossard" xr:uid="{A1A04D7F-0F2E-42B8-AF75-19887D7E1A00}"/>
    <hyperlink ref="C257" r:id="rId2034" display="https://fbref.com/en/country/BEL/Belgium-Football" xr:uid="{6D6D2FA9-90BD-43E4-94B8-3E41EA585EE5}"/>
    <hyperlink ref="E257" r:id="rId2035" display="https://fbref.com/en/squads/18bb7c10/Arsenal-Stats" xr:uid="{DB3DCBEF-D88E-4FCC-AAC0-E967E1242CA8}"/>
    <hyperlink ref="AK257" r:id="rId2036" display="https://fbref.com/en/players/38ceb24a/matchlogs/2023-2024/summary/Leandro-Trossard-Match-Logs" xr:uid="{95F7F272-4E5D-499B-997E-1635262FB2A9}"/>
    <hyperlink ref="B123" r:id="rId2037" display="https://fbref.com/en/players/cddf767b/Auston-Trusty" xr:uid="{31266DDB-B1CC-4182-A871-4E4EC761CA89}"/>
    <hyperlink ref="C123" r:id="rId2038" display="https://fbref.com/en/country/USA/United-States-Football" xr:uid="{02E6E0C0-2CA9-4E5F-9FAD-A0FFE8600932}"/>
    <hyperlink ref="E123" r:id="rId2039" display="https://fbref.com/en/squads/1df6b87e/Sheffield-United-Stats" xr:uid="{FC58A8F5-3D47-4672-BDE0-16D083937158}"/>
    <hyperlink ref="AK123" r:id="rId2040" display="https://fbref.com/en/players/cddf767b/matchlogs/2023-2024/summary/Auston-Trusty-Match-Logs" xr:uid="{EB69776E-B9F5-4C13-9187-EB98E17A1067}"/>
    <hyperlink ref="B325" r:id="rId2041" display="https://fbref.com/en/players/f315ca93/Kostas-Tsimikas" xr:uid="{4C26C83C-7317-4C71-8F4F-578546C51A85}"/>
    <hyperlink ref="C325" r:id="rId2042" display="https://fbref.com/en/country/GRE/Greece-Football" xr:uid="{F5A5090F-D768-401D-A963-D7D1184AFB5F}"/>
    <hyperlink ref="E325" r:id="rId2043" display="https://fbref.com/en/squads/822bd0ba/Liverpool-Stats" xr:uid="{4097A865-A2AF-4BE1-8690-8A340831DBA4}"/>
    <hyperlink ref="AK325" r:id="rId2044" display="https://fbref.com/en/players/f315ca93/matchlogs/2023-2024/summary/Kostas-Tsimikas-Match-Logs" xr:uid="{5442831C-15F7-4551-B584-C5FE64606F28}"/>
    <hyperlink ref="B153" r:id="rId2045" display="https://fbref.com/en/players/4a51ba65/Matt-Turner" xr:uid="{2AC96224-191E-4A9F-9D10-B6B617058418}"/>
    <hyperlink ref="C153" r:id="rId2046" display="https://fbref.com/en/country/USA/United-States-Football" xr:uid="{ECA8C059-543F-46C8-BB68-5EF7FD95F2FD}"/>
    <hyperlink ref="E153" r:id="rId2047" display="https://fbref.com/en/squads/e4a775cb/Nottingham-Forest-Stats" xr:uid="{680E3627-72AC-49F9-99A1-A3414BE04064}"/>
    <hyperlink ref="AK153" r:id="rId2048" display="https://fbref.com/en/players/4a51ba65/matchlogs/2023-2024/summary/Matt-Turner-Match-Logs" xr:uid="{AF5D358D-85B6-42A9-8E57-214F221BFA19}"/>
    <hyperlink ref="B84" r:id="rId2049" display="https://fbref.com/en/players/7cd520e8/Destiny-Udogie" xr:uid="{88BF974E-5D75-4C09-886B-2ABD682E90EA}"/>
    <hyperlink ref="C84" r:id="rId2050" display="https://fbref.com/en/country/ITA/Italy-Football" xr:uid="{05B806A9-09A5-45D5-B358-E1538DA0FC90}"/>
    <hyperlink ref="E84" r:id="rId2051" display="https://fbref.com/en/squads/361ca564/Tottenham-Hotspur-Stats" xr:uid="{8B78D1E0-1F07-4F86-A3A1-28F107BFA1C0}"/>
    <hyperlink ref="AK84" r:id="rId2052" display="https://fbref.com/en/players/7cd520e8/matchlogs/2023-2024/summary/Destiny-Udogie-Match-Logs" xr:uid="{936C360B-EA66-410A-8D1A-D1D611193768}"/>
    <hyperlink ref="B415" r:id="rId2053" display="https://fbref.com/en/players/1df4a109/Lesley-Ugochukwu" xr:uid="{6517DDAA-90B7-484B-8534-DCA0E00AAFEF}"/>
    <hyperlink ref="C415" r:id="rId2054" display="https://fbref.com/en/country/FRA/France-Football" xr:uid="{9DCB9928-C7BE-48E5-AB0E-21360D223205}"/>
    <hyperlink ref="E415" r:id="rId2055" display="https://fbref.com/en/squads/cff3d9bb/Chelsea-Stats" xr:uid="{8F3CBC7B-64C4-4C69-90C9-1FBD299AA1EB}"/>
    <hyperlink ref="AK415" r:id="rId2056" display="https://fbref.com/en/players/1df4a109/matchlogs/2023-2024/summary/Lesley-Ugochukwu-Match-Logs" xr:uid="{12BAD04D-A949-497A-93E5-71AD67C1E9CC}"/>
    <hyperlink ref="B474" r:id="rId2057" display="https://fbref.com/en/players/f8eca1b6/Enes-Unal" xr:uid="{C7AC0BF5-D780-4BAF-A6F8-5C615F97BB46}"/>
    <hyperlink ref="C474" r:id="rId2058" display="https://fbref.com/en/country/TUR/Turkey-Football" xr:uid="{4608A6C4-99EF-4870-AA41-6105B07686F5}"/>
    <hyperlink ref="E474" r:id="rId2059" display="https://fbref.com/en/squads/4ba7cbea/Bournemouth-Stats" xr:uid="{10616810-4BDB-4E88-ADE0-99858D7129CA}"/>
    <hyperlink ref="AK474" r:id="rId2060" display="https://fbref.com/en/players/f8eca1b6/matchlogs/2023-2024/summary/Enes-Unal-Match-Logs" xr:uid="{EC0A0E1E-3635-4636-BD11-26407C2CD3EF}"/>
    <hyperlink ref="B36" r:id="rId2061" display="https://fbref.com/en/players/e06683ca/Virgil-van-Dijk" xr:uid="{8CA52DDE-5C3E-4B0B-BAB0-677A65EAA14F}"/>
    <hyperlink ref="C36" r:id="rId2062" display="https://fbref.com/en/country/NED/Netherlands-Football" xr:uid="{DF5F7490-6AA8-4B24-BA49-7116D39C9B64}"/>
    <hyperlink ref="E36" r:id="rId2063" display="https://fbref.com/en/squads/822bd0ba/Liverpool-Stats" xr:uid="{F9F4A2EE-CD05-443A-96BF-91C843A19E49}"/>
    <hyperlink ref="AK36" r:id="rId2064" display="https://fbref.com/en/players/e06683ca/matchlogs/2023-2024/summary/Virgil-van-Dijk-Match-Logs" xr:uid="{8C7F0477-A116-4729-BF43-B1ED84073962}"/>
    <hyperlink ref="B202" r:id="rId2065" display="https://fbref.com/en/players/9f8e9423/Raphael-Varane" xr:uid="{855B118A-E17D-4CFE-8487-23C9139062EC}"/>
    <hyperlink ref="C202" r:id="rId2066" display="https://fbref.com/en/country/FRA/France-Football" xr:uid="{FB5C99B2-843F-4FB0-BF3C-EAD26D421DBC}"/>
    <hyperlink ref="E202" r:id="rId2067" display="https://fbref.com/en/squads/19538871/Manchester-United-Stats" xr:uid="{D8AD275E-CB15-400D-9342-722DA74B583C}"/>
    <hyperlink ref="AK202" r:id="rId2068" display="https://fbref.com/en/players/9f8e9423/matchlogs/2023-2024/summary/Raphael-Varane-Match-Logs" xr:uid="{7EC9D998-3420-4BD0-8F08-3EDCBAE9223B}"/>
    <hyperlink ref="B497" r:id="rId2069" display="https://fbref.com/en/players/3f7bafbe/Alejo-Veliz" xr:uid="{AFE0ABF0-CB78-446F-9BCE-3B70129EF6FC}"/>
    <hyperlink ref="C497" r:id="rId2070" display="https://fbref.com/en/country/ARG/Argentina-Football" xr:uid="{334594F2-175D-4EB0-939C-FE1463B0F632}"/>
    <hyperlink ref="E497" r:id="rId2071" display="https://fbref.com/en/squads/361ca564/Tottenham-Hotspur-Stats" xr:uid="{B389BB01-D520-4C70-97ED-D0E32CC752D4}"/>
    <hyperlink ref="AK497" r:id="rId2072" display="https://fbref.com/en/players/3f7bafbe/matchlogs/2023-2024/summary/Alejo-Veliz-Match-Logs" xr:uid="{D68E6E1B-1019-4D06-8632-177437957C7A}"/>
    <hyperlink ref="B234" r:id="rId2073" display="https://fbref.com/en/players/dad4b285/Joel-Veltman" xr:uid="{90F1BBF4-27C3-4E44-9F35-D6A0ABC6E48C}"/>
    <hyperlink ref="C234" r:id="rId2074" display="https://fbref.com/en/country/NED/Netherlands-Football" xr:uid="{155606FA-4C2D-466C-B6D7-66ABA8C45639}"/>
    <hyperlink ref="E234" r:id="rId2075" display="https://fbref.com/en/squads/d07537b9/Brighton-and-Hove-Albion-Stats" xr:uid="{B87799E0-D0E6-45A0-A7B6-A9A80E215CD5}"/>
    <hyperlink ref="AK234" r:id="rId2076" display="https://fbref.com/en/players/dad4b285/matchlogs/2023-2024/summary/Joel-Veltman-Match-Logs" xr:uid="{C7C31AF1-E1CE-4836-8D63-D6E5117F5E2F}"/>
    <hyperlink ref="B154" r:id="rId2077" display="https://fbref.com/en/players/8fe2a392/Micky-van-de-Ven" xr:uid="{61B72307-CC5C-4410-9299-D3C58A3A1F75}"/>
    <hyperlink ref="C154" r:id="rId2078" display="https://fbref.com/en/country/NED/Netherlands-Football" xr:uid="{D8254642-D6A2-4246-9D40-8D7390C8E452}"/>
    <hyperlink ref="E154" r:id="rId2079" display="https://fbref.com/en/squads/361ca564/Tottenham-Hotspur-Stats" xr:uid="{99FAD91C-9A05-40CE-A467-D0E5F5038F49}"/>
    <hyperlink ref="AK154" r:id="rId2080" display="https://fbref.com/en/players/8fe2a392/matchlogs/2023-2024/summary/Micky-van-de-Ven-Match-Logs" xr:uid="{DC323567-B4CF-4189-9EAA-B02E93149AE3}"/>
    <hyperlink ref="B221" r:id="rId2081" display="https://fbref.com/en/players/cf134113/Bart-Verbruggen" xr:uid="{B5226337-99BF-4333-B82F-58C38274965C}"/>
    <hyperlink ref="C221" r:id="rId2082" display="https://fbref.com/en/country/NED/Netherlands-Football" xr:uid="{9CC4F63D-C314-48D8-A826-261D9C56A2E5}"/>
    <hyperlink ref="E221" r:id="rId2083" display="https://fbref.com/en/squads/d07537b9/Brighton-and-Hove-Albion-Stats" xr:uid="{3D4C3EF8-B669-4937-A7F6-9E79C8CEB297}"/>
    <hyperlink ref="AK221" r:id="rId2084" display="https://fbref.com/en/players/cf134113/matchlogs/2023-2024/summary/Bart-Verbruggen-Match-Logs" xr:uid="{5F94613D-CC22-4850-BB64-E0908522BE9B}"/>
    <hyperlink ref="B18" r:id="rId2085" display="https://fbref.com/en/players/77d6fd4d/Guglielmo-Vicario" xr:uid="{4674B268-50C8-4145-BA9F-216B601471EF}"/>
    <hyperlink ref="C18" r:id="rId2086" display="https://fbref.com/en/country/ITA/Italy-Football" xr:uid="{D4D9737E-59B3-4E24-983D-97148F35B403}"/>
    <hyperlink ref="E18" r:id="rId2087" display="https://fbref.com/en/squads/361ca564/Tottenham-Hotspur-Stats" xr:uid="{1570314C-E117-4666-8179-5F8F648BE862}"/>
    <hyperlink ref="AK18" r:id="rId2088" display="https://fbref.com/en/players/77d6fd4d/matchlogs/2023-2024/summary/Guglielmo-Vicario-Match-Logs" xr:uid="{43EB3995-A39C-4E87-97F2-39B32E252AC9}"/>
    <hyperlink ref="B412" r:id="rId2089" display="https://fbref.com/en/players/6412cc03/Fabio-Vieira" xr:uid="{EF16FD03-9832-4604-A7D8-B62DDAD60063}"/>
    <hyperlink ref="C412" r:id="rId2090" display="https://fbref.com/en/country/POR/Portugal-Football" xr:uid="{CE8EAECD-5BEE-4271-AE3F-81E962462837}"/>
    <hyperlink ref="E412" r:id="rId2091" display="https://fbref.com/en/squads/18bb7c10/Arsenal-Stats" xr:uid="{AC3C95A0-0F80-4C90-ADD7-E1B797A97824}"/>
    <hyperlink ref="AK412" r:id="rId2092" display="https://fbref.com/en/players/6412cc03/matchlogs/2023-2024/summary/Fabio-Vieira-Match-Logs" xr:uid="{74F7F47B-EEB5-4A1A-9CB9-8E07C3369C35}"/>
    <hyperlink ref="B407" r:id="rId2093" display="https://fbref.com/en/players/8b529245/Carlos-Vinicius" xr:uid="{8A5E2C1C-A330-46D1-BDC1-0F1AA7863904}"/>
    <hyperlink ref="C407" r:id="rId2094" display="https://fbref.com/en/country/BRA/Brazil-Football" xr:uid="{2EA9F1F0-403C-4023-A254-6ED9B1D528B6}"/>
    <hyperlink ref="E407" r:id="rId2095" display="https://fbref.com/en/squads/fd962109/Fulham-Stats" xr:uid="{5F19AD87-7394-4A1F-80EC-D27E0A13C414}"/>
    <hyperlink ref="AK407" r:id="rId2096" display="https://fbref.com/en/players/8b529245/matchlogs/2023-2024/summary/Carlos-Vinicius-Match-Logs" xr:uid="{8CA2DE02-187A-4A6C-A374-4D3D5CBB48B5}"/>
    <hyperlink ref="B146" r:id="rId2097" display="https://fbref.com/en/players/9295dc1c/Vitinho" xr:uid="{A37523E7-51AF-426D-9907-0C9E59D99C55}"/>
    <hyperlink ref="C146" r:id="rId2098" display="https://fbref.com/en/country/BRA/Brazil-Football" xr:uid="{4F173F85-186D-4266-A4D6-96D027468C50}"/>
    <hyperlink ref="E146" r:id="rId2099" display="https://fbref.com/en/squads/943e8050/Burnley-Stats" xr:uid="{CD2ACA53-57E7-43FD-A523-776C6889ADC2}"/>
    <hyperlink ref="AK146" r:id="rId2100" display="https://fbref.com/en/players/9295dc1c/matchlogs/2023-2024/summary/Vitinho-Match-Logs" xr:uid="{CE074817-EB42-4B49-896C-E084812CE022}"/>
    <hyperlink ref="B371" r:id="rId2101" display="https://fbref.com/en/players/03df04ff/Odisseas-Vlachodimos" xr:uid="{701929A9-F53D-4AE2-A313-89313A129617}"/>
    <hyperlink ref="C371" r:id="rId2102" display="https://fbref.com/en/country/GRE/Greece-Football" xr:uid="{18A4E8B1-4889-4F7D-9014-073FCDC0771E}"/>
    <hyperlink ref="E371" r:id="rId2103" display="https://fbref.com/en/squads/e4a775cb/Nottingham-Forest-Stats" xr:uid="{2306A8BB-2EC1-409C-B440-E7C03775AE80}"/>
    <hyperlink ref="AK371" r:id="rId2104" display="https://fbref.com/en/players/03df04ff/matchlogs/2023-2024/summary/Odisseas-Vlachodimos-Match-Logs" xr:uid="{2E015994-7271-4AB2-BBFD-8C3157A44DC0}"/>
    <hyperlink ref="B40" r:id="rId2105" display="https://fbref.com/en/players/86dd77d1/Kyle-Walker" xr:uid="{1385E665-1E57-4168-9DC1-5730F516176F}"/>
    <hyperlink ref="C40" r:id="rId2106" display="https://fbref.com/en/country/ENG/England-Football" xr:uid="{365A1028-5A25-4433-B5F1-8D3A1741040A}"/>
    <hyperlink ref="E40" r:id="rId2107" display="https://fbref.com/en/squads/b8fd03ef/Manchester-City-Stats" xr:uid="{E3D7BC29-A7F7-44C8-BCCA-1F19E14E982C}"/>
    <hyperlink ref="AK40" r:id="rId2108" display="https://fbref.com/en/players/86dd77d1/matchlogs/2023-2024/summary/Kyle-Walker-Match-Logs" xr:uid="{30EF79D3-7508-4644-B042-D4CAD78FD9A5}"/>
    <hyperlink ref="B287" r:id="rId2109" display="https://fbref.com/en/players/9e525177/Aaron-Wan-Bissaka" xr:uid="{A7CB3EAE-9680-46D4-8CF9-4F8FC1E96D53}"/>
    <hyperlink ref="C287" r:id="rId2110" display="https://fbref.com/en/country/ENG/England-Football" xr:uid="{D3B22EDB-FC2A-4653-9900-32C6D00083BA}"/>
    <hyperlink ref="E287" r:id="rId2111" display="https://fbref.com/en/squads/19538871/Manchester-United-Stats" xr:uid="{6DFA06A6-DE34-4CA1-A1A4-E99180816B81}"/>
    <hyperlink ref="AK287" r:id="rId2112" display="https://fbref.com/en/players/9e525177/matchlogs/2023-2024/summary/Aaron-Wan-Bissaka-Match-Logs" xr:uid="{198A2B8C-5A64-4865-8E13-AE1E9DD2753E}"/>
    <hyperlink ref="B138" r:id="rId2113" display="https://fbref.com/en/players/8a7ff278/Joel-Ward" xr:uid="{AC421133-7A66-470E-8BA2-69B313450984}"/>
    <hyperlink ref="C138" r:id="rId2114" display="https://fbref.com/en/country/ENG/England-Football" xr:uid="{C7D73AD4-87D1-42D5-A900-AE685D6D36E0}"/>
    <hyperlink ref="E138" r:id="rId2115" display="https://fbref.com/en/squads/47c64c55/Crystal-Palace-Stats" xr:uid="{9C797BA5-7B49-46C3-A303-30CFE7D66ADB}"/>
    <hyperlink ref="AK138" r:id="rId2116" display="https://fbref.com/en/players/8a7ff278/matchlogs/2023-2024/summary/Joel-Ward-Match-Logs" xr:uid="{970DE8E8-CC38-446E-9355-64E73B65CC33}"/>
    <hyperlink ref="B28" r:id="rId2117" display="https://fbref.com/en/players/3515d404/James-Ward-Prowse" xr:uid="{2F1956D5-39AD-4CDD-AEF3-C29F6CC91379}"/>
    <hyperlink ref="C28" r:id="rId2118" display="https://fbref.com/en/country/ENG/England-Football" xr:uid="{8E6F7A0C-5417-4A23-809D-E1BE7F932A87}"/>
    <hyperlink ref="E28" r:id="rId2119" display="https://fbref.com/en/squads/7c21e445/West-Ham-United-Stats" xr:uid="{CD910032-2077-4350-8C4A-9E3D8555CDA4}"/>
    <hyperlink ref="AK28" r:id="rId2120" display="https://fbref.com/en/players/3515d404/matchlogs/2023-2024/summary/James-Ward-Prowse-Match-Logs" xr:uid="{36117A11-CC96-4D7B-85CD-0D6EB537DCA2}"/>
    <hyperlink ref="B530" r:id="rId2121" display="https://fbref.com/en/players/95bd120d/Deivid-Washington" xr:uid="{1D48C66C-C82D-46A2-8C54-41D917E295FA}"/>
    <hyperlink ref="C530" r:id="rId2122" display="https://fbref.com/en/country/BRA/Brazil-Football" xr:uid="{7C2B6EA3-E034-4032-95B6-7955F1936C8F}"/>
    <hyperlink ref="E530" r:id="rId2123" display="https://fbref.com/en/squads/cff3d9bb/Chelsea-Stats" xr:uid="{1D9F9AEF-97FF-489A-91EE-B4C2A8A98B14}"/>
    <hyperlink ref="AK530" r:id="rId2124" display="https://fbref.com/en/players/95bd120d/matchlogs/2023-2024/summary/Deivid-Washington-Match-Logs" xr:uid="{2980B5BB-E2BD-4E8A-8891-CBAF8F442A4A}"/>
    <hyperlink ref="B14" r:id="rId2125" display="https://fbref.com/en/players/aed3a70f/Ollie-Watkins" xr:uid="{C02291FB-DD6F-4BBE-8C2B-54DF42765C3E}"/>
    <hyperlink ref="C14" r:id="rId2126" display="https://fbref.com/en/country/ENG/England-Football" xr:uid="{1B61F531-CD2B-4F67-99BF-2FDE957A902B}"/>
    <hyperlink ref="E14" r:id="rId2127" display="https://fbref.com/en/squads/8602292d/Aston-Villa-Stats" xr:uid="{EF458088-50B7-4EFC-ABCC-FEA1C5754760}"/>
    <hyperlink ref="AK14" r:id="rId2128" display="https://fbref.com/en/players/aed3a70f/matchlogs/2023-2024/summary/Ollie-Watkins-Match-Logs" xr:uid="{688D460A-23E7-4B9D-9B98-C10C54F5ECFF}"/>
    <hyperlink ref="B308" r:id="rId2129" display="https://fbref.com/en/players/c40b6180/Adam-Webster" xr:uid="{C4AE0383-AD80-476D-8BA6-513539C1DDE7}"/>
    <hyperlink ref="C308" r:id="rId2130" display="https://fbref.com/en/country/ENG/England-Football" xr:uid="{4EF8B6D6-E528-40C5-8EB7-8FBDBEA1B6CE}"/>
    <hyperlink ref="E308" r:id="rId2131" display="https://fbref.com/en/squads/d07537b9/Brighton-and-Hove-Albion-Stats" xr:uid="{ED249C4B-BA9B-4825-B7F8-D72F114A05C6}"/>
    <hyperlink ref="AK308" r:id="rId2132" display="https://fbref.com/en/players/c40b6180/matchlogs/2023-2024/summary/Adam-Webster-Match-Logs" xr:uid="{C5713830-2E98-4B34-9544-7ED8A4BE4B60}"/>
    <hyperlink ref="B255" r:id="rId2133" display="https://fbref.com/en/players/ce5143da/Danny-Welbeck" xr:uid="{3B661571-7F0B-4A3C-BB5B-2F596C2B023B}"/>
    <hyperlink ref="C255" r:id="rId2134" display="https://fbref.com/en/country/ENG/England-Football" xr:uid="{1C0A8B6D-25C9-43CF-89B9-C8D4BB117C6A}"/>
    <hyperlink ref="E255" r:id="rId2135" display="https://fbref.com/en/squads/d07537b9/Brighton-and-Hove-Albion-Stats" xr:uid="{ABA8B70F-19BA-44B5-80EF-498A1691EC71}"/>
    <hyperlink ref="AK255" r:id="rId2136" display="https://fbref.com/en/players/ce5143da/matchlogs/2023-2024/summary/Danny-Welbeck-Match-Logs" xr:uid="{90089219-C288-4EEC-B04D-1A66428B7617}"/>
    <hyperlink ref="B382" r:id="rId2137" display="https://fbref.com/en/players/49fe9070/Timo-Werner" xr:uid="{D6B9455A-7D12-44C8-8C6A-551446E21CD5}"/>
    <hyperlink ref="C382" r:id="rId2138" display="https://fbref.com/en/country/GER/Germany-Football" xr:uid="{F9542A07-55D1-4066-A62F-83060989F31A}"/>
    <hyperlink ref="E382" r:id="rId2139" display="https://fbref.com/en/squads/361ca564/Tottenham-Hotspur-Stats" xr:uid="{52AB6185-B284-4171-8BD1-DCCCF3C3B200}"/>
    <hyperlink ref="AK382" r:id="rId2140" display="https://fbref.com/en/players/49fe9070/matchlogs/2023-2024/summary/Timo-Werner-Match-Logs" xr:uid="{1E66296A-85AB-4574-AF33-3356BFCC732C}"/>
    <hyperlink ref="B367" r:id="rId2141" display="https://fbref.com/en/players/4b542852/Adam-Wharton" xr:uid="{A776DBF2-DEF5-4848-9501-A38B0FF612D9}"/>
    <hyperlink ref="C367" r:id="rId2142" display="https://fbref.com/en/country/ENG/England-Football" xr:uid="{5B69F5E7-075E-45D9-B2E1-30BE6C8652D7}"/>
    <hyperlink ref="E367" r:id="rId2143" display="https://fbref.com/en/squads/47c64c55/Crystal-Palace-Stats" xr:uid="{5C09B437-4D71-49DC-89A2-774F932506B0}"/>
    <hyperlink ref="AK367" r:id="rId2144" display="https://fbref.com/en/players/4b542852/matchlogs/2023-2024/summary/Adam-Wharton-Match-Logs" xr:uid="{82E1F1E0-49B2-4B66-9093-ECB33389C1AC}"/>
    <hyperlink ref="B64" r:id="rId2145" display="https://fbref.com/en/players/35e413f1/Ben-White" xr:uid="{627AC91B-7751-4E90-BABB-6EADA551B213}"/>
    <hyperlink ref="C64" r:id="rId2146" display="https://fbref.com/en/country/ENG/England-Football" xr:uid="{4F13030E-5AA8-4466-B510-670E8E654074}"/>
    <hyperlink ref="E64" r:id="rId2147" display="https://fbref.com/en/squads/18bb7c10/Arsenal-Stats" xr:uid="{B8C6564C-F830-4153-8E3F-573DB0EECA53}"/>
    <hyperlink ref="AK64" r:id="rId2148" display="https://fbref.com/en/players/35e413f1/matchlogs/2023-2024/summary/Ben-White-Match-Logs" xr:uid="{845E7D04-12B9-4D03-A415-0DC46941BE57}"/>
    <hyperlink ref="B528" r:id="rId2149" display="https://fbref.com/en/players/d60c03a9/Joe-White" xr:uid="{BACA4412-718C-4FD5-AA49-F1CF0E16ED99}"/>
    <hyperlink ref="C528" r:id="rId2150" display="https://fbref.com/en/country/ENG/England-Football" xr:uid="{E6B297C4-62EE-40B2-8A53-51029BE49605}"/>
    <hyperlink ref="E528" r:id="rId2151" display="https://fbref.com/en/squads/b2b47a98/Newcastle-United-Stats" xr:uid="{A60FA7CA-538D-4F6C-A697-1D1C0832DE13}"/>
    <hyperlink ref="AK528" r:id="rId2152" display="https://fbref.com/en/players/d60c03a9/matchlogs/2023-2024/summary/Joe-White-Match-Logs" xr:uid="{2E1A61ED-F0AD-49A0-94F7-67B28E314D3A}"/>
    <hyperlink ref="B245" r:id="rId2153" display="https://fbref.com/en/players/dd323728/Neco-Williams" xr:uid="{A29BE0B3-480B-4ED2-9EAD-4FDBAD1ED424}"/>
    <hyperlink ref="C245" r:id="rId2154" display="https://fbref.com/en/country/WAL/Wales-Football" xr:uid="{3BC87BFA-43CD-4A70-94DF-8E97F9C2769A}"/>
    <hyperlink ref="E245" r:id="rId2155" display="https://fbref.com/en/squads/e4a775cb/Nottingham-Forest-Stats" xr:uid="{B1E93599-AE9B-4751-99CA-188F61E939A8}"/>
    <hyperlink ref="AK245" r:id="rId2156" display="https://fbref.com/en/players/dd323728/matchlogs/2023-2024/summary/Neco-Williams-Match-Logs" xr:uid="{E650F730-3537-4F40-A4A2-6DE84ABDA344}"/>
    <hyperlink ref="B152" r:id="rId2157" display="https://fbref.com/en/players/8b9ebd03/Willian" xr:uid="{4D107DA8-07EF-4368-870D-761C84F3CBE0}"/>
    <hyperlink ref="C152" r:id="rId2158" display="https://fbref.com/en/country/BRA/Brazil-Football" xr:uid="{A42B07C6-50CF-4D4C-A183-40199A6EB813}"/>
    <hyperlink ref="E152" r:id="rId2159" display="https://fbref.com/en/squads/fd962109/Fulham-Stats" xr:uid="{4DDBF669-F7AF-45FD-8032-118DC82114FF}"/>
    <hyperlink ref="AK152" r:id="rId2160" display="https://fbref.com/en/players/8b9ebd03/matchlogs/2023-2024/summary/Willian-Match-Logs" xr:uid="{C47A8D95-8B61-4B34-A395-4272ED7E291C}"/>
    <hyperlink ref="B409" r:id="rId2161" display="https://fbref.com/en/players/a3b03921/Joe-Willock" xr:uid="{31E5823D-D292-45D0-BFD3-EBB07FAD1997}"/>
    <hyperlink ref="C409" r:id="rId2162" display="https://fbref.com/en/country/ENG/England-Football" xr:uid="{DED10F51-F7E1-4615-9B62-1B2509F67365}"/>
    <hyperlink ref="E409" r:id="rId2163" display="https://fbref.com/en/squads/b2b47a98/Newcastle-United-Stats" xr:uid="{F3574E10-B1BC-4542-99A6-6B2B784FFB8D}"/>
    <hyperlink ref="AK409" r:id="rId2164" display="https://fbref.com/en/players/a3b03921/matchlogs/2023-2024/summary/Joe-Willock-Match-Logs" xr:uid="{CB6F80B5-D04C-4556-ABEF-BD6BB83B2610}"/>
    <hyperlink ref="B292" r:id="rId2165" display="https://fbref.com/en/players/c596fcb0/Callum-Wilson" xr:uid="{4AF4C6A4-5D92-499E-BA62-36EB4502A92E}"/>
    <hyperlink ref="C292" r:id="rId2166" display="https://fbref.com/en/country/ENG/England-Football" xr:uid="{27DFBEE8-6108-4388-A5B0-97AA02983C3D}"/>
    <hyperlink ref="E292" r:id="rId2167" display="https://fbref.com/en/squads/b2b47a98/Newcastle-United-Stats" xr:uid="{0494F0D9-9DFB-48B2-AF17-2DAA91D232F0}"/>
    <hyperlink ref="AK292" r:id="rId2168" display="https://fbref.com/en/players/c596fcb0/matchlogs/2023-2024/summary/Callum-Wilson-Match-Logs" xr:uid="{B556F634-686B-42BD-97E3-35A6293BF8E4}"/>
    <hyperlink ref="B186" r:id="rId2169" display="https://fbref.com/en/players/c6dc9ecd/Harry-Wilson" xr:uid="{0B11FA1B-2CD1-40EF-8BB2-17DB229A0711}"/>
    <hyperlink ref="C186" r:id="rId2170" display="https://fbref.com/en/country/WAL/Wales-Football" xr:uid="{9878E714-8C8C-4746-BFBA-8FA68A079E8B}"/>
    <hyperlink ref="E186" r:id="rId2171" display="https://fbref.com/en/squads/fd962109/Fulham-Stats" xr:uid="{72CB2621-19D0-4FA6-8103-AB7239D0702E}"/>
    <hyperlink ref="AK186" r:id="rId2172" display="https://fbref.com/en/players/c6dc9ecd/matchlogs/2023-2024/summary/Harry-Wilson-Match-Logs" xr:uid="{6276DD57-208C-4D9A-A34F-9C4265A85AFC}"/>
    <hyperlink ref="B110" r:id="rId2173" display="https://fbref.com/en/players/2500cef9/Yoane-Wissa" xr:uid="{A852D7A8-DD54-4820-98AB-6D72321D6FED}"/>
    <hyperlink ref="C110" r:id="rId2174" display="https://fbref.com/en/country/COD/Congo-DR-Football" xr:uid="{FDFA343A-B313-4002-A33C-F74BD4CA6790}"/>
    <hyperlink ref="E110" r:id="rId2175" display="https://fbref.com/en/squads/cd051869/Brentford-Stats" xr:uid="{299E0CA0-76D4-4CBC-90FD-56A15261296B}"/>
    <hyperlink ref="AK110" r:id="rId2176" display="https://fbref.com/en/players/2500cef9/matchlogs/2023-2024/summary/Yoane-Wissa-Match-Logs" xr:uid="{47047E6E-23FA-440E-86E5-46C287EEFF04}"/>
    <hyperlink ref="B272" r:id="rId2177" display="https://fbref.com/en/players/4e9a0555/Chris-Wood" xr:uid="{A40DDB35-0A72-4FFA-8568-998D4D639A5F}"/>
    <hyperlink ref="C272" r:id="rId2178" display="https://fbref.com/en/country/NZL/New-Zealand-Football" xr:uid="{659082ED-34C0-4CA3-A9EE-CE474B4CF3B3}"/>
    <hyperlink ref="E272" r:id="rId2179" display="https://fbref.com/en/squads/e4a775cb/Nottingham-Forest-Stats" xr:uid="{DD515C6C-CE97-4484-B9DF-F705B76368D7}"/>
    <hyperlink ref="AK272" r:id="rId2180" display="https://fbref.com/en/players/4e9a0555/matchlogs/2023-2024/summary/Chris-Wood-Match-Logs" xr:uid="{1B3E747A-137A-441F-A264-A07060591F17}"/>
    <hyperlink ref="B422" r:id="rId2181" display="https://fbref.com/en/players/d3085b49/Cauley-Woodrow" xr:uid="{3337C296-FC64-479E-A968-4C0F98B24FEB}"/>
    <hyperlink ref="C422" r:id="rId2182" display="https://fbref.com/en/country/ENG/England-Football" xr:uid="{0287570D-9DB7-4D95-B1F7-578669CB6EC2}"/>
    <hyperlink ref="E422" r:id="rId2183" display="https://fbref.com/en/squads/e297cd13/Luton-Town-Stats" xr:uid="{052DEC3C-EF5D-4EC2-9D45-CB1126D68372}"/>
    <hyperlink ref="AK422" r:id="rId2184" display="https://fbref.com/en/players/d3085b49/matchlogs/2023-2024/summary/Cauley-Woodrow-Match-Logs" xr:uid="{C671B73E-A004-4619-8F68-559B28F2055E}"/>
    <hyperlink ref="B374" r:id="rId2185" display="https://fbref.com/en/players/a5212312/Joe-Worrall" xr:uid="{DD2F8C9F-83E2-4150-89FD-6A4508F7A23E}"/>
    <hyperlink ref="C374" r:id="rId2186" display="https://fbref.com/en/country/ENG/England-Football" xr:uid="{11B4A057-8E6B-4392-87D6-CF5F40A0EDF7}"/>
    <hyperlink ref="E374" r:id="rId2187" display="https://fbref.com/en/squads/e4a775cb/Nottingham-Forest-Stats" xr:uid="{37E0067B-9C99-4471-873C-7A75B3666C56}"/>
    <hyperlink ref="AK374" r:id="rId2188" display="https://fbref.com/en/players/a5212312/matchlogs/2023-2024/summary/Joe-Worrall-Match-Logs" xr:uid="{682492B2-2DA5-41C6-A8C0-05A26152B535}"/>
    <hyperlink ref="B375" r:id="rId2189" display="https://fbref.com/en/players/907a5d7c/Yehor-Yarmoliuk" xr:uid="{D9F1A786-D2CD-415E-9980-278647BE7F26}"/>
    <hyperlink ref="C375" r:id="rId2190" display="https://fbref.com/en/country/UKR/Ukraine-Football" xr:uid="{72EE18B3-9E34-4C04-8358-86620AADACFB}"/>
    <hyperlink ref="E375" r:id="rId2191" display="https://fbref.com/en/squads/cd051869/Brentford-Stats" xr:uid="{9D47BA3B-0D49-4614-B9F2-601A91232214}"/>
    <hyperlink ref="AK375" r:id="rId2192" display="https://fbref.com/en/players/907a5d7c/matchlogs/2023-2024/summary/Yehor-Yarmoliuk-Match-Logs" xr:uid="{AD794965-80EE-4892-B582-BB5476FAA29C}"/>
    <hyperlink ref="B195" r:id="rId2193" display="https://fbref.com/en/players/c1fe2a48/Ryan-Yates" xr:uid="{29EA8F55-37DE-4CA1-9E88-FC24F5551BA1}"/>
    <hyperlink ref="C195" r:id="rId2194" display="https://fbref.com/en/country/ENG/England-Football" xr:uid="{7F895E4A-3D70-4AE7-8C77-3E495490A3C3}"/>
    <hyperlink ref="E195" r:id="rId2195" display="https://fbref.com/en/squads/e4a775cb/Nottingham-Forest-Stats" xr:uid="{AEC4067A-F16F-44EC-9612-DD227B7EE781}"/>
    <hyperlink ref="AK195" r:id="rId2196" display="https://fbref.com/en/players/c1fe2a48/matchlogs/2023-2024/summary/Ryan-Yates-Match-Logs" xr:uid="{CB604F72-568B-4B48-A84F-D5540EF53EAC}"/>
    <hyperlink ref="B155" r:id="rId2197" display="https://fbref.com/en/players/be927d03/Ashley-Young" xr:uid="{5D7FCC2F-960F-48E9-ABEC-D4A9C5E09E00}"/>
    <hyperlink ref="C155" r:id="rId2198" display="https://fbref.com/en/country/ENG/England-Football" xr:uid="{1314ECA9-0F9B-48DD-AE75-80AE189C381E}"/>
    <hyperlink ref="E155" r:id="rId2199" display="https://fbref.com/en/squads/d3fd31cc/Everton-Stats" xr:uid="{6FBED4D6-2309-4A18-8A5E-ECBB534B28B5}"/>
    <hyperlink ref="AK155" r:id="rId2200" display="https://fbref.com/en/players/be927d03/matchlogs/2023-2024/summary/Ashley-Young-Match-Logs" xr:uid="{BFE2E534-03B6-4984-A676-8F44B5A0FCC3}"/>
    <hyperlink ref="B10" r:id="rId2201" display="https://fbref.com/en/players/88968486/Illia-Zabarnyi" xr:uid="{3756E059-89A9-49CA-B5E5-9AB278C984AC}"/>
    <hyperlink ref="C10" r:id="rId2202" display="https://fbref.com/en/country/UKR/Ukraine-Football" xr:uid="{DA0CC99F-D979-4E7A-9E41-8FF82BC2D4B2}"/>
    <hyperlink ref="E10" r:id="rId2203" display="https://fbref.com/en/squads/4ba7cbea/Bournemouth-Stats" xr:uid="{B4CF98C4-9ABB-4C73-96B8-77E3BC36BFD8}"/>
    <hyperlink ref="AK10" r:id="rId2204" display="https://fbref.com/en/players/88968486/matchlogs/2023-2024/summary/Illia-Zabarnyi-Match-Logs" xr:uid="{87607176-AB93-4AB0-BCDA-58E348B2C460}"/>
    <hyperlink ref="B340" r:id="rId2205" display="https://fbref.com/en/players/9907b1c8/Nicolo-Zaniolo" xr:uid="{4F70891F-F94B-4317-9AAE-C009C7CA0EDE}"/>
    <hyperlink ref="C340" r:id="rId2206" display="https://fbref.com/en/country/ITA/Italy-Football" xr:uid="{1468E6BD-267B-47FE-AEAC-97175B1C6A32}"/>
    <hyperlink ref="E340" r:id="rId2207" display="https://fbref.com/en/squads/8602292d/Aston-Villa-Stats" xr:uid="{8DB63C4A-B622-4F29-985F-E8FD84EF5A6E}"/>
    <hyperlink ref="AK340" r:id="rId2208" display="https://fbref.com/en/players/9907b1c8/matchlogs/2023-2024/summary/Nicolo-Zaniolo-Match-Logs" xr:uid="{3DF170B7-62A9-408E-BE68-C832F4EE7152}"/>
    <hyperlink ref="B453" r:id="rId2209" display="https://fbref.com/en/players/07d65234/Anass-Zaroury" xr:uid="{447FBB28-BD9D-4EA9-8275-8CB90BB28B85}"/>
    <hyperlink ref="C453" r:id="rId2210" display="https://fbref.com/en/country/MAR/Morocco-Football" xr:uid="{6C6A9108-844D-479B-8630-1A013AA4D455}"/>
    <hyperlink ref="E453" r:id="rId2211" display="https://fbref.com/en/squads/943e8050/Burnley-Stats" xr:uid="{E010D0DB-2AF4-45F3-A9A0-B5204B1845C0}"/>
    <hyperlink ref="AK453" r:id="rId2212" display="https://fbref.com/en/players/07d65234/matchlogs/2023-2024/summary/Anass-Zaroury-Match-Logs" xr:uid="{12E8C763-7C39-4E2C-A802-D43CA14317E7}"/>
    <hyperlink ref="B170" r:id="rId2213" display="https://fbref.com/en/players/51cf8561/Oleksandr-Zinchenko" xr:uid="{8F6D570A-95AC-4D95-9F01-81A2C8167CBB}"/>
    <hyperlink ref="C170" r:id="rId2214" display="https://fbref.com/en/country/UKR/Ukraine-Football" xr:uid="{65902C52-0923-4E0A-A7EE-5FB6CF568BC9}"/>
    <hyperlink ref="E170" r:id="rId2215" display="https://fbref.com/en/squads/18bb7c10/Arsenal-Stats" xr:uid="{37F69765-C9B7-42B4-8391-AA5E3E660331}"/>
    <hyperlink ref="AK170" r:id="rId2216" display="https://fbref.com/en/players/51cf8561/matchlogs/2023-2024/summary/Oleksandr-Zinchenko-Match-Logs" xr:uid="{7EB7F4BE-6E7C-417F-94D3-9F7DDC864B0A}"/>
    <hyperlink ref="B76" r:id="rId2217" display="https://fbref.com/en/players/ce4246f5/Kurt-Zouma" xr:uid="{3FFFAC9E-7C49-42B0-9905-3EA05A84A6D4}"/>
    <hyperlink ref="C76" r:id="rId2218" display="https://fbref.com/en/country/FRA/France-Football" xr:uid="{6F0EA36E-68AE-42CB-86B8-019E2DC10F63}"/>
    <hyperlink ref="E76" r:id="rId2219" display="https://fbref.com/en/squads/7c21e445/West-Ham-United-Stats" xr:uid="{09451812-9305-43E2-B2AC-7EE7BFD6E9C1}"/>
    <hyperlink ref="AK76" r:id="rId2220" display="https://fbref.com/en/players/ce4246f5/matchlogs/2023-2024/summary/Kurt-Zouma-Match-Logs" xr:uid="{510D3594-A21E-4753-85A5-0D308F6C3B5A}"/>
    <hyperlink ref="B47" r:id="rId2221" display="https://fbref.com/en/players/79300479/Martin-Odegaard" xr:uid="{29213910-AF26-4E91-A029-2B9551677EB6}"/>
    <hyperlink ref="C47" r:id="rId2222" display="https://fbref.com/en/country/NOR/Norway-Football" xr:uid="{B0143472-B4AA-41E0-8255-A3A86A9FC3E4}"/>
    <hyperlink ref="E47" r:id="rId2223" display="https://fbref.com/en/squads/18bb7c10/Arsenal-Stats" xr:uid="{2276558C-0337-47B1-998B-6D71CD275176}"/>
    <hyperlink ref="AK47" r:id="rId2224" display="https://fbref.com/en/players/79300479/matchlogs/2023-2024/summary/Martin-Odegaard-Match-Logs" xr:uid="{21322793-4BB7-440A-B5B6-EBF104025C57}"/>
  </hyperlinks>
  <pageMargins left="0.7" right="0.7" top="0.75" bottom="0.75" header="0.3" footer="0.3"/>
  <pageSetup paperSize="9" orientation="portrait" r:id="rId222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sheetPr codeName="Sheet3"/>
  <dimension ref="A1:AD71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" sqref="I2"/>
    </sheetView>
  </sheetViews>
  <sheetFormatPr defaultRowHeight="16.5"/>
  <cols>
    <col min="1" max="1" width="3.5" style="97" bestFit="1" customWidth="1"/>
    <col min="2" max="2" width="26.375" style="97" bestFit="1" customWidth="1"/>
    <col min="3" max="3" width="9" style="97"/>
    <col min="4" max="4" width="5.375" style="97" bestFit="1" customWidth="1"/>
    <col min="5" max="5" width="16.125" style="97" bestFit="1" customWidth="1"/>
    <col min="6" max="6" width="5.875" style="97" bestFit="1" customWidth="1"/>
    <col min="7" max="7" width="4.625" style="97" bestFit="1" customWidth="1"/>
    <col min="8" max="8" width="3.125" style="97" bestFit="1" customWidth="1"/>
    <col min="9" max="9" width="4.875" style="97" bestFit="1" customWidth="1"/>
    <col min="10" max="10" width="6.375" style="97" bestFit="1" customWidth="1"/>
    <col min="11" max="11" width="5.375" style="97" bestFit="1" customWidth="1"/>
    <col min="12" max="12" width="4.375" style="97" bestFit="1" customWidth="1"/>
    <col min="13" max="13" width="5.75" style="97" bestFit="1" customWidth="1"/>
    <col min="14" max="14" width="8.125" style="97" bestFit="1" customWidth="1"/>
    <col min="15" max="15" width="5.875" style="97" bestFit="1" customWidth="1"/>
    <col min="16" max="16" width="4.75" style="97" bestFit="1" customWidth="1"/>
    <col min="17" max="17" width="7.125" style="97" bestFit="1" customWidth="1"/>
    <col min="18" max="18" width="5.875" style="97" bestFit="1" customWidth="1"/>
    <col min="19" max="19" width="4.375" style="97" bestFit="1" customWidth="1"/>
    <col min="20" max="20" width="4" style="97" bestFit="1" customWidth="1"/>
    <col min="21" max="21" width="5.125" style="97" bestFit="1" customWidth="1"/>
    <col min="22" max="22" width="3.75" style="97" bestFit="1" customWidth="1"/>
    <col min="23" max="23" width="5.75" style="97" bestFit="1" customWidth="1"/>
    <col min="24" max="24" width="6.125" style="97" bestFit="1" customWidth="1"/>
    <col min="25" max="25" width="5" style="97" bestFit="1" customWidth="1"/>
    <col min="26" max="26" width="6.125" style="97" bestFit="1" customWidth="1"/>
    <col min="27" max="27" width="5.875" style="97" bestFit="1" customWidth="1"/>
    <col min="28" max="28" width="7.875" style="97" bestFit="1" customWidth="1"/>
    <col min="29" max="29" width="6.125" style="97" bestFit="1" customWidth="1"/>
    <col min="30" max="16384" width="9" style="97"/>
  </cols>
  <sheetData>
    <row r="1" spans="1:30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1"/>
      <c r="L1" s="105"/>
      <c r="M1" s="100" t="s">
        <v>11</v>
      </c>
      <c r="N1" s="101"/>
      <c r="O1" s="105"/>
      <c r="P1" s="100" t="s">
        <v>26</v>
      </c>
      <c r="Q1" s="101"/>
      <c r="R1" s="105"/>
      <c r="S1" s="100" t="s">
        <v>27</v>
      </c>
      <c r="T1" s="101"/>
      <c r="U1" s="101"/>
      <c r="V1" s="101"/>
      <c r="W1" s="101"/>
      <c r="X1" s="105"/>
      <c r="Y1" s="100" t="s">
        <v>28</v>
      </c>
      <c r="Z1" s="101"/>
      <c r="AA1" s="101"/>
      <c r="AB1" s="101"/>
      <c r="AC1" s="102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343</v>
      </c>
      <c r="B3" s="57" t="s">
        <v>2637</v>
      </c>
      <c r="C3" s="58" t="s">
        <v>1843</v>
      </c>
      <c r="D3" s="69" t="s">
        <v>111</v>
      </c>
      <c r="E3" s="58" t="s">
        <v>2599</v>
      </c>
      <c r="F3" s="69" t="s">
        <v>4552</v>
      </c>
      <c r="G3" s="69">
        <v>1992</v>
      </c>
      <c r="H3" s="70">
        <v>28</v>
      </c>
      <c r="I3" s="95">
        <v>2520</v>
      </c>
      <c r="J3" s="71">
        <v>90</v>
      </c>
      <c r="K3" s="71">
        <v>100</v>
      </c>
      <c r="L3" s="71">
        <v>28</v>
      </c>
      <c r="M3" s="70">
        <v>28</v>
      </c>
      <c r="N3" s="71">
        <v>90</v>
      </c>
      <c r="O3" s="71">
        <v>28</v>
      </c>
      <c r="P3" s="59">
        <v>0</v>
      </c>
      <c r="Q3" s="60"/>
      <c r="R3" s="60">
        <v>0</v>
      </c>
      <c r="S3" s="70">
        <v>0.75</v>
      </c>
      <c r="T3" s="71">
        <v>39</v>
      </c>
      <c r="U3" s="71">
        <v>56</v>
      </c>
      <c r="V3" s="77">
        <v>-17</v>
      </c>
      <c r="W3" s="77">
        <v>-0.61</v>
      </c>
      <c r="X3" s="60"/>
      <c r="Y3" s="70">
        <v>33.1</v>
      </c>
      <c r="Z3" s="71">
        <v>56</v>
      </c>
      <c r="AA3" s="77">
        <v>-22.9</v>
      </c>
      <c r="AB3" s="77">
        <v>-0.82</v>
      </c>
      <c r="AC3" s="60"/>
      <c r="AD3" s="63" t="s">
        <v>25</v>
      </c>
    </row>
    <row r="4" spans="1:30" ht="17.25" thickBot="1">
      <c r="A4" s="72">
        <v>354</v>
      </c>
      <c r="B4" s="57" t="s">
        <v>227</v>
      </c>
      <c r="C4" s="58" t="s">
        <v>1811</v>
      </c>
      <c r="D4" s="69" t="s">
        <v>104</v>
      </c>
      <c r="E4" s="58" t="s">
        <v>93</v>
      </c>
      <c r="F4" s="69" t="s">
        <v>4199</v>
      </c>
      <c r="G4" s="69">
        <v>1997</v>
      </c>
      <c r="H4" s="70">
        <v>28</v>
      </c>
      <c r="I4" s="95">
        <v>2520</v>
      </c>
      <c r="J4" s="71">
        <v>90</v>
      </c>
      <c r="K4" s="71">
        <v>100</v>
      </c>
      <c r="L4" s="71">
        <v>28</v>
      </c>
      <c r="M4" s="70">
        <v>28</v>
      </c>
      <c r="N4" s="71">
        <v>90</v>
      </c>
      <c r="O4" s="71">
        <v>28</v>
      </c>
      <c r="P4" s="59">
        <v>0</v>
      </c>
      <c r="Q4" s="60"/>
      <c r="R4" s="60">
        <v>0</v>
      </c>
      <c r="S4" s="70">
        <v>1.46</v>
      </c>
      <c r="T4" s="71">
        <v>42</v>
      </c>
      <c r="U4" s="71">
        <v>44</v>
      </c>
      <c r="V4" s="77">
        <v>-2</v>
      </c>
      <c r="W4" s="77">
        <v>-7.0000000000000007E-2</v>
      </c>
      <c r="X4" s="60"/>
      <c r="Y4" s="70">
        <v>37.6</v>
      </c>
      <c r="Z4" s="71">
        <v>47.9</v>
      </c>
      <c r="AA4" s="77">
        <v>-10.3</v>
      </c>
      <c r="AB4" s="77">
        <v>-0.37</v>
      </c>
      <c r="AC4" s="60"/>
      <c r="AD4" s="63" t="s">
        <v>25</v>
      </c>
    </row>
    <row r="5" spans="1:30" ht="17.25" thickBot="1">
      <c r="A5" s="72">
        <v>378</v>
      </c>
      <c r="B5" s="57" t="s">
        <v>76</v>
      </c>
      <c r="C5" s="58" t="s">
        <v>1835</v>
      </c>
      <c r="D5" s="69" t="s">
        <v>111</v>
      </c>
      <c r="E5" s="58" t="s">
        <v>75</v>
      </c>
      <c r="F5" s="69" t="s">
        <v>4573</v>
      </c>
      <c r="G5" s="69">
        <v>1992</v>
      </c>
      <c r="H5" s="70">
        <v>28</v>
      </c>
      <c r="I5" s="95">
        <v>2520</v>
      </c>
      <c r="J5" s="71">
        <v>90</v>
      </c>
      <c r="K5" s="71">
        <v>100</v>
      </c>
      <c r="L5" s="71">
        <v>28</v>
      </c>
      <c r="M5" s="70">
        <v>28</v>
      </c>
      <c r="N5" s="71">
        <v>90</v>
      </c>
      <c r="O5" s="71">
        <v>28</v>
      </c>
      <c r="P5" s="59">
        <v>0</v>
      </c>
      <c r="Q5" s="60"/>
      <c r="R5" s="60">
        <v>0</v>
      </c>
      <c r="S5" s="70">
        <v>1.25</v>
      </c>
      <c r="T5" s="71">
        <v>40</v>
      </c>
      <c r="U5" s="71">
        <v>44</v>
      </c>
      <c r="V5" s="77">
        <v>-4</v>
      </c>
      <c r="W5" s="77">
        <v>-0.14000000000000001</v>
      </c>
      <c r="X5" s="60"/>
      <c r="Y5" s="70">
        <v>36.6</v>
      </c>
      <c r="Z5" s="71">
        <v>47.4</v>
      </c>
      <c r="AA5" s="77">
        <v>-10.8</v>
      </c>
      <c r="AB5" s="77">
        <v>-0.39</v>
      </c>
      <c r="AC5" s="60"/>
      <c r="AD5" s="63" t="s">
        <v>25</v>
      </c>
    </row>
    <row r="6" spans="1:30" ht="17.25" thickBot="1">
      <c r="A6" s="72">
        <v>498</v>
      </c>
      <c r="B6" s="57" t="s">
        <v>2651</v>
      </c>
      <c r="C6" s="58" t="s">
        <v>1859</v>
      </c>
      <c r="D6" s="69" t="s">
        <v>111</v>
      </c>
      <c r="E6" s="58" t="s">
        <v>69</v>
      </c>
      <c r="F6" s="69" t="s">
        <v>4651</v>
      </c>
      <c r="G6" s="69">
        <v>1996</v>
      </c>
      <c r="H6" s="70">
        <v>28</v>
      </c>
      <c r="I6" s="95">
        <v>2520</v>
      </c>
      <c r="J6" s="71">
        <v>90</v>
      </c>
      <c r="K6" s="71">
        <v>100</v>
      </c>
      <c r="L6" s="71">
        <v>28</v>
      </c>
      <c r="M6" s="70">
        <v>28</v>
      </c>
      <c r="N6" s="71">
        <v>90</v>
      </c>
      <c r="O6" s="71">
        <v>28</v>
      </c>
      <c r="P6" s="59">
        <v>0</v>
      </c>
      <c r="Q6" s="60"/>
      <c r="R6" s="60">
        <v>0</v>
      </c>
      <c r="S6" s="70">
        <v>1.68</v>
      </c>
      <c r="T6" s="71">
        <v>39</v>
      </c>
      <c r="U6" s="71">
        <v>39</v>
      </c>
      <c r="V6" s="60">
        <v>0</v>
      </c>
      <c r="W6" s="60">
        <v>0</v>
      </c>
      <c r="X6" s="60"/>
      <c r="Y6" s="70">
        <v>43.3</v>
      </c>
      <c r="Z6" s="71">
        <v>47.4</v>
      </c>
      <c r="AA6" s="77">
        <v>-4.2</v>
      </c>
      <c r="AB6" s="77">
        <v>-0.15</v>
      </c>
      <c r="AC6" s="60"/>
      <c r="AD6" s="63" t="s">
        <v>25</v>
      </c>
    </row>
    <row r="7" spans="1:30" ht="17.25" thickBot="1">
      <c r="A7" s="72">
        <v>531</v>
      </c>
      <c r="B7" s="57" t="s">
        <v>97</v>
      </c>
      <c r="C7" s="58" t="s">
        <v>1811</v>
      </c>
      <c r="D7" s="69" t="s">
        <v>111</v>
      </c>
      <c r="E7" s="58" t="s">
        <v>96</v>
      </c>
      <c r="F7" s="69" t="s">
        <v>4671</v>
      </c>
      <c r="G7" s="69">
        <v>1994</v>
      </c>
      <c r="H7" s="70">
        <v>28</v>
      </c>
      <c r="I7" s="95">
        <v>2520</v>
      </c>
      <c r="J7" s="71">
        <v>90</v>
      </c>
      <c r="K7" s="71">
        <v>100</v>
      </c>
      <c r="L7" s="71">
        <v>28</v>
      </c>
      <c r="M7" s="70">
        <v>28</v>
      </c>
      <c r="N7" s="71">
        <v>90</v>
      </c>
      <c r="O7" s="71">
        <v>28</v>
      </c>
      <c r="P7" s="59">
        <v>0</v>
      </c>
      <c r="Q7" s="60"/>
      <c r="R7" s="60">
        <v>0</v>
      </c>
      <c r="S7" s="70">
        <v>1.1100000000000001</v>
      </c>
      <c r="T7" s="71">
        <v>29</v>
      </c>
      <c r="U7" s="71">
        <v>39</v>
      </c>
      <c r="V7" s="77">
        <v>-10</v>
      </c>
      <c r="W7" s="77">
        <v>-0.36</v>
      </c>
      <c r="X7" s="60"/>
      <c r="Y7" s="70">
        <v>42.3</v>
      </c>
      <c r="Z7" s="71">
        <v>39.799999999999997</v>
      </c>
      <c r="AA7" s="78">
        <v>2.6</v>
      </c>
      <c r="AB7" s="78">
        <v>0.09</v>
      </c>
      <c r="AC7" s="60"/>
      <c r="AD7" s="63" t="s">
        <v>25</v>
      </c>
    </row>
    <row r="8" spans="1:30" ht="17.25" thickBot="1">
      <c r="A8" s="72">
        <v>581</v>
      </c>
      <c r="B8" s="57" t="s">
        <v>312</v>
      </c>
      <c r="C8" s="58" t="s">
        <v>1813</v>
      </c>
      <c r="D8" s="69" t="s">
        <v>104</v>
      </c>
      <c r="E8" s="58" t="s">
        <v>63</v>
      </c>
      <c r="F8" s="69" t="s">
        <v>4701</v>
      </c>
      <c r="G8" s="69">
        <v>2001</v>
      </c>
      <c r="H8" s="70">
        <v>28</v>
      </c>
      <c r="I8" s="95">
        <v>2520</v>
      </c>
      <c r="J8" s="71">
        <v>90</v>
      </c>
      <c r="K8" s="71">
        <v>100</v>
      </c>
      <c r="L8" s="71">
        <v>28</v>
      </c>
      <c r="M8" s="70">
        <v>28</v>
      </c>
      <c r="N8" s="71">
        <v>90</v>
      </c>
      <c r="O8" s="71">
        <v>28</v>
      </c>
      <c r="P8" s="59">
        <v>0</v>
      </c>
      <c r="Q8" s="60"/>
      <c r="R8" s="60">
        <v>0</v>
      </c>
      <c r="S8" s="70">
        <v>2.29</v>
      </c>
      <c r="T8" s="71">
        <v>70</v>
      </c>
      <c r="U8" s="71">
        <v>24</v>
      </c>
      <c r="V8" s="78">
        <v>46</v>
      </c>
      <c r="W8" s="78">
        <v>1.64</v>
      </c>
      <c r="X8" s="60"/>
      <c r="Y8" s="70">
        <v>56.6</v>
      </c>
      <c r="Z8" s="71">
        <v>19.399999999999999</v>
      </c>
      <c r="AA8" s="78">
        <v>37.200000000000003</v>
      </c>
      <c r="AB8" s="78">
        <v>1.33</v>
      </c>
      <c r="AC8" s="60"/>
      <c r="AD8" s="63" t="s">
        <v>25</v>
      </c>
    </row>
    <row r="9" spans="1:30" ht="17.25" thickBot="1">
      <c r="A9" s="72">
        <v>648</v>
      </c>
      <c r="B9" s="57" t="s">
        <v>2663</v>
      </c>
      <c r="C9" s="58" t="s">
        <v>1811</v>
      </c>
      <c r="D9" s="69" t="s">
        <v>111</v>
      </c>
      <c r="E9" s="58" t="s">
        <v>2342</v>
      </c>
      <c r="F9" s="69" t="s">
        <v>4228</v>
      </c>
      <c r="G9" s="69">
        <v>2002</v>
      </c>
      <c r="H9" s="70">
        <v>28</v>
      </c>
      <c r="I9" s="95">
        <v>2520</v>
      </c>
      <c r="J9" s="71">
        <v>90</v>
      </c>
      <c r="K9" s="71">
        <v>100</v>
      </c>
      <c r="L9" s="71">
        <v>28</v>
      </c>
      <c r="M9" s="70">
        <v>28</v>
      </c>
      <c r="N9" s="71">
        <v>90</v>
      </c>
      <c r="O9" s="71">
        <v>28</v>
      </c>
      <c r="P9" s="59">
        <v>0</v>
      </c>
      <c r="Q9" s="60"/>
      <c r="R9" s="60">
        <v>0</v>
      </c>
      <c r="S9" s="70">
        <v>0.5</v>
      </c>
      <c r="T9" s="71">
        <v>27</v>
      </c>
      <c r="U9" s="71">
        <v>62</v>
      </c>
      <c r="V9" s="77">
        <v>-35</v>
      </c>
      <c r="W9" s="77">
        <v>-1.25</v>
      </c>
      <c r="X9" s="60"/>
      <c r="Y9" s="70">
        <v>25.6</v>
      </c>
      <c r="Z9" s="71">
        <v>49.4</v>
      </c>
      <c r="AA9" s="77">
        <v>-23.8</v>
      </c>
      <c r="AB9" s="77">
        <v>-0.85</v>
      </c>
      <c r="AC9" s="60"/>
      <c r="AD9" s="63" t="s">
        <v>25</v>
      </c>
    </row>
    <row r="10" spans="1:30" ht="17.25" thickBot="1">
      <c r="A10" s="72">
        <v>708</v>
      </c>
      <c r="B10" s="57" t="s">
        <v>1787</v>
      </c>
      <c r="C10" s="58" t="s">
        <v>1861</v>
      </c>
      <c r="D10" s="69" t="s">
        <v>104</v>
      </c>
      <c r="E10" s="58" t="s">
        <v>95</v>
      </c>
      <c r="F10" s="69" t="s">
        <v>4788</v>
      </c>
      <c r="G10" s="69">
        <v>2002</v>
      </c>
      <c r="H10" s="70">
        <v>28</v>
      </c>
      <c r="I10" s="95">
        <v>2520</v>
      </c>
      <c r="J10" s="71">
        <v>90</v>
      </c>
      <c r="K10" s="71">
        <v>100</v>
      </c>
      <c r="L10" s="71">
        <v>28</v>
      </c>
      <c r="M10" s="70">
        <v>28</v>
      </c>
      <c r="N10" s="71">
        <v>90</v>
      </c>
      <c r="O10" s="71">
        <v>28</v>
      </c>
      <c r="P10" s="59">
        <v>0</v>
      </c>
      <c r="Q10" s="60"/>
      <c r="R10" s="60">
        <v>0</v>
      </c>
      <c r="S10" s="70">
        <v>1.25</v>
      </c>
      <c r="T10" s="71">
        <v>38</v>
      </c>
      <c r="U10" s="71">
        <v>50</v>
      </c>
      <c r="V10" s="77">
        <v>-12</v>
      </c>
      <c r="W10" s="77">
        <v>-0.43</v>
      </c>
      <c r="X10" s="60"/>
      <c r="Y10" s="70">
        <v>40.799999999999997</v>
      </c>
      <c r="Z10" s="71">
        <v>43.2</v>
      </c>
      <c r="AA10" s="77">
        <v>-2.4</v>
      </c>
      <c r="AB10" s="77">
        <v>-0.09</v>
      </c>
      <c r="AC10" s="60"/>
      <c r="AD10" s="63" t="s">
        <v>25</v>
      </c>
    </row>
    <row r="11" spans="1:30" ht="17.25" thickBot="1">
      <c r="A11" s="72">
        <v>31</v>
      </c>
      <c r="B11" s="57" t="s">
        <v>114</v>
      </c>
      <c r="C11" s="58" t="s">
        <v>1824</v>
      </c>
      <c r="D11" s="69" t="s">
        <v>104</v>
      </c>
      <c r="E11" s="58" t="s">
        <v>85</v>
      </c>
      <c r="F11" s="69" t="s">
        <v>4335</v>
      </c>
      <c r="G11" s="69">
        <v>1996</v>
      </c>
      <c r="H11" s="70">
        <v>28</v>
      </c>
      <c r="I11" s="95">
        <v>2519</v>
      </c>
      <c r="J11" s="71">
        <v>90</v>
      </c>
      <c r="K11" s="71">
        <v>100</v>
      </c>
      <c r="L11" s="71">
        <v>28</v>
      </c>
      <c r="M11" s="70">
        <v>28</v>
      </c>
      <c r="N11" s="71">
        <v>90</v>
      </c>
      <c r="O11" s="71">
        <v>27</v>
      </c>
      <c r="P11" s="59">
        <v>0</v>
      </c>
      <c r="Q11" s="60"/>
      <c r="R11" s="60">
        <v>0</v>
      </c>
      <c r="S11" s="70">
        <v>1.04</v>
      </c>
      <c r="T11" s="71">
        <v>33</v>
      </c>
      <c r="U11" s="71">
        <v>48</v>
      </c>
      <c r="V11" s="77">
        <v>-15</v>
      </c>
      <c r="W11" s="77">
        <v>-0.54</v>
      </c>
      <c r="X11" s="77">
        <v>-0.54</v>
      </c>
      <c r="Y11" s="70">
        <v>33.1</v>
      </c>
      <c r="Z11" s="71">
        <v>39.9</v>
      </c>
      <c r="AA11" s="77">
        <v>-6.9</v>
      </c>
      <c r="AB11" s="77">
        <v>-0.24</v>
      </c>
      <c r="AC11" s="77">
        <v>-0.24</v>
      </c>
      <c r="AD11" s="63" t="s">
        <v>25</v>
      </c>
    </row>
    <row r="12" spans="1:30" ht="17.25" thickBot="1">
      <c r="A12" s="72">
        <v>632</v>
      </c>
      <c r="B12" s="57" t="s">
        <v>332</v>
      </c>
      <c r="C12" s="58" t="s">
        <v>1811</v>
      </c>
      <c r="D12" s="69" t="s">
        <v>104</v>
      </c>
      <c r="E12" s="58" t="s">
        <v>96</v>
      </c>
      <c r="F12" s="69" t="s">
        <v>4733</v>
      </c>
      <c r="G12" s="69">
        <v>1992</v>
      </c>
      <c r="H12" s="70">
        <v>28</v>
      </c>
      <c r="I12" s="95">
        <v>2519</v>
      </c>
      <c r="J12" s="71">
        <v>90</v>
      </c>
      <c r="K12" s="71">
        <v>100</v>
      </c>
      <c r="L12" s="71">
        <v>28</v>
      </c>
      <c r="M12" s="70">
        <v>28</v>
      </c>
      <c r="N12" s="71">
        <v>90</v>
      </c>
      <c r="O12" s="71">
        <v>27</v>
      </c>
      <c r="P12" s="59">
        <v>0</v>
      </c>
      <c r="Q12" s="60"/>
      <c r="R12" s="60">
        <v>0</v>
      </c>
      <c r="S12" s="70">
        <v>1.1100000000000001</v>
      </c>
      <c r="T12" s="71">
        <v>29</v>
      </c>
      <c r="U12" s="71">
        <v>39</v>
      </c>
      <c r="V12" s="77">
        <v>-10</v>
      </c>
      <c r="W12" s="77">
        <v>-0.36</v>
      </c>
      <c r="X12" s="77">
        <v>-0.36</v>
      </c>
      <c r="Y12" s="70">
        <v>42.3</v>
      </c>
      <c r="Z12" s="71">
        <v>39.4</v>
      </c>
      <c r="AA12" s="78">
        <v>2.9</v>
      </c>
      <c r="AB12" s="78">
        <v>0.1</v>
      </c>
      <c r="AC12" s="78">
        <v>29.96</v>
      </c>
      <c r="AD12" s="63" t="s">
        <v>25</v>
      </c>
    </row>
    <row r="13" spans="1:30" ht="17.25" thickBot="1">
      <c r="A13" s="72">
        <v>617</v>
      </c>
      <c r="B13" s="57" t="s">
        <v>326</v>
      </c>
      <c r="C13" s="58" t="s">
        <v>1811</v>
      </c>
      <c r="D13" s="69" t="s">
        <v>102</v>
      </c>
      <c r="E13" s="58" t="s">
        <v>95</v>
      </c>
      <c r="F13" s="69" t="s">
        <v>4725</v>
      </c>
      <c r="G13" s="69">
        <v>1997</v>
      </c>
      <c r="H13" s="70">
        <v>28</v>
      </c>
      <c r="I13" s="95">
        <v>2494</v>
      </c>
      <c r="J13" s="71">
        <v>89</v>
      </c>
      <c r="K13" s="71">
        <v>99</v>
      </c>
      <c r="L13" s="71">
        <v>27.7</v>
      </c>
      <c r="M13" s="70">
        <v>28</v>
      </c>
      <c r="N13" s="71">
        <v>89</v>
      </c>
      <c r="O13" s="71">
        <v>22</v>
      </c>
      <c r="P13" s="59">
        <v>0</v>
      </c>
      <c r="Q13" s="60"/>
      <c r="R13" s="60">
        <v>0</v>
      </c>
      <c r="S13" s="70">
        <v>1.25</v>
      </c>
      <c r="T13" s="71">
        <v>37</v>
      </c>
      <c r="U13" s="71">
        <v>47</v>
      </c>
      <c r="V13" s="77">
        <v>-10</v>
      </c>
      <c r="W13" s="77">
        <v>-0.36</v>
      </c>
      <c r="X13" s="78">
        <v>3.1</v>
      </c>
      <c r="Y13" s="70">
        <v>39.200000000000003</v>
      </c>
      <c r="Z13" s="71">
        <v>41.6</v>
      </c>
      <c r="AA13" s="77">
        <v>-2.4</v>
      </c>
      <c r="AB13" s="77">
        <v>-0.09</v>
      </c>
      <c r="AC13" s="77">
        <v>-0.02</v>
      </c>
      <c r="AD13" s="63" t="s">
        <v>25</v>
      </c>
    </row>
    <row r="14" spans="1:30" ht="17.25" thickBot="1">
      <c r="A14" s="72">
        <v>684</v>
      </c>
      <c r="B14" s="57" t="s">
        <v>349</v>
      </c>
      <c r="C14" s="58" t="s">
        <v>1811</v>
      </c>
      <c r="D14" s="69" t="s">
        <v>102</v>
      </c>
      <c r="E14" s="58" t="s">
        <v>83</v>
      </c>
      <c r="F14" s="69" t="s">
        <v>4771</v>
      </c>
      <c r="G14" s="69">
        <v>1995</v>
      </c>
      <c r="H14" s="70">
        <v>28</v>
      </c>
      <c r="I14" s="95">
        <v>2475</v>
      </c>
      <c r="J14" s="71">
        <v>88</v>
      </c>
      <c r="K14" s="71">
        <v>98.2</v>
      </c>
      <c r="L14" s="71">
        <v>27.5</v>
      </c>
      <c r="M14" s="70">
        <v>28</v>
      </c>
      <c r="N14" s="71">
        <v>88</v>
      </c>
      <c r="O14" s="71">
        <v>20</v>
      </c>
      <c r="P14" s="59">
        <v>0</v>
      </c>
      <c r="Q14" s="60"/>
      <c r="R14" s="60">
        <v>0</v>
      </c>
      <c r="S14" s="70">
        <v>1.96</v>
      </c>
      <c r="T14" s="71">
        <v>57</v>
      </c>
      <c r="U14" s="71">
        <v>41</v>
      </c>
      <c r="V14" s="78">
        <v>16</v>
      </c>
      <c r="W14" s="78">
        <v>0.57999999999999996</v>
      </c>
      <c r="X14" s="77">
        <v>-3.42</v>
      </c>
      <c r="Y14" s="70">
        <v>49.6</v>
      </c>
      <c r="Z14" s="71">
        <v>39.1</v>
      </c>
      <c r="AA14" s="78">
        <v>10.5</v>
      </c>
      <c r="AB14" s="78">
        <v>0.38</v>
      </c>
      <c r="AC14" s="77">
        <v>-0.98</v>
      </c>
      <c r="AD14" s="63" t="s">
        <v>25</v>
      </c>
    </row>
    <row r="15" spans="1:30" ht="17.25" thickBot="1">
      <c r="A15" s="72">
        <v>598</v>
      </c>
      <c r="B15" s="57" t="s">
        <v>317</v>
      </c>
      <c r="C15" s="58" t="s">
        <v>1816</v>
      </c>
      <c r="D15" s="69" t="s">
        <v>104</v>
      </c>
      <c r="E15" s="58" t="s">
        <v>67</v>
      </c>
      <c r="F15" s="69" t="s">
        <v>4544</v>
      </c>
      <c r="G15" s="69">
        <v>1991</v>
      </c>
      <c r="H15" s="70">
        <v>28</v>
      </c>
      <c r="I15" s="95">
        <v>2443</v>
      </c>
      <c r="J15" s="71">
        <v>87</v>
      </c>
      <c r="K15" s="71">
        <v>96.9</v>
      </c>
      <c r="L15" s="71">
        <v>27.1</v>
      </c>
      <c r="M15" s="70">
        <v>28</v>
      </c>
      <c r="N15" s="71">
        <v>87</v>
      </c>
      <c r="O15" s="71">
        <v>27</v>
      </c>
      <c r="P15" s="59">
        <v>0</v>
      </c>
      <c r="Q15" s="60"/>
      <c r="R15" s="60">
        <v>0</v>
      </c>
      <c r="S15" s="70">
        <v>1.43</v>
      </c>
      <c r="T15" s="71">
        <v>56</v>
      </c>
      <c r="U15" s="71">
        <v>48</v>
      </c>
      <c r="V15" s="78">
        <v>8</v>
      </c>
      <c r="W15" s="78">
        <v>0.28999999999999998</v>
      </c>
      <c r="X15" s="77">
        <v>-3.21</v>
      </c>
      <c r="Y15" s="70">
        <v>47.7</v>
      </c>
      <c r="Z15" s="71">
        <v>48.9</v>
      </c>
      <c r="AA15" s="77">
        <v>-1.2</v>
      </c>
      <c r="AB15" s="77">
        <v>-0.05</v>
      </c>
      <c r="AC15" s="77">
        <v>-3.77</v>
      </c>
      <c r="AD15" s="63" t="s">
        <v>25</v>
      </c>
    </row>
    <row r="16" spans="1:30" ht="17.25" thickBot="1">
      <c r="A16" s="72">
        <v>223</v>
      </c>
      <c r="B16" s="57" t="s">
        <v>179</v>
      </c>
      <c r="C16" s="58" t="s">
        <v>1840</v>
      </c>
      <c r="D16" s="69" t="s">
        <v>1809</v>
      </c>
      <c r="E16" s="58" t="s">
        <v>69</v>
      </c>
      <c r="F16" s="69" t="s">
        <v>4476</v>
      </c>
      <c r="G16" s="69">
        <v>1994</v>
      </c>
      <c r="H16" s="70">
        <v>27</v>
      </c>
      <c r="I16" s="95">
        <v>2430</v>
      </c>
      <c r="J16" s="71">
        <v>90</v>
      </c>
      <c r="K16" s="71">
        <v>96.4</v>
      </c>
      <c r="L16" s="71">
        <v>27</v>
      </c>
      <c r="M16" s="70">
        <v>27</v>
      </c>
      <c r="N16" s="71">
        <v>90</v>
      </c>
      <c r="O16" s="71">
        <v>27</v>
      </c>
      <c r="P16" s="59">
        <v>0</v>
      </c>
      <c r="Q16" s="60"/>
      <c r="R16" s="60">
        <v>0</v>
      </c>
      <c r="S16" s="70">
        <v>1.7</v>
      </c>
      <c r="T16" s="71">
        <v>39</v>
      </c>
      <c r="U16" s="71">
        <v>39</v>
      </c>
      <c r="V16" s="60">
        <v>0</v>
      </c>
      <c r="W16" s="60">
        <v>0</v>
      </c>
      <c r="X16" s="60">
        <v>0</v>
      </c>
      <c r="Y16" s="70">
        <v>42.5</v>
      </c>
      <c r="Z16" s="71">
        <v>45.1</v>
      </c>
      <c r="AA16" s="77">
        <v>-2.6</v>
      </c>
      <c r="AB16" s="77">
        <v>-0.1</v>
      </c>
      <c r="AC16" s="78">
        <v>1.45</v>
      </c>
      <c r="AD16" s="63" t="s">
        <v>25</v>
      </c>
    </row>
    <row r="17" spans="1:30" ht="17.25" thickBot="1">
      <c r="A17" s="72">
        <v>409</v>
      </c>
      <c r="B17" s="57" t="s">
        <v>84</v>
      </c>
      <c r="C17" s="58" t="s">
        <v>1820</v>
      </c>
      <c r="D17" s="69" t="s">
        <v>111</v>
      </c>
      <c r="E17" s="58" t="s">
        <v>83</v>
      </c>
      <c r="F17" s="69" t="s">
        <v>4594</v>
      </c>
      <c r="G17" s="69">
        <v>1992</v>
      </c>
      <c r="H17" s="70">
        <v>27</v>
      </c>
      <c r="I17" s="95">
        <v>2430</v>
      </c>
      <c r="J17" s="71">
        <v>90</v>
      </c>
      <c r="K17" s="71">
        <v>96.4</v>
      </c>
      <c r="L17" s="71">
        <v>27</v>
      </c>
      <c r="M17" s="70">
        <v>27</v>
      </c>
      <c r="N17" s="71">
        <v>90</v>
      </c>
      <c r="O17" s="71">
        <v>27</v>
      </c>
      <c r="P17" s="59">
        <v>0</v>
      </c>
      <c r="Q17" s="60"/>
      <c r="R17" s="60">
        <v>0</v>
      </c>
      <c r="S17" s="70">
        <v>1.93</v>
      </c>
      <c r="T17" s="71">
        <v>56</v>
      </c>
      <c r="U17" s="71">
        <v>40</v>
      </c>
      <c r="V17" s="78">
        <v>16</v>
      </c>
      <c r="W17" s="78">
        <v>0.59</v>
      </c>
      <c r="X17" s="77">
        <v>-1.41</v>
      </c>
      <c r="Y17" s="70">
        <v>48.5</v>
      </c>
      <c r="Z17" s="71">
        <v>39.200000000000003</v>
      </c>
      <c r="AA17" s="78">
        <v>9.4</v>
      </c>
      <c r="AB17" s="78">
        <v>0.35</v>
      </c>
      <c r="AC17" s="77">
        <v>-1.43</v>
      </c>
      <c r="AD17" s="63" t="s">
        <v>25</v>
      </c>
    </row>
    <row r="18" spans="1:30" ht="17.25" thickBot="1">
      <c r="A18" s="72">
        <v>670</v>
      </c>
      <c r="B18" s="57" t="s">
        <v>2667</v>
      </c>
      <c r="C18" s="58" t="s">
        <v>1851</v>
      </c>
      <c r="D18" s="69" t="s">
        <v>111</v>
      </c>
      <c r="E18" s="58" t="s">
        <v>71</v>
      </c>
      <c r="F18" s="69" t="s">
        <v>4761</v>
      </c>
      <c r="G18" s="69">
        <v>1996</v>
      </c>
      <c r="H18" s="70">
        <v>27</v>
      </c>
      <c r="I18" s="95">
        <v>2430</v>
      </c>
      <c r="J18" s="71">
        <v>90</v>
      </c>
      <c r="K18" s="71">
        <v>100</v>
      </c>
      <c r="L18" s="71">
        <v>27</v>
      </c>
      <c r="M18" s="70">
        <v>27</v>
      </c>
      <c r="N18" s="71">
        <v>90</v>
      </c>
      <c r="O18" s="71">
        <v>27</v>
      </c>
      <c r="P18" s="59">
        <v>0</v>
      </c>
      <c r="Q18" s="60"/>
      <c r="R18" s="60">
        <v>0</v>
      </c>
      <c r="S18" s="70">
        <v>1.96</v>
      </c>
      <c r="T18" s="71">
        <v>59</v>
      </c>
      <c r="U18" s="71">
        <v>39</v>
      </c>
      <c r="V18" s="78">
        <v>20</v>
      </c>
      <c r="W18" s="78">
        <v>0.74</v>
      </c>
      <c r="X18" s="60"/>
      <c r="Y18" s="70">
        <v>47</v>
      </c>
      <c r="Z18" s="71">
        <v>43.8</v>
      </c>
      <c r="AA18" s="78">
        <v>3.2</v>
      </c>
      <c r="AB18" s="78">
        <v>0.12</v>
      </c>
      <c r="AC18" s="60"/>
      <c r="AD18" s="63" t="s">
        <v>25</v>
      </c>
    </row>
    <row r="19" spans="1:30" ht="17.25" thickBot="1">
      <c r="A19" s="72">
        <v>89</v>
      </c>
      <c r="B19" s="57" t="s">
        <v>132</v>
      </c>
      <c r="C19" s="58" t="s">
        <v>1811</v>
      </c>
      <c r="D19" s="69" t="s">
        <v>102</v>
      </c>
      <c r="E19" s="58" t="s">
        <v>91</v>
      </c>
      <c r="F19" s="69" t="s">
        <v>4373</v>
      </c>
      <c r="G19" s="69">
        <v>1996</v>
      </c>
      <c r="H19" s="70">
        <v>27</v>
      </c>
      <c r="I19" s="95">
        <v>2426</v>
      </c>
      <c r="J19" s="71">
        <v>90</v>
      </c>
      <c r="K19" s="71">
        <v>96.3</v>
      </c>
      <c r="L19" s="71">
        <v>27</v>
      </c>
      <c r="M19" s="70">
        <v>27</v>
      </c>
      <c r="N19" s="71">
        <v>90</v>
      </c>
      <c r="O19" s="71">
        <v>25</v>
      </c>
      <c r="P19" s="59">
        <v>0</v>
      </c>
      <c r="Q19" s="60"/>
      <c r="R19" s="60">
        <v>0</v>
      </c>
      <c r="S19" s="70">
        <v>1.48</v>
      </c>
      <c r="T19" s="71">
        <v>43</v>
      </c>
      <c r="U19" s="71">
        <v>48</v>
      </c>
      <c r="V19" s="77">
        <v>-5</v>
      </c>
      <c r="W19" s="77">
        <v>-0.19</v>
      </c>
      <c r="X19" s="77">
        <v>-1.1399999999999999</v>
      </c>
      <c r="Y19" s="70">
        <v>38.1</v>
      </c>
      <c r="Z19" s="71">
        <v>48.8</v>
      </c>
      <c r="AA19" s="77">
        <v>-10.7</v>
      </c>
      <c r="AB19" s="77">
        <v>-0.4</v>
      </c>
      <c r="AC19" s="78">
        <v>0.17</v>
      </c>
      <c r="AD19" s="63" t="s">
        <v>25</v>
      </c>
    </row>
    <row r="20" spans="1:30" ht="17.25" thickBot="1">
      <c r="A20" s="72">
        <v>558</v>
      </c>
      <c r="B20" s="57" t="s">
        <v>298</v>
      </c>
      <c r="C20" s="58" t="s">
        <v>1811</v>
      </c>
      <c r="D20" s="69" t="s">
        <v>103</v>
      </c>
      <c r="E20" s="58" t="s">
        <v>63</v>
      </c>
      <c r="F20" s="69" t="s">
        <v>4462</v>
      </c>
      <c r="G20" s="69">
        <v>1999</v>
      </c>
      <c r="H20" s="70">
        <v>28</v>
      </c>
      <c r="I20" s="95">
        <v>2391</v>
      </c>
      <c r="J20" s="71">
        <v>85</v>
      </c>
      <c r="K20" s="71">
        <v>94.9</v>
      </c>
      <c r="L20" s="71">
        <v>26.6</v>
      </c>
      <c r="M20" s="70">
        <v>28</v>
      </c>
      <c r="N20" s="71">
        <v>85</v>
      </c>
      <c r="O20" s="71">
        <v>20</v>
      </c>
      <c r="P20" s="59">
        <v>0</v>
      </c>
      <c r="Q20" s="60"/>
      <c r="R20" s="60">
        <v>0</v>
      </c>
      <c r="S20" s="70">
        <v>2.29</v>
      </c>
      <c r="T20" s="71">
        <v>65</v>
      </c>
      <c r="U20" s="71">
        <v>23</v>
      </c>
      <c r="V20" s="78">
        <v>42</v>
      </c>
      <c r="W20" s="78">
        <v>1.58</v>
      </c>
      <c r="X20" s="77">
        <v>-1.21</v>
      </c>
      <c r="Y20" s="70">
        <v>52.7</v>
      </c>
      <c r="Z20" s="71">
        <v>18.100000000000001</v>
      </c>
      <c r="AA20" s="78">
        <v>34.6</v>
      </c>
      <c r="AB20" s="78">
        <v>1.3</v>
      </c>
      <c r="AC20" s="77">
        <v>-0.48</v>
      </c>
      <c r="AD20" s="63" t="s">
        <v>25</v>
      </c>
    </row>
    <row r="21" spans="1:30" ht="17.25" thickBot="1">
      <c r="A21" s="72">
        <v>226</v>
      </c>
      <c r="B21" s="57" t="s">
        <v>2626</v>
      </c>
      <c r="C21" s="58" t="s">
        <v>1817</v>
      </c>
      <c r="D21" s="69" t="s">
        <v>111</v>
      </c>
      <c r="E21" s="58" t="s">
        <v>77</v>
      </c>
      <c r="F21" s="69" t="s">
        <v>4479</v>
      </c>
      <c r="G21" s="69">
        <v>1993</v>
      </c>
      <c r="H21" s="70">
        <v>27</v>
      </c>
      <c r="I21" s="95">
        <v>2385</v>
      </c>
      <c r="J21" s="71">
        <v>88</v>
      </c>
      <c r="K21" s="71">
        <v>94.6</v>
      </c>
      <c r="L21" s="71">
        <v>26.5</v>
      </c>
      <c r="M21" s="70">
        <v>27</v>
      </c>
      <c r="N21" s="71">
        <v>88</v>
      </c>
      <c r="O21" s="71">
        <v>26</v>
      </c>
      <c r="P21" s="59">
        <v>0</v>
      </c>
      <c r="Q21" s="60"/>
      <c r="R21" s="60">
        <v>0</v>
      </c>
      <c r="S21" s="70">
        <v>0.96</v>
      </c>
      <c r="T21" s="71">
        <v>37</v>
      </c>
      <c r="U21" s="71">
        <v>50</v>
      </c>
      <c r="V21" s="77">
        <v>-13</v>
      </c>
      <c r="W21" s="77">
        <v>-0.49</v>
      </c>
      <c r="X21" s="77">
        <v>-1.1599999999999999</v>
      </c>
      <c r="Y21" s="70">
        <v>42.5</v>
      </c>
      <c r="Z21" s="71">
        <v>40.799999999999997</v>
      </c>
      <c r="AA21" s="78">
        <v>1.8</v>
      </c>
      <c r="AB21" s="78">
        <v>7.0000000000000007E-2</v>
      </c>
      <c r="AC21" s="78">
        <v>0.23</v>
      </c>
      <c r="AD21" s="63" t="s">
        <v>25</v>
      </c>
    </row>
    <row r="22" spans="1:30" ht="17.25" thickBot="1">
      <c r="A22" s="72">
        <v>565</v>
      </c>
      <c r="B22" s="57" t="s">
        <v>303</v>
      </c>
      <c r="C22" s="58" t="s">
        <v>1808</v>
      </c>
      <c r="D22" s="69" t="s">
        <v>104</v>
      </c>
      <c r="E22" s="58" t="s">
        <v>75</v>
      </c>
      <c r="F22" s="69" t="s">
        <v>4691</v>
      </c>
      <c r="G22" s="69">
        <v>1997</v>
      </c>
      <c r="H22" s="70">
        <v>27</v>
      </c>
      <c r="I22" s="95">
        <v>2378</v>
      </c>
      <c r="J22" s="71">
        <v>88</v>
      </c>
      <c r="K22" s="71">
        <v>94.4</v>
      </c>
      <c r="L22" s="71">
        <v>26.4</v>
      </c>
      <c r="M22" s="70">
        <v>27</v>
      </c>
      <c r="N22" s="71">
        <v>88</v>
      </c>
      <c r="O22" s="71">
        <v>23</v>
      </c>
      <c r="P22" s="59">
        <v>0</v>
      </c>
      <c r="Q22" s="60"/>
      <c r="R22" s="60">
        <v>0</v>
      </c>
      <c r="S22" s="70">
        <v>1.19</v>
      </c>
      <c r="T22" s="71">
        <v>37</v>
      </c>
      <c r="U22" s="71">
        <v>43</v>
      </c>
      <c r="V22" s="77">
        <v>-6</v>
      </c>
      <c r="W22" s="77">
        <v>-0.23</v>
      </c>
      <c r="X22" s="77">
        <v>-1.49</v>
      </c>
      <c r="Y22" s="70">
        <v>34.1</v>
      </c>
      <c r="Z22" s="71">
        <v>45.7</v>
      </c>
      <c r="AA22" s="77">
        <v>-11.6</v>
      </c>
      <c r="AB22" s="77">
        <v>-0.44</v>
      </c>
      <c r="AC22" s="77">
        <v>-0.93</v>
      </c>
      <c r="AD22" s="63" t="s">
        <v>25</v>
      </c>
    </row>
    <row r="23" spans="1:30" ht="17.25" thickBot="1">
      <c r="A23" s="72">
        <v>429</v>
      </c>
      <c r="B23" s="57" t="s">
        <v>257</v>
      </c>
      <c r="C23" s="58" t="s">
        <v>1810</v>
      </c>
      <c r="D23" s="69" t="s">
        <v>1809</v>
      </c>
      <c r="E23" s="58" t="s">
        <v>83</v>
      </c>
      <c r="F23" s="69" t="s">
        <v>4602</v>
      </c>
      <c r="G23" s="69">
        <v>1994</v>
      </c>
      <c r="H23" s="70">
        <v>28</v>
      </c>
      <c r="I23" s="95">
        <v>2373</v>
      </c>
      <c r="J23" s="71">
        <v>85</v>
      </c>
      <c r="K23" s="71">
        <v>94.2</v>
      </c>
      <c r="L23" s="71">
        <v>26.4</v>
      </c>
      <c r="M23" s="70">
        <v>28</v>
      </c>
      <c r="N23" s="71">
        <v>85</v>
      </c>
      <c r="O23" s="71">
        <v>18</v>
      </c>
      <c r="P23" s="59">
        <v>0</v>
      </c>
      <c r="Q23" s="60"/>
      <c r="R23" s="60">
        <v>0</v>
      </c>
      <c r="S23" s="70">
        <v>1.96</v>
      </c>
      <c r="T23" s="71">
        <v>55</v>
      </c>
      <c r="U23" s="71">
        <v>37</v>
      </c>
      <c r="V23" s="78">
        <v>18</v>
      </c>
      <c r="W23" s="78">
        <v>0.68</v>
      </c>
      <c r="X23" s="78">
        <v>0.68</v>
      </c>
      <c r="Y23" s="70">
        <v>46.7</v>
      </c>
      <c r="Z23" s="71">
        <v>35.299999999999997</v>
      </c>
      <c r="AA23" s="78">
        <v>11.3</v>
      </c>
      <c r="AB23" s="78">
        <v>0.43</v>
      </c>
      <c r="AC23" s="78">
        <v>0.54</v>
      </c>
      <c r="AD23" s="63" t="s">
        <v>25</v>
      </c>
    </row>
    <row r="24" spans="1:30" ht="17.25" thickBot="1">
      <c r="A24" s="72">
        <v>271</v>
      </c>
      <c r="B24" s="57" t="s">
        <v>199</v>
      </c>
      <c r="C24" s="58" t="s">
        <v>1821</v>
      </c>
      <c r="D24" s="69" t="s">
        <v>103</v>
      </c>
      <c r="E24" s="58" t="s">
        <v>67</v>
      </c>
      <c r="F24" s="69" t="s">
        <v>4507</v>
      </c>
      <c r="G24" s="69">
        <v>1997</v>
      </c>
      <c r="H24" s="70">
        <v>27</v>
      </c>
      <c r="I24" s="95">
        <v>2364</v>
      </c>
      <c r="J24" s="71">
        <v>88</v>
      </c>
      <c r="K24" s="71">
        <v>93.8</v>
      </c>
      <c r="L24" s="71">
        <v>26.3</v>
      </c>
      <c r="M24" s="70">
        <v>27</v>
      </c>
      <c r="N24" s="71">
        <v>88</v>
      </c>
      <c r="O24" s="71">
        <v>22</v>
      </c>
      <c r="P24" s="59">
        <v>0</v>
      </c>
      <c r="Q24" s="60"/>
      <c r="R24" s="60">
        <v>0</v>
      </c>
      <c r="S24" s="70">
        <v>1.48</v>
      </c>
      <c r="T24" s="71">
        <v>55</v>
      </c>
      <c r="U24" s="71">
        <v>46</v>
      </c>
      <c r="V24" s="78">
        <v>9</v>
      </c>
      <c r="W24" s="78">
        <v>0.34</v>
      </c>
      <c r="X24" s="77">
        <v>-0.81</v>
      </c>
      <c r="Y24" s="70">
        <v>49.1</v>
      </c>
      <c r="Z24" s="71">
        <v>45.1</v>
      </c>
      <c r="AA24" s="78">
        <v>4</v>
      </c>
      <c r="AB24" s="78">
        <v>0.15</v>
      </c>
      <c r="AC24" s="78">
        <v>1.33</v>
      </c>
      <c r="AD24" s="63" t="s">
        <v>25</v>
      </c>
    </row>
    <row r="25" spans="1:30" ht="17.25" thickBot="1">
      <c r="A25" s="72">
        <v>442</v>
      </c>
      <c r="B25" s="57" t="s">
        <v>263</v>
      </c>
      <c r="C25" s="58" t="s">
        <v>1811</v>
      </c>
      <c r="D25" s="69" t="s">
        <v>104</v>
      </c>
      <c r="E25" s="58" t="s">
        <v>85</v>
      </c>
      <c r="F25" s="69" t="s">
        <v>4613</v>
      </c>
      <c r="G25" s="69">
        <v>1999</v>
      </c>
      <c r="H25" s="70">
        <v>27</v>
      </c>
      <c r="I25" s="95">
        <v>2347</v>
      </c>
      <c r="J25" s="71">
        <v>87</v>
      </c>
      <c r="K25" s="71">
        <v>93.1</v>
      </c>
      <c r="L25" s="71">
        <v>26.1</v>
      </c>
      <c r="M25" s="70">
        <v>27</v>
      </c>
      <c r="N25" s="71">
        <v>87</v>
      </c>
      <c r="O25" s="71">
        <v>25</v>
      </c>
      <c r="P25" s="59">
        <v>0</v>
      </c>
      <c r="Q25" s="60"/>
      <c r="R25" s="60">
        <v>0</v>
      </c>
      <c r="S25" s="70">
        <v>1.07</v>
      </c>
      <c r="T25" s="71">
        <v>31</v>
      </c>
      <c r="U25" s="71">
        <v>45</v>
      </c>
      <c r="V25" s="77">
        <v>-14</v>
      </c>
      <c r="W25" s="77">
        <v>-0.54</v>
      </c>
      <c r="X25" s="77">
        <v>-0.02</v>
      </c>
      <c r="Y25" s="70">
        <v>30.8</v>
      </c>
      <c r="Z25" s="71">
        <v>37.4</v>
      </c>
      <c r="AA25" s="77">
        <v>-6.7</v>
      </c>
      <c r="AB25" s="77">
        <v>-0.26</v>
      </c>
      <c r="AC25" s="77">
        <v>-0.17</v>
      </c>
      <c r="AD25" s="63" t="s">
        <v>25</v>
      </c>
    </row>
    <row r="26" spans="1:30" ht="17.25" thickBot="1">
      <c r="A26" s="72">
        <v>603</v>
      </c>
      <c r="B26" s="57" t="s">
        <v>319</v>
      </c>
      <c r="C26" s="58" t="s">
        <v>1840</v>
      </c>
      <c r="D26" s="69" t="s">
        <v>1832</v>
      </c>
      <c r="E26" s="58" t="s">
        <v>93</v>
      </c>
      <c r="F26" s="69" t="s">
        <v>4714</v>
      </c>
      <c r="G26" s="69">
        <v>1993</v>
      </c>
      <c r="H26" s="70">
        <v>27</v>
      </c>
      <c r="I26" s="95">
        <v>2347</v>
      </c>
      <c r="J26" s="71">
        <v>87</v>
      </c>
      <c r="K26" s="71">
        <v>93.1</v>
      </c>
      <c r="L26" s="71">
        <v>26.1</v>
      </c>
      <c r="M26" s="70">
        <v>27</v>
      </c>
      <c r="N26" s="71">
        <v>87</v>
      </c>
      <c r="O26" s="71">
        <v>21</v>
      </c>
      <c r="P26" s="59">
        <v>0</v>
      </c>
      <c r="Q26" s="60"/>
      <c r="R26" s="60">
        <v>0</v>
      </c>
      <c r="S26" s="70">
        <v>1.41</v>
      </c>
      <c r="T26" s="71">
        <v>37</v>
      </c>
      <c r="U26" s="71">
        <v>43</v>
      </c>
      <c r="V26" s="77">
        <v>-6</v>
      </c>
      <c r="W26" s="77">
        <v>-0.23</v>
      </c>
      <c r="X26" s="77">
        <v>-2.31</v>
      </c>
      <c r="Y26" s="70">
        <v>33.5</v>
      </c>
      <c r="Z26" s="71">
        <v>46.5</v>
      </c>
      <c r="AA26" s="77">
        <v>-12.9</v>
      </c>
      <c r="AB26" s="77">
        <v>-0.5</v>
      </c>
      <c r="AC26" s="77">
        <v>-1.85</v>
      </c>
      <c r="AD26" s="63" t="s">
        <v>25</v>
      </c>
    </row>
    <row r="27" spans="1:30" ht="17.25" thickBot="1">
      <c r="A27" s="72">
        <v>469</v>
      </c>
      <c r="B27" s="57" t="s">
        <v>273</v>
      </c>
      <c r="C27" s="58" t="s">
        <v>1821</v>
      </c>
      <c r="D27" s="69" t="s">
        <v>111</v>
      </c>
      <c r="E27" s="58" t="s">
        <v>95</v>
      </c>
      <c r="F27" s="69" t="s">
        <v>4631</v>
      </c>
      <c r="G27" s="69">
        <v>1989</v>
      </c>
      <c r="H27" s="70">
        <v>26</v>
      </c>
      <c r="I27" s="95">
        <v>2340</v>
      </c>
      <c r="J27" s="71">
        <v>90</v>
      </c>
      <c r="K27" s="71">
        <v>92.9</v>
      </c>
      <c r="L27" s="71">
        <v>26</v>
      </c>
      <c r="M27" s="70">
        <v>26</v>
      </c>
      <c r="N27" s="71">
        <v>90</v>
      </c>
      <c r="O27" s="71">
        <v>26</v>
      </c>
      <c r="P27" s="59">
        <v>0</v>
      </c>
      <c r="Q27" s="60"/>
      <c r="R27" s="60">
        <v>0</v>
      </c>
      <c r="S27" s="70">
        <v>1.23</v>
      </c>
      <c r="T27" s="71">
        <v>35</v>
      </c>
      <c r="U27" s="71">
        <v>43</v>
      </c>
      <c r="V27" s="77">
        <v>-8</v>
      </c>
      <c r="W27" s="77">
        <v>-0.31</v>
      </c>
      <c r="X27" s="78">
        <v>1.19</v>
      </c>
      <c r="Y27" s="70">
        <v>38.799999999999997</v>
      </c>
      <c r="Z27" s="71">
        <v>40.5</v>
      </c>
      <c r="AA27" s="77">
        <v>-1.6</v>
      </c>
      <c r="AB27" s="77">
        <v>-0.06</v>
      </c>
      <c r="AC27" s="78">
        <v>0.33</v>
      </c>
      <c r="AD27" s="63" t="s">
        <v>25</v>
      </c>
    </row>
    <row r="28" spans="1:30" ht="17.25" thickBot="1">
      <c r="A28" s="72">
        <v>682</v>
      </c>
      <c r="B28" s="57" t="s">
        <v>2775</v>
      </c>
      <c r="C28" s="58" t="s">
        <v>1811</v>
      </c>
      <c r="D28" s="69" t="s">
        <v>103</v>
      </c>
      <c r="E28" s="58" t="s">
        <v>91</v>
      </c>
      <c r="F28" s="69" t="s">
        <v>4769</v>
      </c>
      <c r="G28" s="69">
        <v>1994</v>
      </c>
      <c r="H28" s="70">
        <v>27</v>
      </c>
      <c r="I28" s="95">
        <v>2332</v>
      </c>
      <c r="J28" s="71">
        <v>86</v>
      </c>
      <c r="K28" s="71">
        <v>92.5</v>
      </c>
      <c r="L28" s="71">
        <v>25.9</v>
      </c>
      <c r="M28" s="70">
        <v>27</v>
      </c>
      <c r="N28" s="71">
        <v>86</v>
      </c>
      <c r="O28" s="71">
        <v>23</v>
      </c>
      <c r="P28" s="59">
        <v>0</v>
      </c>
      <c r="Q28" s="60"/>
      <c r="R28" s="60">
        <v>0</v>
      </c>
      <c r="S28" s="70">
        <v>1.56</v>
      </c>
      <c r="T28" s="71">
        <v>39</v>
      </c>
      <c r="U28" s="71">
        <v>48</v>
      </c>
      <c r="V28" s="77">
        <v>-9</v>
      </c>
      <c r="W28" s="77">
        <v>-0.35</v>
      </c>
      <c r="X28" s="77">
        <v>-2.74</v>
      </c>
      <c r="Y28" s="70">
        <v>33.799999999999997</v>
      </c>
      <c r="Z28" s="71">
        <v>47.5</v>
      </c>
      <c r="AA28" s="77">
        <v>-13.7</v>
      </c>
      <c r="AB28" s="77">
        <v>-0.53</v>
      </c>
      <c r="AC28" s="77">
        <v>-1.67</v>
      </c>
      <c r="AD28" s="63" t="s">
        <v>25</v>
      </c>
    </row>
    <row r="29" spans="1:30" ht="17.25" thickBot="1">
      <c r="A29" s="72">
        <v>390</v>
      </c>
      <c r="B29" s="57" t="s">
        <v>241</v>
      </c>
      <c r="C29" s="58" t="s">
        <v>1821</v>
      </c>
      <c r="D29" s="69" t="s">
        <v>103</v>
      </c>
      <c r="E29" s="58" t="s">
        <v>83</v>
      </c>
      <c r="F29" s="69" t="s">
        <v>4583</v>
      </c>
      <c r="G29" s="69">
        <v>1998</v>
      </c>
      <c r="H29" s="70">
        <v>27</v>
      </c>
      <c r="I29" s="95">
        <v>2328</v>
      </c>
      <c r="J29" s="71">
        <v>86</v>
      </c>
      <c r="K29" s="71">
        <v>92.4</v>
      </c>
      <c r="L29" s="71">
        <v>25.9</v>
      </c>
      <c r="M29" s="70">
        <v>27</v>
      </c>
      <c r="N29" s="71">
        <v>86</v>
      </c>
      <c r="O29" s="71">
        <v>21</v>
      </c>
      <c r="P29" s="59">
        <v>0</v>
      </c>
      <c r="Q29" s="60"/>
      <c r="R29" s="60">
        <v>0</v>
      </c>
      <c r="S29" s="70">
        <v>1.93</v>
      </c>
      <c r="T29" s="71">
        <v>55</v>
      </c>
      <c r="U29" s="71">
        <v>40</v>
      </c>
      <c r="V29" s="78">
        <v>15</v>
      </c>
      <c r="W29" s="78">
        <v>0.57999999999999996</v>
      </c>
      <c r="X29" s="77">
        <v>-0.83</v>
      </c>
      <c r="Y29" s="70">
        <v>48.3</v>
      </c>
      <c r="Z29" s="71">
        <v>37.6</v>
      </c>
      <c r="AA29" s="78">
        <v>10.7</v>
      </c>
      <c r="AB29" s="78">
        <v>0.42</v>
      </c>
      <c r="AC29" s="78">
        <v>0.23</v>
      </c>
      <c r="AD29" s="63" t="s">
        <v>25</v>
      </c>
    </row>
    <row r="30" spans="1:30" ht="17.25" thickBot="1">
      <c r="A30" s="72">
        <v>566</v>
      </c>
      <c r="B30" s="57" t="s">
        <v>2656</v>
      </c>
      <c r="C30" s="58" t="s">
        <v>1811</v>
      </c>
      <c r="D30" s="69" t="s">
        <v>104</v>
      </c>
      <c r="E30" s="58" t="s">
        <v>2343</v>
      </c>
      <c r="F30" s="69" t="s">
        <v>4571</v>
      </c>
      <c r="G30" s="69">
        <v>1993</v>
      </c>
      <c r="H30" s="70">
        <v>27</v>
      </c>
      <c r="I30" s="95">
        <v>2322</v>
      </c>
      <c r="J30" s="71">
        <v>86</v>
      </c>
      <c r="K30" s="71">
        <v>92.1</v>
      </c>
      <c r="L30" s="71">
        <v>25.8</v>
      </c>
      <c r="M30" s="70">
        <v>25</v>
      </c>
      <c r="N30" s="71">
        <v>89</v>
      </c>
      <c r="O30" s="71">
        <v>22</v>
      </c>
      <c r="P30" s="70">
        <v>2</v>
      </c>
      <c r="Q30" s="71">
        <v>49</v>
      </c>
      <c r="R30" s="60">
        <v>0</v>
      </c>
      <c r="S30" s="70">
        <v>0.52</v>
      </c>
      <c r="T30" s="71">
        <v>24</v>
      </c>
      <c r="U30" s="71">
        <v>67</v>
      </c>
      <c r="V30" s="77">
        <v>-43</v>
      </c>
      <c r="W30" s="77">
        <v>-1.67</v>
      </c>
      <c r="X30" s="78">
        <v>1.52</v>
      </c>
      <c r="Y30" s="70">
        <v>23.8</v>
      </c>
      <c r="Z30" s="71">
        <v>51.3</v>
      </c>
      <c r="AA30" s="77">
        <v>-27.5</v>
      </c>
      <c r="AB30" s="77">
        <v>-1.07</v>
      </c>
      <c r="AC30" s="78">
        <v>0.94</v>
      </c>
      <c r="AD30" s="63" t="s">
        <v>25</v>
      </c>
    </row>
    <row r="31" spans="1:30" ht="17.25" thickBot="1">
      <c r="A31" s="72">
        <v>202</v>
      </c>
      <c r="B31" s="57" t="s">
        <v>66</v>
      </c>
      <c r="C31" s="58" t="s">
        <v>1821</v>
      </c>
      <c r="D31" s="69" t="s">
        <v>111</v>
      </c>
      <c r="E31" s="58" t="s">
        <v>65</v>
      </c>
      <c r="F31" s="69" t="s">
        <v>4456</v>
      </c>
      <c r="G31" s="69">
        <v>1993</v>
      </c>
      <c r="H31" s="70">
        <v>27</v>
      </c>
      <c r="I31" s="95">
        <v>2312</v>
      </c>
      <c r="J31" s="71">
        <v>86</v>
      </c>
      <c r="K31" s="71">
        <v>91.7</v>
      </c>
      <c r="L31" s="71">
        <v>25.7</v>
      </c>
      <c r="M31" s="70">
        <v>27</v>
      </c>
      <c r="N31" s="71">
        <v>86</v>
      </c>
      <c r="O31" s="71">
        <v>25</v>
      </c>
      <c r="P31" s="59">
        <v>0</v>
      </c>
      <c r="Q31" s="60"/>
      <c r="R31" s="71">
        <v>1</v>
      </c>
      <c r="S31" s="70">
        <v>2.2200000000000002</v>
      </c>
      <c r="T31" s="71">
        <v>58</v>
      </c>
      <c r="U31" s="71">
        <v>25</v>
      </c>
      <c r="V31" s="78">
        <v>33</v>
      </c>
      <c r="W31" s="78">
        <v>1.28</v>
      </c>
      <c r="X31" s="78">
        <v>0.42</v>
      </c>
      <c r="Y31" s="70">
        <v>52.5</v>
      </c>
      <c r="Z31" s="71">
        <v>24.2</v>
      </c>
      <c r="AA31" s="78">
        <v>28.3</v>
      </c>
      <c r="AB31" s="78">
        <v>1.1000000000000001</v>
      </c>
      <c r="AC31" s="78">
        <v>0.78</v>
      </c>
      <c r="AD31" s="63" t="s">
        <v>25</v>
      </c>
    </row>
    <row r="32" spans="1:30" ht="17.25" thickBot="1">
      <c r="A32" s="72">
        <v>244</v>
      </c>
      <c r="B32" s="57" t="s">
        <v>188</v>
      </c>
      <c r="C32" s="58" t="s">
        <v>1811</v>
      </c>
      <c r="D32" s="69" t="s">
        <v>103</v>
      </c>
      <c r="E32" s="58" t="s">
        <v>96</v>
      </c>
      <c r="F32" s="69" t="s">
        <v>4490</v>
      </c>
      <c r="G32" s="69">
        <v>2001</v>
      </c>
      <c r="H32" s="70">
        <v>27</v>
      </c>
      <c r="I32" s="95">
        <v>2311</v>
      </c>
      <c r="J32" s="71">
        <v>86</v>
      </c>
      <c r="K32" s="71">
        <v>91.7</v>
      </c>
      <c r="L32" s="71">
        <v>25.7</v>
      </c>
      <c r="M32" s="70">
        <v>26</v>
      </c>
      <c r="N32" s="71">
        <v>88</v>
      </c>
      <c r="O32" s="71">
        <v>23</v>
      </c>
      <c r="P32" s="70">
        <v>1</v>
      </c>
      <c r="Q32" s="71">
        <v>11</v>
      </c>
      <c r="R32" s="60">
        <v>0</v>
      </c>
      <c r="S32" s="70">
        <v>1.04</v>
      </c>
      <c r="T32" s="71">
        <v>26</v>
      </c>
      <c r="U32" s="71">
        <v>38</v>
      </c>
      <c r="V32" s="77">
        <v>-12</v>
      </c>
      <c r="W32" s="77">
        <v>-0.47</v>
      </c>
      <c r="X32" s="77">
        <v>-1.33</v>
      </c>
      <c r="Y32" s="70">
        <v>38.1</v>
      </c>
      <c r="Z32" s="71">
        <v>36.5</v>
      </c>
      <c r="AA32" s="78">
        <v>1.7</v>
      </c>
      <c r="AB32" s="78">
        <v>0.06</v>
      </c>
      <c r="AC32" s="77">
        <v>-0.33</v>
      </c>
      <c r="AD32" s="63" t="s">
        <v>25</v>
      </c>
    </row>
    <row r="33" spans="1:30" ht="17.25" thickBot="1">
      <c r="A33" s="72">
        <v>227</v>
      </c>
      <c r="B33" s="57" t="s">
        <v>180</v>
      </c>
      <c r="C33" s="58" t="s">
        <v>1811</v>
      </c>
      <c r="D33" s="69" t="s">
        <v>1818</v>
      </c>
      <c r="E33" s="58" t="s">
        <v>65</v>
      </c>
      <c r="F33" s="69" t="s">
        <v>4196</v>
      </c>
      <c r="G33" s="69">
        <v>2000</v>
      </c>
      <c r="H33" s="70">
        <v>28</v>
      </c>
      <c r="I33" s="95">
        <v>2309</v>
      </c>
      <c r="J33" s="71">
        <v>82</v>
      </c>
      <c r="K33" s="71">
        <v>91.6</v>
      </c>
      <c r="L33" s="71">
        <v>25.7</v>
      </c>
      <c r="M33" s="70">
        <v>26</v>
      </c>
      <c r="N33" s="71">
        <v>87</v>
      </c>
      <c r="O33" s="71">
        <v>18</v>
      </c>
      <c r="P33" s="70">
        <v>2</v>
      </c>
      <c r="Q33" s="71">
        <v>25</v>
      </c>
      <c r="R33" s="60">
        <v>0</v>
      </c>
      <c r="S33" s="70">
        <v>2.25</v>
      </c>
      <c r="T33" s="71">
        <v>55</v>
      </c>
      <c r="U33" s="71">
        <v>24</v>
      </c>
      <c r="V33" s="78">
        <v>31</v>
      </c>
      <c r="W33" s="78">
        <v>1.21</v>
      </c>
      <c r="X33" s="77">
        <v>-0.5</v>
      </c>
      <c r="Y33" s="70">
        <v>50.9</v>
      </c>
      <c r="Z33" s="71">
        <v>24.9</v>
      </c>
      <c r="AA33" s="78">
        <v>26</v>
      </c>
      <c r="AB33" s="78">
        <v>1.01</v>
      </c>
      <c r="AC33" s="77">
        <v>-0.26</v>
      </c>
      <c r="AD33" s="63" t="s">
        <v>25</v>
      </c>
    </row>
    <row r="34" spans="1:30" ht="17.25" thickBot="1">
      <c r="A34" s="72">
        <v>247</v>
      </c>
      <c r="B34" s="57" t="s">
        <v>189</v>
      </c>
      <c r="C34" s="58" t="s">
        <v>1811</v>
      </c>
      <c r="D34" s="69" t="s">
        <v>1809</v>
      </c>
      <c r="E34" s="58" t="s">
        <v>87</v>
      </c>
      <c r="F34" s="69" t="s">
        <v>4492</v>
      </c>
      <c r="G34" s="69">
        <v>2000</v>
      </c>
      <c r="H34" s="70">
        <v>27</v>
      </c>
      <c r="I34" s="95">
        <v>2302</v>
      </c>
      <c r="J34" s="71">
        <v>85</v>
      </c>
      <c r="K34" s="71">
        <v>91.3</v>
      </c>
      <c r="L34" s="71">
        <v>25.6</v>
      </c>
      <c r="M34" s="70">
        <v>25</v>
      </c>
      <c r="N34" s="71">
        <v>89</v>
      </c>
      <c r="O34" s="71">
        <v>20</v>
      </c>
      <c r="P34" s="70">
        <v>2</v>
      </c>
      <c r="Q34" s="71">
        <v>38</v>
      </c>
      <c r="R34" s="60">
        <v>0</v>
      </c>
      <c r="S34" s="70">
        <v>0.89</v>
      </c>
      <c r="T34" s="71">
        <v>31</v>
      </c>
      <c r="U34" s="71">
        <v>43</v>
      </c>
      <c r="V34" s="77">
        <v>-12</v>
      </c>
      <c r="W34" s="77">
        <v>-0.47</v>
      </c>
      <c r="X34" s="78">
        <v>1.18</v>
      </c>
      <c r="Y34" s="70">
        <v>32.299999999999997</v>
      </c>
      <c r="Z34" s="71">
        <v>37.799999999999997</v>
      </c>
      <c r="AA34" s="77">
        <v>-5.4</v>
      </c>
      <c r="AB34" s="77">
        <v>-0.21</v>
      </c>
      <c r="AC34" s="78">
        <v>0.34</v>
      </c>
      <c r="AD34" s="63" t="s">
        <v>25</v>
      </c>
    </row>
    <row r="35" spans="1:30" ht="17.25" thickBot="1">
      <c r="A35" s="72">
        <v>147</v>
      </c>
      <c r="B35" s="57" t="s">
        <v>149</v>
      </c>
      <c r="C35" s="58" t="s">
        <v>1844</v>
      </c>
      <c r="D35" s="69" t="s">
        <v>104</v>
      </c>
      <c r="E35" s="58" t="s">
        <v>91</v>
      </c>
      <c r="F35" s="69" t="s">
        <v>4413</v>
      </c>
      <c r="G35" s="69">
        <v>1992</v>
      </c>
      <c r="H35" s="70">
        <v>26</v>
      </c>
      <c r="I35" s="95">
        <v>2300</v>
      </c>
      <c r="J35" s="71">
        <v>88</v>
      </c>
      <c r="K35" s="71">
        <v>91.3</v>
      </c>
      <c r="L35" s="71">
        <v>25.6</v>
      </c>
      <c r="M35" s="70">
        <v>26</v>
      </c>
      <c r="N35" s="71">
        <v>88</v>
      </c>
      <c r="O35" s="71">
        <v>21</v>
      </c>
      <c r="P35" s="59">
        <v>0</v>
      </c>
      <c r="Q35" s="60"/>
      <c r="R35" s="60">
        <v>0</v>
      </c>
      <c r="S35" s="70">
        <v>1.58</v>
      </c>
      <c r="T35" s="71">
        <v>44</v>
      </c>
      <c r="U35" s="71">
        <v>45</v>
      </c>
      <c r="V35" s="77">
        <v>-1</v>
      </c>
      <c r="W35" s="77">
        <v>-0.04</v>
      </c>
      <c r="X35" s="78">
        <v>1.19</v>
      </c>
      <c r="Y35" s="70">
        <v>36.6</v>
      </c>
      <c r="Z35" s="71">
        <v>44.5</v>
      </c>
      <c r="AA35" s="77">
        <v>-7.9</v>
      </c>
      <c r="AB35" s="77">
        <v>-0.31</v>
      </c>
      <c r="AC35" s="78">
        <v>1.06</v>
      </c>
      <c r="AD35" s="63" t="s">
        <v>25</v>
      </c>
    </row>
    <row r="36" spans="1:30" ht="17.25" thickBot="1">
      <c r="A36" s="72">
        <v>664</v>
      </c>
      <c r="B36" s="57" t="s">
        <v>341</v>
      </c>
      <c r="C36" s="58" t="s">
        <v>1817</v>
      </c>
      <c r="D36" s="69" t="s">
        <v>104</v>
      </c>
      <c r="E36" s="58" t="s">
        <v>79</v>
      </c>
      <c r="F36" s="69" t="s">
        <v>4756</v>
      </c>
      <c r="G36" s="69">
        <v>1991</v>
      </c>
      <c r="H36" s="70">
        <v>26</v>
      </c>
      <c r="I36" s="95">
        <v>2277</v>
      </c>
      <c r="J36" s="71">
        <v>88</v>
      </c>
      <c r="K36" s="71">
        <v>90.4</v>
      </c>
      <c r="L36" s="71">
        <v>25.3</v>
      </c>
      <c r="M36" s="70">
        <v>26</v>
      </c>
      <c r="N36" s="71">
        <v>88</v>
      </c>
      <c r="O36" s="71">
        <v>25</v>
      </c>
      <c r="P36" s="59">
        <v>0</v>
      </c>
      <c r="Q36" s="60"/>
      <c r="R36" s="60">
        <v>0</v>
      </c>
      <c r="S36" s="70">
        <v>2.23</v>
      </c>
      <c r="T36" s="71">
        <v>57</v>
      </c>
      <c r="U36" s="71">
        <v>25</v>
      </c>
      <c r="V36" s="78">
        <v>32</v>
      </c>
      <c r="W36" s="78">
        <v>1.26</v>
      </c>
      <c r="X36" s="77">
        <v>-1.33</v>
      </c>
      <c r="Y36" s="70">
        <v>56.9</v>
      </c>
      <c r="Z36" s="71">
        <v>31.8</v>
      </c>
      <c r="AA36" s="78">
        <v>25.1</v>
      </c>
      <c r="AB36" s="78">
        <v>0.99</v>
      </c>
      <c r="AC36" s="77">
        <v>-0.1</v>
      </c>
      <c r="AD36" s="63" t="s">
        <v>25</v>
      </c>
    </row>
    <row r="37" spans="1:30" ht="17.25" thickBot="1">
      <c r="A37" s="72">
        <v>157</v>
      </c>
      <c r="B37" s="57" t="s">
        <v>154</v>
      </c>
      <c r="C37" s="58" t="s">
        <v>1840</v>
      </c>
      <c r="D37" s="69" t="s">
        <v>104</v>
      </c>
      <c r="E37" s="58" t="s">
        <v>69</v>
      </c>
      <c r="F37" s="69" t="s">
        <v>4420</v>
      </c>
      <c r="G37" s="69">
        <v>1999</v>
      </c>
      <c r="H37" s="70">
        <v>26</v>
      </c>
      <c r="I37" s="95">
        <v>2274</v>
      </c>
      <c r="J37" s="71">
        <v>87</v>
      </c>
      <c r="K37" s="71">
        <v>90.2</v>
      </c>
      <c r="L37" s="71">
        <v>25.3</v>
      </c>
      <c r="M37" s="70">
        <v>25</v>
      </c>
      <c r="N37" s="71">
        <v>90</v>
      </c>
      <c r="O37" s="71">
        <v>24</v>
      </c>
      <c r="P37" s="70">
        <v>1</v>
      </c>
      <c r="Q37" s="71">
        <v>25</v>
      </c>
      <c r="R37" s="71">
        <v>1</v>
      </c>
      <c r="S37" s="70">
        <v>1.69</v>
      </c>
      <c r="T37" s="71">
        <v>38</v>
      </c>
      <c r="U37" s="71">
        <v>36</v>
      </c>
      <c r="V37" s="78">
        <v>2</v>
      </c>
      <c r="W37" s="78">
        <v>0.08</v>
      </c>
      <c r="X37" s="78">
        <v>0.81</v>
      </c>
      <c r="Y37" s="70">
        <v>38.299999999999997</v>
      </c>
      <c r="Z37" s="71">
        <v>42.8</v>
      </c>
      <c r="AA37" s="77">
        <v>-4.5</v>
      </c>
      <c r="AB37" s="77">
        <v>-0.18</v>
      </c>
      <c r="AC37" s="77">
        <v>-0.28999999999999998</v>
      </c>
      <c r="AD37" s="63" t="s">
        <v>25</v>
      </c>
    </row>
    <row r="38" spans="1:30" ht="17.25" thickBot="1">
      <c r="A38" s="72">
        <v>514</v>
      </c>
      <c r="B38" s="57" t="s">
        <v>285</v>
      </c>
      <c r="C38" s="58" t="s">
        <v>1851</v>
      </c>
      <c r="D38" s="69" t="s">
        <v>104</v>
      </c>
      <c r="E38" s="58" t="s">
        <v>91</v>
      </c>
      <c r="F38" s="69" t="s">
        <v>4662</v>
      </c>
      <c r="G38" s="69">
        <v>1994</v>
      </c>
      <c r="H38" s="70">
        <v>26</v>
      </c>
      <c r="I38" s="95">
        <v>2271</v>
      </c>
      <c r="J38" s="71">
        <v>87</v>
      </c>
      <c r="K38" s="71">
        <v>90.1</v>
      </c>
      <c r="L38" s="71">
        <v>25.2</v>
      </c>
      <c r="M38" s="70">
        <v>25</v>
      </c>
      <c r="N38" s="71">
        <v>89</v>
      </c>
      <c r="O38" s="71">
        <v>22</v>
      </c>
      <c r="P38" s="70">
        <v>1</v>
      </c>
      <c r="Q38" s="71">
        <v>45</v>
      </c>
      <c r="R38" s="60">
        <v>0</v>
      </c>
      <c r="S38" s="70">
        <v>1.62</v>
      </c>
      <c r="T38" s="71">
        <v>43</v>
      </c>
      <c r="U38" s="71">
        <v>42</v>
      </c>
      <c r="V38" s="78">
        <v>1</v>
      </c>
      <c r="W38" s="78">
        <v>0.04</v>
      </c>
      <c r="X38" s="78">
        <v>1.85</v>
      </c>
      <c r="Y38" s="70">
        <v>35.6</v>
      </c>
      <c r="Z38" s="71">
        <v>46.9</v>
      </c>
      <c r="AA38" s="77">
        <v>-11.3</v>
      </c>
      <c r="AB38" s="77">
        <v>-0.45</v>
      </c>
      <c r="AC38" s="77">
        <v>-0.47</v>
      </c>
      <c r="AD38" s="63" t="s">
        <v>25</v>
      </c>
    </row>
    <row r="39" spans="1:30" ht="17.25" thickBot="1">
      <c r="A39" s="72">
        <v>579</v>
      </c>
      <c r="B39" s="57" t="s">
        <v>310</v>
      </c>
      <c r="C39" s="58" t="s">
        <v>1811</v>
      </c>
      <c r="D39" s="69" t="s">
        <v>102</v>
      </c>
      <c r="E39" s="58" t="s">
        <v>63</v>
      </c>
      <c r="F39" s="69" t="s">
        <v>4699</v>
      </c>
      <c r="G39" s="69">
        <v>2001</v>
      </c>
      <c r="H39" s="70">
        <v>27</v>
      </c>
      <c r="I39" s="95">
        <v>2262</v>
      </c>
      <c r="J39" s="71">
        <v>84</v>
      </c>
      <c r="K39" s="71">
        <v>89.8</v>
      </c>
      <c r="L39" s="71">
        <v>25.1</v>
      </c>
      <c r="M39" s="70">
        <v>27</v>
      </c>
      <c r="N39" s="71">
        <v>84</v>
      </c>
      <c r="O39" s="71">
        <v>14</v>
      </c>
      <c r="P39" s="59">
        <v>0</v>
      </c>
      <c r="Q39" s="60"/>
      <c r="R39" s="60">
        <v>0</v>
      </c>
      <c r="S39" s="70">
        <v>2.2599999999999998</v>
      </c>
      <c r="T39" s="71">
        <v>63</v>
      </c>
      <c r="U39" s="71">
        <v>23</v>
      </c>
      <c r="V39" s="78">
        <v>40</v>
      </c>
      <c r="W39" s="78">
        <v>1.59</v>
      </c>
      <c r="X39" s="77">
        <v>-0.5</v>
      </c>
      <c r="Y39" s="70">
        <v>52.1</v>
      </c>
      <c r="Z39" s="71">
        <v>17.899999999999999</v>
      </c>
      <c r="AA39" s="78">
        <v>34.299999999999997</v>
      </c>
      <c r="AB39" s="78">
        <v>1.36</v>
      </c>
      <c r="AC39" s="78">
        <v>0.34</v>
      </c>
      <c r="AD39" s="63" t="s">
        <v>25</v>
      </c>
    </row>
    <row r="40" spans="1:30" ht="17.25" thickBot="1">
      <c r="A40" s="72">
        <v>678</v>
      </c>
      <c r="B40" s="57" t="s">
        <v>346</v>
      </c>
      <c r="C40" s="58" t="s">
        <v>1811</v>
      </c>
      <c r="D40" s="69" t="s">
        <v>104</v>
      </c>
      <c r="E40" s="58" t="s">
        <v>65</v>
      </c>
      <c r="F40" s="69" t="s">
        <v>4766</v>
      </c>
      <c r="G40" s="69">
        <v>1990</v>
      </c>
      <c r="H40" s="70">
        <v>26</v>
      </c>
      <c r="I40" s="95">
        <v>2260</v>
      </c>
      <c r="J40" s="71">
        <v>87</v>
      </c>
      <c r="K40" s="71">
        <v>89.7</v>
      </c>
      <c r="L40" s="71">
        <v>25.1</v>
      </c>
      <c r="M40" s="70">
        <v>25</v>
      </c>
      <c r="N40" s="71">
        <v>89</v>
      </c>
      <c r="O40" s="71">
        <v>23</v>
      </c>
      <c r="P40" s="70">
        <v>1</v>
      </c>
      <c r="Q40" s="71">
        <v>34</v>
      </c>
      <c r="R40" s="71">
        <v>2</v>
      </c>
      <c r="S40" s="70">
        <v>2.19</v>
      </c>
      <c r="T40" s="71">
        <v>59</v>
      </c>
      <c r="U40" s="71">
        <v>27</v>
      </c>
      <c r="V40" s="78">
        <v>32</v>
      </c>
      <c r="W40" s="78">
        <v>1.27</v>
      </c>
      <c r="X40" s="78">
        <v>0.24</v>
      </c>
      <c r="Y40" s="70">
        <v>52.3</v>
      </c>
      <c r="Z40" s="71">
        <v>24.8</v>
      </c>
      <c r="AA40" s="78">
        <v>27.6</v>
      </c>
      <c r="AB40" s="78">
        <v>1.1000000000000001</v>
      </c>
      <c r="AC40" s="78">
        <v>0.59</v>
      </c>
      <c r="AD40" s="63" t="s">
        <v>25</v>
      </c>
    </row>
    <row r="41" spans="1:30" ht="17.25" thickBot="1">
      <c r="A41" s="72">
        <v>91</v>
      </c>
      <c r="B41" s="57" t="s">
        <v>2674</v>
      </c>
      <c r="C41" s="58" t="s">
        <v>1811</v>
      </c>
      <c r="D41" s="69" t="s">
        <v>104</v>
      </c>
      <c r="E41" s="58" t="s">
        <v>96</v>
      </c>
      <c r="F41" s="69" t="s">
        <v>4374</v>
      </c>
      <c r="G41" s="69">
        <v>2002</v>
      </c>
      <c r="H41" s="70">
        <v>25</v>
      </c>
      <c r="I41" s="95">
        <v>2250</v>
      </c>
      <c r="J41" s="71">
        <v>90</v>
      </c>
      <c r="K41" s="71">
        <v>89.3</v>
      </c>
      <c r="L41" s="71">
        <v>25</v>
      </c>
      <c r="M41" s="70">
        <v>25</v>
      </c>
      <c r="N41" s="71">
        <v>90</v>
      </c>
      <c r="O41" s="71">
        <v>25</v>
      </c>
      <c r="P41" s="59">
        <v>0</v>
      </c>
      <c r="Q41" s="60"/>
      <c r="R41" s="71">
        <v>2</v>
      </c>
      <c r="S41" s="70">
        <v>1.1200000000000001</v>
      </c>
      <c r="T41" s="71">
        <v>27</v>
      </c>
      <c r="U41" s="71">
        <v>34</v>
      </c>
      <c r="V41" s="77">
        <v>-7</v>
      </c>
      <c r="W41" s="77">
        <v>-0.28000000000000003</v>
      </c>
      <c r="X41" s="78">
        <v>0.72</v>
      </c>
      <c r="Y41" s="70">
        <v>37.6</v>
      </c>
      <c r="Z41" s="71">
        <v>34.700000000000003</v>
      </c>
      <c r="AA41" s="78">
        <v>2.9</v>
      </c>
      <c r="AB41" s="78">
        <v>0.12</v>
      </c>
      <c r="AC41" s="78">
        <v>0.24</v>
      </c>
      <c r="AD41" s="63" t="s">
        <v>25</v>
      </c>
    </row>
    <row r="42" spans="1:30" ht="17.25" thickBot="1">
      <c r="A42" s="72">
        <v>320</v>
      </c>
      <c r="B42" s="57" t="s">
        <v>213</v>
      </c>
      <c r="C42" s="58" t="s">
        <v>1835</v>
      </c>
      <c r="D42" s="69" t="s">
        <v>1852</v>
      </c>
      <c r="E42" s="58" t="s">
        <v>77</v>
      </c>
      <c r="F42" s="69" t="s">
        <v>4534</v>
      </c>
      <c r="G42" s="69">
        <v>1998</v>
      </c>
      <c r="H42" s="70">
        <v>28</v>
      </c>
      <c r="I42" s="95">
        <v>2238</v>
      </c>
      <c r="J42" s="71">
        <v>80</v>
      </c>
      <c r="K42" s="71">
        <v>88.8</v>
      </c>
      <c r="L42" s="71">
        <v>24.9</v>
      </c>
      <c r="M42" s="70">
        <v>27</v>
      </c>
      <c r="N42" s="71">
        <v>82</v>
      </c>
      <c r="O42" s="71">
        <v>11</v>
      </c>
      <c r="P42" s="70">
        <v>1</v>
      </c>
      <c r="Q42" s="71">
        <v>18</v>
      </c>
      <c r="R42" s="60">
        <v>0</v>
      </c>
      <c r="S42" s="70">
        <v>0.93</v>
      </c>
      <c r="T42" s="71">
        <v>37</v>
      </c>
      <c r="U42" s="71">
        <v>41</v>
      </c>
      <c r="V42" s="77">
        <v>-4</v>
      </c>
      <c r="W42" s="77">
        <v>-0.16</v>
      </c>
      <c r="X42" s="78">
        <v>2.39</v>
      </c>
      <c r="Y42" s="70">
        <v>37.9</v>
      </c>
      <c r="Z42" s="71">
        <v>35.6</v>
      </c>
      <c r="AA42" s="78">
        <v>2.2999999999999998</v>
      </c>
      <c r="AB42" s="78">
        <v>0.09</v>
      </c>
      <c r="AC42" s="78">
        <v>0.34</v>
      </c>
      <c r="AD42" s="63" t="s">
        <v>25</v>
      </c>
    </row>
    <row r="43" spans="1:30" ht="17.25" thickBot="1">
      <c r="A43" s="72">
        <v>576</v>
      </c>
      <c r="B43" s="57" t="s">
        <v>94</v>
      </c>
      <c r="C43" s="58" t="s">
        <v>1840</v>
      </c>
      <c r="D43" s="69" t="s">
        <v>111</v>
      </c>
      <c r="E43" s="58" t="s">
        <v>93</v>
      </c>
      <c r="F43" s="69" t="s">
        <v>4698</v>
      </c>
      <c r="G43" s="69">
        <v>1993</v>
      </c>
      <c r="H43" s="70">
        <v>26</v>
      </c>
      <c r="I43" s="95">
        <v>2227</v>
      </c>
      <c r="J43" s="71">
        <v>86</v>
      </c>
      <c r="K43" s="71">
        <v>88.4</v>
      </c>
      <c r="L43" s="71">
        <v>24.7</v>
      </c>
      <c r="M43" s="70">
        <v>26</v>
      </c>
      <c r="N43" s="71">
        <v>86</v>
      </c>
      <c r="O43" s="71">
        <v>24</v>
      </c>
      <c r="P43" s="59">
        <v>0</v>
      </c>
      <c r="Q43" s="60"/>
      <c r="R43" s="60">
        <v>0</v>
      </c>
      <c r="S43" s="70">
        <v>1.46</v>
      </c>
      <c r="T43" s="71">
        <v>40</v>
      </c>
      <c r="U43" s="71">
        <v>40</v>
      </c>
      <c r="V43" s="60">
        <v>0</v>
      </c>
      <c r="W43" s="60">
        <v>0</v>
      </c>
      <c r="X43" s="78">
        <v>0.61</v>
      </c>
      <c r="Y43" s="70">
        <v>34.9</v>
      </c>
      <c r="Z43" s="71">
        <v>42.9</v>
      </c>
      <c r="AA43" s="77">
        <v>-8</v>
      </c>
      <c r="AB43" s="77">
        <v>-0.32</v>
      </c>
      <c r="AC43" s="78">
        <v>0.39</v>
      </c>
      <c r="AD43" s="63" t="s">
        <v>25</v>
      </c>
    </row>
    <row r="44" spans="1:30" ht="17.25" thickBot="1">
      <c r="A44" s="72">
        <v>181</v>
      </c>
      <c r="B44" s="57" t="s">
        <v>2622</v>
      </c>
      <c r="C44" s="58" t="s">
        <v>1813</v>
      </c>
      <c r="D44" s="69" t="s">
        <v>104</v>
      </c>
      <c r="E44" s="58" t="s">
        <v>81</v>
      </c>
      <c r="F44" s="69" t="s">
        <v>4440</v>
      </c>
      <c r="G44" s="69">
        <v>1998</v>
      </c>
      <c r="H44" s="70">
        <v>25</v>
      </c>
      <c r="I44" s="95">
        <v>2226</v>
      </c>
      <c r="J44" s="71">
        <v>89</v>
      </c>
      <c r="K44" s="71">
        <v>91.6</v>
      </c>
      <c r="L44" s="71">
        <v>24.7</v>
      </c>
      <c r="M44" s="70">
        <v>25</v>
      </c>
      <c r="N44" s="71">
        <v>89</v>
      </c>
      <c r="O44" s="71">
        <v>24</v>
      </c>
      <c r="P44" s="59">
        <v>0</v>
      </c>
      <c r="Q44" s="60"/>
      <c r="R44" s="71">
        <v>2</v>
      </c>
      <c r="S44" s="70">
        <v>1.52</v>
      </c>
      <c r="T44" s="71">
        <v>44</v>
      </c>
      <c r="U44" s="71">
        <v>38</v>
      </c>
      <c r="V44" s="78">
        <v>6</v>
      </c>
      <c r="W44" s="78">
        <v>0.24</v>
      </c>
      <c r="X44" s="78">
        <v>2.0099999999999998</v>
      </c>
      <c r="Y44" s="70">
        <v>47.5</v>
      </c>
      <c r="Z44" s="71">
        <v>35.299999999999997</v>
      </c>
      <c r="AA44" s="78">
        <v>12.2</v>
      </c>
      <c r="AB44" s="78">
        <v>0.49</v>
      </c>
      <c r="AC44" s="78">
        <v>1.55</v>
      </c>
      <c r="AD44" s="63" t="s">
        <v>25</v>
      </c>
    </row>
    <row r="45" spans="1:30" ht="17.25" thickBot="1">
      <c r="A45" s="72">
        <v>269</v>
      </c>
      <c r="B45" s="57" t="s">
        <v>197</v>
      </c>
      <c r="C45" s="58" t="s">
        <v>1835</v>
      </c>
      <c r="D45" s="69" t="s">
        <v>1852</v>
      </c>
      <c r="E45" s="58" t="s">
        <v>73</v>
      </c>
      <c r="F45" s="69" t="s">
        <v>4506</v>
      </c>
      <c r="G45" s="69">
        <v>1991</v>
      </c>
      <c r="H45" s="70">
        <v>26</v>
      </c>
      <c r="I45" s="95">
        <v>2214</v>
      </c>
      <c r="J45" s="71">
        <v>85</v>
      </c>
      <c r="K45" s="71">
        <v>87.9</v>
      </c>
      <c r="L45" s="71">
        <v>24.6</v>
      </c>
      <c r="M45" s="70">
        <v>24</v>
      </c>
      <c r="N45" s="71">
        <v>90</v>
      </c>
      <c r="O45" s="71">
        <v>22</v>
      </c>
      <c r="P45" s="70">
        <v>2</v>
      </c>
      <c r="Q45" s="71">
        <v>33</v>
      </c>
      <c r="R45" s="60">
        <v>0</v>
      </c>
      <c r="S45" s="70">
        <v>1.5</v>
      </c>
      <c r="T45" s="71">
        <v>45</v>
      </c>
      <c r="U45" s="71">
        <v>32</v>
      </c>
      <c r="V45" s="78">
        <v>13</v>
      </c>
      <c r="W45" s="78">
        <v>0.53</v>
      </c>
      <c r="X45" s="78">
        <v>2.59</v>
      </c>
      <c r="Y45" s="70">
        <v>40.799999999999997</v>
      </c>
      <c r="Z45" s="71">
        <v>33.6</v>
      </c>
      <c r="AA45" s="78">
        <v>7.2</v>
      </c>
      <c r="AB45" s="78">
        <v>0.28999999999999998</v>
      </c>
      <c r="AC45" s="78">
        <v>0.42</v>
      </c>
      <c r="AD45" s="63" t="s">
        <v>25</v>
      </c>
    </row>
    <row r="46" spans="1:30" ht="17.25" thickBot="1">
      <c r="A46" s="72">
        <v>167</v>
      </c>
      <c r="B46" s="57" t="s">
        <v>159</v>
      </c>
      <c r="C46" s="58" t="s">
        <v>1811</v>
      </c>
      <c r="D46" s="69" t="s">
        <v>104</v>
      </c>
      <c r="E46" s="58" t="s">
        <v>93</v>
      </c>
      <c r="F46" s="69" t="s">
        <v>4428</v>
      </c>
      <c r="G46" s="69">
        <v>1990</v>
      </c>
      <c r="H46" s="70">
        <v>25</v>
      </c>
      <c r="I46" s="95">
        <v>2209</v>
      </c>
      <c r="J46" s="71">
        <v>88</v>
      </c>
      <c r="K46" s="71">
        <v>87.7</v>
      </c>
      <c r="L46" s="71">
        <v>24.5</v>
      </c>
      <c r="M46" s="70">
        <v>25</v>
      </c>
      <c r="N46" s="71">
        <v>88</v>
      </c>
      <c r="O46" s="71">
        <v>23</v>
      </c>
      <c r="P46" s="59">
        <v>0</v>
      </c>
      <c r="Q46" s="60"/>
      <c r="R46" s="60">
        <v>0</v>
      </c>
      <c r="S46" s="70">
        <v>1.4</v>
      </c>
      <c r="T46" s="71">
        <v>33</v>
      </c>
      <c r="U46" s="71">
        <v>38</v>
      </c>
      <c r="V46" s="77">
        <v>-5</v>
      </c>
      <c r="W46" s="77">
        <v>-0.2</v>
      </c>
      <c r="X46" s="77">
        <v>-1.07</v>
      </c>
      <c r="Y46" s="70">
        <v>32.4</v>
      </c>
      <c r="Z46" s="71">
        <v>39.4</v>
      </c>
      <c r="AA46" s="77">
        <v>-7</v>
      </c>
      <c r="AB46" s="77">
        <v>-0.28999999999999998</v>
      </c>
      <c r="AC46" s="78">
        <v>0.67</v>
      </c>
      <c r="AD46" s="63" t="s">
        <v>25</v>
      </c>
    </row>
    <row r="47" spans="1:30" ht="17.25" thickBot="1">
      <c r="A47" s="72">
        <v>714</v>
      </c>
      <c r="B47" s="57" t="s">
        <v>362</v>
      </c>
      <c r="C47" s="58" t="s">
        <v>1815</v>
      </c>
      <c r="D47" s="69" t="s">
        <v>103</v>
      </c>
      <c r="E47" s="58" t="s">
        <v>63</v>
      </c>
      <c r="F47" s="69" t="s">
        <v>4791</v>
      </c>
      <c r="G47" s="69">
        <v>1998</v>
      </c>
      <c r="H47" s="70">
        <v>25</v>
      </c>
      <c r="I47" s="95">
        <v>2208</v>
      </c>
      <c r="J47" s="71">
        <v>88</v>
      </c>
      <c r="K47" s="71">
        <v>87.6</v>
      </c>
      <c r="L47" s="71">
        <v>24.5</v>
      </c>
      <c r="M47" s="70">
        <v>25</v>
      </c>
      <c r="N47" s="71">
        <v>88</v>
      </c>
      <c r="O47" s="71">
        <v>16</v>
      </c>
      <c r="P47" s="59">
        <v>0</v>
      </c>
      <c r="Q47" s="60"/>
      <c r="R47" s="71">
        <v>1</v>
      </c>
      <c r="S47" s="70">
        <v>2.3199999999999998</v>
      </c>
      <c r="T47" s="71">
        <v>60</v>
      </c>
      <c r="U47" s="71">
        <v>20</v>
      </c>
      <c r="V47" s="78">
        <v>40</v>
      </c>
      <c r="W47" s="78">
        <v>1.63</v>
      </c>
      <c r="X47" s="77">
        <v>-0.1</v>
      </c>
      <c r="Y47" s="70">
        <v>49.3</v>
      </c>
      <c r="Z47" s="71">
        <v>17.2</v>
      </c>
      <c r="AA47" s="78">
        <v>32.1</v>
      </c>
      <c r="AB47" s="78">
        <v>1.31</v>
      </c>
      <c r="AC47" s="77">
        <v>-0.17</v>
      </c>
      <c r="AD47" s="63" t="s">
        <v>25</v>
      </c>
    </row>
    <row r="48" spans="1:30" ht="17.25" thickBot="1">
      <c r="A48" s="72">
        <v>40</v>
      </c>
      <c r="B48" s="57" t="s">
        <v>120</v>
      </c>
      <c r="C48" s="58" t="s">
        <v>1813</v>
      </c>
      <c r="D48" s="69" t="s">
        <v>111</v>
      </c>
      <c r="E48" s="58" t="s">
        <v>91</v>
      </c>
      <c r="F48" s="69" t="s">
        <v>4340</v>
      </c>
      <c r="G48" s="69">
        <v>1993</v>
      </c>
      <c r="H48" s="70">
        <v>25</v>
      </c>
      <c r="I48" s="95">
        <v>2204</v>
      </c>
      <c r="J48" s="71">
        <v>88</v>
      </c>
      <c r="K48" s="71">
        <v>87.5</v>
      </c>
      <c r="L48" s="71">
        <v>24.5</v>
      </c>
      <c r="M48" s="70">
        <v>25</v>
      </c>
      <c r="N48" s="71">
        <v>88</v>
      </c>
      <c r="O48" s="71">
        <v>23</v>
      </c>
      <c r="P48" s="59">
        <v>0</v>
      </c>
      <c r="Q48" s="60"/>
      <c r="R48" s="71">
        <v>1</v>
      </c>
      <c r="S48" s="70">
        <v>1.48</v>
      </c>
      <c r="T48" s="71">
        <v>40</v>
      </c>
      <c r="U48" s="71">
        <v>40</v>
      </c>
      <c r="V48" s="60">
        <v>0</v>
      </c>
      <c r="W48" s="60">
        <v>0</v>
      </c>
      <c r="X48" s="78">
        <v>1.1399999999999999</v>
      </c>
      <c r="Y48" s="70">
        <v>33.700000000000003</v>
      </c>
      <c r="Z48" s="71">
        <v>44.2</v>
      </c>
      <c r="AA48" s="77">
        <v>-10.5</v>
      </c>
      <c r="AB48" s="77">
        <v>-0.43</v>
      </c>
      <c r="AC48" s="77">
        <v>-0.19</v>
      </c>
      <c r="AD48" s="63" t="s">
        <v>25</v>
      </c>
    </row>
    <row r="49" spans="1:30" ht="17.25" thickBot="1">
      <c r="A49" s="72">
        <v>228</v>
      </c>
      <c r="B49" s="57" t="s">
        <v>2627</v>
      </c>
      <c r="C49" s="58" t="s">
        <v>1811</v>
      </c>
      <c r="D49" s="69" t="s">
        <v>111</v>
      </c>
      <c r="E49" s="58" t="s">
        <v>2343</v>
      </c>
      <c r="F49" s="69" t="s">
        <v>4480</v>
      </c>
      <c r="G49" s="69">
        <v>1991</v>
      </c>
      <c r="H49" s="70">
        <v>25</v>
      </c>
      <c r="I49" s="95">
        <v>2199</v>
      </c>
      <c r="J49" s="71">
        <v>88</v>
      </c>
      <c r="K49" s="71">
        <v>87.3</v>
      </c>
      <c r="L49" s="71">
        <v>24.4</v>
      </c>
      <c r="M49" s="70">
        <v>24</v>
      </c>
      <c r="N49" s="71">
        <v>90</v>
      </c>
      <c r="O49" s="71">
        <v>24</v>
      </c>
      <c r="P49" s="70">
        <v>1</v>
      </c>
      <c r="Q49" s="71">
        <v>39</v>
      </c>
      <c r="R49" s="71">
        <v>3</v>
      </c>
      <c r="S49" s="70">
        <v>0.52</v>
      </c>
      <c r="T49" s="71">
        <v>20</v>
      </c>
      <c r="U49" s="71">
        <v>63</v>
      </c>
      <c r="V49" s="77">
        <v>-43</v>
      </c>
      <c r="W49" s="77">
        <v>-1.76</v>
      </c>
      <c r="X49" s="78">
        <v>0.2</v>
      </c>
      <c r="Y49" s="70">
        <v>22.9</v>
      </c>
      <c r="Z49" s="71">
        <v>49.3</v>
      </c>
      <c r="AA49" s="77">
        <v>-26.3</v>
      </c>
      <c r="AB49" s="77">
        <v>-1.08</v>
      </c>
      <c r="AC49" s="78">
        <v>0.5</v>
      </c>
      <c r="AD49" s="63" t="s">
        <v>25</v>
      </c>
    </row>
    <row r="50" spans="1:30" ht="17.25" thickBot="1">
      <c r="A50" s="72">
        <v>25</v>
      </c>
      <c r="B50" s="57" t="s">
        <v>113</v>
      </c>
      <c r="C50" s="58" t="s">
        <v>1820</v>
      </c>
      <c r="D50" s="69" t="s">
        <v>1809</v>
      </c>
      <c r="E50" s="58" t="s">
        <v>65</v>
      </c>
      <c r="F50" s="69" t="s">
        <v>4332</v>
      </c>
      <c r="G50" s="69">
        <v>2000</v>
      </c>
      <c r="H50" s="70">
        <v>28</v>
      </c>
      <c r="I50" s="95">
        <v>2197</v>
      </c>
      <c r="J50" s="71">
        <v>78</v>
      </c>
      <c r="K50" s="71">
        <v>87.2</v>
      </c>
      <c r="L50" s="71">
        <v>24.4</v>
      </c>
      <c r="M50" s="70">
        <v>26</v>
      </c>
      <c r="N50" s="71">
        <v>83</v>
      </c>
      <c r="O50" s="71">
        <v>12</v>
      </c>
      <c r="P50" s="70">
        <v>2</v>
      </c>
      <c r="Q50" s="71">
        <v>24</v>
      </c>
      <c r="R50" s="60">
        <v>0</v>
      </c>
      <c r="S50" s="70">
        <v>2.25</v>
      </c>
      <c r="T50" s="71">
        <v>55</v>
      </c>
      <c r="U50" s="71">
        <v>21</v>
      </c>
      <c r="V50" s="78">
        <v>34</v>
      </c>
      <c r="W50" s="78">
        <v>1.39</v>
      </c>
      <c r="X50" s="78">
        <v>1.1100000000000001</v>
      </c>
      <c r="Y50" s="70">
        <v>48.3</v>
      </c>
      <c r="Z50" s="71">
        <v>21.6</v>
      </c>
      <c r="AA50" s="78">
        <v>26.7</v>
      </c>
      <c r="AB50" s="78">
        <v>1.0900000000000001</v>
      </c>
      <c r="AC50" s="78">
        <v>0.45</v>
      </c>
      <c r="AD50" s="63" t="s">
        <v>25</v>
      </c>
    </row>
    <row r="51" spans="1:30" ht="17.25" thickBot="1">
      <c r="A51" s="72">
        <v>135</v>
      </c>
      <c r="B51" s="57" t="s">
        <v>143</v>
      </c>
      <c r="C51" s="58" t="s">
        <v>1810</v>
      </c>
      <c r="D51" s="69" t="s">
        <v>103</v>
      </c>
      <c r="E51" s="58" t="s">
        <v>95</v>
      </c>
      <c r="F51" s="69" t="s">
        <v>4403</v>
      </c>
      <c r="G51" s="69">
        <v>1995</v>
      </c>
      <c r="H51" s="70">
        <v>28</v>
      </c>
      <c r="I51" s="95">
        <v>2189</v>
      </c>
      <c r="J51" s="71">
        <v>78</v>
      </c>
      <c r="K51" s="71">
        <v>86.9</v>
      </c>
      <c r="L51" s="71">
        <v>24.3</v>
      </c>
      <c r="M51" s="70">
        <v>27</v>
      </c>
      <c r="N51" s="71">
        <v>80</v>
      </c>
      <c r="O51" s="71">
        <v>12</v>
      </c>
      <c r="P51" s="70">
        <v>1</v>
      </c>
      <c r="Q51" s="71">
        <v>34</v>
      </c>
      <c r="R51" s="60">
        <v>0</v>
      </c>
      <c r="S51" s="70">
        <v>1.25</v>
      </c>
      <c r="T51" s="71">
        <v>33</v>
      </c>
      <c r="U51" s="71">
        <v>43</v>
      </c>
      <c r="V51" s="77">
        <v>-10</v>
      </c>
      <c r="W51" s="77">
        <v>-0.41</v>
      </c>
      <c r="X51" s="77">
        <v>-0.14000000000000001</v>
      </c>
      <c r="Y51" s="70">
        <v>34.799999999999997</v>
      </c>
      <c r="Z51" s="71">
        <v>36.4</v>
      </c>
      <c r="AA51" s="77">
        <v>-1.6</v>
      </c>
      <c r="AB51" s="77">
        <v>-7.0000000000000007E-2</v>
      </c>
      <c r="AC51" s="78">
        <v>0.16</v>
      </c>
      <c r="AD51" s="63" t="s">
        <v>25</v>
      </c>
    </row>
    <row r="52" spans="1:30" ht="17.25" thickBot="1">
      <c r="A52" s="72">
        <v>260</v>
      </c>
      <c r="B52" s="57" t="s">
        <v>195</v>
      </c>
      <c r="C52" s="58" t="s">
        <v>1811</v>
      </c>
      <c r="D52" s="69" t="s">
        <v>102</v>
      </c>
      <c r="E52" s="58" t="s">
        <v>67</v>
      </c>
      <c r="F52" s="69" t="s">
        <v>4501</v>
      </c>
      <c r="G52" s="69">
        <v>2001</v>
      </c>
      <c r="H52" s="70">
        <v>27</v>
      </c>
      <c r="I52" s="95">
        <v>2187</v>
      </c>
      <c r="J52" s="71">
        <v>81</v>
      </c>
      <c r="K52" s="71">
        <v>86.8</v>
      </c>
      <c r="L52" s="71">
        <v>24.3</v>
      </c>
      <c r="M52" s="70">
        <v>26</v>
      </c>
      <c r="N52" s="71">
        <v>81</v>
      </c>
      <c r="O52" s="71">
        <v>12</v>
      </c>
      <c r="P52" s="70">
        <v>1</v>
      </c>
      <c r="Q52" s="71">
        <v>79</v>
      </c>
      <c r="R52" s="60">
        <v>0</v>
      </c>
      <c r="S52" s="70">
        <v>1.44</v>
      </c>
      <c r="T52" s="71">
        <v>50</v>
      </c>
      <c r="U52" s="71">
        <v>38</v>
      </c>
      <c r="V52" s="78">
        <v>12</v>
      </c>
      <c r="W52" s="78">
        <v>0.49</v>
      </c>
      <c r="X52" s="78">
        <v>0.76</v>
      </c>
      <c r="Y52" s="70">
        <v>43.8</v>
      </c>
      <c r="Z52" s="71">
        <v>41.2</v>
      </c>
      <c r="AA52" s="78">
        <v>2.6</v>
      </c>
      <c r="AB52" s="78">
        <v>0.11</v>
      </c>
      <c r="AC52" s="78">
        <v>0.26</v>
      </c>
      <c r="AD52" s="63" t="s">
        <v>25</v>
      </c>
    </row>
    <row r="53" spans="1:30" ht="17.25" thickBot="1">
      <c r="A53" s="72">
        <v>240</v>
      </c>
      <c r="B53" s="57" t="s">
        <v>185</v>
      </c>
      <c r="C53" s="58" t="s">
        <v>1811</v>
      </c>
      <c r="D53" s="69" t="s">
        <v>103</v>
      </c>
      <c r="E53" s="58" t="s">
        <v>81</v>
      </c>
      <c r="F53" s="69" t="s">
        <v>4487</v>
      </c>
      <c r="G53" s="69">
        <v>2000</v>
      </c>
      <c r="H53" s="70">
        <v>26</v>
      </c>
      <c r="I53" s="95">
        <v>2182</v>
      </c>
      <c r="J53" s="71">
        <v>84</v>
      </c>
      <c r="K53" s="71">
        <v>89.8</v>
      </c>
      <c r="L53" s="71">
        <v>24.2</v>
      </c>
      <c r="M53" s="70">
        <v>26</v>
      </c>
      <c r="N53" s="71">
        <v>84</v>
      </c>
      <c r="O53" s="71">
        <v>21</v>
      </c>
      <c r="P53" s="59">
        <v>0</v>
      </c>
      <c r="Q53" s="60"/>
      <c r="R53" s="60">
        <v>0</v>
      </c>
      <c r="S53" s="70">
        <v>1.5</v>
      </c>
      <c r="T53" s="71">
        <v>44</v>
      </c>
      <c r="U53" s="71">
        <v>38</v>
      </c>
      <c r="V53" s="78">
        <v>6</v>
      </c>
      <c r="W53" s="78">
        <v>0.25</v>
      </c>
      <c r="X53" s="78">
        <v>1.7</v>
      </c>
      <c r="Y53" s="70">
        <v>46.3</v>
      </c>
      <c r="Z53" s="71">
        <v>32.700000000000003</v>
      </c>
      <c r="AA53" s="78">
        <v>13.6</v>
      </c>
      <c r="AB53" s="78">
        <v>0.56000000000000005</v>
      </c>
      <c r="AC53" s="78">
        <v>1.92</v>
      </c>
      <c r="AD53" s="63" t="s">
        <v>25</v>
      </c>
    </row>
    <row r="54" spans="1:30" ht="17.25" thickBot="1">
      <c r="A54" s="72">
        <v>375</v>
      </c>
      <c r="B54" s="57" t="s">
        <v>235</v>
      </c>
      <c r="C54" s="58" t="s">
        <v>1827</v>
      </c>
      <c r="D54" s="69" t="s">
        <v>103</v>
      </c>
      <c r="E54" s="58" t="s">
        <v>93</v>
      </c>
      <c r="F54" s="69" t="s">
        <v>4571</v>
      </c>
      <c r="G54" s="69">
        <v>1993</v>
      </c>
      <c r="H54" s="70">
        <v>25</v>
      </c>
      <c r="I54" s="95">
        <v>2179</v>
      </c>
      <c r="J54" s="71">
        <v>87</v>
      </c>
      <c r="K54" s="71">
        <v>86.5</v>
      </c>
      <c r="L54" s="71">
        <v>24.2</v>
      </c>
      <c r="M54" s="70">
        <v>25</v>
      </c>
      <c r="N54" s="71">
        <v>87</v>
      </c>
      <c r="O54" s="71">
        <v>19</v>
      </c>
      <c r="P54" s="59">
        <v>0</v>
      </c>
      <c r="Q54" s="60"/>
      <c r="R54" s="60">
        <v>0</v>
      </c>
      <c r="S54" s="70">
        <v>1.4</v>
      </c>
      <c r="T54" s="71">
        <v>36</v>
      </c>
      <c r="U54" s="71">
        <v>38</v>
      </c>
      <c r="V54" s="77">
        <v>-2</v>
      </c>
      <c r="W54" s="77">
        <v>-0.08</v>
      </c>
      <c r="X54" s="77">
        <v>-0.08</v>
      </c>
      <c r="Y54" s="70">
        <v>31.9</v>
      </c>
      <c r="Z54" s="71">
        <v>41.5</v>
      </c>
      <c r="AA54" s="77">
        <v>-9.6</v>
      </c>
      <c r="AB54" s="77">
        <v>-0.4</v>
      </c>
      <c r="AC54" s="77">
        <v>-0.22</v>
      </c>
      <c r="AD54" s="63" t="s">
        <v>25</v>
      </c>
    </row>
    <row r="55" spans="1:30" ht="17.25" thickBot="1">
      <c r="A55" s="72">
        <v>189</v>
      </c>
      <c r="B55" s="57" t="s">
        <v>166</v>
      </c>
      <c r="C55" s="58" t="s">
        <v>1821</v>
      </c>
      <c r="D55" s="69" t="s">
        <v>104</v>
      </c>
      <c r="E55" s="58" t="s">
        <v>63</v>
      </c>
      <c r="F55" s="69" t="s">
        <v>4447</v>
      </c>
      <c r="G55" s="69">
        <v>1997</v>
      </c>
      <c r="H55" s="70">
        <v>26</v>
      </c>
      <c r="I55" s="95">
        <v>2176</v>
      </c>
      <c r="J55" s="71">
        <v>84</v>
      </c>
      <c r="K55" s="71">
        <v>86.3</v>
      </c>
      <c r="L55" s="71">
        <v>24.2</v>
      </c>
      <c r="M55" s="70">
        <v>24</v>
      </c>
      <c r="N55" s="71">
        <v>90</v>
      </c>
      <c r="O55" s="71">
        <v>23</v>
      </c>
      <c r="P55" s="70">
        <v>2</v>
      </c>
      <c r="Q55" s="71">
        <v>13</v>
      </c>
      <c r="R55" s="71">
        <v>2</v>
      </c>
      <c r="S55" s="70">
        <v>2.31</v>
      </c>
      <c r="T55" s="71">
        <v>58</v>
      </c>
      <c r="U55" s="71">
        <v>21</v>
      </c>
      <c r="V55" s="78">
        <v>37</v>
      </c>
      <c r="W55" s="78">
        <v>1.53</v>
      </c>
      <c r="X55" s="77">
        <v>-0.82</v>
      </c>
      <c r="Y55" s="70">
        <v>47.3</v>
      </c>
      <c r="Z55" s="71">
        <v>17.3</v>
      </c>
      <c r="AA55" s="78">
        <v>30</v>
      </c>
      <c r="AB55" s="78">
        <v>1.24</v>
      </c>
      <c r="AC55" s="77">
        <v>-0.64</v>
      </c>
      <c r="AD55" s="63" t="s">
        <v>25</v>
      </c>
    </row>
    <row r="56" spans="1:30" ht="17.25" thickBot="1">
      <c r="A56" s="72">
        <v>481</v>
      </c>
      <c r="B56" s="57" t="s">
        <v>279</v>
      </c>
      <c r="C56" s="58" t="s">
        <v>1824</v>
      </c>
      <c r="D56" s="69" t="s">
        <v>103</v>
      </c>
      <c r="E56" s="58" t="s">
        <v>77</v>
      </c>
      <c r="F56" s="69" t="s">
        <v>4640</v>
      </c>
      <c r="G56" s="69">
        <v>1994</v>
      </c>
      <c r="H56" s="70">
        <v>26</v>
      </c>
      <c r="I56" s="95">
        <v>2175</v>
      </c>
      <c r="J56" s="71">
        <v>84</v>
      </c>
      <c r="K56" s="71">
        <v>86.3</v>
      </c>
      <c r="L56" s="71">
        <v>24.2</v>
      </c>
      <c r="M56" s="70">
        <v>26</v>
      </c>
      <c r="N56" s="71">
        <v>84</v>
      </c>
      <c r="O56" s="71">
        <v>19</v>
      </c>
      <c r="P56" s="59">
        <v>0</v>
      </c>
      <c r="Q56" s="60"/>
      <c r="R56" s="60">
        <v>0</v>
      </c>
      <c r="S56" s="70">
        <v>0.88</v>
      </c>
      <c r="T56" s="71">
        <v>33</v>
      </c>
      <c r="U56" s="71">
        <v>45</v>
      </c>
      <c r="V56" s="77">
        <v>-12</v>
      </c>
      <c r="W56" s="77">
        <v>-0.5</v>
      </c>
      <c r="X56" s="77">
        <v>-0.5</v>
      </c>
      <c r="Y56" s="70">
        <v>36.5</v>
      </c>
      <c r="Z56" s="71">
        <v>37.299999999999997</v>
      </c>
      <c r="AA56" s="77">
        <v>-0.7</v>
      </c>
      <c r="AB56" s="77">
        <v>-0.03</v>
      </c>
      <c r="AC56" s="77">
        <v>-0.62</v>
      </c>
      <c r="AD56" s="63" t="s">
        <v>25</v>
      </c>
    </row>
    <row r="57" spans="1:30" ht="17.25" thickBot="1">
      <c r="A57" s="72">
        <v>361</v>
      </c>
      <c r="B57" s="57" t="s">
        <v>229</v>
      </c>
      <c r="C57" s="58" t="s">
        <v>1811</v>
      </c>
      <c r="D57" s="69" t="s">
        <v>104</v>
      </c>
      <c r="E57" s="58" t="s">
        <v>83</v>
      </c>
      <c r="F57" s="69" t="s">
        <v>4560</v>
      </c>
      <c r="G57" s="69">
        <v>1997</v>
      </c>
      <c r="H57" s="70">
        <v>25</v>
      </c>
      <c r="I57" s="95">
        <v>2170</v>
      </c>
      <c r="J57" s="71">
        <v>87</v>
      </c>
      <c r="K57" s="71">
        <v>86.1</v>
      </c>
      <c r="L57" s="71">
        <v>24.1</v>
      </c>
      <c r="M57" s="70">
        <v>25</v>
      </c>
      <c r="N57" s="71">
        <v>87</v>
      </c>
      <c r="O57" s="71">
        <v>21</v>
      </c>
      <c r="P57" s="59">
        <v>0</v>
      </c>
      <c r="Q57" s="60"/>
      <c r="R57" s="60">
        <v>0</v>
      </c>
      <c r="S57" s="70">
        <v>1.96</v>
      </c>
      <c r="T57" s="71">
        <v>51</v>
      </c>
      <c r="U57" s="71">
        <v>34</v>
      </c>
      <c r="V57" s="78">
        <v>17</v>
      </c>
      <c r="W57" s="78">
        <v>0.71</v>
      </c>
      <c r="X57" s="78">
        <v>0.45</v>
      </c>
      <c r="Y57" s="70">
        <v>42.8</v>
      </c>
      <c r="Z57" s="71">
        <v>32.200000000000003</v>
      </c>
      <c r="AA57" s="78">
        <v>10.6</v>
      </c>
      <c r="AB57" s="78">
        <v>0.44</v>
      </c>
      <c r="AC57" s="78">
        <v>0.28999999999999998</v>
      </c>
      <c r="AD57" s="63" t="s">
        <v>25</v>
      </c>
    </row>
    <row r="58" spans="1:30" ht="17.25" thickBot="1">
      <c r="A58" s="72">
        <v>620</v>
      </c>
      <c r="B58" s="57" t="s">
        <v>2658</v>
      </c>
      <c r="C58" s="58" t="s">
        <v>1821</v>
      </c>
      <c r="D58" s="69" t="s">
        <v>103</v>
      </c>
      <c r="E58" s="58" t="s">
        <v>2343</v>
      </c>
      <c r="F58" s="69" t="s">
        <v>4720</v>
      </c>
      <c r="G58" s="69">
        <v>1999</v>
      </c>
      <c r="H58" s="70">
        <v>27</v>
      </c>
      <c r="I58" s="95">
        <v>2167</v>
      </c>
      <c r="J58" s="71">
        <v>80</v>
      </c>
      <c r="K58" s="71">
        <v>86</v>
      </c>
      <c r="L58" s="71">
        <v>24.1</v>
      </c>
      <c r="M58" s="70">
        <v>25</v>
      </c>
      <c r="N58" s="71">
        <v>84</v>
      </c>
      <c r="O58" s="71">
        <v>18</v>
      </c>
      <c r="P58" s="70">
        <v>2</v>
      </c>
      <c r="Q58" s="71">
        <v>28</v>
      </c>
      <c r="R58" s="71">
        <v>1</v>
      </c>
      <c r="S58" s="70">
        <v>0.52</v>
      </c>
      <c r="T58" s="71">
        <v>20</v>
      </c>
      <c r="U58" s="71">
        <v>65</v>
      </c>
      <c r="V58" s="77">
        <v>-45</v>
      </c>
      <c r="W58" s="77">
        <v>-1.87</v>
      </c>
      <c r="X58" s="77">
        <v>-0.59</v>
      </c>
      <c r="Y58" s="70">
        <v>20.7</v>
      </c>
      <c r="Z58" s="71">
        <v>48.6</v>
      </c>
      <c r="AA58" s="77">
        <v>-28</v>
      </c>
      <c r="AB58" s="77">
        <v>-1.1599999999999999</v>
      </c>
      <c r="AC58" s="77">
        <v>-0.16</v>
      </c>
      <c r="AD58" s="63" t="s">
        <v>25</v>
      </c>
    </row>
    <row r="59" spans="1:30" ht="17.25" thickBot="1">
      <c r="A59" s="72">
        <v>569</v>
      </c>
      <c r="B59" s="57" t="s">
        <v>305</v>
      </c>
      <c r="C59" s="58" t="s">
        <v>1819</v>
      </c>
      <c r="D59" s="69" t="s">
        <v>103</v>
      </c>
      <c r="E59" s="58" t="s">
        <v>65</v>
      </c>
      <c r="F59" s="69" t="s">
        <v>4692</v>
      </c>
      <c r="G59" s="69">
        <v>1996</v>
      </c>
      <c r="H59" s="70">
        <v>25</v>
      </c>
      <c r="I59" s="95">
        <v>2166</v>
      </c>
      <c r="J59" s="71">
        <v>87</v>
      </c>
      <c r="K59" s="71">
        <v>86</v>
      </c>
      <c r="L59" s="71">
        <v>24.1</v>
      </c>
      <c r="M59" s="70">
        <v>25</v>
      </c>
      <c r="N59" s="71">
        <v>87</v>
      </c>
      <c r="O59" s="71">
        <v>21</v>
      </c>
      <c r="P59" s="59">
        <v>0</v>
      </c>
      <c r="Q59" s="60"/>
      <c r="R59" s="60">
        <v>0</v>
      </c>
      <c r="S59" s="70">
        <v>2.52</v>
      </c>
      <c r="T59" s="71">
        <v>59</v>
      </c>
      <c r="U59" s="71">
        <v>22</v>
      </c>
      <c r="V59" s="78">
        <v>37</v>
      </c>
      <c r="W59" s="78">
        <v>1.54</v>
      </c>
      <c r="X59" s="78">
        <v>2.0499999999999998</v>
      </c>
      <c r="Y59" s="70">
        <v>53.1</v>
      </c>
      <c r="Z59" s="71">
        <v>22.1</v>
      </c>
      <c r="AA59" s="78">
        <v>30.9</v>
      </c>
      <c r="AB59" s="78">
        <v>1.28</v>
      </c>
      <c r="AC59" s="78">
        <v>1.77</v>
      </c>
      <c r="AD59" s="63" t="s">
        <v>25</v>
      </c>
    </row>
    <row r="60" spans="1:30" ht="17.25" thickBot="1">
      <c r="A60" s="72">
        <v>654</v>
      </c>
      <c r="B60" s="57" t="s">
        <v>338</v>
      </c>
      <c r="C60" s="58" t="s">
        <v>1811</v>
      </c>
      <c r="D60" s="69" t="s">
        <v>104</v>
      </c>
      <c r="E60" s="58" t="s">
        <v>67</v>
      </c>
      <c r="F60" s="69" t="s">
        <v>4750</v>
      </c>
      <c r="G60" s="69">
        <v>1990</v>
      </c>
      <c r="H60" s="70">
        <v>25</v>
      </c>
      <c r="I60" s="95">
        <v>2163</v>
      </c>
      <c r="J60" s="71">
        <v>87</v>
      </c>
      <c r="K60" s="71">
        <v>85.8</v>
      </c>
      <c r="L60" s="71">
        <v>24</v>
      </c>
      <c r="M60" s="70">
        <v>25</v>
      </c>
      <c r="N60" s="71">
        <v>87</v>
      </c>
      <c r="O60" s="71">
        <v>21</v>
      </c>
      <c r="P60" s="59">
        <v>0</v>
      </c>
      <c r="Q60" s="60"/>
      <c r="R60" s="60">
        <v>0</v>
      </c>
      <c r="S60" s="70">
        <v>1.48</v>
      </c>
      <c r="T60" s="71">
        <v>48</v>
      </c>
      <c r="U60" s="71">
        <v>41</v>
      </c>
      <c r="V60" s="78">
        <v>7</v>
      </c>
      <c r="W60" s="78">
        <v>0.28999999999999998</v>
      </c>
      <c r="X60" s="77">
        <v>-0.72</v>
      </c>
      <c r="Y60" s="70">
        <v>43.9</v>
      </c>
      <c r="Z60" s="71">
        <v>38.299999999999997</v>
      </c>
      <c r="AA60" s="78">
        <v>5.6</v>
      </c>
      <c r="AB60" s="78">
        <v>0.23</v>
      </c>
      <c r="AC60" s="78">
        <v>1.1599999999999999</v>
      </c>
      <c r="AD60" s="63" t="s">
        <v>25</v>
      </c>
    </row>
    <row r="61" spans="1:30" ht="17.25" thickBot="1">
      <c r="A61" s="72">
        <v>537</v>
      </c>
      <c r="B61" s="57" t="s">
        <v>1766</v>
      </c>
      <c r="C61" s="58" t="s">
        <v>1819</v>
      </c>
      <c r="D61" s="69" t="s">
        <v>104</v>
      </c>
      <c r="E61" s="58" t="s">
        <v>71</v>
      </c>
      <c r="F61" s="69" t="s">
        <v>4674</v>
      </c>
      <c r="G61" s="69">
        <v>1999</v>
      </c>
      <c r="H61" s="70">
        <v>24</v>
      </c>
      <c r="I61" s="95">
        <v>2156</v>
      </c>
      <c r="J61" s="71">
        <v>90</v>
      </c>
      <c r="K61" s="71">
        <v>88.7</v>
      </c>
      <c r="L61" s="71">
        <v>24</v>
      </c>
      <c r="M61" s="70">
        <v>24</v>
      </c>
      <c r="N61" s="71">
        <v>90</v>
      </c>
      <c r="O61" s="71">
        <v>22</v>
      </c>
      <c r="P61" s="59">
        <v>0</v>
      </c>
      <c r="Q61" s="60"/>
      <c r="R61" s="71">
        <v>1</v>
      </c>
      <c r="S61" s="70">
        <v>2.04</v>
      </c>
      <c r="T61" s="71">
        <v>51</v>
      </c>
      <c r="U61" s="71">
        <v>34</v>
      </c>
      <c r="V61" s="78">
        <v>17</v>
      </c>
      <c r="W61" s="78">
        <v>0.71</v>
      </c>
      <c r="X61" s="77">
        <v>-0.28000000000000003</v>
      </c>
      <c r="Y61" s="70">
        <v>41.9</v>
      </c>
      <c r="Z61" s="71">
        <v>39.299999999999997</v>
      </c>
      <c r="AA61" s="78">
        <v>2.6</v>
      </c>
      <c r="AB61" s="78">
        <v>0.11</v>
      </c>
      <c r="AC61" s="77">
        <v>-0.08</v>
      </c>
      <c r="AD61" s="63" t="s">
        <v>25</v>
      </c>
    </row>
    <row r="62" spans="1:30" ht="17.25" thickBot="1">
      <c r="A62" s="72">
        <v>619</v>
      </c>
      <c r="B62" s="57" t="s">
        <v>328</v>
      </c>
      <c r="C62" s="58" t="s">
        <v>1844</v>
      </c>
      <c r="D62" s="69" t="s">
        <v>103</v>
      </c>
      <c r="E62" s="58" t="s">
        <v>91</v>
      </c>
      <c r="F62" s="69" t="s">
        <v>4191</v>
      </c>
      <c r="G62" s="69">
        <v>1995</v>
      </c>
      <c r="H62" s="70">
        <v>27</v>
      </c>
      <c r="I62" s="95">
        <v>2145</v>
      </c>
      <c r="J62" s="71">
        <v>79</v>
      </c>
      <c r="K62" s="71">
        <v>85.1</v>
      </c>
      <c r="L62" s="71">
        <v>23.8</v>
      </c>
      <c r="M62" s="70">
        <v>25</v>
      </c>
      <c r="N62" s="71">
        <v>85</v>
      </c>
      <c r="O62" s="71">
        <v>19</v>
      </c>
      <c r="P62" s="70">
        <v>2</v>
      </c>
      <c r="Q62" s="71">
        <v>13</v>
      </c>
      <c r="R62" s="60">
        <v>0</v>
      </c>
      <c r="S62" s="70">
        <v>1.48</v>
      </c>
      <c r="T62" s="71">
        <v>40</v>
      </c>
      <c r="U62" s="71">
        <v>41</v>
      </c>
      <c r="V62" s="77">
        <v>-1</v>
      </c>
      <c r="W62" s="77">
        <v>-0.04</v>
      </c>
      <c r="X62" s="78">
        <v>0.68</v>
      </c>
      <c r="Y62" s="70">
        <v>34.4</v>
      </c>
      <c r="Z62" s="71">
        <v>43.9</v>
      </c>
      <c r="AA62" s="77">
        <v>-9.5</v>
      </c>
      <c r="AB62" s="77">
        <v>-0.4</v>
      </c>
      <c r="AC62" s="78">
        <v>0.04</v>
      </c>
      <c r="AD62" s="63" t="s">
        <v>25</v>
      </c>
    </row>
    <row r="63" spans="1:30" ht="17.25" thickBot="1">
      <c r="A63" s="72">
        <v>46</v>
      </c>
      <c r="B63" s="57" t="s">
        <v>123</v>
      </c>
      <c r="C63" s="58" t="s">
        <v>1823</v>
      </c>
      <c r="D63" s="69" t="s">
        <v>1818</v>
      </c>
      <c r="E63" s="58" t="s">
        <v>85</v>
      </c>
      <c r="F63" s="69" t="s">
        <v>4344</v>
      </c>
      <c r="G63" s="69">
        <v>1991</v>
      </c>
      <c r="H63" s="70">
        <v>26</v>
      </c>
      <c r="I63" s="95">
        <v>2134</v>
      </c>
      <c r="J63" s="71">
        <v>82</v>
      </c>
      <c r="K63" s="71">
        <v>84.7</v>
      </c>
      <c r="L63" s="71">
        <v>23.7</v>
      </c>
      <c r="M63" s="70">
        <v>25</v>
      </c>
      <c r="N63" s="71">
        <v>84</v>
      </c>
      <c r="O63" s="71">
        <v>17</v>
      </c>
      <c r="P63" s="70">
        <v>1</v>
      </c>
      <c r="Q63" s="71">
        <v>42</v>
      </c>
      <c r="R63" s="60">
        <v>0</v>
      </c>
      <c r="S63" s="70">
        <v>1.08</v>
      </c>
      <c r="T63" s="71">
        <v>30</v>
      </c>
      <c r="U63" s="71">
        <v>30</v>
      </c>
      <c r="V63" s="60">
        <v>0</v>
      </c>
      <c r="W63" s="60">
        <v>0</v>
      </c>
      <c r="X63" s="78">
        <v>3.5</v>
      </c>
      <c r="Y63" s="70">
        <v>27.7</v>
      </c>
      <c r="Z63" s="71">
        <v>29.4</v>
      </c>
      <c r="AA63" s="77">
        <v>-1.7</v>
      </c>
      <c r="AB63" s="77">
        <v>-7.0000000000000007E-2</v>
      </c>
      <c r="AC63" s="78">
        <v>1.1399999999999999</v>
      </c>
      <c r="AD63" s="63" t="s">
        <v>25</v>
      </c>
    </row>
    <row r="64" spans="1:30" ht="17.25" thickBot="1">
      <c r="A64" s="72">
        <v>690</v>
      </c>
      <c r="B64" s="57" t="s">
        <v>351</v>
      </c>
      <c r="C64" s="58" t="s">
        <v>1811</v>
      </c>
      <c r="D64" s="69" t="s">
        <v>104</v>
      </c>
      <c r="E64" s="58" t="s">
        <v>63</v>
      </c>
      <c r="F64" s="69" t="s">
        <v>4775</v>
      </c>
      <c r="G64" s="69">
        <v>1997</v>
      </c>
      <c r="H64" s="70">
        <v>27</v>
      </c>
      <c r="I64" s="95">
        <v>2134</v>
      </c>
      <c r="J64" s="71">
        <v>79</v>
      </c>
      <c r="K64" s="71">
        <v>84.7</v>
      </c>
      <c r="L64" s="71">
        <v>23.7</v>
      </c>
      <c r="M64" s="70">
        <v>25</v>
      </c>
      <c r="N64" s="71">
        <v>85</v>
      </c>
      <c r="O64" s="71">
        <v>19</v>
      </c>
      <c r="P64" s="70">
        <v>2</v>
      </c>
      <c r="Q64" s="71">
        <v>7</v>
      </c>
      <c r="R64" s="60">
        <v>0</v>
      </c>
      <c r="S64" s="70">
        <v>2.2599999999999998</v>
      </c>
      <c r="T64" s="71">
        <v>61</v>
      </c>
      <c r="U64" s="71">
        <v>23</v>
      </c>
      <c r="V64" s="78">
        <v>38</v>
      </c>
      <c r="W64" s="78">
        <v>1.6</v>
      </c>
      <c r="X64" s="77">
        <v>-0.26</v>
      </c>
      <c r="Y64" s="70">
        <v>49.4</v>
      </c>
      <c r="Z64" s="71">
        <v>16.7</v>
      </c>
      <c r="AA64" s="78">
        <v>32.700000000000003</v>
      </c>
      <c r="AB64" s="78">
        <v>1.38</v>
      </c>
      <c r="AC64" s="78">
        <v>0.32</v>
      </c>
      <c r="AD64" s="63" t="s">
        <v>25</v>
      </c>
    </row>
    <row r="65" spans="1:30" ht="17.25" thickBot="1">
      <c r="A65" s="72">
        <v>367</v>
      </c>
      <c r="B65" s="57" t="s">
        <v>232</v>
      </c>
      <c r="C65" s="58" t="s">
        <v>1828</v>
      </c>
      <c r="D65" s="69" t="s">
        <v>1818</v>
      </c>
      <c r="E65" s="58" t="s">
        <v>71</v>
      </c>
      <c r="F65" s="69" t="s">
        <v>4564</v>
      </c>
      <c r="G65" s="69">
        <v>2000</v>
      </c>
      <c r="H65" s="70">
        <v>25</v>
      </c>
      <c r="I65" s="95">
        <v>2118</v>
      </c>
      <c r="J65" s="71">
        <v>85</v>
      </c>
      <c r="K65" s="71">
        <v>87.2</v>
      </c>
      <c r="L65" s="71">
        <v>23.5</v>
      </c>
      <c r="M65" s="70">
        <v>24</v>
      </c>
      <c r="N65" s="71">
        <v>87</v>
      </c>
      <c r="O65" s="71">
        <v>17</v>
      </c>
      <c r="P65" s="70">
        <v>1</v>
      </c>
      <c r="Q65" s="71">
        <v>27</v>
      </c>
      <c r="R65" s="60">
        <v>0</v>
      </c>
      <c r="S65" s="70">
        <v>1.96</v>
      </c>
      <c r="T65" s="71">
        <v>51</v>
      </c>
      <c r="U65" s="71">
        <v>30</v>
      </c>
      <c r="V65" s="78">
        <v>21</v>
      </c>
      <c r="W65" s="78">
        <v>0.89</v>
      </c>
      <c r="X65" s="78">
        <v>1.18</v>
      </c>
      <c r="Y65" s="70">
        <v>41.2</v>
      </c>
      <c r="Z65" s="71">
        <v>36.700000000000003</v>
      </c>
      <c r="AA65" s="78">
        <v>4.5999999999999996</v>
      </c>
      <c r="AB65" s="78">
        <v>0.19</v>
      </c>
      <c r="AC65" s="78">
        <v>0.6</v>
      </c>
      <c r="AD65" s="63" t="s">
        <v>25</v>
      </c>
    </row>
    <row r="66" spans="1:30" ht="17.25" thickBot="1">
      <c r="A66" s="72">
        <v>485</v>
      </c>
      <c r="B66" s="57" t="s">
        <v>2649</v>
      </c>
      <c r="C66" s="58" t="s">
        <v>1831</v>
      </c>
      <c r="D66" s="69" t="s">
        <v>104</v>
      </c>
      <c r="E66" s="58" t="s">
        <v>2342</v>
      </c>
      <c r="F66" s="69" t="s">
        <v>4641</v>
      </c>
      <c r="G66" s="69">
        <v>1999</v>
      </c>
      <c r="H66" s="70">
        <v>24</v>
      </c>
      <c r="I66" s="95">
        <v>2106</v>
      </c>
      <c r="J66" s="71">
        <v>88</v>
      </c>
      <c r="K66" s="71">
        <v>83.6</v>
      </c>
      <c r="L66" s="71">
        <v>23.4</v>
      </c>
      <c r="M66" s="70">
        <v>23</v>
      </c>
      <c r="N66" s="71">
        <v>90</v>
      </c>
      <c r="O66" s="71">
        <v>21</v>
      </c>
      <c r="P66" s="70">
        <v>1</v>
      </c>
      <c r="Q66" s="71">
        <v>45</v>
      </c>
      <c r="R66" s="71">
        <v>1</v>
      </c>
      <c r="S66" s="70">
        <v>0.42</v>
      </c>
      <c r="T66" s="71">
        <v>23</v>
      </c>
      <c r="U66" s="71">
        <v>56</v>
      </c>
      <c r="V66" s="77">
        <v>-33</v>
      </c>
      <c r="W66" s="77">
        <v>-1.41</v>
      </c>
      <c r="X66" s="77">
        <v>-0.98</v>
      </c>
      <c r="Y66" s="70">
        <v>21.5</v>
      </c>
      <c r="Z66" s="71">
        <v>42.9</v>
      </c>
      <c r="AA66" s="77">
        <v>-21.3</v>
      </c>
      <c r="AB66" s="77">
        <v>-0.91</v>
      </c>
      <c r="AC66" s="77">
        <v>-0.38</v>
      </c>
      <c r="AD66" s="63" t="s">
        <v>25</v>
      </c>
    </row>
    <row r="67" spans="1:30" ht="17.25" thickBot="1">
      <c r="A67" s="72">
        <v>75</v>
      </c>
      <c r="B67" s="57" t="s">
        <v>2610</v>
      </c>
      <c r="C67" s="58" t="s">
        <v>1815</v>
      </c>
      <c r="D67" s="69" t="s">
        <v>103</v>
      </c>
      <c r="E67" s="58" t="s">
        <v>2342</v>
      </c>
      <c r="F67" s="69" t="s">
        <v>4363</v>
      </c>
      <c r="G67" s="69">
        <v>1998</v>
      </c>
      <c r="H67" s="70">
        <v>27</v>
      </c>
      <c r="I67" s="95">
        <v>2105</v>
      </c>
      <c r="J67" s="71">
        <v>78</v>
      </c>
      <c r="K67" s="71">
        <v>83.5</v>
      </c>
      <c r="L67" s="71">
        <v>23.4</v>
      </c>
      <c r="M67" s="70">
        <v>24</v>
      </c>
      <c r="N67" s="71">
        <v>85</v>
      </c>
      <c r="O67" s="71">
        <v>18</v>
      </c>
      <c r="P67" s="70">
        <v>3</v>
      </c>
      <c r="Q67" s="71">
        <v>26</v>
      </c>
      <c r="R67" s="60">
        <v>0</v>
      </c>
      <c r="S67" s="70">
        <v>0.48</v>
      </c>
      <c r="T67" s="71">
        <v>22</v>
      </c>
      <c r="U67" s="71">
        <v>53</v>
      </c>
      <c r="V67" s="77">
        <v>-31</v>
      </c>
      <c r="W67" s="77">
        <v>-1.33</v>
      </c>
      <c r="X67" s="77">
        <v>-0.46</v>
      </c>
      <c r="Y67" s="70">
        <v>21</v>
      </c>
      <c r="Z67" s="71">
        <v>42.5</v>
      </c>
      <c r="AA67" s="77">
        <v>-21.5</v>
      </c>
      <c r="AB67" s="77">
        <v>-0.92</v>
      </c>
      <c r="AC67" s="77">
        <v>-0.43</v>
      </c>
      <c r="AD67" s="63" t="s">
        <v>25</v>
      </c>
    </row>
    <row r="68" spans="1:30" ht="17.25" thickBot="1">
      <c r="A68" s="72">
        <v>198</v>
      </c>
      <c r="B68" s="57" t="s">
        <v>169</v>
      </c>
      <c r="C68" s="58" t="s">
        <v>1811</v>
      </c>
      <c r="D68" s="69" t="s">
        <v>104</v>
      </c>
      <c r="E68" s="58" t="s">
        <v>73</v>
      </c>
      <c r="F68" s="69" t="s">
        <v>4454</v>
      </c>
      <c r="G68" s="69">
        <v>1991</v>
      </c>
      <c r="H68" s="70">
        <v>24</v>
      </c>
      <c r="I68" s="95">
        <v>2104</v>
      </c>
      <c r="J68" s="71">
        <v>88</v>
      </c>
      <c r="K68" s="71">
        <v>83.5</v>
      </c>
      <c r="L68" s="71">
        <v>23.4</v>
      </c>
      <c r="M68" s="70">
        <v>24</v>
      </c>
      <c r="N68" s="71">
        <v>88</v>
      </c>
      <c r="O68" s="71">
        <v>21</v>
      </c>
      <c r="P68" s="59">
        <v>0</v>
      </c>
      <c r="Q68" s="60"/>
      <c r="R68" s="60">
        <v>0</v>
      </c>
      <c r="S68" s="70">
        <v>1.54</v>
      </c>
      <c r="T68" s="71">
        <v>45</v>
      </c>
      <c r="U68" s="71">
        <v>37</v>
      </c>
      <c r="V68" s="78">
        <v>8</v>
      </c>
      <c r="W68" s="78">
        <v>0.34</v>
      </c>
      <c r="X68" s="78">
        <v>0.77</v>
      </c>
      <c r="Y68" s="70">
        <v>37.4</v>
      </c>
      <c r="Z68" s="71">
        <v>31.5</v>
      </c>
      <c r="AA68" s="78">
        <v>5.9</v>
      </c>
      <c r="AB68" s="78">
        <v>0.25</v>
      </c>
      <c r="AC68" s="78">
        <v>0.06</v>
      </c>
      <c r="AD68" s="63" t="s">
        <v>25</v>
      </c>
    </row>
    <row r="69" spans="1:30" ht="17.25" thickBot="1">
      <c r="A69" s="72">
        <v>192</v>
      </c>
      <c r="B69" s="57" t="s">
        <v>2624</v>
      </c>
      <c r="C69" s="58" t="s">
        <v>1811</v>
      </c>
      <c r="D69" s="69" t="s">
        <v>104</v>
      </c>
      <c r="E69" s="58" t="s">
        <v>2599</v>
      </c>
      <c r="F69" s="69" t="s">
        <v>4449</v>
      </c>
      <c r="G69" s="69">
        <v>1999</v>
      </c>
      <c r="H69" s="70">
        <v>27</v>
      </c>
      <c r="I69" s="95">
        <v>2085</v>
      </c>
      <c r="J69" s="71">
        <v>77</v>
      </c>
      <c r="K69" s="71">
        <v>82.7</v>
      </c>
      <c r="L69" s="71">
        <v>23.2</v>
      </c>
      <c r="M69" s="70">
        <v>24</v>
      </c>
      <c r="N69" s="71">
        <v>84</v>
      </c>
      <c r="O69" s="71">
        <v>12</v>
      </c>
      <c r="P69" s="70">
        <v>3</v>
      </c>
      <c r="Q69" s="71">
        <v>22</v>
      </c>
      <c r="R69" s="60">
        <v>0</v>
      </c>
      <c r="S69" s="70">
        <v>0.78</v>
      </c>
      <c r="T69" s="71">
        <v>34</v>
      </c>
      <c r="U69" s="71">
        <v>46</v>
      </c>
      <c r="V69" s="77">
        <v>-12</v>
      </c>
      <c r="W69" s="77">
        <v>-0.52</v>
      </c>
      <c r="X69" s="78">
        <v>0.72</v>
      </c>
      <c r="Y69" s="70">
        <v>29.3</v>
      </c>
      <c r="Z69" s="71">
        <v>46</v>
      </c>
      <c r="AA69" s="77">
        <v>-16.7</v>
      </c>
      <c r="AB69" s="77">
        <v>-0.72</v>
      </c>
      <c r="AC69" s="78">
        <v>0.56999999999999995</v>
      </c>
      <c r="AD69" s="63" t="s">
        <v>25</v>
      </c>
    </row>
    <row r="70" spans="1:30" ht="17.25" thickBot="1">
      <c r="A70" s="72">
        <v>533</v>
      </c>
      <c r="B70" s="57" t="s">
        <v>292</v>
      </c>
      <c r="C70" s="58" t="s">
        <v>1825</v>
      </c>
      <c r="D70" s="69" t="s">
        <v>104</v>
      </c>
      <c r="E70" s="58" t="s">
        <v>77</v>
      </c>
      <c r="F70" s="69" t="s">
        <v>4672</v>
      </c>
      <c r="G70" s="69">
        <v>1993</v>
      </c>
      <c r="H70" s="70">
        <v>23</v>
      </c>
      <c r="I70" s="95">
        <v>2070</v>
      </c>
      <c r="J70" s="71">
        <v>90</v>
      </c>
      <c r="K70" s="71">
        <v>82.1</v>
      </c>
      <c r="L70" s="71">
        <v>23</v>
      </c>
      <c r="M70" s="70">
        <v>23</v>
      </c>
      <c r="N70" s="71">
        <v>90</v>
      </c>
      <c r="O70" s="71">
        <v>23</v>
      </c>
      <c r="P70" s="59">
        <v>0</v>
      </c>
      <c r="Q70" s="60"/>
      <c r="R70" s="60">
        <v>0</v>
      </c>
      <c r="S70" s="70">
        <v>1.0900000000000001</v>
      </c>
      <c r="T70" s="71">
        <v>34</v>
      </c>
      <c r="U70" s="71">
        <v>39</v>
      </c>
      <c r="V70" s="77">
        <v>-5</v>
      </c>
      <c r="W70" s="77">
        <v>-0.22</v>
      </c>
      <c r="X70" s="78">
        <v>1.18</v>
      </c>
      <c r="Y70" s="70">
        <v>38.299999999999997</v>
      </c>
      <c r="Z70" s="71">
        <v>32.5</v>
      </c>
      <c r="AA70" s="78">
        <v>5.8</v>
      </c>
      <c r="AB70" s="78">
        <v>0.25</v>
      </c>
      <c r="AC70" s="78">
        <v>1.1100000000000001</v>
      </c>
      <c r="AD70" s="63" t="s">
        <v>25</v>
      </c>
    </row>
    <row r="71" spans="1:30" ht="17.25" thickBot="1">
      <c r="A71" s="72">
        <v>463</v>
      </c>
      <c r="B71" s="57" t="s">
        <v>271</v>
      </c>
      <c r="C71" s="58" t="s">
        <v>1861</v>
      </c>
      <c r="D71" s="69" t="s">
        <v>104</v>
      </c>
      <c r="E71" s="58" t="s">
        <v>96</v>
      </c>
      <c r="F71" s="69" t="s">
        <v>4629</v>
      </c>
      <c r="G71" s="69">
        <v>1999</v>
      </c>
      <c r="H71" s="70">
        <v>23</v>
      </c>
      <c r="I71" s="95">
        <v>2064</v>
      </c>
      <c r="J71" s="71">
        <v>90</v>
      </c>
      <c r="K71" s="71">
        <v>81.900000000000006</v>
      </c>
      <c r="L71" s="71">
        <v>22.9</v>
      </c>
      <c r="M71" s="70">
        <v>23</v>
      </c>
      <c r="N71" s="71">
        <v>90</v>
      </c>
      <c r="O71" s="71">
        <v>21</v>
      </c>
      <c r="P71" s="59">
        <v>0</v>
      </c>
      <c r="Q71" s="60"/>
      <c r="R71" s="71">
        <v>4</v>
      </c>
      <c r="S71" s="70">
        <v>1.17</v>
      </c>
      <c r="T71" s="71">
        <v>25</v>
      </c>
      <c r="U71" s="71">
        <v>30</v>
      </c>
      <c r="V71" s="77">
        <v>-5</v>
      </c>
      <c r="W71" s="77">
        <v>-0.22</v>
      </c>
      <c r="X71" s="78">
        <v>0.77</v>
      </c>
      <c r="Y71" s="70">
        <v>33.700000000000003</v>
      </c>
      <c r="Z71" s="71">
        <v>31.7</v>
      </c>
      <c r="AA71" s="78">
        <v>2</v>
      </c>
      <c r="AB71" s="78">
        <v>0.09</v>
      </c>
      <c r="AC71" s="77">
        <v>-0.03</v>
      </c>
      <c r="AD71" s="63" t="s">
        <v>25</v>
      </c>
    </row>
    <row r="72" spans="1:30" ht="17.25" thickBot="1">
      <c r="A72" s="72">
        <v>277</v>
      </c>
      <c r="B72" s="57" t="s">
        <v>2768</v>
      </c>
      <c r="C72" s="58" t="s">
        <v>1817</v>
      </c>
      <c r="D72" s="69" t="s">
        <v>103</v>
      </c>
      <c r="E72" s="58" t="s">
        <v>2343</v>
      </c>
      <c r="F72" s="69" t="s">
        <v>4513</v>
      </c>
      <c r="G72" s="69">
        <v>1997</v>
      </c>
      <c r="H72" s="70">
        <v>26</v>
      </c>
      <c r="I72" s="95">
        <v>2063</v>
      </c>
      <c r="J72" s="71">
        <v>79</v>
      </c>
      <c r="K72" s="71">
        <v>81.900000000000006</v>
      </c>
      <c r="L72" s="71">
        <v>22.9</v>
      </c>
      <c r="M72" s="70">
        <v>24</v>
      </c>
      <c r="N72" s="71">
        <v>83</v>
      </c>
      <c r="O72" s="71">
        <v>11</v>
      </c>
      <c r="P72" s="70">
        <v>2</v>
      </c>
      <c r="Q72" s="71">
        <v>39</v>
      </c>
      <c r="R72" s="60">
        <v>0</v>
      </c>
      <c r="S72" s="70">
        <v>0.54</v>
      </c>
      <c r="T72" s="71">
        <v>20</v>
      </c>
      <c r="U72" s="71">
        <v>55</v>
      </c>
      <c r="V72" s="77">
        <v>-35</v>
      </c>
      <c r="W72" s="77">
        <v>-1.53</v>
      </c>
      <c r="X72" s="78">
        <v>1.43</v>
      </c>
      <c r="Y72" s="70">
        <v>21.1</v>
      </c>
      <c r="Z72" s="71">
        <v>44.6</v>
      </c>
      <c r="AA72" s="77">
        <v>-23.5</v>
      </c>
      <c r="AB72" s="77">
        <v>-1.02</v>
      </c>
      <c r="AC72" s="78">
        <v>0.63</v>
      </c>
      <c r="AD72" s="63" t="s">
        <v>25</v>
      </c>
    </row>
    <row r="73" spans="1:30" ht="17.25" thickBot="1">
      <c r="A73" s="72">
        <v>101</v>
      </c>
      <c r="B73" s="57" t="s">
        <v>2615</v>
      </c>
      <c r="C73" s="58" t="s">
        <v>1811</v>
      </c>
      <c r="D73" s="69" t="s">
        <v>103</v>
      </c>
      <c r="E73" s="58" t="s">
        <v>2342</v>
      </c>
      <c r="F73" s="69" t="s">
        <v>4381</v>
      </c>
      <c r="G73" s="69">
        <v>1995</v>
      </c>
      <c r="H73" s="70">
        <v>26</v>
      </c>
      <c r="I73" s="95">
        <v>2028</v>
      </c>
      <c r="J73" s="71">
        <v>78</v>
      </c>
      <c r="K73" s="71">
        <v>80.5</v>
      </c>
      <c r="L73" s="71">
        <v>22.5</v>
      </c>
      <c r="M73" s="70">
        <v>22</v>
      </c>
      <c r="N73" s="71">
        <v>87</v>
      </c>
      <c r="O73" s="71">
        <v>18</v>
      </c>
      <c r="P73" s="70">
        <v>4</v>
      </c>
      <c r="Q73" s="71">
        <v>29</v>
      </c>
      <c r="R73" s="71">
        <v>1</v>
      </c>
      <c r="S73" s="70">
        <v>0.54</v>
      </c>
      <c r="T73" s="71">
        <v>23</v>
      </c>
      <c r="U73" s="71">
        <v>47</v>
      </c>
      <c r="V73" s="77">
        <v>-24</v>
      </c>
      <c r="W73" s="77">
        <v>-1.07</v>
      </c>
      <c r="X73" s="78">
        <v>0.95</v>
      </c>
      <c r="Y73" s="70">
        <v>22</v>
      </c>
      <c r="Z73" s="71">
        <v>37.9</v>
      </c>
      <c r="AA73" s="77">
        <v>-15.9</v>
      </c>
      <c r="AB73" s="77">
        <v>-0.71</v>
      </c>
      <c r="AC73" s="78">
        <v>0.73</v>
      </c>
      <c r="AD73" s="63" t="s">
        <v>25</v>
      </c>
    </row>
    <row r="74" spans="1:30" ht="17.25" thickBot="1">
      <c r="A74" s="72">
        <v>379</v>
      </c>
      <c r="B74" s="57" t="s">
        <v>236</v>
      </c>
      <c r="C74" s="58" t="s">
        <v>1845</v>
      </c>
      <c r="D74" s="69" t="s">
        <v>103</v>
      </c>
      <c r="E74" s="58" t="s">
        <v>85</v>
      </c>
      <c r="F74" s="69" t="s">
        <v>4574</v>
      </c>
      <c r="G74" s="69">
        <v>1994</v>
      </c>
      <c r="H74" s="70">
        <v>23</v>
      </c>
      <c r="I74" s="95">
        <v>2025</v>
      </c>
      <c r="J74" s="71">
        <v>88</v>
      </c>
      <c r="K74" s="71">
        <v>80.400000000000006</v>
      </c>
      <c r="L74" s="71">
        <v>22.5</v>
      </c>
      <c r="M74" s="70">
        <v>23</v>
      </c>
      <c r="N74" s="71">
        <v>88</v>
      </c>
      <c r="O74" s="71">
        <v>18</v>
      </c>
      <c r="P74" s="59">
        <v>0</v>
      </c>
      <c r="Q74" s="60"/>
      <c r="R74" s="60">
        <v>0</v>
      </c>
      <c r="S74" s="70">
        <v>1</v>
      </c>
      <c r="T74" s="71">
        <v>28</v>
      </c>
      <c r="U74" s="71">
        <v>40</v>
      </c>
      <c r="V74" s="77">
        <v>-12</v>
      </c>
      <c r="W74" s="77">
        <v>-0.53</v>
      </c>
      <c r="X74" s="78">
        <v>0.01</v>
      </c>
      <c r="Y74" s="70">
        <v>27.1</v>
      </c>
      <c r="Z74" s="71">
        <v>30.9</v>
      </c>
      <c r="AA74" s="77">
        <v>-3.9</v>
      </c>
      <c r="AB74" s="77">
        <v>-0.17</v>
      </c>
      <c r="AC74" s="78">
        <v>0.38</v>
      </c>
      <c r="AD74" s="63" t="s">
        <v>25</v>
      </c>
    </row>
    <row r="75" spans="1:30" ht="17.25" thickBot="1">
      <c r="A75" s="72">
        <v>431</v>
      </c>
      <c r="B75" s="57" t="s">
        <v>3018</v>
      </c>
      <c r="C75" s="58" t="s">
        <v>1811</v>
      </c>
      <c r="D75" s="69" t="s">
        <v>1809</v>
      </c>
      <c r="E75" s="58" t="s">
        <v>96</v>
      </c>
      <c r="F75" s="69" t="s">
        <v>4604</v>
      </c>
      <c r="G75" s="69">
        <v>1999</v>
      </c>
      <c r="H75" s="70">
        <v>25</v>
      </c>
      <c r="I75" s="95">
        <v>2014</v>
      </c>
      <c r="J75" s="71">
        <v>81</v>
      </c>
      <c r="K75" s="71">
        <v>79.900000000000006</v>
      </c>
      <c r="L75" s="71">
        <v>22.4</v>
      </c>
      <c r="M75" s="70">
        <v>23</v>
      </c>
      <c r="N75" s="71">
        <v>86</v>
      </c>
      <c r="O75" s="71">
        <v>15</v>
      </c>
      <c r="P75" s="70">
        <v>2</v>
      </c>
      <c r="Q75" s="71">
        <v>22</v>
      </c>
      <c r="R75" s="60">
        <v>0</v>
      </c>
      <c r="S75" s="70">
        <v>1.24</v>
      </c>
      <c r="T75" s="71">
        <v>26</v>
      </c>
      <c r="U75" s="71">
        <v>27</v>
      </c>
      <c r="V75" s="77">
        <v>-1</v>
      </c>
      <c r="W75" s="77">
        <v>-0.04</v>
      </c>
      <c r="X75" s="78">
        <v>1.56</v>
      </c>
      <c r="Y75" s="70">
        <v>32</v>
      </c>
      <c r="Z75" s="71">
        <v>29.4</v>
      </c>
      <c r="AA75" s="78">
        <v>2.6</v>
      </c>
      <c r="AB75" s="78">
        <v>0.12</v>
      </c>
      <c r="AC75" s="78">
        <v>0.12</v>
      </c>
      <c r="AD75" s="63" t="s">
        <v>25</v>
      </c>
    </row>
    <row r="76" spans="1:30" ht="17.25" thickBot="1">
      <c r="A76" s="72">
        <v>712</v>
      </c>
      <c r="B76" s="57" t="s">
        <v>361</v>
      </c>
      <c r="C76" s="58" t="s">
        <v>1813</v>
      </c>
      <c r="D76" s="69" t="s">
        <v>104</v>
      </c>
      <c r="E76" s="58" t="s">
        <v>91</v>
      </c>
      <c r="F76" s="69" t="s">
        <v>4217</v>
      </c>
      <c r="G76" s="69">
        <v>1994</v>
      </c>
      <c r="H76" s="70">
        <v>23</v>
      </c>
      <c r="I76" s="95">
        <v>1997</v>
      </c>
      <c r="J76" s="71">
        <v>87</v>
      </c>
      <c r="K76" s="71">
        <v>79.2</v>
      </c>
      <c r="L76" s="71">
        <v>22.2</v>
      </c>
      <c r="M76" s="70">
        <v>23</v>
      </c>
      <c r="N76" s="71">
        <v>87</v>
      </c>
      <c r="O76" s="71">
        <v>20</v>
      </c>
      <c r="P76" s="59">
        <v>0</v>
      </c>
      <c r="Q76" s="60"/>
      <c r="R76" s="71">
        <v>1</v>
      </c>
      <c r="S76" s="70">
        <v>1.61</v>
      </c>
      <c r="T76" s="71">
        <v>38</v>
      </c>
      <c r="U76" s="71">
        <v>39</v>
      </c>
      <c r="V76" s="77">
        <v>-1</v>
      </c>
      <c r="W76" s="77">
        <v>-0.05</v>
      </c>
      <c r="X76" s="78">
        <v>0.47</v>
      </c>
      <c r="Y76" s="70">
        <v>30.9</v>
      </c>
      <c r="Z76" s="71">
        <v>40.1</v>
      </c>
      <c r="AA76" s="77">
        <v>-9.3000000000000007</v>
      </c>
      <c r="AB76" s="77">
        <v>-0.42</v>
      </c>
      <c r="AC76" s="77">
        <v>-7.0000000000000007E-2</v>
      </c>
      <c r="AD76" s="63" t="s">
        <v>25</v>
      </c>
    </row>
    <row r="77" spans="1:30" ht="17.25" thickBot="1">
      <c r="A77" s="72">
        <v>547</v>
      </c>
      <c r="B77" s="57" t="s">
        <v>293</v>
      </c>
      <c r="C77" s="58" t="s">
        <v>1811</v>
      </c>
      <c r="D77" s="69" t="s">
        <v>102</v>
      </c>
      <c r="E77" s="58" t="s">
        <v>69</v>
      </c>
      <c r="F77" s="69" t="s">
        <v>4680</v>
      </c>
      <c r="G77" s="69">
        <v>1997</v>
      </c>
      <c r="H77" s="70">
        <v>27</v>
      </c>
      <c r="I77" s="95">
        <v>1988</v>
      </c>
      <c r="J77" s="71">
        <v>74</v>
      </c>
      <c r="K77" s="71">
        <v>78.900000000000006</v>
      </c>
      <c r="L77" s="71">
        <v>22.1</v>
      </c>
      <c r="M77" s="70">
        <v>23</v>
      </c>
      <c r="N77" s="71">
        <v>83</v>
      </c>
      <c r="O77" s="71">
        <v>11</v>
      </c>
      <c r="P77" s="70">
        <v>4</v>
      </c>
      <c r="Q77" s="71">
        <v>18</v>
      </c>
      <c r="R77" s="60">
        <v>0</v>
      </c>
      <c r="S77" s="70">
        <v>1.63</v>
      </c>
      <c r="T77" s="71">
        <v>30</v>
      </c>
      <c r="U77" s="71">
        <v>31</v>
      </c>
      <c r="V77" s="77">
        <v>-1</v>
      </c>
      <c r="W77" s="77">
        <v>-0.05</v>
      </c>
      <c r="X77" s="77">
        <v>-0.21</v>
      </c>
      <c r="Y77" s="70">
        <v>31.8</v>
      </c>
      <c r="Z77" s="71">
        <v>39.700000000000003</v>
      </c>
      <c r="AA77" s="77">
        <v>-7.9</v>
      </c>
      <c r="AB77" s="77">
        <v>-0.36</v>
      </c>
      <c r="AC77" s="77">
        <v>-0.98</v>
      </c>
      <c r="AD77" s="63" t="s">
        <v>25</v>
      </c>
    </row>
    <row r="78" spans="1:30" ht="17.25" thickBot="1">
      <c r="A78" s="72">
        <v>293</v>
      </c>
      <c r="B78" s="57" t="s">
        <v>205</v>
      </c>
      <c r="C78" s="58" t="s">
        <v>1853</v>
      </c>
      <c r="D78" s="69" t="s">
        <v>102</v>
      </c>
      <c r="E78" s="58" t="s">
        <v>71</v>
      </c>
      <c r="F78" s="69" t="s">
        <v>4520</v>
      </c>
      <c r="G78" s="69">
        <v>1992</v>
      </c>
      <c r="H78" s="70">
        <v>24</v>
      </c>
      <c r="I78" s="95">
        <v>1987</v>
      </c>
      <c r="J78" s="71">
        <v>83</v>
      </c>
      <c r="K78" s="71">
        <v>81.8</v>
      </c>
      <c r="L78" s="71">
        <v>22.1</v>
      </c>
      <c r="M78" s="70">
        <v>23</v>
      </c>
      <c r="N78" s="71">
        <v>85</v>
      </c>
      <c r="O78" s="71">
        <v>12</v>
      </c>
      <c r="P78" s="70">
        <v>1</v>
      </c>
      <c r="Q78" s="71">
        <v>29</v>
      </c>
      <c r="R78" s="60">
        <v>0</v>
      </c>
      <c r="S78" s="70">
        <v>2</v>
      </c>
      <c r="T78" s="71">
        <v>48</v>
      </c>
      <c r="U78" s="71">
        <v>30</v>
      </c>
      <c r="V78" s="78">
        <v>18</v>
      </c>
      <c r="W78" s="78">
        <v>0.82</v>
      </c>
      <c r="X78" s="78">
        <v>0.41</v>
      </c>
      <c r="Y78" s="70">
        <v>38.5</v>
      </c>
      <c r="Z78" s="71">
        <v>35</v>
      </c>
      <c r="AA78" s="78">
        <v>3.6</v>
      </c>
      <c r="AB78" s="78">
        <v>0.16</v>
      </c>
      <c r="AC78" s="78">
        <v>0.24</v>
      </c>
      <c r="AD78" s="63" t="s">
        <v>25</v>
      </c>
    </row>
    <row r="79" spans="1:30" ht="17.25" thickBot="1">
      <c r="A79" s="72">
        <v>611</v>
      </c>
      <c r="B79" s="57" t="s">
        <v>323</v>
      </c>
      <c r="C79" s="58" t="s">
        <v>1821</v>
      </c>
      <c r="D79" s="69" t="s">
        <v>104</v>
      </c>
      <c r="E79" s="58" t="s">
        <v>81</v>
      </c>
      <c r="F79" s="69" t="s">
        <v>4719</v>
      </c>
      <c r="G79" s="69">
        <v>1984</v>
      </c>
      <c r="H79" s="70">
        <v>23</v>
      </c>
      <c r="I79" s="95">
        <v>1983</v>
      </c>
      <c r="J79" s="71">
        <v>86</v>
      </c>
      <c r="K79" s="71">
        <v>81.599999999999994</v>
      </c>
      <c r="L79" s="71">
        <v>22</v>
      </c>
      <c r="M79" s="70">
        <v>22</v>
      </c>
      <c r="N79" s="71">
        <v>89</v>
      </c>
      <c r="O79" s="71">
        <v>21</v>
      </c>
      <c r="P79" s="70">
        <v>1</v>
      </c>
      <c r="Q79" s="71">
        <v>33</v>
      </c>
      <c r="R79" s="71">
        <v>3</v>
      </c>
      <c r="S79" s="70">
        <v>1.48</v>
      </c>
      <c r="T79" s="71">
        <v>38</v>
      </c>
      <c r="U79" s="71">
        <v>37</v>
      </c>
      <c r="V79" s="78">
        <v>1</v>
      </c>
      <c r="W79" s="78">
        <v>0.05</v>
      </c>
      <c r="X79" s="77">
        <v>-0.16</v>
      </c>
      <c r="Y79" s="70">
        <v>42.4</v>
      </c>
      <c r="Z79" s="71">
        <v>32.9</v>
      </c>
      <c r="AA79" s="78">
        <v>9.6</v>
      </c>
      <c r="AB79" s="78">
        <v>0.43</v>
      </c>
      <c r="AC79" s="78">
        <v>0.38</v>
      </c>
      <c r="AD79" s="63" t="s">
        <v>25</v>
      </c>
    </row>
    <row r="80" spans="1:30" ht="17.25" thickBot="1">
      <c r="A80" s="72">
        <v>548</v>
      </c>
      <c r="B80" s="57" t="s">
        <v>78</v>
      </c>
      <c r="C80" s="58" t="s">
        <v>1819</v>
      </c>
      <c r="D80" s="69" t="s">
        <v>111</v>
      </c>
      <c r="E80" s="58" t="s">
        <v>63</v>
      </c>
      <c r="F80" s="69" t="s">
        <v>4225</v>
      </c>
      <c r="G80" s="69">
        <v>1995</v>
      </c>
      <c r="H80" s="70">
        <v>22</v>
      </c>
      <c r="I80" s="95">
        <v>1980</v>
      </c>
      <c r="J80" s="71">
        <v>90</v>
      </c>
      <c r="K80" s="71">
        <v>78.599999999999994</v>
      </c>
      <c r="L80" s="71">
        <v>22</v>
      </c>
      <c r="M80" s="70">
        <v>22</v>
      </c>
      <c r="N80" s="71">
        <v>90</v>
      </c>
      <c r="O80" s="71">
        <v>22</v>
      </c>
      <c r="P80" s="59">
        <v>0</v>
      </c>
      <c r="Q80" s="60"/>
      <c r="R80" s="71">
        <v>3</v>
      </c>
      <c r="S80" s="70">
        <v>2.1800000000000002</v>
      </c>
      <c r="T80" s="71">
        <v>59</v>
      </c>
      <c r="U80" s="71">
        <v>19</v>
      </c>
      <c r="V80" s="78">
        <v>40</v>
      </c>
      <c r="W80" s="78">
        <v>1.82</v>
      </c>
      <c r="X80" s="78">
        <v>0.82</v>
      </c>
      <c r="Y80" s="70">
        <v>45.5</v>
      </c>
      <c r="Z80" s="71">
        <v>13.6</v>
      </c>
      <c r="AA80" s="78">
        <v>31.9</v>
      </c>
      <c r="AB80" s="78">
        <v>1.45</v>
      </c>
      <c r="AC80" s="78">
        <v>0.56000000000000005</v>
      </c>
      <c r="AD80" s="63" t="s">
        <v>25</v>
      </c>
    </row>
    <row r="81" spans="1:30" ht="17.25" thickBot="1">
      <c r="A81" s="72">
        <v>451</v>
      </c>
      <c r="B81" s="57" t="s">
        <v>2647</v>
      </c>
      <c r="C81" s="58" t="s">
        <v>1811</v>
      </c>
      <c r="D81" s="69" t="s">
        <v>1818</v>
      </c>
      <c r="E81" s="58" t="s">
        <v>2599</v>
      </c>
      <c r="F81" s="69" t="s">
        <v>4620</v>
      </c>
      <c r="G81" s="69">
        <v>1995</v>
      </c>
      <c r="H81" s="70">
        <v>28</v>
      </c>
      <c r="I81" s="95">
        <v>1962</v>
      </c>
      <c r="J81" s="71">
        <v>70</v>
      </c>
      <c r="K81" s="71">
        <v>77.900000000000006</v>
      </c>
      <c r="L81" s="71">
        <v>21.8</v>
      </c>
      <c r="M81" s="70">
        <v>22</v>
      </c>
      <c r="N81" s="71">
        <v>83</v>
      </c>
      <c r="O81" s="71">
        <v>12</v>
      </c>
      <c r="P81" s="70">
        <v>6</v>
      </c>
      <c r="Q81" s="71">
        <v>21</v>
      </c>
      <c r="R81" s="60">
        <v>0</v>
      </c>
      <c r="S81" s="70">
        <v>0.75</v>
      </c>
      <c r="T81" s="71">
        <v>26</v>
      </c>
      <c r="U81" s="71">
        <v>42</v>
      </c>
      <c r="V81" s="77">
        <v>-16</v>
      </c>
      <c r="W81" s="77">
        <v>-0.73</v>
      </c>
      <c r="X81" s="77">
        <v>-0.41</v>
      </c>
      <c r="Y81" s="70">
        <v>25.4</v>
      </c>
      <c r="Z81" s="71">
        <v>43.8</v>
      </c>
      <c r="AA81" s="77">
        <v>-18.399999999999999</v>
      </c>
      <c r="AB81" s="77">
        <v>-0.87</v>
      </c>
      <c r="AC81" s="77">
        <v>-0.21</v>
      </c>
      <c r="AD81" s="63" t="s">
        <v>25</v>
      </c>
    </row>
    <row r="82" spans="1:30" ht="17.25" thickBot="1">
      <c r="A82" s="72">
        <v>153</v>
      </c>
      <c r="B82" s="57" t="s">
        <v>153</v>
      </c>
      <c r="C82" s="58" t="s">
        <v>1821</v>
      </c>
      <c r="D82" s="69" t="s">
        <v>1818</v>
      </c>
      <c r="E82" s="58" t="s">
        <v>93</v>
      </c>
      <c r="F82" s="69" t="s">
        <v>4249</v>
      </c>
      <c r="G82" s="69">
        <v>1999</v>
      </c>
      <c r="H82" s="70">
        <v>24</v>
      </c>
      <c r="I82" s="95">
        <v>1961</v>
      </c>
      <c r="J82" s="71">
        <v>82</v>
      </c>
      <c r="K82" s="71">
        <v>77.8</v>
      </c>
      <c r="L82" s="71">
        <v>21.8</v>
      </c>
      <c r="M82" s="70">
        <v>24</v>
      </c>
      <c r="N82" s="71">
        <v>82</v>
      </c>
      <c r="O82" s="71">
        <v>11</v>
      </c>
      <c r="P82" s="59">
        <v>0</v>
      </c>
      <c r="Q82" s="60"/>
      <c r="R82" s="60">
        <v>0</v>
      </c>
      <c r="S82" s="70">
        <v>1.33</v>
      </c>
      <c r="T82" s="71">
        <v>34</v>
      </c>
      <c r="U82" s="71">
        <v>33</v>
      </c>
      <c r="V82" s="78">
        <v>1</v>
      </c>
      <c r="W82" s="78">
        <v>0.05</v>
      </c>
      <c r="X82" s="78">
        <v>0.53</v>
      </c>
      <c r="Y82" s="70">
        <v>28.9</v>
      </c>
      <c r="Z82" s="71">
        <v>35.6</v>
      </c>
      <c r="AA82" s="77">
        <v>-6.7</v>
      </c>
      <c r="AB82" s="77">
        <v>-0.31</v>
      </c>
      <c r="AC82" s="78">
        <v>0.28000000000000003</v>
      </c>
      <c r="AD82" s="63" t="s">
        <v>25</v>
      </c>
    </row>
    <row r="83" spans="1:30" ht="17.25" thickBot="1">
      <c r="A83" s="72">
        <v>110</v>
      </c>
      <c r="B83" s="57" t="s">
        <v>2763</v>
      </c>
      <c r="C83" s="58" t="s">
        <v>1841</v>
      </c>
      <c r="D83" s="69" t="s">
        <v>103</v>
      </c>
      <c r="E83" s="58" t="s">
        <v>81</v>
      </c>
      <c r="F83" s="69" t="s">
        <v>4389</v>
      </c>
      <c r="G83" s="69">
        <v>2001</v>
      </c>
      <c r="H83" s="70">
        <v>24</v>
      </c>
      <c r="I83" s="95">
        <v>1941</v>
      </c>
      <c r="J83" s="71">
        <v>81</v>
      </c>
      <c r="K83" s="71">
        <v>79.900000000000006</v>
      </c>
      <c r="L83" s="71">
        <v>21.6</v>
      </c>
      <c r="M83" s="70">
        <v>22</v>
      </c>
      <c r="N83" s="71">
        <v>86</v>
      </c>
      <c r="O83" s="71">
        <v>15</v>
      </c>
      <c r="P83" s="70">
        <v>2</v>
      </c>
      <c r="Q83" s="71">
        <v>26</v>
      </c>
      <c r="R83" s="60">
        <v>0</v>
      </c>
      <c r="S83" s="70">
        <v>1.54</v>
      </c>
      <c r="T83" s="71">
        <v>40</v>
      </c>
      <c r="U83" s="71">
        <v>33</v>
      </c>
      <c r="V83" s="78">
        <v>7</v>
      </c>
      <c r="W83" s="78">
        <v>0.32</v>
      </c>
      <c r="X83" s="78">
        <v>1.24</v>
      </c>
      <c r="Y83" s="70">
        <v>39.1</v>
      </c>
      <c r="Z83" s="71">
        <v>29.7</v>
      </c>
      <c r="AA83" s="78">
        <v>9.4</v>
      </c>
      <c r="AB83" s="78">
        <v>0.43</v>
      </c>
      <c r="AC83" s="78">
        <v>0.36</v>
      </c>
      <c r="AD83" s="63" t="s">
        <v>25</v>
      </c>
    </row>
    <row r="84" spans="1:30" ht="17.25" thickBot="1">
      <c r="A84" s="72">
        <v>659</v>
      </c>
      <c r="B84" s="57" t="s">
        <v>2664</v>
      </c>
      <c r="C84" s="58" t="s">
        <v>1851</v>
      </c>
      <c r="D84" s="69" t="s">
        <v>104</v>
      </c>
      <c r="E84" s="58" t="s">
        <v>71</v>
      </c>
      <c r="F84" s="69" t="s">
        <v>4754</v>
      </c>
      <c r="G84" s="69">
        <v>2002</v>
      </c>
      <c r="H84" s="70">
        <v>23</v>
      </c>
      <c r="I84" s="95">
        <v>1941</v>
      </c>
      <c r="J84" s="71">
        <v>84</v>
      </c>
      <c r="K84" s="71">
        <v>79.900000000000006</v>
      </c>
      <c r="L84" s="71">
        <v>21.6</v>
      </c>
      <c r="M84" s="70">
        <v>23</v>
      </c>
      <c r="N84" s="71">
        <v>84</v>
      </c>
      <c r="O84" s="71">
        <v>16</v>
      </c>
      <c r="P84" s="59">
        <v>0</v>
      </c>
      <c r="Q84" s="60"/>
      <c r="R84" s="60">
        <v>0</v>
      </c>
      <c r="S84" s="70">
        <v>2.04</v>
      </c>
      <c r="T84" s="71">
        <v>50</v>
      </c>
      <c r="U84" s="71">
        <v>30</v>
      </c>
      <c r="V84" s="78">
        <v>20</v>
      </c>
      <c r="W84" s="78">
        <v>0.93</v>
      </c>
      <c r="X84" s="78">
        <v>0.93</v>
      </c>
      <c r="Y84" s="70">
        <v>39.799999999999997</v>
      </c>
      <c r="Z84" s="71">
        <v>33.4</v>
      </c>
      <c r="AA84" s="78">
        <v>6.4</v>
      </c>
      <c r="AB84" s="78">
        <v>0.3</v>
      </c>
      <c r="AC84" s="78">
        <v>0.9</v>
      </c>
      <c r="AD84" s="63" t="s">
        <v>25</v>
      </c>
    </row>
    <row r="85" spans="1:30" ht="17.25" thickBot="1">
      <c r="A85" s="72">
        <v>522</v>
      </c>
      <c r="B85" s="57" t="s">
        <v>289</v>
      </c>
      <c r="C85" s="58" t="s">
        <v>1821</v>
      </c>
      <c r="D85" s="69" t="s">
        <v>103</v>
      </c>
      <c r="E85" s="58" t="s">
        <v>75</v>
      </c>
      <c r="F85" s="69" t="s">
        <v>4418</v>
      </c>
      <c r="G85" s="69">
        <v>1996</v>
      </c>
      <c r="H85" s="70">
        <v>28</v>
      </c>
      <c r="I85" s="95">
        <v>1930</v>
      </c>
      <c r="J85" s="71">
        <v>69</v>
      </c>
      <c r="K85" s="71">
        <v>76.599999999999994</v>
      </c>
      <c r="L85" s="71">
        <v>21.4</v>
      </c>
      <c r="M85" s="70">
        <v>25</v>
      </c>
      <c r="N85" s="71">
        <v>74</v>
      </c>
      <c r="O85" s="71">
        <v>4</v>
      </c>
      <c r="P85" s="70">
        <v>3</v>
      </c>
      <c r="Q85" s="71">
        <v>28</v>
      </c>
      <c r="R85" s="60">
        <v>0</v>
      </c>
      <c r="S85" s="70">
        <v>1.25</v>
      </c>
      <c r="T85" s="71">
        <v>30</v>
      </c>
      <c r="U85" s="71">
        <v>28</v>
      </c>
      <c r="V85" s="78">
        <v>2</v>
      </c>
      <c r="W85" s="78">
        <v>0.09</v>
      </c>
      <c r="X85" s="78">
        <v>1.01</v>
      </c>
      <c r="Y85" s="70">
        <v>27</v>
      </c>
      <c r="Z85" s="71">
        <v>31</v>
      </c>
      <c r="AA85" s="77">
        <v>-4</v>
      </c>
      <c r="AB85" s="77">
        <v>-0.19</v>
      </c>
      <c r="AC85" s="78">
        <v>0.86</v>
      </c>
      <c r="AD85" s="63" t="s">
        <v>25</v>
      </c>
    </row>
    <row r="86" spans="1:30" ht="17.25" thickBot="1">
      <c r="A86" s="72">
        <v>175</v>
      </c>
      <c r="B86" s="57" t="s">
        <v>2765</v>
      </c>
      <c r="C86" s="58" t="s">
        <v>1840</v>
      </c>
      <c r="D86" s="69" t="s">
        <v>104</v>
      </c>
      <c r="E86" s="58" t="s">
        <v>65</v>
      </c>
      <c r="F86" s="69" t="s">
        <v>4435</v>
      </c>
      <c r="G86" s="69">
        <v>1997</v>
      </c>
      <c r="H86" s="70">
        <v>23</v>
      </c>
      <c r="I86" s="95">
        <v>1929</v>
      </c>
      <c r="J86" s="71">
        <v>84</v>
      </c>
      <c r="K86" s="71">
        <v>76.5</v>
      </c>
      <c r="L86" s="71">
        <v>21.4</v>
      </c>
      <c r="M86" s="70">
        <v>21</v>
      </c>
      <c r="N86" s="71">
        <v>90</v>
      </c>
      <c r="O86" s="71">
        <v>21</v>
      </c>
      <c r="P86" s="70">
        <v>2</v>
      </c>
      <c r="Q86" s="71">
        <v>20</v>
      </c>
      <c r="R86" s="71">
        <v>3</v>
      </c>
      <c r="S86" s="70">
        <v>2.17</v>
      </c>
      <c r="T86" s="71">
        <v>43</v>
      </c>
      <c r="U86" s="71">
        <v>23</v>
      </c>
      <c r="V86" s="78">
        <v>20</v>
      </c>
      <c r="W86" s="78">
        <v>0.93</v>
      </c>
      <c r="X86" s="77">
        <v>-1.35</v>
      </c>
      <c r="Y86" s="70">
        <v>44.2</v>
      </c>
      <c r="Z86" s="71">
        <v>20.2</v>
      </c>
      <c r="AA86" s="78">
        <v>24</v>
      </c>
      <c r="AB86" s="78">
        <v>1.1200000000000001</v>
      </c>
      <c r="AC86" s="78">
        <v>0.35</v>
      </c>
      <c r="AD86" s="63" t="s">
        <v>25</v>
      </c>
    </row>
    <row r="87" spans="1:30" ht="17.25" thickBot="1">
      <c r="A87" s="72">
        <v>123</v>
      </c>
      <c r="B87" s="57" t="s">
        <v>3013</v>
      </c>
      <c r="C87" s="58" t="s">
        <v>1843</v>
      </c>
      <c r="D87" s="69" t="s">
        <v>104</v>
      </c>
      <c r="E87" s="58" t="s">
        <v>75</v>
      </c>
      <c r="F87" s="69" t="s">
        <v>4396</v>
      </c>
      <c r="G87" s="69">
        <v>1995</v>
      </c>
      <c r="H87" s="70">
        <v>25</v>
      </c>
      <c r="I87" s="95">
        <v>1928</v>
      </c>
      <c r="J87" s="71">
        <v>77</v>
      </c>
      <c r="K87" s="71">
        <v>76.5</v>
      </c>
      <c r="L87" s="71">
        <v>21.4</v>
      </c>
      <c r="M87" s="70">
        <v>21</v>
      </c>
      <c r="N87" s="71">
        <v>88</v>
      </c>
      <c r="O87" s="71">
        <v>19</v>
      </c>
      <c r="P87" s="70">
        <v>4</v>
      </c>
      <c r="Q87" s="71">
        <v>20</v>
      </c>
      <c r="R87" s="60">
        <v>0</v>
      </c>
      <c r="S87" s="70">
        <v>1.24</v>
      </c>
      <c r="T87" s="71">
        <v>33</v>
      </c>
      <c r="U87" s="71">
        <v>28</v>
      </c>
      <c r="V87" s="78">
        <v>5</v>
      </c>
      <c r="W87" s="78">
        <v>0.23</v>
      </c>
      <c r="X87" s="78">
        <v>1.6</v>
      </c>
      <c r="Y87" s="70">
        <v>29.7</v>
      </c>
      <c r="Z87" s="71">
        <v>29</v>
      </c>
      <c r="AA87" s="78">
        <v>0.6</v>
      </c>
      <c r="AB87" s="78">
        <v>0.03</v>
      </c>
      <c r="AC87" s="78">
        <v>1.76</v>
      </c>
      <c r="AD87" s="63" t="s">
        <v>25</v>
      </c>
    </row>
    <row r="88" spans="1:30" ht="17.25" thickBot="1">
      <c r="A88" s="72">
        <v>274</v>
      </c>
      <c r="B88" s="57" t="s">
        <v>200</v>
      </c>
      <c r="C88" s="58" t="s">
        <v>1815</v>
      </c>
      <c r="D88" s="69" t="s">
        <v>102</v>
      </c>
      <c r="E88" s="58" t="s">
        <v>65</v>
      </c>
      <c r="F88" s="69" t="s">
        <v>4510</v>
      </c>
      <c r="G88" s="69">
        <v>2000</v>
      </c>
      <c r="H88" s="70">
        <v>23</v>
      </c>
      <c r="I88" s="95">
        <v>1922</v>
      </c>
      <c r="J88" s="71">
        <v>84</v>
      </c>
      <c r="K88" s="71">
        <v>76.3</v>
      </c>
      <c r="L88" s="71">
        <v>21.4</v>
      </c>
      <c r="M88" s="70">
        <v>22</v>
      </c>
      <c r="N88" s="71">
        <v>86</v>
      </c>
      <c r="O88" s="71">
        <v>17</v>
      </c>
      <c r="P88" s="70">
        <v>1</v>
      </c>
      <c r="Q88" s="71">
        <v>20</v>
      </c>
      <c r="R88" s="60">
        <v>0</v>
      </c>
      <c r="S88" s="70">
        <v>2.17</v>
      </c>
      <c r="T88" s="71">
        <v>45</v>
      </c>
      <c r="U88" s="71">
        <v>21</v>
      </c>
      <c r="V88" s="78">
        <v>24</v>
      </c>
      <c r="W88" s="78">
        <v>1.1200000000000001</v>
      </c>
      <c r="X88" s="77">
        <v>-0.53</v>
      </c>
      <c r="Y88" s="70">
        <v>43.2</v>
      </c>
      <c r="Z88" s="71">
        <v>21.5</v>
      </c>
      <c r="AA88" s="78">
        <v>21.7</v>
      </c>
      <c r="AB88" s="78">
        <v>1.01</v>
      </c>
      <c r="AC88" s="77">
        <v>-0.09</v>
      </c>
      <c r="AD88" s="63" t="s">
        <v>25</v>
      </c>
    </row>
    <row r="89" spans="1:30" ht="17.25" thickBot="1">
      <c r="A89" s="72">
        <v>286</v>
      </c>
      <c r="B89" s="57" t="s">
        <v>202</v>
      </c>
      <c r="C89" s="58" t="s">
        <v>1817</v>
      </c>
      <c r="D89" s="69" t="s">
        <v>104</v>
      </c>
      <c r="E89" s="58" t="s">
        <v>73</v>
      </c>
      <c r="F89" s="69" t="s">
        <v>4226</v>
      </c>
      <c r="G89" s="69">
        <v>2000</v>
      </c>
      <c r="H89" s="70">
        <v>23</v>
      </c>
      <c r="I89" s="95">
        <v>1919</v>
      </c>
      <c r="J89" s="71">
        <v>83</v>
      </c>
      <c r="K89" s="71">
        <v>76.2</v>
      </c>
      <c r="L89" s="71">
        <v>21.3</v>
      </c>
      <c r="M89" s="70">
        <v>21</v>
      </c>
      <c r="N89" s="71">
        <v>90</v>
      </c>
      <c r="O89" s="71">
        <v>21</v>
      </c>
      <c r="P89" s="70">
        <v>2</v>
      </c>
      <c r="Q89" s="71">
        <v>15</v>
      </c>
      <c r="R89" s="71">
        <v>4</v>
      </c>
      <c r="S89" s="70">
        <v>1.52</v>
      </c>
      <c r="T89" s="71">
        <v>38</v>
      </c>
      <c r="U89" s="71">
        <v>28</v>
      </c>
      <c r="V89" s="78">
        <v>10</v>
      </c>
      <c r="W89" s="78">
        <v>0.47</v>
      </c>
      <c r="X89" s="78">
        <v>1.07</v>
      </c>
      <c r="Y89" s="70">
        <v>35.1</v>
      </c>
      <c r="Z89" s="71">
        <v>27.4</v>
      </c>
      <c r="AA89" s="78">
        <v>7.7</v>
      </c>
      <c r="AB89" s="78">
        <v>0.36</v>
      </c>
      <c r="AC89" s="78">
        <v>0.49</v>
      </c>
      <c r="AD89" s="63" t="s">
        <v>25</v>
      </c>
    </row>
    <row r="90" spans="1:30" ht="17.25" thickBot="1">
      <c r="A90" s="72">
        <v>86</v>
      </c>
      <c r="B90" s="57" t="s">
        <v>2863</v>
      </c>
      <c r="C90" s="58" t="s">
        <v>1811</v>
      </c>
      <c r="D90" s="69" t="s">
        <v>104</v>
      </c>
      <c r="E90" s="58" t="s">
        <v>2343</v>
      </c>
      <c r="F90" s="69" t="s">
        <v>4370</v>
      </c>
      <c r="G90" s="69">
        <v>2000</v>
      </c>
      <c r="H90" s="70">
        <v>24</v>
      </c>
      <c r="I90" s="95">
        <v>1916</v>
      </c>
      <c r="J90" s="71">
        <v>80</v>
      </c>
      <c r="K90" s="71">
        <v>76</v>
      </c>
      <c r="L90" s="71">
        <v>21.3</v>
      </c>
      <c r="M90" s="70">
        <v>22</v>
      </c>
      <c r="N90" s="71">
        <v>83</v>
      </c>
      <c r="O90" s="71">
        <v>15</v>
      </c>
      <c r="P90" s="70">
        <v>2</v>
      </c>
      <c r="Q90" s="71">
        <v>43</v>
      </c>
      <c r="R90" s="71">
        <v>1</v>
      </c>
      <c r="S90" s="70">
        <v>0.54</v>
      </c>
      <c r="T90" s="71">
        <v>18</v>
      </c>
      <c r="U90" s="71">
        <v>52</v>
      </c>
      <c r="V90" s="77">
        <v>-34</v>
      </c>
      <c r="W90" s="77">
        <v>-1.6</v>
      </c>
      <c r="X90" s="78">
        <v>0.79</v>
      </c>
      <c r="Y90" s="70">
        <v>19.399999999999999</v>
      </c>
      <c r="Z90" s="71">
        <v>39.700000000000003</v>
      </c>
      <c r="AA90" s="77">
        <v>-20.3</v>
      </c>
      <c r="AB90" s="77">
        <v>-0.95</v>
      </c>
      <c r="AC90" s="78">
        <v>0.78</v>
      </c>
      <c r="AD90" s="63" t="s">
        <v>25</v>
      </c>
    </row>
    <row r="91" spans="1:30" ht="17.25" thickBot="1">
      <c r="A91" s="72">
        <v>270</v>
      </c>
      <c r="B91" s="57" t="s">
        <v>198</v>
      </c>
      <c r="C91" s="58" t="s">
        <v>1811</v>
      </c>
      <c r="D91" s="69" t="s">
        <v>104</v>
      </c>
      <c r="E91" s="58" t="s">
        <v>85</v>
      </c>
      <c r="F91" s="69" t="s">
        <v>4234</v>
      </c>
      <c r="G91" s="69">
        <v>2000</v>
      </c>
      <c r="H91" s="70">
        <v>22</v>
      </c>
      <c r="I91" s="95">
        <v>1912</v>
      </c>
      <c r="J91" s="71">
        <v>87</v>
      </c>
      <c r="K91" s="71">
        <v>75.900000000000006</v>
      </c>
      <c r="L91" s="71">
        <v>21.2</v>
      </c>
      <c r="M91" s="70">
        <v>22</v>
      </c>
      <c r="N91" s="71">
        <v>87</v>
      </c>
      <c r="O91" s="71">
        <v>19</v>
      </c>
      <c r="P91" s="59">
        <v>0</v>
      </c>
      <c r="Q91" s="60"/>
      <c r="R91" s="60">
        <v>0</v>
      </c>
      <c r="S91" s="70">
        <v>1.0900000000000001</v>
      </c>
      <c r="T91" s="71">
        <v>24</v>
      </c>
      <c r="U91" s="71">
        <v>32</v>
      </c>
      <c r="V91" s="77">
        <v>-8</v>
      </c>
      <c r="W91" s="77">
        <v>-0.38</v>
      </c>
      <c r="X91" s="78">
        <v>0.66</v>
      </c>
      <c r="Y91" s="70">
        <v>24.9</v>
      </c>
      <c r="Z91" s="71">
        <v>29.1</v>
      </c>
      <c r="AA91" s="77">
        <v>-4.2</v>
      </c>
      <c r="AB91" s="77">
        <v>-0.2</v>
      </c>
      <c r="AC91" s="78">
        <v>0.19</v>
      </c>
      <c r="AD91" s="63" t="s">
        <v>25</v>
      </c>
    </row>
    <row r="92" spans="1:30" ht="17.25" thickBot="1">
      <c r="A92" s="72">
        <v>460</v>
      </c>
      <c r="B92" s="57" t="s">
        <v>2988</v>
      </c>
      <c r="C92" s="58" t="s">
        <v>1821</v>
      </c>
      <c r="D92" s="69" t="s">
        <v>104</v>
      </c>
      <c r="E92" s="58" t="s">
        <v>87</v>
      </c>
      <c r="F92" s="69" t="s">
        <v>4626</v>
      </c>
      <c r="G92" s="69">
        <v>2002</v>
      </c>
      <c r="H92" s="70">
        <v>22</v>
      </c>
      <c r="I92" s="95">
        <v>1906</v>
      </c>
      <c r="J92" s="71">
        <v>87</v>
      </c>
      <c r="K92" s="71">
        <v>75.599999999999994</v>
      </c>
      <c r="L92" s="71">
        <v>21.2</v>
      </c>
      <c r="M92" s="70">
        <v>22</v>
      </c>
      <c r="N92" s="71">
        <v>87</v>
      </c>
      <c r="O92" s="71">
        <v>19</v>
      </c>
      <c r="P92" s="59">
        <v>0</v>
      </c>
      <c r="Q92" s="60"/>
      <c r="R92" s="60">
        <v>0</v>
      </c>
      <c r="S92" s="70">
        <v>0.77</v>
      </c>
      <c r="T92" s="71">
        <v>26</v>
      </c>
      <c r="U92" s="71">
        <v>39</v>
      </c>
      <c r="V92" s="77">
        <v>-13</v>
      </c>
      <c r="W92" s="77">
        <v>-0.61</v>
      </c>
      <c r="X92" s="77">
        <v>-0.17</v>
      </c>
      <c r="Y92" s="70">
        <v>26.5</v>
      </c>
      <c r="Z92" s="71">
        <v>30.9</v>
      </c>
      <c r="AA92" s="77">
        <v>-4.4000000000000004</v>
      </c>
      <c r="AB92" s="77">
        <v>-0.21</v>
      </c>
      <c r="AC92" s="78">
        <v>0.15</v>
      </c>
      <c r="AD92" s="63" t="s">
        <v>25</v>
      </c>
    </row>
    <row r="93" spans="1:30" ht="17.25" thickBot="1">
      <c r="A93" s="72">
        <v>388</v>
      </c>
      <c r="B93" s="57" t="s">
        <v>240</v>
      </c>
      <c r="C93" s="58" t="s">
        <v>1811</v>
      </c>
      <c r="D93" s="69" t="s">
        <v>103</v>
      </c>
      <c r="E93" s="58" t="s">
        <v>67</v>
      </c>
      <c r="F93" s="69" t="s">
        <v>4581</v>
      </c>
      <c r="G93" s="69">
        <v>1997</v>
      </c>
      <c r="H93" s="70">
        <v>25</v>
      </c>
      <c r="I93" s="95">
        <v>1899</v>
      </c>
      <c r="J93" s="71">
        <v>76</v>
      </c>
      <c r="K93" s="71">
        <v>75.400000000000006</v>
      </c>
      <c r="L93" s="71">
        <v>21.1</v>
      </c>
      <c r="M93" s="70">
        <v>20</v>
      </c>
      <c r="N93" s="71">
        <v>89</v>
      </c>
      <c r="O93" s="71">
        <v>19</v>
      </c>
      <c r="P93" s="70">
        <v>5</v>
      </c>
      <c r="Q93" s="71">
        <v>24</v>
      </c>
      <c r="R93" s="60">
        <v>0</v>
      </c>
      <c r="S93" s="70">
        <v>1.36</v>
      </c>
      <c r="T93" s="71">
        <v>49</v>
      </c>
      <c r="U93" s="71">
        <v>38</v>
      </c>
      <c r="V93" s="78">
        <v>11</v>
      </c>
      <c r="W93" s="78">
        <v>0.52</v>
      </c>
      <c r="X93" s="78">
        <v>0.52</v>
      </c>
      <c r="Y93" s="70">
        <v>38.1</v>
      </c>
      <c r="Z93" s="71">
        <v>39</v>
      </c>
      <c r="AA93" s="77">
        <v>-1</v>
      </c>
      <c r="AB93" s="77">
        <v>-0.05</v>
      </c>
      <c r="AC93" s="77">
        <v>-0.47</v>
      </c>
      <c r="AD93" s="63" t="s">
        <v>25</v>
      </c>
    </row>
    <row r="94" spans="1:30" ht="17.25" thickBot="1">
      <c r="A94" s="72">
        <v>609</v>
      </c>
      <c r="B94" s="57" t="s">
        <v>322</v>
      </c>
      <c r="C94" s="58" t="s">
        <v>1840</v>
      </c>
      <c r="D94" s="69" t="s">
        <v>1809</v>
      </c>
      <c r="E94" s="58" t="s">
        <v>65</v>
      </c>
      <c r="F94" s="69" t="s">
        <v>4717</v>
      </c>
      <c r="G94" s="69">
        <v>1994</v>
      </c>
      <c r="H94" s="70">
        <v>24</v>
      </c>
      <c r="I94" s="95">
        <v>1897</v>
      </c>
      <c r="J94" s="71">
        <v>79</v>
      </c>
      <c r="K94" s="71">
        <v>75.3</v>
      </c>
      <c r="L94" s="71">
        <v>21.1</v>
      </c>
      <c r="M94" s="70">
        <v>21</v>
      </c>
      <c r="N94" s="71">
        <v>88</v>
      </c>
      <c r="O94" s="71">
        <v>17</v>
      </c>
      <c r="P94" s="70">
        <v>3</v>
      </c>
      <c r="Q94" s="71">
        <v>19</v>
      </c>
      <c r="R94" s="71">
        <v>1</v>
      </c>
      <c r="S94" s="70">
        <v>2.25</v>
      </c>
      <c r="T94" s="71">
        <v>48</v>
      </c>
      <c r="U94" s="71">
        <v>23</v>
      </c>
      <c r="V94" s="78">
        <v>25</v>
      </c>
      <c r="W94" s="78">
        <v>1.19</v>
      </c>
      <c r="X94" s="77">
        <v>-0.26</v>
      </c>
      <c r="Y94" s="70">
        <v>44.7</v>
      </c>
      <c r="Z94" s="71">
        <v>21.5</v>
      </c>
      <c r="AA94" s="78">
        <v>23.3</v>
      </c>
      <c r="AB94" s="78">
        <v>1.1000000000000001</v>
      </c>
      <c r="AC94" s="78">
        <v>0.27</v>
      </c>
      <c r="AD94" s="63" t="s">
        <v>25</v>
      </c>
    </row>
    <row r="95" spans="1:30" ht="17.25" thickBot="1">
      <c r="A95" s="72">
        <v>22</v>
      </c>
      <c r="B95" s="57" t="s">
        <v>80</v>
      </c>
      <c r="C95" s="58" t="s">
        <v>1821</v>
      </c>
      <c r="D95" s="69" t="s">
        <v>111</v>
      </c>
      <c r="E95" s="58" t="s">
        <v>79</v>
      </c>
      <c r="F95" s="69" t="s">
        <v>4329</v>
      </c>
      <c r="G95" s="69">
        <v>1992</v>
      </c>
      <c r="H95" s="70">
        <v>21</v>
      </c>
      <c r="I95" s="95">
        <v>1890</v>
      </c>
      <c r="J95" s="71">
        <v>90</v>
      </c>
      <c r="K95" s="71">
        <v>75</v>
      </c>
      <c r="L95" s="71">
        <v>21</v>
      </c>
      <c r="M95" s="70">
        <v>21</v>
      </c>
      <c r="N95" s="71">
        <v>90</v>
      </c>
      <c r="O95" s="71">
        <v>21</v>
      </c>
      <c r="P95" s="59">
        <v>0</v>
      </c>
      <c r="Q95" s="60"/>
      <c r="R95" s="60">
        <v>0</v>
      </c>
      <c r="S95" s="70">
        <v>2.14</v>
      </c>
      <c r="T95" s="71">
        <v>46</v>
      </c>
      <c r="U95" s="71">
        <v>19</v>
      </c>
      <c r="V95" s="78">
        <v>27</v>
      </c>
      <c r="W95" s="78">
        <v>1.29</v>
      </c>
      <c r="X95" s="77">
        <v>-0.43</v>
      </c>
      <c r="Y95" s="70">
        <v>45.1</v>
      </c>
      <c r="Z95" s="71">
        <v>25.9</v>
      </c>
      <c r="AA95" s="78">
        <v>19.2</v>
      </c>
      <c r="AB95" s="78">
        <v>0.92</v>
      </c>
      <c r="AC95" s="77">
        <v>-0.35</v>
      </c>
      <c r="AD95" s="63" t="s">
        <v>25</v>
      </c>
    </row>
    <row r="96" spans="1:30" ht="17.25" thickBot="1">
      <c r="A96" s="72">
        <v>144</v>
      </c>
      <c r="B96" s="57" t="s">
        <v>2866</v>
      </c>
      <c r="C96" s="58" t="s">
        <v>1811</v>
      </c>
      <c r="D96" s="69" t="s">
        <v>103</v>
      </c>
      <c r="E96" s="58" t="s">
        <v>95</v>
      </c>
      <c r="F96" s="69" t="s">
        <v>4410</v>
      </c>
      <c r="G96" s="69">
        <v>1997</v>
      </c>
      <c r="H96" s="70">
        <v>23</v>
      </c>
      <c r="I96" s="95">
        <v>1890</v>
      </c>
      <c r="J96" s="71">
        <v>82</v>
      </c>
      <c r="K96" s="71">
        <v>75</v>
      </c>
      <c r="L96" s="71">
        <v>21</v>
      </c>
      <c r="M96" s="70">
        <v>22</v>
      </c>
      <c r="N96" s="71">
        <v>84</v>
      </c>
      <c r="O96" s="71">
        <v>17</v>
      </c>
      <c r="P96" s="70">
        <v>1</v>
      </c>
      <c r="Q96" s="71">
        <v>45</v>
      </c>
      <c r="R96" s="60">
        <v>0</v>
      </c>
      <c r="S96" s="70">
        <v>1.22</v>
      </c>
      <c r="T96" s="71">
        <v>27</v>
      </c>
      <c r="U96" s="71">
        <v>34</v>
      </c>
      <c r="V96" s="77">
        <v>-7</v>
      </c>
      <c r="W96" s="77">
        <v>-0.33</v>
      </c>
      <c r="X96" s="78">
        <v>0.24</v>
      </c>
      <c r="Y96" s="70">
        <v>31</v>
      </c>
      <c r="Z96" s="71">
        <v>31.4</v>
      </c>
      <c r="AA96" s="77">
        <v>-0.4</v>
      </c>
      <c r="AB96" s="77">
        <v>-0.02</v>
      </c>
      <c r="AC96" s="78">
        <v>0.26</v>
      </c>
      <c r="AD96" s="63" t="s">
        <v>25</v>
      </c>
    </row>
    <row r="97" spans="1:30" ht="17.25" thickBot="1">
      <c r="A97" s="72">
        <v>24</v>
      </c>
      <c r="B97" s="57" t="s">
        <v>2762</v>
      </c>
      <c r="C97" s="58" t="s">
        <v>1854</v>
      </c>
      <c r="D97" s="69" t="s">
        <v>103</v>
      </c>
      <c r="E97" s="58" t="s">
        <v>91</v>
      </c>
      <c r="F97" s="69" t="s">
        <v>4331</v>
      </c>
      <c r="G97" s="69">
        <v>1997</v>
      </c>
      <c r="H97" s="70">
        <v>24</v>
      </c>
      <c r="I97" s="95">
        <v>1878</v>
      </c>
      <c r="J97" s="71">
        <v>78</v>
      </c>
      <c r="K97" s="71">
        <v>74.5</v>
      </c>
      <c r="L97" s="71">
        <v>20.9</v>
      </c>
      <c r="M97" s="70">
        <v>22</v>
      </c>
      <c r="N97" s="71">
        <v>83</v>
      </c>
      <c r="O97" s="71">
        <v>14</v>
      </c>
      <c r="P97" s="70">
        <v>2</v>
      </c>
      <c r="Q97" s="71">
        <v>28</v>
      </c>
      <c r="R97" s="60">
        <v>0</v>
      </c>
      <c r="S97" s="70">
        <v>1.71</v>
      </c>
      <c r="T97" s="71">
        <v>34</v>
      </c>
      <c r="U97" s="71">
        <v>31</v>
      </c>
      <c r="V97" s="78">
        <v>3</v>
      </c>
      <c r="W97" s="78">
        <v>0.14000000000000001</v>
      </c>
      <c r="X97" s="78">
        <v>1.1299999999999999</v>
      </c>
      <c r="Y97" s="70">
        <v>29.1</v>
      </c>
      <c r="Z97" s="71">
        <v>37.6</v>
      </c>
      <c r="AA97" s="77">
        <v>-8.4</v>
      </c>
      <c r="AB97" s="77">
        <v>-0.4</v>
      </c>
      <c r="AC97" s="60">
        <v>0</v>
      </c>
      <c r="AD97" s="63" t="s">
        <v>25</v>
      </c>
    </row>
    <row r="98" spans="1:30" ht="17.25" thickBot="1">
      <c r="A98" s="72">
        <v>255</v>
      </c>
      <c r="B98" s="57" t="s">
        <v>192</v>
      </c>
      <c r="C98" s="58" t="s">
        <v>1840</v>
      </c>
      <c r="D98" s="69" t="s">
        <v>104</v>
      </c>
      <c r="E98" s="58" t="s">
        <v>93</v>
      </c>
      <c r="F98" s="69" t="s">
        <v>4499</v>
      </c>
      <c r="G98" s="69">
        <v>1999</v>
      </c>
      <c r="H98" s="70">
        <v>25</v>
      </c>
      <c r="I98" s="95">
        <v>1874</v>
      </c>
      <c r="J98" s="71">
        <v>75</v>
      </c>
      <c r="K98" s="71">
        <v>74.400000000000006</v>
      </c>
      <c r="L98" s="71">
        <v>20.8</v>
      </c>
      <c r="M98" s="70">
        <v>21</v>
      </c>
      <c r="N98" s="71">
        <v>84</v>
      </c>
      <c r="O98" s="71">
        <v>15</v>
      </c>
      <c r="P98" s="70">
        <v>4</v>
      </c>
      <c r="Q98" s="71">
        <v>29</v>
      </c>
      <c r="R98" s="71">
        <v>3</v>
      </c>
      <c r="S98" s="70">
        <v>1.64</v>
      </c>
      <c r="T98" s="71">
        <v>34</v>
      </c>
      <c r="U98" s="71">
        <v>28</v>
      </c>
      <c r="V98" s="78">
        <v>6</v>
      </c>
      <c r="W98" s="78">
        <v>0.28999999999999998</v>
      </c>
      <c r="X98" s="78">
        <v>1.4</v>
      </c>
      <c r="Y98" s="70">
        <v>28</v>
      </c>
      <c r="Z98" s="71">
        <v>33.4</v>
      </c>
      <c r="AA98" s="77">
        <v>-5.3</v>
      </c>
      <c r="AB98" s="77">
        <v>-0.25</v>
      </c>
      <c r="AC98" s="78">
        <v>0.44</v>
      </c>
      <c r="AD98" s="63" t="s">
        <v>25</v>
      </c>
    </row>
    <row r="99" spans="1:30" ht="17.25" thickBot="1">
      <c r="A99" s="72">
        <v>57</v>
      </c>
      <c r="B99" s="57" t="s">
        <v>2862</v>
      </c>
      <c r="C99" s="58" t="s">
        <v>1811</v>
      </c>
      <c r="D99" s="69" t="s">
        <v>103</v>
      </c>
      <c r="E99" s="58" t="s">
        <v>2599</v>
      </c>
      <c r="F99" s="69" t="s">
        <v>4351</v>
      </c>
      <c r="G99" s="69">
        <v>1993</v>
      </c>
      <c r="H99" s="70">
        <v>23</v>
      </c>
      <c r="I99" s="95">
        <v>1873</v>
      </c>
      <c r="J99" s="71">
        <v>81</v>
      </c>
      <c r="K99" s="71">
        <v>74.3</v>
      </c>
      <c r="L99" s="71">
        <v>20.8</v>
      </c>
      <c r="M99" s="70">
        <v>21</v>
      </c>
      <c r="N99" s="71">
        <v>88</v>
      </c>
      <c r="O99" s="71">
        <v>17</v>
      </c>
      <c r="P99" s="70">
        <v>2</v>
      </c>
      <c r="Q99" s="71">
        <v>15</v>
      </c>
      <c r="R99" s="60">
        <v>0</v>
      </c>
      <c r="S99" s="70">
        <v>0.74</v>
      </c>
      <c r="T99" s="71">
        <v>33</v>
      </c>
      <c r="U99" s="71">
        <v>44</v>
      </c>
      <c r="V99" s="77">
        <v>-11</v>
      </c>
      <c r="W99" s="77">
        <v>-0.53</v>
      </c>
      <c r="X99" s="78">
        <v>0.45</v>
      </c>
      <c r="Y99" s="70">
        <v>24.5</v>
      </c>
      <c r="Z99" s="71">
        <v>41.4</v>
      </c>
      <c r="AA99" s="77">
        <v>-17</v>
      </c>
      <c r="AB99" s="77">
        <v>-0.81</v>
      </c>
      <c r="AC99" s="78">
        <v>0.02</v>
      </c>
      <c r="AD99" s="63" t="s">
        <v>25</v>
      </c>
    </row>
    <row r="100" spans="1:30" ht="17.25" thickBot="1">
      <c r="A100" s="72">
        <v>224</v>
      </c>
      <c r="B100" s="57" t="s">
        <v>1778</v>
      </c>
      <c r="C100" s="58" t="s">
        <v>1820</v>
      </c>
      <c r="D100" s="69" t="s">
        <v>103</v>
      </c>
      <c r="E100" s="58" t="s">
        <v>81</v>
      </c>
      <c r="F100" s="69" t="s">
        <v>4477</v>
      </c>
      <c r="G100" s="69">
        <v>2001</v>
      </c>
      <c r="H100" s="70">
        <v>24</v>
      </c>
      <c r="I100" s="95">
        <v>1873</v>
      </c>
      <c r="J100" s="71">
        <v>78</v>
      </c>
      <c r="K100" s="71">
        <v>77.099999999999994</v>
      </c>
      <c r="L100" s="71">
        <v>20.8</v>
      </c>
      <c r="M100" s="70">
        <v>22</v>
      </c>
      <c r="N100" s="71">
        <v>84</v>
      </c>
      <c r="O100" s="71">
        <v>15</v>
      </c>
      <c r="P100" s="70">
        <v>2</v>
      </c>
      <c r="Q100" s="71">
        <v>16</v>
      </c>
      <c r="R100" s="60">
        <v>0</v>
      </c>
      <c r="S100" s="70">
        <v>1.5</v>
      </c>
      <c r="T100" s="71">
        <v>33</v>
      </c>
      <c r="U100" s="71">
        <v>36</v>
      </c>
      <c r="V100" s="77">
        <v>-3</v>
      </c>
      <c r="W100" s="77">
        <v>-0.14000000000000001</v>
      </c>
      <c r="X100" s="77">
        <v>-0.95</v>
      </c>
      <c r="Y100" s="70">
        <v>34.5</v>
      </c>
      <c r="Z100" s="71">
        <v>32.5</v>
      </c>
      <c r="AA100" s="78">
        <v>2.1</v>
      </c>
      <c r="AB100" s="78">
        <v>0.1</v>
      </c>
      <c r="AC100" s="77">
        <v>-1.1499999999999999</v>
      </c>
      <c r="AD100" s="63" t="s">
        <v>25</v>
      </c>
    </row>
    <row r="101" spans="1:30" ht="17.25" thickBot="1">
      <c r="A101" s="72">
        <v>511</v>
      </c>
      <c r="B101" s="57" t="s">
        <v>2772</v>
      </c>
      <c r="C101" s="58" t="s">
        <v>1840</v>
      </c>
      <c r="D101" s="69" t="s">
        <v>103</v>
      </c>
      <c r="E101" s="58" t="s">
        <v>75</v>
      </c>
      <c r="F101" s="69" t="s">
        <v>4661</v>
      </c>
      <c r="G101" s="69">
        <v>1995</v>
      </c>
      <c r="H101" s="70">
        <v>23</v>
      </c>
      <c r="I101" s="95">
        <v>1870</v>
      </c>
      <c r="J101" s="71">
        <v>81</v>
      </c>
      <c r="K101" s="71">
        <v>74.2</v>
      </c>
      <c r="L101" s="71">
        <v>20.8</v>
      </c>
      <c r="M101" s="70">
        <v>21</v>
      </c>
      <c r="N101" s="71">
        <v>87</v>
      </c>
      <c r="O101" s="71">
        <v>14</v>
      </c>
      <c r="P101" s="70">
        <v>2</v>
      </c>
      <c r="Q101" s="71">
        <v>23</v>
      </c>
      <c r="R101" s="60">
        <v>0</v>
      </c>
      <c r="S101" s="70">
        <v>1</v>
      </c>
      <c r="T101" s="71">
        <v>28</v>
      </c>
      <c r="U101" s="71">
        <v>31</v>
      </c>
      <c r="V101" s="77">
        <v>-3</v>
      </c>
      <c r="W101" s="77">
        <v>-0.14000000000000001</v>
      </c>
      <c r="X101" s="77">
        <v>-0.01</v>
      </c>
      <c r="Y101" s="70">
        <v>23.7</v>
      </c>
      <c r="Z101" s="71">
        <v>34.1</v>
      </c>
      <c r="AA101" s="77">
        <v>-10.4</v>
      </c>
      <c r="AB101" s="77">
        <v>-0.5</v>
      </c>
      <c r="AC101" s="77">
        <v>-0.44</v>
      </c>
      <c r="AD101" s="63" t="s">
        <v>25</v>
      </c>
    </row>
    <row r="102" spans="1:30" ht="17.25" thickBot="1">
      <c r="A102" s="72">
        <v>122</v>
      </c>
      <c r="B102" s="57" t="s">
        <v>140</v>
      </c>
      <c r="C102" s="58" t="s">
        <v>1833</v>
      </c>
      <c r="D102" s="69" t="s">
        <v>104</v>
      </c>
      <c r="E102" s="58" t="s">
        <v>83</v>
      </c>
      <c r="F102" s="69" t="s">
        <v>4395</v>
      </c>
      <c r="G102" s="69">
        <v>1997</v>
      </c>
      <c r="H102" s="70">
        <v>25</v>
      </c>
      <c r="I102" s="95">
        <v>1853</v>
      </c>
      <c r="J102" s="71">
        <v>74</v>
      </c>
      <c r="K102" s="71">
        <v>73.5</v>
      </c>
      <c r="L102" s="71">
        <v>20.6</v>
      </c>
      <c r="M102" s="70">
        <v>21</v>
      </c>
      <c r="N102" s="71">
        <v>84</v>
      </c>
      <c r="O102" s="71">
        <v>15</v>
      </c>
      <c r="P102" s="70">
        <v>4</v>
      </c>
      <c r="Q102" s="71">
        <v>23</v>
      </c>
      <c r="R102" s="71">
        <v>1</v>
      </c>
      <c r="S102" s="70">
        <v>1.96</v>
      </c>
      <c r="T102" s="71">
        <v>43</v>
      </c>
      <c r="U102" s="71">
        <v>32</v>
      </c>
      <c r="V102" s="78">
        <v>11</v>
      </c>
      <c r="W102" s="78">
        <v>0.53</v>
      </c>
      <c r="X102" s="77">
        <v>-0.41</v>
      </c>
      <c r="Y102" s="70">
        <v>37.299999999999997</v>
      </c>
      <c r="Z102" s="71">
        <v>30.2</v>
      </c>
      <c r="AA102" s="78">
        <v>7.1</v>
      </c>
      <c r="AB102" s="78">
        <v>0.34</v>
      </c>
      <c r="AC102" s="77">
        <v>-0.2</v>
      </c>
      <c r="AD102" s="63" t="s">
        <v>25</v>
      </c>
    </row>
    <row r="103" spans="1:30" ht="17.25" thickBot="1">
      <c r="A103" s="72">
        <v>207</v>
      </c>
      <c r="B103" s="57" t="s">
        <v>171</v>
      </c>
      <c r="C103" s="58" t="s">
        <v>1828</v>
      </c>
      <c r="D103" s="69" t="s">
        <v>1818</v>
      </c>
      <c r="E103" s="58" t="s">
        <v>87</v>
      </c>
      <c r="F103" s="69" t="s">
        <v>4459</v>
      </c>
      <c r="G103" s="69">
        <v>2002</v>
      </c>
      <c r="H103" s="70">
        <v>27</v>
      </c>
      <c r="I103" s="95">
        <v>1843</v>
      </c>
      <c r="J103" s="71">
        <v>68</v>
      </c>
      <c r="K103" s="71">
        <v>73.099999999999994</v>
      </c>
      <c r="L103" s="71">
        <v>20.5</v>
      </c>
      <c r="M103" s="70">
        <v>19</v>
      </c>
      <c r="N103" s="71">
        <v>87</v>
      </c>
      <c r="O103" s="71">
        <v>13</v>
      </c>
      <c r="P103" s="70">
        <v>8</v>
      </c>
      <c r="Q103" s="71">
        <v>24</v>
      </c>
      <c r="R103" s="60">
        <v>0</v>
      </c>
      <c r="S103" s="70">
        <v>0.89</v>
      </c>
      <c r="T103" s="71">
        <v>28</v>
      </c>
      <c r="U103" s="71">
        <v>35</v>
      </c>
      <c r="V103" s="77">
        <v>-7</v>
      </c>
      <c r="W103" s="77">
        <v>-0.34</v>
      </c>
      <c r="X103" s="78">
        <v>0.85</v>
      </c>
      <c r="Y103" s="70">
        <v>28.3</v>
      </c>
      <c r="Z103" s="71">
        <v>31.1</v>
      </c>
      <c r="AA103" s="77">
        <v>-2.8</v>
      </c>
      <c r="AB103" s="77">
        <v>-0.14000000000000001</v>
      </c>
      <c r="AC103" s="78">
        <v>0.39</v>
      </c>
      <c r="AD103" s="63" t="s">
        <v>25</v>
      </c>
    </row>
    <row r="104" spans="1:30" ht="17.25" thickBot="1">
      <c r="A104" s="72">
        <v>142</v>
      </c>
      <c r="B104" s="57" t="s">
        <v>146</v>
      </c>
      <c r="C104" s="58" t="s">
        <v>1831</v>
      </c>
      <c r="D104" s="69" t="s">
        <v>104</v>
      </c>
      <c r="E104" s="58" t="s">
        <v>77</v>
      </c>
      <c r="F104" s="69" t="s">
        <v>4408</v>
      </c>
      <c r="G104" s="69">
        <v>2001</v>
      </c>
      <c r="H104" s="70">
        <v>23</v>
      </c>
      <c r="I104" s="95">
        <v>1842</v>
      </c>
      <c r="J104" s="71">
        <v>80</v>
      </c>
      <c r="K104" s="71">
        <v>73.099999999999994</v>
      </c>
      <c r="L104" s="71">
        <v>20.5</v>
      </c>
      <c r="M104" s="70">
        <v>20</v>
      </c>
      <c r="N104" s="71">
        <v>89</v>
      </c>
      <c r="O104" s="71">
        <v>19</v>
      </c>
      <c r="P104" s="70">
        <v>3</v>
      </c>
      <c r="Q104" s="71">
        <v>18</v>
      </c>
      <c r="R104" s="71">
        <v>1</v>
      </c>
      <c r="S104" s="70">
        <v>1</v>
      </c>
      <c r="T104" s="71">
        <v>33</v>
      </c>
      <c r="U104" s="71">
        <v>42</v>
      </c>
      <c r="V104" s="77">
        <v>-9</v>
      </c>
      <c r="W104" s="77">
        <v>-0.44</v>
      </c>
      <c r="X104" s="77">
        <v>-0.04</v>
      </c>
      <c r="Y104" s="70">
        <v>34.4</v>
      </c>
      <c r="Z104" s="71">
        <v>31.8</v>
      </c>
      <c r="AA104" s="78">
        <v>2.6</v>
      </c>
      <c r="AB104" s="78">
        <v>0.13</v>
      </c>
      <c r="AC104" s="78">
        <v>0.28000000000000003</v>
      </c>
      <c r="AD104" s="63" t="s">
        <v>25</v>
      </c>
    </row>
    <row r="105" spans="1:30" ht="17.25" thickBot="1">
      <c r="A105" s="72">
        <v>14</v>
      </c>
      <c r="B105" s="57" t="s">
        <v>3193</v>
      </c>
      <c r="C105" s="58" t="s">
        <v>1834</v>
      </c>
      <c r="D105" s="69" t="s">
        <v>104</v>
      </c>
      <c r="E105" s="58" t="s">
        <v>2343</v>
      </c>
      <c r="F105" s="69" t="s">
        <v>4323</v>
      </c>
      <c r="G105" s="69">
        <v>1999</v>
      </c>
      <c r="H105" s="70">
        <v>22</v>
      </c>
      <c r="I105" s="95">
        <v>1840</v>
      </c>
      <c r="J105" s="71">
        <v>84</v>
      </c>
      <c r="K105" s="71">
        <v>73</v>
      </c>
      <c r="L105" s="71">
        <v>20.399999999999999</v>
      </c>
      <c r="M105" s="70">
        <v>20</v>
      </c>
      <c r="N105" s="71">
        <v>89</v>
      </c>
      <c r="O105" s="71">
        <v>19</v>
      </c>
      <c r="P105" s="70">
        <v>2</v>
      </c>
      <c r="Q105" s="71">
        <v>34</v>
      </c>
      <c r="R105" s="60">
        <v>0</v>
      </c>
      <c r="S105" s="70">
        <v>0.41</v>
      </c>
      <c r="T105" s="71">
        <v>17</v>
      </c>
      <c r="U105" s="71">
        <v>60</v>
      </c>
      <c r="V105" s="77">
        <v>-43</v>
      </c>
      <c r="W105" s="77">
        <v>-2.1</v>
      </c>
      <c r="X105" s="77">
        <v>-1.18</v>
      </c>
      <c r="Y105" s="70">
        <v>19.399999999999999</v>
      </c>
      <c r="Z105" s="71">
        <v>44.3</v>
      </c>
      <c r="AA105" s="77">
        <v>-24.9</v>
      </c>
      <c r="AB105" s="77">
        <v>-1.22</v>
      </c>
      <c r="AC105" s="77">
        <v>-0.28999999999999998</v>
      </c>
      <c r="AD105" s="63" t="s">
        <v>25</v>
      </c>
    </row>
    <row r="106" spans="1:30" ht="17.25" thickBot="1">
      <c r="A106" s="72">
        <v>23</v>
      </c>
      <c r="B106" s="57" t="s">
        <v>112</v>
      </c>
      <c r="C106" s="58" t="s">
        <v>1822</v>
      </c>
      <c r="D106" s="69" t="s">
        <v>102</v>
      </c>
      <c r="E106" s="58" t="s">
        <v>67</v>
      </c>
      <c r="F106" s="69" t="s">
        <v>4330</v>
      </c>
      <c r="G106" s="69">
        <v>1994</v>
      </c>
      <c r="H106" s="70">
        <v>28</v>
      </c>
      <c r="I106" s="95">
        <v>1838</v>
      </c>
      <c r="J106" s="71">
        <v>66</v>
      </c>
      <c r="K106" s="71">
        <v>72.900000000000006</v>
      </c>
      <c r="L106" s="71">
        <v>20.399999999999999</v>
      </c>
      <c r="M106" s="70">
        <v>23</v>
      </c>
      <c r="N106" s="71">
        <v>74</v>
      </c>
      <c r="O106" s="71">
        <v>5</v>
      </c>
      <c r="P106" s="70">
        <v>5</v>
      </c>
      <c r="Q106" s="71">
        <v>27</v>
      </c>
      <c r="R106" s="60">
        <v>0</v>
      </c>
      <c r="S106" s="70">
        <v>1.43</v>
      </c>
      <c r="T106" s="71">
        <v>38</v>
      </c>
      <c r="U106" s="71">
        <v>37</v>
      </c>
      <c r="V106" s="78">
        <v>1</v>
      </c>
      <c r="W106" s="78">
        <v>0.05</v>
      </c>
      <c r="X106" s="77">
        <v>-1.27</v>
      </c>
      <c r="Y106" s="70">
        <v>36.1</v>
      </c>
      <c r="Z106" s="71">
        <v>36.5</v>
      </c>
      <c r="AA106" s="77">
        <v>-0.3</v>
      </c>
      <c r="AB106" s="77">
        <v>-0.02</v>
      </c>
      <c r="AC106" s="77">
        <v>-0.32</v>
      </c>
      <c r="AD106" s="63" t="s">
        <v>25</v>
      </c>
    </row>
    <row r="107" spans="1:30" ht="17.25" thickBot="1">
      <c r="A107" s="72">
        <v>190</v>
      </c>
      <c r="B107" s="57" t="s">
        <v>167</v>
      </c>
      <c r="C107" s="58" t="s">
        <v>1838</v>
      </c>
      <c r="D107" s="69" t="s">
        <v>1818</v>
      </c>
      <c r="E107" s="58" t="s">
        <v>96</v>
      </c>
      <c r="F107" s="69" t="s">
        <v>4224</v>
      </c>
      <c r="G107" s="69">
        <v>1993</v>
      </c>
      <c r="H107" s="70">
        <v>22</v>
      </c>
      <c r="I107" s="95">
        <v>1838</v>
      </c>
      <c r="J107" s="71">
        <v>84</v>
      </c>
      <c r="K107" s="71">
        <v>72.900000000000006</v>
      </c>
      <c r="L107" s="71">
        <v>20.399999999999999</v>
      </c>
      <c r="M107" s="70">
        <v>22</v>
      </c>
      <c r="N107" s="71">
        <v>84</v>
      </c>
      <c r="O107" s="71">
        <v>12</v>
      </c>
      <c r="P107" s="59">
        <v>0</v>
      </c>
      <c r="Q107" s="60"/>
      <c r="R107" s="60">
        <v>0</v>
      </c>
      <c r="S107" s="70">
        <v>1.32</v>
      </c>
      <c r="T107" s="71">
        <v>24</v>
      </c>
      <c r="U107" s="71">
        <v>25</v>
      </c>
      <c r="V107" s="77">
        <v>-1</v>
      </c>
      <c r="W107" s="77">
        <v>-0.05</v>
      </c>
      <c r="X107" s="78">
        <v>1.1399999999999999</v>
      </c>
      <c r="Y107" s="70">
        <v>31.1</v>
      </c>
      <c r="Z107" s="71">
        <v>28.2</v>
      </c>
      <c r="AA107" s="78">
        <v>2.8</v>
      </c>
      <c r="AB107" s="78">
        <v>0.14000000000000001</v>
      </c>
      <c r="AC107" s="78">
        <v>0.18</v>
      </c>
      <c r="AD107" s="63" t="s">
        <v>25</v>
      </c>
    </row>
    <row r="108" spans="1:30" ht="17.25" thickBot="1">
      <c r="A108" s="72">
        <v>176</v>
      </c>
      <c r="B108" s="57" t="s">
        <v>161</v>
      </c>
      <c r="C108" s="58" t="s">
        <v>1845</v>
      </c>
      <c r="D108" s="69" t="s">
        <v>102</v>
      </c>
      <c r="E108" s="58" t="s">
        <v>79</v>
      </c>
      <c r="F108" s="69" t="s">
        <v>4436</v>
      </c>
      <c r="G108" s="69">
        <v>1997</v>
      </c>
      <c r="H108" s="70">
        <v>27</v>
      </c>
      <c r="I108" s="95">
        <v>1836</v>
      </c>
      <c r="J108" s="71">
        <v>68</v>
      </c>
      <c r="K108" s="71">
        <v>72.900000000000006</v>
      </c>
      <c r="L108" s="71">
        <v>20.399999999999999</v>
      </c>
      <c r="M108" s="70">
        <v>22</v>
      </c>
      <c r="N108" s="71">
        <v>78</v>
      </c>
      <c r="O108" s="71">
        <v>8</v>
      </c>
      <c r="P108" s="70">
        <v>5</v>
      </c>
      <c r="Q108" s="71">
        <v>24</v>
      </c>
      <c r="R108" s="60">
        <v>0</v>
      </c>
      <c r="S108" s="70">
        <v>2.2599999999999998</v>
      </c>
      <c r="T108" s="71">
        <v>46</v>
      </c>
      <c r="U108" s="71">
        <v>21</v>
      </c>
      <c r="V108" s="78">
        <v>25</v>
      </c>
      <c r="W108" s="78">
        <v>1.23</v>
      </c>
      <c r="X108" s="77">
        <v>-0.62</v>
      </c>
      <c r="Y108" s="70">
        <v>44.3</v>
      </c>
      <c r="Z108" s="71">
        <v>26</v>
      </c>
      <c r="AA108" s="78">
        <v>18.3</v>
      </c>
      <c r="AB108" s="78">
        <v>0.89</v>
      </c>
      <c r="AC108" s="77">
        <v>-0.4</v>
      </c>
      <c r="AD108" s="63" t="s">
        <v>25</v>
      </c>
    </row>
    <row r="109" spans="1:30" ht="17.25" thickBot="1">
      <c r="A109" s="72">
        <v>107</v>
      </c>
      <c r="B109" s="57" t="s">
        <v>135</v>
      </c>
      <c r="C109" s="58" t="s">
        <v>1811</v>
      </c>
      <c r="D109" s="69" t="s">
        <v>104</v>
      </c>
      <c r="E109" s="58" t="s">
        <v>67</v>
      </c>
      <c r="F109" s="69" t="s">
        <v>4387</v>
      </c>
      <c r="G109" s="69">
        <v>1992</v>
      </c>
      <c r="H109" s="70">
        <v>23</v>
      </c>
      <c r="I109" s="95">
        <v>1826</v>
      </c>
      <c r="J109" s="71">
        <v>79</v>
      </c>
      <c r="K109" s="71">
        <v>72.5</v>
      </c>
      <c r="L109" s="71">
        <v>20.3</v>
      </c>
      <c r="M109" s="70">
        <v>22</v>
      </c>
      <c r="N109" s="71">
        <v>82</v>
      </c>
      <c r="O109" s="71">
        <v>14</v>
      </c>
      <c r="P109" s="70">
        <v>1</v>
      </c>
      <c r="Q109" s="71">
        <v>18</v>
      </c>
      <c r="R109" s="60">
        <v>0</v>
      </c>
      <c r="S109" s="70">
        <v>1.48</v>
      </c>
      <c r="T109" s="71">
        <v>48</v>
      </c>
      <c r="U109" s="71">
        <v>31</v>
      </c>
      <c r="V109" s="78">
        <v>17</v>
      </c>
      <c r="W109" s="78">
        <v>0.84</v>
      </c>
      <c r="X109" s="78">
        <v>1.62</v>
      </c>
      <c r="Y109" s="70">
        <v>38.1</v>
      </c>
      <c r="Z109" s="71">
        <v>32.700000000000003</v>
      </c>
      <c r="AA109" s="78">
        <v>5.4</v>
      </c>
      <c r="AB109" s="78">
        <v>0.26</v>
      </c>
      <c r="AC109" s="78">
        <v>0.71</v>
      </c>
      <c r="AD109" s="63" t="s">
        <v>25</v>
      </c>
    </row>
    <row r="110" spans="1:30" ht="17.25" thickBot="1">
      <c r="A110" s="72">
        <v>699</v>
      </c>
      <c r="B110" s="57" t="s">
        <v>356</v>
      </c>
      <c r="C110" s="58" t="s">
        <v>1856</v>
      </c>
      <c r="D110" s="69" t="s">
        <v>102</v>
      </c>
      <c r="E110" s="58" t="s">
        <v>77</v>
      </c>
      <c r="F110" s="69" t="s">
        <v>4782</v>
      </c>
      <c r="G110" s="69">
        <v>1996</v>
      </c>
      <c r="H110" s="70">
        <v>24</v>
      </c>
      <c r="I110" s="95">
        <v>1820</v>
      </c>
      <c r="J110" s="71">
        <v>76</v>
      </c>
      <c r="K110" s="71">
        <v>72.2</v>
      </c>
      <c r="L110" s="71">
        <v>20.2</v>
      </c>
      <c r="M110" s="70">
        <v>21</v>
      </c>
      <c r="N110" s="71">
        <v>82</v>
      </c>
      <c r="O110" s="71">
        <v>9</v>
      </c>
      <c r="P110" s="70">
        <v>3</v>
      </c>
      <c r="Q110" s="71">
        <v>32</v>
      </c>
      <c r="R110" s="60">
        <v>0</v>
      </c>
      <c r="S110" s="70">
        <v>0.83</v>
      </c>
      <c r="T110" s="71">
        <v>28</v>
      </c>
      <c r="U110" s="71">
        <v>29</v>
      </c>
      <c r="V110" s="77">
        <v>-1</v>
      </c>
      <c r="W110" s="77">
        <v>-0.05</v>
      </c>
      <c r="X110" s="78">
        <v>1.36</v>
      </c>
      <c r="Y110" s="70">
        <v>32.200000000000003</v>
      </c>
      <c r="Z110" s="71">
        <v>26.8</v>
      </c>
      <c r="AA110" s="78">
        <v>5.4</v>
      </c>
      <c r="AB110" s="78">
        <v>0.27</v>
      </c>
      <c r="AC110" s="78">
        <v>0.77</v>
      </c>
      <c r="AD110" s="63" t="s">
        <v>25</v>
      </c>
    </row>
    <row r="111" spans="1:30" ht="17.25" thickBot="1">
      <c r="A111" s="72">
        <v>580</v>
      </c>
      <c r="B111" s="57" t="s">
        <v>311</v>
      </c>
      <c r="C111" s="58" t="s">
        <v>1848</v>
      </c>
      <c r="D111" s="69" t="s">
        <v>102</v>
      </c>
      <c r="E111" s="58" t="s">
        <v>79</v>
      </c>
      <c r="F111" s="69" t="s">
        <v>4700</v>
      </c>
      <c r="G111" s="69">
        <v>1992</v>
      </c>
      <c r="H111" s="70">
        <v>22</v>
      </c>
      <c r="I111" s="95">
        <v>1816</v>
      </c>
      <c r="J111" s="71">
        <v>83</v>
      </c>
      <c r="K111" s="71">
        <v>72.099999999999994</v>
      </c>
      <c r="L111" s="71">
        <v>20.2</v>
      </c>
      <c r="M111" s="70">
        <v>20</v>
      </c>
      <c r="N111" s="71">
        <v>87</v>
      </c>
      <c r="O111" s="71">
        <v>15</v>
      </c>
      <c r="P111" s="70">
        <v>2</v>
      </c>
      <c r="Q111" s="71">
        <v>39</v>
      </c>
      <c r="R111" s="60">
        <v>0</v>
      </c>
      <c r="S111" s="70">
        <v>2.23</v>
      </c>
      <c r="T111" s="71">
        <v>45</v>
      </c>
      <c r="U111" s="71">
        <v>18</v>
      </c>
      <c r="V111" s="78">
        <v>27</v>
      </c>
      <c r="W111" s="78">
        <v>1.34</v>
      </c>
      <c r="X111" s="77">
        <v>-0.2</v>
      </c>
      <c r="Y111" s="70">
        <v>46</v>
      </c>
      <c r="Z111" s="71">
        <v>22.5</v>
      </c>
      <c r="AA111" s="78">
        <v>23.6</v>
      </c>
      <c r="AB111" s="78">
        <v>1.17</v>
      </c>
      <c r="AC111" s="78">
        <v>0.59</v>
      </c>
      <c r="AD111" s="63" t="s">
        <v>25</v>
      </c>
    </row>
    <row r="112" spans="1:30" ht="17.25" thickBot="1">
      <c r="A112" s="72">
        <v>254</v>
      </c>
      <c r="B112" s="57" t="s">
        <v>1772</v>
      </c>
      <c r="C112" s="58" t="s">
        <v>1821</v>
      </c>
      <c r="D112" s="69" t="s">
        <v>103</v>
      </c>
      <c r="E112" s="58" t="s">
        <v>93</v>
      </c>
      <c r="F112" s="69" t="s">
        <v>4498</v>
      </c>
      <c r="G112" s="69">
        <v>2001</v>
      </c>
      <c r="H112" s="70">
        <v>24</v>
      </c>
      <c r="I112" s="95">
        <v>1815</v>
      </c>
      <c r="J112" s="71">
        <v>76</v>
      </c>
      <c r="K112" s="71">
        <v>72</v>
      </c>
      <c r="L112" s="71">
        <v>20.2</v>
      </c>
      <c r="M112" s="70">
        <v>22</v>
      </c>
      <c r="N112" s="71">
        <v>82</v>
      </c>
      <c r="O112" s="71">
        <v>11</v>
      </c>
      <c r="P112" s="70">
        <v>2</v>
      </c>
      <c r="Q112" s="71">
        <v>7</v>
      </c>
      <c r="R112" s="71">
        <v>1</v>
      </c>
      <c r="S112" s="70">
        <v>1.67</v>
      </c>
      <c r="T112" s="71">
        <v>31</v>
      </c>
      <c r="U112" s="71">
        <v>30</v>
      </c>
      <c r="V112" s="78">
        <v>1</v>
      </c>
      <c r="W112" s="78">
        <v>0.05</v>
      </c>
      <c r="X112" s="78">
        <v>0.43</v>
      </c>
      <c r="Y112" s="70">
        <v>25.2</v>
      </c>
      <c r="Z112" s="71">
        <v>33.799999999999997</v>
      </c>
      <c r="AA112" s="77">
        <v>-8.6</v>
      </c>
      <c r="AB112" s="77">
        <v>-0.43</v>
      </c>
      <c r="AC112" s="77">
        <v>-0.22</v>
      </c>
      <c r="AD112" s="63" t="s">
        <v>25</v>
      </c>
    </row>
    <row r="113" spans="1:30" ht="17.25" thickBot="1">
      <c r="A113" s="72">
        <v>317</v>
      </c>
      <c r="B113" s="57" t="s">
        <v>2633</v>
      </c>
      <c r="C113" s="58" t="s">
        <v>1850</v>
      </c>
      <c r="D113" s="69" t="s">
        <v>102</v>
      </c>
      <c r="E113" s="58" t="s">
        <v>81</v>
      </c>
      <c r="F113" s="69" t="s">
        <v>4135</v>
      </c>
      <c r="G113" s="69">
        <v>2001</v>
      </c>
      <c r="H113" s="70">
        <v>24</v>
      </c>
      <c r="I113" s="95">
        <v>1815</v>
      </c>
      <c r="J113" s="71">
        <v>76</v>
      </c>
      <c r="K113" s="71">
        <v>74.7</v>
      </c>
      <c r="L113" s="71">
        <v>20.2</v>
      </c>
      <c r="M113" s="70">
        <v>20</v>
      </c>
      <c r="N113" s="71">
        <v>85</v>
      </c>
      <c r="O113" s="71">
        <v>10</v>
      </c>
      <c r="P113" s="70">
        <v>4</v>
      </c>
      <c r="Q113" s="71">
        <v>31</v>
      </c>
      <c r="R113" s="60">
        <v>0</v>
      </c>
      <c r="S113" s="70">
        <v>1.38</v>
      </c>
      <c r="T113" s="71">
        <v>36</v>
      </c>
      <c r="U113" s="71">
        <v>32</v>
      </c>
      <c r="V113" s="78">
        <v>4</v>
      </c>
      <c r="W113" s="78">
        <v>0.2</v>
      </c>
      <c r="X113" s="78">
        <v>0.49</v>
      </c>
      <c r="Y113" s="70">
        <v>40</v>
      </c>
      <c r="Z113" s="71">
        <v>29.9</v>
      </c>
      <c r="AA113" s="78">
        <v>10.1</v>
      </c>
      <c r="AB113" s="78">
        <v>0.5</v>
      </c>
      <c r="AC113" s="78">
        <v>0.54</v>
      </c>
      <c r="AD113" s="63" t="s">
        <v>25</v>
      </c>
    </row>
    <row r="114" spans="1:30" ht="17.25" thickBot="1">
      <c r="A114" s="72">
        <v>635</v>
      </c>
      <c r="B114" s="57" t="s">
        <v>3022</v>
      </c>
      <c r="C114" s="58" t="s">
        <v>1811</v>
      </c>
      <c r="D114" s="69" t="s">
        <v>102</v>
      </c>
      <c r="E114" s="58" t="s">
        <v>95</v>
      </c>
      <c r="F114" s="69" t="s">
        <v>4734</v>
      </c>
      <c r="G114" s="69">
        <v>1999</v>
      </c>
      <c r="H114" s="70">
        <v>25</v>
      </c>
      <c r="I114" s="95">
        <v>1815</v>
      </c>
      <c r="J114" s="71">
        <v>73</v>
      </c>
      <c r="K114" s="71">
        <v>72</v>
      </c>
      <c r="L114" s="71">
        <v>20.2</v>
      </c>
      <c r="M114" s="70">
        <v>21</v>
      </c>
      <c r="N114" s="71">
        <v>80</v>
      </c>
      <c r="O114" s="71">
        <v>6</v>
      </c>
      <c r="P114" s="70">
        <v>4</v>
      </c>
      <c r="Q114" s="71">
        <v>35</v>
      </c>
      <c r="R114" s="60">
        <v>0</v>
      </c>
      <c r="S114" s="70">
        <v>1.36</v>
      </c>
      <c r="T114" s="71">
        <v>29</v>
      </c>
      <c r="U114" s="71">
        <v>35</v>
      </c>
      <c r="V114" s="77">
        <v>-6</v>
      </c>
      <c r="W114" s="77">
        <v>-0.3</v>
      </c>
      <c r="X114" s="78">
        <v>0.34</v>
      </c>
      <c r="Y114" s="70">
        <v>29.3</v>
      </c>
      <c r="Z114" s="71">
        <v>29.6</v>
      </c>
      <c r="AA114" s="77">
        <v>-0.3</v>
      </c>
      <c r="AB114" s="77">
        <v>-0.01</v>
      </c>
      <c r="AC114" s="78">
        <v>0.28000000000000003</v>
      </c>
      <c r="AD114" s="63" t="s">
        <v>25</v>
      </c>
    </row>
    <row r="115" spans="1:30" ht="17.25" thickBot="1">
      <c r="A115" s="72">
        <v>623</v>
      </c>
      <c r="B115" s="57" t="s">
        <v>330</v>
      </c>
      <c r="C115" s="58" t="s">
        <v>1811</v>
      </c>
      <c r="D115" s="69" t="s">
        <v>1818</v>
      </c>
      <c r="E115" s="58" t="s">
        <v>81</v>
      </c>
      <c r="F115" s="69" t="s">
        <v>4728</v>
      </c>
      <c r="G115" s="69">
        <v>1994</v>
      </c>
      <c r="H115" s="70">
        <v>25</v>
      </c>
      <c r="I115" s="95">
        <v>1813</v>
      </c>
      <c r="J115" s="71">
        <v>73</v>
      </c>
      <c r="K115" s="71">
        <v>74.599999999999994</v>
      </c>
      <c r="L115" s="71">
        <v>20.100000000000001</v>
      </c>
      <c r="M115" s="70">
        <v>21</v>
      </c>
      <c r="N115" s="71">
        <v>83</v>
      </c>
      <c r="O115" s="71">
        <v>9</v>
      </c>
      <c r="P115" s="70">
        <v>4</v>
      </c>
      <c r="Q115" s="71">
        <v>19</v>
      </c>
      <c r="R115" s="71">
        <v>1</v>
      </c>
      <c r="S115" s="70">
        <v>1.32</v>
      </c>
      <c r="T115" s="71">
        <v>34</v>
      </c>
      <c r="U115" s="71">
        <v>33</v>
      </c>
      <c r="V115" s="78">
        <v>1</v>
      </c>
      <c r="W115" s="78">
        <v>0.05</v>
      </c>
      <c r="X115" s="77">
        <v>-0.1</v>
      </c>
      <c r="Y115" s="70">
        <v>37.1</v>
      </c>
      <c r="Z115" s="71">
        <v>29.2</v>
      </c>
      <c r="AA115" s="78">
        <v>7.8</v>
      </c>
      <c r="AB115" s="78">
        <v>0.39</v>
      </c>
      <c r="AC115" s="78">
        <v>0.1</v>
      </c>
      <c r="AD115" s="63" t="s">
        <v>25</v>
      </c>
    </row>
    <row r="116" spans="1:30" ht="17.25" thickBot="1">
      <c r="A116" s="72">
        <v>488</v>
      </c>
      <c r="B116" s="57" t="s">
        <v>2650</v>
      </c>
      <c r="C116" s="58" t="s">
        <v>1831</v>
      </c>
      <c r="D116" s="69" t="s">
        <v>1852</v>
      </c>
      <c r="E116" s="58" t="s">
        <v>2599</v>
      </c>
      <c r="F116" s="69" t="s">
        <v>4644</v>
      </c>
      <c r="G116" s="69">
        <v>1997</v>
      </c>
      <c r="H116" s="70">
        <v>27</v>
      </c>
      <c r="I116" s="95">
        <v>1812</v>
      </c>
      <c r="J116" s="71">
        <v>67</v>
      </c>
      <c r="K116" s="71">
        <v>71.900000000000006</v>
      </c>
      <c r="L116" s="71">
        <v>20.100000000000001</v>
      </c>
      <c r="M116" s="70">
        <v>18</v>
      </c>
      <c r="N116" s="71">
        <v>87</v>
      </c>
      <c r="O116" s="71">
        <v>13</v>
      </c>
      <c r="P116" s="70">
        <v>9</v>
      </c>
      <c r="Q116" s="71">
        <v>27</v>
      </c>
      <c r="R116" s="60">
        <v>0</v>
      </c>
      <c r="S116" s="70">
        <v>0.78</v>
      </c>
      <c r="T116" s="71">
        <v>29</v>
      </c>
      <c r="U116" s="71">
        <v>37</v>
      </c>
      <c r="V116" s="77">
        <v>-8</v>
      </c>
      <c r="W116" s="77">
        <v>-0.4</v>
      </c>
      <c r="X116" s="78">
        <v>0.87</v>
      </c>
      <c r="Y116" s="70">
        <v>26.3</v>
      </c>
      <c r="Z116" s="71">
        <v>39.700000000000003</v>
      </c>
      <c r="AA116" s="77">
        <v>-13.4</v>
      </c>
      <c r="AB116" s="77">
        <v>-0.69</v>
      </c>
      <c r="AC116" s="78">
        <v>0.44</v>
      </c>
      <c r="AD116" s="63" t="s">
        <v>25</v>
      </c>
    </row>
    <row r="117" spans="1:30" ht="17.25" thickBot="1">
      <c r="A117" s="72">
        <v>394</v>
      </c>
      <c r="B117" s="57" t="s">
        <v>242</v>
      </c>
      <c r="C117" s="58" t="s">
        <v>1820</v>
      </c>
      <c r="D117" s="69" t="s">
        <v>103</v>
      </c>
      <c r="E117" s="58" t="s">
        <v>79</v>
      </c>
      <c r="F117" s="69" t="s">
        <v>4586</v>
      </c>
      <c r="G117" s="69">
        <v>1998</v>
      </c>
      <c r="H117" s="70">
        <v>23</v>
      </c>
      <c r="I117" s="95">
        <v>1809</v>
      </c>
      <c r="J117" s="71">
        <v>79</v>
      </c>
      <c r="K117" s="71">
        <v>71.8</v>
      </c>
      <c r="L117" s="71">
        <v>20.100000000000001</v>
      </c>
      <c r="M117" s="70">
        <v>22</v>
      </c>
      <c r="N117" s="71">
        <v>82</v>
      </c>
      <c r="O117" s="71">
        <v>10</v>
      </c>
      <c r="P117" s="70">
        <v>1</v>
      </c>
      <c r="Q117" s="71">
        <v>16</v>
      </c>
      <c r="R117" s="60">
        <v>0</v>
      </c>
      <c r="S117" s="70">
        <v>2.2999999999999998</v>
      </c>
      <c r="T117" s="71">
        <v>44</v>
      </c>
      <c r="U117" s="71">
        <v>21</v>
      </c>
      <c r="V117" s="78">
        <v>23</v>
      </c>
      <c r="W117" s="78">
        <v>1.1399999999999999</v>
      </c>
      <c r="X117" s="77">
        <v>-0.88</v>
      </c>
      <c r="Y117" s="70">
        <v>42.9</v>
      </c>
      <c r="Z117" s="71">
        <v>24.6</v>
      </c>
      <c r="AA117" s="78">
        <v>18.3</v>
      </c>
      <c r="AB117" s="78">
        <v>0.91</v>
      </c>
      <c r="AC117" s="77">
        <v>-0.33</v>
      </c>
      <c r="AD117" s="63" t="s">
        <v>25</v>
      </c>
    </row>
    <row r="118" spans="1:30" ht="17.25" thickBot="1">
      <c r="A118" s="72">
        <v>573</v>
      </c>
      <c r="B118" s="57" t="s">
        <v>308</v>
      </c>
      <c r="C118" s="58" t="s">
        <v>1820</v>
      </c>
      <c r="D118" s="69" t="s">
        <v>104</v>
      </c>
      <c r="E118" s="58" t="s">
        <v>71</v>
      </c>
      <c r="F118" s="69" t="s">
        <v>4695</v>
      </c>
      <c r="G118" s="69">
        <v>1998</v>
      </c>
      <c r="H118" s="70">
        <v>22</v>
      </c>
      <c r="I118" s="95">
        <v>1800</v>
      </c>
      <c r="J118" s="71">
        <v>82</v>
      </c>
      <c r="K118" s="71">
        <v>74.099999999999994</v>
      </c>
      <c r="L118" s="71">
        <v>20</v>
      </c>
      <c r="M118" s="70">
        <v>22</v>
      </c>
      <c r="N118" s="71">
        <v>82</v>
      </c>
      <c r="O118" s="71">
        <v>19</v>
      </c>
      <c r="P118" s="59">
        <v>0</v>
      </c>
      <c r="Q118" s="60"/>
      <c r="R118" s="60">
        <v>0</v>
      </c>
      <c r="S118" s="70">
        <v>2.23</v>
      </c>
      <c r="T118" s="71">
        <v>48</v>
      </c>
      <c r="U118" s="71">
        <v>20</v>
      </c>
      <c r="V118" s="78">
        <v>28</v>
      </c>
      <c r="W118" s="78">
        <v>1.4</v>
      </c>
      <c r="X118" s="78">
        <v>2.54</v>
      </c>
      <c r="Y118" s="70">
        <v>36.9</v>
      </c>
      <c r="Z118" s="71">
        <v>25.8</v>
      </c>
      <c r="AA118" s="78">
        <v>11.1</v>
      </c>
      <c r="AB118" s="78">
        <v>0.56000000000000005</v>
      </c>
      <c r="AC118" s="78">
        <v>1.69</v>
      </c>
      <c r="AD118" s="63" t="s">
        <v>25</v>
      </c>
    </row>
    <row r="119" spans="1:30" ht="17.25" thickBot="1">
      <c r="A119" s="72">
        <v>143</v>
      </c>
      <c r="B119" s="57" t="s">
        <v>147</v>
      </c>
      <c r="C119" s="58" t="s">
        <v>1811</v>
      </c>
      <c r="D119" s="69" t="s">
        <v>104</v>
      </c>
      <c r="E119" s="58" t="s">
        <v>81</v>
      </c>
      <c r="F119" s="69" t="s">
        <v>4409</v>
      </c>
      <c r="G119" s="69">
        <v>2003</v>
      </c>
      <c r="H119" s="70">
        <v>23</v>
      </c>
      <c r="I119" s="95">
        <v>1797</v>
      </c>
      <c r="J119" s="71">
        <v>78</v>
      </c>
      <c r="K119" s="71">
        <v>74</v>
      </c>
      <c r="L119" s="71">
        <v>20</v>
      </c>
      <c r="M119" s="70">
        <v>20</v>
      </c>
      <c r="N119" s="71">
        <v>84</v>
      </c>
      <c r="O119" s="71">
        <v>15</v>
      </c>
      <c r="P119" s="70">
        <v>3</v>
      </c>
      <c r="Q119" s="71">
        <v>37</v>
      </c>
      <c r="R119" s="60">
        <v>0</v>
      </c>
      <c r="S119" s="70">
        <v>1.52</v>
      </c>
      <c r="T119" s="71">
        <v>29</v>
      </c>
      <c r="U119" s="71">
        <v>26</v>
      </c>
      <c r="V119" s="78">
        <v>3</v>
      </c>
      <c r="W119" s="78">
        <v>0.15</v>
      </c>
      <c r="X119" s="78">
        <v>0.28999999999999998</v>
      </c>
      <c r="Y119" s="70">
        <v>35.9</v>
      </c>
      <c r="Z119" s="71">
        <v>27.8</v>
      </c>
      <c r="AA119" s="78">
        <v>8.1</v>
      </c>
      <c r="AB119" s="78">
        <v>0.41</v>
      </c>
      <c r="AC119" s="78">
        <v>0.16</v>
      </c>
      <c r="AD119" s="63" t="s">
        <v>25</v>
      </c>
    </row>
    <row r="120" spans="1:30" ht="17.25" thickBot="1">
      <c r="A120" s="72">
        <v>332</v>
      </c>
      <c r="B120" s="57" t="s">
        <v>371</v>
      </c>
      <c r="C120" s="58" t="s">
        <v>1811</v>
      </c>
      <c r="D120" s="69" t="s">
        <v>111</v>
      </c>
      <c r="E120" s="58" t="s">
        <v>85</v>
      </c>
      <c r="F120" s="69" t="s">
        <v>4542</v>
      </c>
      <c r="G120" s="69">
        <v>1993</v>
      </c>
      <c r="H120" s="70">
        <v>20</v>
      </c>
      <c r="I120" s="95">
        <v>1796</v>
      </c>
      <c r="J120" s="71">
        <v>90</v>
      </c>
      <c r="K120" s="71">
        <v>71.3</v>
      </c>
      <c r="L120" s="71">
        <v>20</v>
      </c>
      <c r="M120" s="70">
        <v>20</v>
      </c>
      <c r="N120" s="71">
        <v>90</v>
      </c>
      <c r="O120" s="71">
        <v>19</v>
      </c>
      <c r="P120" s="59">
        <v>0</v>
      </c>
      <c r="Q120" s="60"/>
      <c r="R120" s="71">
        <v>4</v>
      </c>
      <c r="S120" s="70">
        <v>1.05</v>
      </c>
      <c r="T120" s="71">
        <v>21</v>
      </c>
      <c r="U120" s="71">
        <v>27</v>
      </c>
      <c r="V120" s="77">
        <v>-6</v>
      </c>
      <c r="W120" s="77">
        <v>-0.3</v>
      </c>
      <c r="X120" s="78">
        <v>0.82</v>
      </c>
      <c r="Y120" s="70">
        <v>25.2</v>
      </c>
      <c r="Z120" s="71">
        <v>26.3</v>
      </c>
      <c r="AA120" s="77">
        <v>-1.1000000000000001</v>
      </c>
      <c r="AB120" s="77">
        <v>-0.05</v>
      </c>
      <c r="AC120" s="78">
        <v>0.66</v>
      </c>
      <c r="AD120" s="63" t="s">
        <v>25</v>
      </c>
    </row>
    <row r="121" spans="1:30" ht="17.25" thickBot="1">
      <c r="A121" s="72">
        <v>283</v>
      </c>
      <c r="B121" s="57" t="s">
        <v>201</v>
      </c>
      <c r="C121" s="58" t="s">
        <v>1835</v>
      </c>
      <c r="D121" s="69" t="s">
        <v>1809</v>
      </c>
      <c r="E121" s="58" t="s">
        <v>63</v>
      </c>
      <c r="F121" s="69" t="s">
        <v>4517</v>
      </c>
      <c r="G121" s="69">
        <v>1999</v>
      </c>
      <c r="H121" s="70">
        <v>27</v>
      </c>
      <c r="I121" s="95">
        <v>1779</v>
      </c>
      <c r="J121" s="71">
        <v>66</v>
      </c>
      <c r="K121" s="71">
        <v>70.599999999999994</v>
      </c>
      <c r="L121" s="71">
        <v>19.8</v>
      </c>
      <c r="M121" s="70">
        <v>20</v>
      </c>
      <c r="N121" s="71">
        <v>82</v>
      </c>
      <c r="O121" s="71">
        <v>11</v>
      </c>
      <c r="P121" s="70">
        <v>7</v>
      </c>
      <c r="Q121" s="71">
        <v>19</v>
      </c>
      <c r="R121" s="60">
        <v>0</v>
      </c>
      <c r="S121" s="70">
        <v>2.37</v>
      </c>
      <c r="T121" s="71">
        <v>56</v>
      </c>
      <c r="U121" s="71">
        <v>17</v>
      </c>
      <c r="V121" s="78">
        <v>39</v>
      </c>
      <c r="W121" s="78">
        <v>1.97</v>
      </c>
      <c r="X121" s="78">
        <v>1.1200000000000001</v>
      </c>
      <c r="Y121" s="70">
        <v>42.1</v>
      </c>
      <c r="Z121" s="71">
        <v>12.5</v>
      </c>
      <c r="AA121" s="78">
        <v>29.6</v>
      </c>
      <c r="AB121" s="78">
        <v>1.5</v>
      </c>
      <c r="AC121" s="78">
        <v>0.57999999999999996</v>
      </c>
      <c r="AD121" s="63" t="s">
        <v>25</v>
      </c>
    </row>
    <row r="122" spans="1:30" ht="17.25" thickBot="1">
      <c r="A122" s="72">
        <v>251</v>
      </c>
      <c r="B122" s="57" t="s">
        <v>190</v>
      </c>
      <c r="C122" s="58" t="s">
        <v>1810</v>
      </c>
      <c r="D122" s="69" t="s">
        <v>103</v>
      </c>
      <c r="E122" s="58" t="s">
        <v>73</v>
      </c>
      <c r="F122" s="69" t="s">
        <v>4495</v>
      </c>
      <c r="G122" s="69">
        <v>2001</v>
      </c>
      <c r="H122" s="70">
        <v>25</v>
      </c>
      <c r="I122" s="95">
        <v>1778</v>
      </c>
      <c r="J122" s="71">
        <v>71</v>
      </c>
      <c r="K122" s="71">
        <v>70.599999999999994</v>
      </c>
      <c r="L122" s="71">
        <v>19.8</v>
      </c>
      <c r="M122" s="70">
        <v>20</v>
      </c>
      <c r="N122" s="71">
        <v>83</v>
      </c>
      <c r="O122" s="71">
        <v>12</v>
      </c>
      <c r="P122" s="70">
        <v>5</v>
      </c>
      <c r="Q122" s="71">
        <v>24</v>
      </c>
      <c r="R122" s="71">
        <v>1</v>
      </c>
      <c r="S122" s="70">
        <v>1.52</v>
      </c>
      <c r="T122" s="71">
        <v>38</v>
      </c>
      <c r="U122" s="71">
        <v>30</v>
      </c>
      <c r="V122" s="78">
        <v>8</v>
      </c>
      <c r="W122" s="78">
        <v>0.4</v>
      </c>
      <c r="X122" s="78">
        <v>0.65</v>
      </c>
      <c r="Y122" s="70">
        <v>34.700000000000003</v>
      </c>
      <c r="Z122" s="71">
        <v>28.7</v>
      </c>
      <c r="AA122" s="78">
        <v>6</v>
      </c>
      <c r="AB122" s="78">
        <v>0.3</v>
      </c>
      <c r="AC122" s="78">
        <v>0.21</v>
      </c>
      <c r="AD122" s="63" t="s">
        <v>25</v>
      </c>
    </row>
    <row r="123" spans="1:30" ht="17.25" thickBot="1">
      <c r="A123" s="72">
        <v>656</v>
      </c>
      <c r="B123" s="57" t="s">
        <v>2698</v>
      </c>
      <c r="C123" s="58" t="s">
        <v>1808</v>
      </c>
      <c r="D123" s="69" t="s">
        <v>104</v>
      </c>
      <c r="E123" s="58" t="s">
        <v>2343</v>
      </c>
      <c r="F123" s="69" t="s">
        <v>4752</v>
      </c>
      <c r="G123" s="69">
        <v>1998</v>
      </c>
      <c r="H123" s="70">
        <v>22</v>
      </c>
      <c r="I123" s="95">
        <v>1773</v>
      </c>
      <c r="J123" s="71">
        <v>81</v>
      </c>
      <c r="K123" s="71">
        <v>70.400000000000006</v>
      </c>
      <c r="L123" s="71">
        <v>19.7</v>
      </c>
      <c r="M123" s="70">
        <v>19</v>
      </c>
      <c r="N123" s="71">
        <v>89</v>
      </c>
      <c r="O123" s="71">
        <v>17</v>
      </c>
      <c r="P123" s="70">
        <v>3</v>
      </c>
      <c r="Q123" s="71">
        <v>26</v>
      </c>
      <c r="R123" s="71">
        <v>6</v>
      </c>
      <c r="S123" s="70">
        <v>0.45</v>
      </c>
      <c r="T123" s="71">
        <v>15</v>
      </c>
      <c r="U123" s="71">
        <v>53</v>
      </c>
      <c r="V123" s="77">
        <v>-38</v>
      </c>
      <c r="W123" s="77">
        <v>-1.93</v>
      </c>
      <c r="X123" s="77">
        <v>-0.48</v>
      </c>
      <c r="Y123" s="70">
        <v>16.7</v>
      </c>
      <c r="Z123" s="71">
        <v>36</v>
      </c>
      <c r="AA123" s="77">
        <v>-19.3</v>
      </c>
      <c r="AB123" s="77">
        <v>-0.98</v>
      </c>
      <c r="AC123" s="78">
        <v>0.54</v>
      </c>
      <c r="AD123" s="63" t="s">
        <v>25</v>
      </c>
    </row>
    <row r="124" spans="1:30" ht="17.25" thickBot="1">
      <c r="A124" s="72">
        <v>11</v>
      </c>
      <c r="B124" s="57" t="s">
        <v>105</v>
      </c>
      <c r="C124" s="58" t="s">
        <v>1812</v>
      </c>
      <c r="D124" s="69" t="s">
        <v>104</v>
      </c>
      <c r="E124" s="58" t="s">
        <v>91</v>
      </c>
      <c r="F124" s="69" t="s">
        <v>4320</v>
      </c>
      <c r="G124" s="69">
        <v>1996</v>
      </c>
      <c r="H124" s="70">
        <v>20</v>
      </c>
      <c r="I124" s="95">
        <v>1767</v>
      </c>
      <c r="J124" s="71">
        <v>88</v>
      </c>
      <c r="K124" s="71">
        <v>70.099999999999994</v>
      </c>
      <c r="L124" s="71">
        <v>19.600000000000001</v>
      </c>
      <c r="M124" s="70">
        <v>20</v>
      </c>
      <c r="N124" s="71">
        <v>88</v>
      </c>
      <c r="O124" s="71">
        <v>18</v>
      </c>
      <c r="P124" s="59">
        <v>0</v>
      </c>
      <c r="Q124" s="60"/>
      <c r="R124" s="71">
        <v>2</v>
      </c>
      <c r="S124" s="70">
        <v>1.25</v>
      </c>
      <c r="T124" s="71">
        <v>26</v>
      </c>
      <c r="U124" s="71">
        <v>42</v>
      </c>
      <c r="V124" s="77">
        <v>-16</v>
      </c>
      <c r="W124" s="77">
        <v>-0.81</v>
      </c>
      <c r="X124" s="77">
        <v>-2.25</v>
      </c>
      <c r="Y124" s="70">
        <v>24</v>
      </c>
      <c r="Z124" s="71">
        <v>34.9</v>
      </c>
      <c r="AA124" s="77">
        <v>-10.9</v>
      </c>
      <c r="AB124" s="77">
        <v>-0.56000000000000005</v>
      </c>
      <c r="AC124" s="77">
        <v>-0.51</v>
      </c>
      <c r="AD124" s="63" t="s">
        <v>25</v>
      </c>
    </row>
    <row r="125" spans="1:30" ht="17.25" thickBot="1">
      <c r="A125" s="72">
        <v>243</v>
      </c>
      <c r="B125" s="57" t="s">
        <v>187</v>
      </c>
      <c r="C125" s="58" t="s">
        <v>1820</v>
      </c>
      <c r="D125" s="69" t="s">
        <v>102</v>
      </c>
      <c r="E125" s="58" t="s">
        <v>69</v>
      </c>
      <c r="F125" s="69" t="s">
        <v>4489</v>
      </c>
      <c r="G125" s="69">
        <v>2004</v>
      </c>
      <c r="H125" s="70">
        <v>26</v>
      </c>
      <c r="I125" s="95">
        <v>1767</v>
      </c>
      <c r="J125" s="71">
        <v>68</v>
      </c>
      <c r="K125" s="71">
        <v>70.099999999999994</v>
      </c>
      <c r="L125" s="71">
        <v>19.600000000000001</v>
      </c>
      <c r="M125" s="70">
        <v>20</v>
      </c>
      <c r="N125" s="71">
        <v>83</v>
      </c>
      <c r="O125" s="71">
        <v>7</v>
      </c>
      <c r="P125" s="70">
        <v>6</v>
      </c>
      <c r="Q125" s="71">
        <v>19</v>
      </c>
      <c r="R125" s="71">
        <v>2</v>
      </c>
      <c r="S125" s="70">
        <v>1.58</v>
      </c>
      <c r="T125" s="71">
        <v>29</v>
      </c>
      <c r="U125" s="71">
        <v>25</v>
      </c>
      <c r="V125" s="78">
        <v>4</v>
      </c>
      <c r="W125" s="78">
        <v>0.2</v>
      </c>
      <c r="X125" s="78">
        <v>0.68</v>
      </c>
      <c r="Y125" s="70">
        <v>30.1</v>
      </c>
      <c r="Z125" s="71">
        <v>33.299999999999997</v>
      </c>
      <c r="AA125" s="77">
        <v>-3.1</v>
      </c>
      <c r="AB125" s="77">
        <v>-0.16</v>
      </c>
      <c r="AC125" s="77">
        <v>-0.03</v>
      </c>
      <c r="AD125" s="63" t="s">
        <v>25</v>
      </c>
    </row>
    <row r="126" spans="1:30" ht="17.25" thickBot="1">
      <c r="A126" s="72">
        <v>27</v>
      </c>
      <c r="B126" s="57" t="s">
        <v>2605</v>
      </c>
      <c r="C126" s="58" t="s">
        <v>1816</v>
      </c>
      <c r="D126" s="69" t="s">
        <v>102</v>
      </c>
      <c r="E126" s="58" t="s">
        <v>2342</v>
      </c>
      <c r="F126" s="69" t="s">
        <v>4333</v>
      </c>
      <c r="G126" s="69">
        <v>2000</v>
      </c>
      <c r="H126" s="70">
        <v>26</v>
      </c>
      <c r="I126" s="95">
        <v>1758</v>
      </c>
      <c r="J126" s="71">
        <v>68</v>
      </c>
      <c r="K126" s="71">
        <v>69.8</v>
      </c>
      <c r="L126" s="71">
        <v>19.5</v>
      </c>
      <c r="M126" s="70">
        <v>25</v>
      </c>
      <c r="N126" s="71">
        <v>69</v>
      </c>
      <c r="O126" s="71">
        <v>2</v>
      </c>
      <c r="P126" s="70">
        <v>1</v>
      </c>
      <c r="Q126" s="71">
        <v>22</v>
      </c>
      <c r="R126" s="71">
        <v>2</v>
      </c>
      <c r="S126" s="70">
        <v>0.5</v>
      </c>
      <c r="T126" s="71">
        <v>17</v>
      </c>
      <c r="U126" s="71">
        <v>36</v>
      </c>
      <c r="V126" s="77">
        <v>-19</v>
      </c>
      <c r="W126" s="77">
        <v>-0.97</v>
      </c>
      <c r="X126" s="78">
        <v>0.92</v>
      </c>
      <c r="Y126" s="70">
        <v>16</v>
      </c>
      <c r="Z126" s="71">
        <v>30.4</v>
      </c>
      <c r="AA126" s="77">
        <v>-14.4</v>
      </c>
      <c r="AB126" s="77">
        <v>-0.74</v>
      </c>
      <c r="AC126" s="78">
        <v>0.37</v>
      </c>
      <c r="AD126" s="63" t="s">
        <v>25</v>
      </c>
    </row>
    <row r="127" spans="1:30" ht="17.25" thickBot="1">
      <c r="A127" s="72">
        <v>515</v>
      </c>
      <c r="B127" s="57" t="s">
        <v>286</v>
      </c>
      <c r="C127" s="58" t="s">
        <v>1821</v>
      </c>
      <c r="D127" s="69" t="s">
        <v>1818</v>
      </c>
      <c r="E127" s="58" t="s">
        <v>91</v>
      </c>
      <c r="F127" s="69" t="s">
        <v>4663</v>
      </c>
      <c r="G127" s="69">
        <v>1997</v>
      </c>
      <c r="H127" s="70">
        <v>21</v>
      </c>
      <c r="I127" s="95">
        <v>1756</v>
      </c>
      <c r="J127" s="71">
        <v>84</v>
      </c>
      <c r="K127" s="71">
        <v>69.7</v>
      </c>
      <c r="L127" s="71">
        <v>19.5</v>
      </c>
      <c r="M127" s="70">
        <v>21</v>
      </c>
      <c r="N127" s="71">
        <v>84</v>
      </c>
      <c r="O127" s="71">
        <v>9</v>
      </c>
      <c r="P127" s="59">
        <v>0</v>
      </c>
      <c r="Q127" s="60"/>
      <c r="R127" s="60">
        <v>0</v>
      </c>
      <c r="S127" s="70">
        <v>1.9</v>
      </c>
      <c r="T127" s="71">
        <v>37</v>
      </c>
      <c r="U127" s="71">
        <v>28</v>
      </c>
      <c r="V127" s="78">
        <v>9</v>
      </c>
      <c r="W127" s="78">
        <v>0.46</v>
      </c>
      <c r="X127" s="78">
        <v>1.99</v>
      </c>
      <c r="Y127" s="70">
        <v>27.7</v>
      </c>
      <c r="Z127" s="71">
        <v>30.4</v>
      </c>
      <c r="AA127" s="77">
        <v>-2.7</v>
      </c>
      <c r="AB127" s="77">
        <v>-0.14000000000000001</v>
      </c>
      <c r="AC127" s="78">
        <v>0.87</v>
      </c>
      <c r="AD127" s="63" t="s">
        <v>25</v>
      </c>
    </row>
    <row r="128" spans="1:30" ht="17.25" thickBot="1">
      <c r="A128" s="72">
        <v>408</v>
      </c>
      <c r="B128" s="57" t="s">
        <v>3129</v>
      </c>
      <c r="C128" s="58" t="s">
        <v>1821</v>
      </c>
      <c r="D128" s="69" t="s">
        <v>102</v>
      </c>
      <c r="E128" s="58" t="s">
        <v>63</v>
      </c>
      <c r="F128" s="69" t="s">
        <v>4593</v>
      </c>
      <c r="G128" s="69">
        <v>2001</v>
      </c>
      <c r="H128" s="70">
        <v>25</v>
      </c>
      <c r="I128" s="95">
        <v>1749</v>
      </c>
      <c r="J128" s="71">
        <v>70</v>
      </c>
      <c r="K128" s="71">
        <v>69.400000000000006</v>
      </c>
      <c r="L128" s="71">
        <v>19.399999999999999</v>
      </c>
      <c r="M128" s="70">
        <v>23</v>
      </c>
      <c r="N128" s="71">
        <v>73</v>
      </c>
      <c r="O128" s="71">
        <v>3</v>
      </c>
      <c r="P128" s="70">
        <v>2</v>
      </c>
      <c r="Q128" s="71">
        <v>34</v>
      </c>
      <c r="R128" s="60">
        <v>0</v>
      </c>
      <c r="S128" s="70">
        <v>2.2799999999999998</v>
      </c>
      <c r="T128" s="71">
        <v>47</v>
      </c>
      <c r="U128" s="71">
        <v>18</v>
      </c>
      <c r="V128" s="78">
        <v>29</v>
      </c>
      <c r="W128" s="78">
        <v>1.49</v>
      </c>
      <c r="X128" s="77">
        <v>-0.49</v>
      </c>
      <c r="Y128" s="70">
        <v>38.4</v>
      </c>
      <c r="Z128" s="71">
        <v>11.4</v>
      </c>
      <c r="AA128" s="78">
        <v>27</v>
      </c>
      <c r="AB128" s="78">
        <v>1.39</v>
      </c>
      <c r="AC128" s="78">
        <v>0.21</v>
      </c>
      <c r="AD128" s="63" t="s">
        <v>25</v>
      </c>
    </row>
    <row r="129" spans="1:30" ht="17.25" thickBot="1">
      <c r="A129" s="72">
        <v>646</v>
      </c>
      <c r="B129" s="57" t="s">
        <v>2662</v>
      </c>
      <c r="C129" s="58" t="s">
        <v>1819</v>
      </c>
      <c r="D129" s="69" t="s">
        <v>104</v>
      </c>
      <c r="E129" s="58" t="s">
        <v>83</v>
      </c>
      <c r="F129" s="69" t="s">
        <v>4744</v>
      </c>
      <c r="G129" s="69">
        <v>1997</v>
      </c>
      <c r="H129" s="70">
        <v>21</v>
      </c>
      <c r="I129" s="95">
        <v>1744</v>
      </c>
      <c r="J129" s="71">
        <v>83</v>
      </c>
      <c r="K129" s="71">
        <v>69.2</v>
      </c>
      <c r="L129" s="71">
        <v>19.399999999999999</v>
      </c>
      <c r="M129" s="70">
        <v>19</v>
      </c>
      <c r="N129" s="71">
        <v>87</v>
      </c>
      <c r="O129" s="71">
        <v>17</v>
      </c>
      <c r="P129" s="70">
        <v>2</v>
      </c>
      <c r="Q129" s="71">
        <v>45</v>
      </c>
      <c r="R129" s="71">
        <v>3</v>
      </c>
      <c r="S129" s="70">
        <v>2.2400000000000002</v>
      </c>
      <c r="T129" s="71">
        <v>41</v>
      </c>
      <c r="U129" s="71">
        <v>26</v>
      </c>
      <c r="V129" s="78">
        <v>15</v>
      </c>
      <c r="W129" s="78">
        <v>0.77</v>
      </c>
      <c r="X129" s="78">
        <v>0.43</v>
      </c>
      <c r="Y129" s="70">
        <v>35.700000000000003</v>
      </c>
      <c r="Z129" s="71">
        <v>25.8</v>
      </c>
      <c r="AA129" s="78">
        <v>9.9</v>
      </c>
      <c r="AB129" s="78">
        <v>0.51</v>
      </c>
      <c r="AC129" s="78">
        <v>0.37</v>
      </c>
      <c r="AD129" s="63" t="s">
        <v>25</v>
      </c>
    </row>
    <row r="130" spans="1:30" ht="17.25" thickBot="1">
      <c r="A130" s="72">
        <v>513</v>
      </c>
      <c r="B130" s="57" t="s">
        <v>284</v>
      </c>
      <c r="C130" s="58" t="s">
        <v>1811</v>
      </c>
      <c r="D130" s="69" t="s">
        <v>1818</v>
      </c>
      <c r="E130" s="58" t="s">
        <v>81</v>
      </c>
      <c r="F130" s="69" t="s">
        <v>4201</v>
      </c>
      <c r="G130" s="69">
        <v>2002</v>
      </c>
      <c r="H130" s="70">
        <v>23</v>
      </c>
      <c r="I130" s="95">
        <v>1740</v>
      </c>
      <c r="J130" s="71">
        <v>76</v>
      </c>
      <c r="K130" s="71">
        <v>71.599999999999994</v>
      </c>
      <c r="L130" s="71">
        <v>19.3</v>
      </c>
      <c r="M130" s="70">
        <v>19</v>
      </c>
      <c r="N130" s="71">
        <v>86</v>
      </c>
      <c r="O130" s="71">
        <v>9</v>
      </c>
      <c r="P130" s="70">
        <v>4</v>
      </c>
      <c r="Q130" s="71">
        <v>26</v>
      </c>
      <c r="R130" s="60">
        <v>0</v>
      </c>
      <c r="S130" s="70">
        <v>1.39</v>
      </c>
      <c r="T130" s="71">
        <v>37</v>
      </c>
      <c r="U130" s="71">
        <v>34</v>
      </c>
      <c r="V130" s="78">
        <v>3</v>
      </c>
      <c r="W130" s="78">
        <v>0.16</v>
      </c>
      <c r="X130" s="78">
        <v>0.28999999999999998</v>
      </c>
      <c r="Y130" s="70">
        <v>36.1</v>
      </c>
      <c r="Z130" s="71">
        <v>32.1</v>
      </c>
      <c r="AA130" s="78">
        <v>3.9</v>
      </c>
      <c r="AB130" s="78">
        <v>0.2</v>
      </c>
      <c r="AC130" s="77">
        <v>-0.56000000000000005</v>
      </c>
      <c r="AD130" s="63" t="s">
        <v>25</v>
      </c>
    </row>
    <row r="131" spans="1:30" ht="17.25" thickBot="1">
      <c r="A131" s="72">
        <v>436</v>
      </c>
      <c r="B131" s="57" t="s">
        <v>3146</v>
      </c>
      <c r="C131" s="58" t="s">
        <v>1811</v>
      </c>
      <c r="D131" s="69" t="s">
        <v>104</v>
      </c>
      <c r="E131" s="58" t="s">
        <v>2599</v>
      </c>
      <c r="F131" s="69" t="s">
        <v>4608</v>
      </c>
      <c r="G131" s="69">
        <v>2002</v>
      </c>
      <c r="H131" s="70">
        <v>21</v>
      </c>
      <c r="I131" s="95">
        <v>1733</v>
      </c>
      <c r="J131" s="71">
        <v>83</v>
      </c>
      <c r="K131" s="71">
        <v>68.8</v>
      </c>
      <c r="L131" s="71">
        <v>19.3</v>
      </c>
      <c r="M131" s="70">
        <v>19</v>
      </c>
      <c r="N131" s="71">
        <v>88</v>
      </c>
      <c r="O131" s="71">
        <v>17</v>
      </c>
      <c r="P131" s="70">
        <v>2</v>
      </c>
      <c r="Q131" s="71">
        <v>34</v>
      </c>
      <c r="R131" s="71">
        <v>3</v>
      </c>
      <c r="S131" s="70">
        <v>0.81</v>
      </c>
      <c r="T131" s="71">
        <v>27</v>
      </c>
      <c r="U131" s="71">
        <v>39</v>
      </c>
      <c r="V131" s="77">
        <v>-12</v>
      </c>
      <c r="W131" s="77">
        <v>-0.62</v>
      </c>
      <c r="X131" s="78">
        <v>0.06</v>
      </c>
      <c r="Y131" s="70">
        <v>20</v>
      </c>
      <c r="Z131" s="71">
        <v>38</v>
      </c>
      <c r="AA131" s="77">
        <v>-18</v>
      </c>
      <c r="AB131" s="77">
        <v>-0.93</v>
      </c>
      <c r="AC131" s="77">
        <v>-0.37</v>
      </c>
      <c r="AD131" s="63" t="s">
        <v>25</v>
      </c>
    </row>
    <row r="132" spans="1:30" ht="17.25" thickBot="1">
      <c r="A132" s="72">
        <v>629</v>
      </c>
      <c r="B132" s="57" t="s">
        <v>2659</v>
      </c>
      <c r="C132" s="58" t="s">
        <v>1869</v>
      </c>
      <c r="D132" s="69" t="s">
        <v>103</v>
      </c>
      <c r="E132" s="58" t="s">
        <v>79</v>
      </c>
      <c r="F132" s="69" t="s">
        <v>4731</v>
      </c>
      <c r="G132" s="69">
        <v>2000</v>
      </c>
      <c r="H132" s="70">
        <v>23</v>
      </c>
      <c r="I132" s="95">
        <v>1732</v>
      </c>
      <c r="J132" s="71">
        <v>75</v>
      </c>
      <c r="K132" s="71">
        <v>68.7</v>
      </c>
      <c r="L132" s="71">
        <v>19.2</v>
      </c>
      <c r="M132" s="70">
        <v>21</v>
      </c>
      <c r="N132" s="71">
        <v>81</v>
      </c>
      <c r="O132" s="71">
        <v>12</v>
      </c>
      <c r="P132" s="70">
        <v>2</v>
      </c>
      <c r="Q132" s="71">
        <v>20</v>
      </c>
      <c r="R132" s="60">
        <v>0</v>
      </c>
      <c r="S132" s="70">
        <v>2.2599999999999998</v>
      </c>
      <c r="T132" s="71">
        <v>38</v>
      </c>
      <c r="U132" s="71">
        <v>16</v>
      </c>
      <c r="V132" s="78">
        <v>22</v>
      </c>
      <c r="W132" s="78">
        <v>1.1399999999999999</v>
      </c>
      <c r="X132" s="77">
        <v>-0.8</v>
      </c>
      <c r="Y132" s="70">
        <v>39.6</v>
      </c>
      <c r="Z132" s="71">
        <v>21.8</v>
      </c>
      <c r="AA132" s="78">
        <v>17.8</v>
      </c>
      <c r="AB132" s="78">
        <v>0.92</v>
      </c>
      <c r="AC132" s="77">
        <v>-0.25</v>
      </c>
      <c r="AD132" s="63" t="s">
        <v>25</v>
      </c>
    </row>
    <row r="133" spans="1:30" ht="17.25" thickBot="1">
      <c r="A133" s="72">
        <v>280</v>
      </c>
      <c r="B133" s="57" t="s">
        <v>3195</v>
      </c>
      <c r="C133" s="58" t="s">
        <v>1811</v>
      </c>
      <c r="D133" s="69" t="s">
        <v>1809</v>
      </c>
      <c r="E133" s="58" t="s">
        <v>96</v>
      </c>
      <c r="F133" s="69" t="s">
        <v>4515</v>
      </c>
      <c r="G133" s="69">
        <v>1996</v>
      </c>
      <c r="H133" s="70">
        <v>22</v>
      </c>
      <c r="I133" s="95">
        <v>1730</v>
      </c>
      <c r="J133" s="71">
        <v>79</v>
      </c>
      <c r="K133" s="71">
        <v>68.7</v>
      </c>
      <c r="L133" s="71">
        <v>19.2</v>
      </c>
      <c r="M133" s="70">
        <v>20</v>
      </c>
      <c r="N133" s="71">
        <v>83</v>
      </c>
      <c r="O133" s="71">
        <v>13</v>
      </c>
      <c r="P133" s="70">
        <v>2</v>
      </c>
      <c r="Q133" s="71">
        <v>35</v>
      </c>
      <c r="R133" s="60">
        <v>0</v>
      </c>
      <c r="S133" s="70">
        <v>1.23</v>
      </c>
      <c r="T133" s="71">
        <v>21</v>
      </c>
      <c r="U133" s="71">
        <v>22</v>
      </c>
      <c r="V133" s="77">
        <v>-1</v>
      </c>
      <c r="W133" s="77">
        <v>-0.05</v>
      </c>
      <c r="X133" s="78">
        <v>0.97</v>
      </c>
      <c r="Y133" s="70">
        <v>28.1</v>
      </c>
      <c r="Z133" s="71">
        <v>26.1</v>
      </c>
      <c r="AA133" s="78">
        <v>2</v>
      </c>
      <c r="AB133" s="78">
        <v>0.1</v>
      </c>
      <c r="AC133" s="78">
        <v>0.04</v>
      </c>
      <c r="AD133" s="63" t="s">
        <v>25</v>
      </c>
    </row>
    <row r="134" spans="1:30" ht="17.25" thickBot="1">
      <c r="A134" s="72">
        <v>19</v>
      </c>
      <c r="B134" s="57" t="s">
        <v>109</v>
      </c>
      <c r="C134" s="58" t="s">
        <v>1817</v>
      </c>
      <c r="D134" s="69" t="s">
        <v>104</v>
      </c>
      <c r="E134" s="58" t="s">
        <v>65</v>
      </c>
      <c r="F134" s="69" t="s">
        <v>4326</v>
      </c>
      <c r="G134" s="69">
        <v>1995</v>
      </c>
      <c r="H134" s="70">
        <v>23</v>
      </c>
      <c r="I134" s="95">
        <v>1727</v>
      </c>
      <c r="J134" s="71">
        <v>75</v>
      </c>
      <c r="K134" s="71">
        <v>68.5</v>
      </c>
      <c r="L134" s="71">
        <v>19.2</v>
      </c>
      <c r="M134" s="70">
        <v>19</v>
      </c>
      <c r="N134" s="71">
        <v>89</v>
      </c>
      <c r="O134" s="71">
        <v>17</v>
      </c>
      <c r="P134" s="70">
        <v>4</v>
      </c>
      <c r="Q134" s="71">
        <v>10</v>
      </c>
      <c r="R134" s="71">
        <v>4</v>
      </c>
      <c r="S134" s="70">
        <v>2.2999999999999998</v>
      </c>
      <c r="T134" s="71">
        <v>44</v>
      </c>
      <c r="U134" s="71">
        <v>19</v>
      </c>
      <c r="V134" s="78">
        <v>25</v>
      </c>
      <c r="W134" s="78">
        <v>1.3</v>
      </c>
      <c r="X134" s="78">
        <v>0.17</v>
      </c>
      <c r="Y134" s="70">
        <v>37.799999999999997</v>
      </c>
      <c r="Z134" s="71">
        <v>18.3</v>
      </c>
      <c r="AA134" s="78">
        <v>19.5</v>
      </c>
      <c r="AB134" s="78">
        <v>1.02</v>
      </c>
      <c r="AC134" s="77">
        <v>-0.06</v>
      </c>
      <c r="AD134" s="63" t="s">
        <v>25</v>
      </c>
    </row>
    <row r="135" spans="1:30" ht="17.25" thickBot="1">
      <c r="A135" s="72">
        <v>636</v>
      </c>
      <c r="B135" s="57" t="s">
        <v>3135</v>
      </c>
      <c r="C135" s="58" t="s">
        <v>1811</v>
      </c>
      <c r="D135" s="69" t="s">
        <v>104</v>
      </c>
      <c r="E135" s="58" t="s">
        <v>2342</v>
      </c>
      <c r="F135" s="69" t="s">
        <v>4735</v>
      </c>
      <c r="G135" s="69">
        <v>1993</v>
      </c>
      <c r="H135" s="70">
        <v>20</v>
      </c>
      <c r="I135" s="95">
        <v>1723</v>
      </c>
      <c r="J135" s="71">
        <v>86</v>
      </c>
      <c r="K135" s="71">
        <v>68.400000000000006</v>
      </c>
      <c r="L135" s="71">
        <v>19.100000000000001</v>
      </c>
      <c r="M135" s="70">
        <v>19</v>
      </c>
      <c r="N135" s="71">
        <v>89</v>
      </c>
      <c r="O135" s="71">
        <v>18</v>
      </c>
      <c r="P135" s="70">
        <v>1</v>
      </c>
      <c r="Q135" s="71">
        <v>29</v>
      </c>
      <c r="R135" s="60">
        <v>0</v>
      </c>
      <c r="S135" s="70">
        <v>0.6</v>
      </c>
      <c r="T135" s="71">
        <v>19</v>
      </c>
      <c r="U135" s="71">
        <v>36</v>
      </c>
      <c r="V135" s="77">
        <v>-17</v>
      </c>
      <c r="W135" s="77">
        <v>-0.89</v>
      </c>
      <c r="X135" s="78">
        <v>1.1399999999999999</v>
      </c>
      <c r="Y135" s="70">
        <v>16.8</v>
      </c>
      <c r="Z135" s="71">
        <v>32.299999999999997</v>
      </c>
      <c r="AA135" s="77">
        <v>-15.4</v>
      </c>
      <c r="AB135" s="77">
        <v>-0.81</v>
      </c>
      <c r="AC135" s="78">
        <v>0.13</v>
      </c>
      <c r="AD135" s="63" t="s">
        <v>25</v>
      </c>
    </row>
    <row r="136" spans="1:30" ht="17.25" thickBot="1">
      <c r="A136" s="72">
        <v>67</v>
      </c>
      <c r="B136" s="57" t="s">
        <v>2608</v>
      </c>
      <c r="C136" s="58" t="s">
        <v>1825</v>
      </c>
      <c r="D136" s="69" t="s">
        <v>104</v>
      </c>
      <c r="E136" s="58" t="s">
        <v>2599</v>
      </c>
      <c r="F136" s="69" t="s">
        <v>4227</v>
      </c>
      <c r="G136" s="69">
        <v>1994</v>
      </c>
      <c r="H136" s="70">
        <v>21</v>
      </c>
      <c r="I136" s="95">
        <v>1720</v>
      </c>
      <c r="J136" s="71">
        <v>82</v>
      </c>
      <c r="K136" s="71">
        <v>68.3</v>
      </c>
      <c r="L136" s="71">
        <v>19.100000000000001</v>
      </c>
      <c r="M136" s="70">
        <v>21</v>
      </c>
      <c r="N136" s="71">
        <v>82</v>
      </c>
      <c r="O136" s="71">
        <v>18</v>
      </c>
      <c r="P136" s="59">
        <v>0</v>
      </c>
      <c r="Q136" s="60"/>
      <c r="R136" s="60">
        <v>0</v>
      </c>
      <c r="S136" s="70">
        <v>0.86</v>
      </c>
      <c r="T136" s="71">
        <v>30</v>
      </c>
      <c r="U136" s="71">
        <v>41</v>
      </c>
      <c r="V136" s="77">
        <v>-11</v>
      </c>
      <c r="W136" s="77">
        <v>-0.57999999999999996</v>
      </c>
      <c r="X136" s="78">
        <v>0.21</v>
      </c>
      <c r="Y136" s="70">
        <v>25</v>
      </c>
      <c r="Z136" s="71">
        <v>38.700000000000003</v>
      </c>
      <c r="AA136" s="77">
        <v>-13.7</v>
      </c>
      <c r="AB136" s="77">
        <v>-0.68</v>
      </c>
      <c r="AC136" s="78">
        <v>0.48</v>
      </c>
      <c r="AD136" s="63" t="s">
        <v>25</v>
      </c>
    </row>
    <row r="137" spans="1:30" ht="17.25" thickBot="1">
      <c r="A137" s="72">
        <v>16</v>
      </c>
      <c r="B137" s="57" t="s">
        <v>106</v>
      </c>
      <c r="C137" s="58" t="s">
        <v>1814</v>
      </c>
      <c r="D137" s="69" t="s">
        <v>1832</v>
      </c>
      <c r="E137" s="58" t="s">
        <v>93</v>
      </c>
      <c r="F137" s="69" t="s">
        <v>4137</v>
      </c>
      <c r="G137" s="69">
        <v>2001</v>
      </c>
      <c r="H137" s="70">
        <v>24</v>
      </c>
      <c r="I137" s="95">
        <v>1705</v>
      </c>
      <c r="J137" s="71">
        <v>71</v>
      </c>
      <c r="K137" s="71">
        <v>67.7</v>
      </c>
      <c r="L137" s="71">
        <v>18.899999999999999</v>
      </c>
      <c r="M137" s="70">
        <v>21</v>
      </c>
      <c r="N137" s="71">
        <v>76</v>
      </c>
      <c r="O137" s="71">
        <v>7</v>
      </c>
      <c r="P137" s="70">
        <v>3</v>
      </c>
      <c r="Q137" s="71">
        <v>34</v>
      </c>
      <c r="R137" s="60">
        <v>0</v>
      </c>
      <c r="S137" s="70">
        <v>1.5</v>
      </c>
      <c r="T137" s="71">
        <v>31</v>
      </c>
      <c r="U137" s="71">
        <v>29</v>
      </c>
      <c r="V137" s="78">
        <v>2</v>
      </c>
      <c r="W137" s="78">
        <v>0.11</v>
      </c>
      <c r="X137" s="78">
        <v>0.55000000000000004</v>
      </c>
      <c r="Y137" s="70">
        <v>26.2</v>
      </c>
      <c r="Z137" s="71">
        <v>30.9</v>
      </c>
      <c r="AA137" s="77">
        <v>-4.5999999999999996</v>
      </c>
      <c r="AB137" s="77">
        <v>-0.24</v>
      </c>
      <c r="AC137" s="78">
        <v>0.38</v>
      </c>
      <c r="AD137" s="63" t="s">
        <v>25</v>
      </c>
    </row>
    <row r="138" spans="1:30" ht="17.25" thickBot="1">
      <c r="A138" s="72">
        <v>681</v>
      </c>
      <c r="B138" s="57" t="s">
        <v>348</v>
      </c>
      <c r="C138" s="58" t="s">
        <v>1811</v>
      </c>
      <c r="D138" s="69" t="s">
        <v>104</v>
      </c>
      <c r="E138" s="58" t="s">
        <v>85</v>
      </c>
      <c r="F138" s="69" t="s">
        <v>4768</v>
      </c>
      <c r="G138" s="69">
        <v>1989</v>
      </c>
      <c r="H138" s="70">
        <v>20</v>
      </c>
      <c r="I138" s="95">
        <v>1692</v>
      </c>
      <c r="J138" s="71">
        <v>85</v>
      </c>
      <c r="K138" s="71">
        <v>67.099999999999994</v>
      </c>
      <c r="L138" s="71">
        <v>18.8</v>
      </c>
      <c r="M138" s="70">
        <v>20</v>
      </c>
      <c r="N138" s="71">
        <v>85</v>
      </c>
      <c r="O138" s="71">
        <v>16</v>
      </c>
      <c r="P138" s="59">
        <v>0</v>
      </c>
      <c r="Q138" s="60"/>
      <c r="R138" s="71">
        <v>1</v>
      </c>
      <c r="S138" s="70">
        <v>1.05</v>
      </c>
      <c r="T138" s="71">
        <v>20</v>
      </c>
      <c r="U138" s="71">
        <v>28</v>
      </c>
      <c r="V138" s="77">
        <v>-8</v>
      </c>
      <c r="W138" s="77">
        <v>-0.43</v>
      </c>
      <c r="X138" s="78">
        <v>0.34</v>
      </c>
      <c r="Y138" s="70">
        <v>23.5</v>
      </c>
      <c r="Z138" s="71">
        <v>25.2</v>
      </c>
      <c r="AA138" s="77">
        <v>-1.8</v>
      </c>
      <c r="AB138" s="77">
        <v>-0.09</v>
      </c>
      <c r="AC138" s="78">
        <v>0.46</v>
      </c>
      <c r="AD138" s="63" t="s">
        <v>25</v>
      </c>
    </row>
    <row r="139" spans="1:30" ht="17.25" thickBot="1">
      <c r="A139" s="72">
        <v>18</v>
      </c>
      <c r="B139" s="57" t="s">
        <v>108</v>
      </c>
      <c r="C139" s="58" t="s">
        <v>1816</v>
      </c>
      <c r="D139" s="69" t="s">
        <v>1832</v>
      </c>
      <c r="E139" s="58" t="s">
        <v>65</v>
      </c>
      <c r="F139" s="69" t="s">
        <v>4325</v>
      </c>
      <c r="G139" s="69">
        <v>1995</v>
      </c>
      <c r="H139" s="70">
        <v>20</v>
      </c>
      <c r="I139" s="95">
        <v>1676</v>
      </c>
      <c r="J139" s="71">
        <v>84</v>
      </c>
      <c r="K139" s="71">
        <v>66.5</v>
      </c>
      <c r="L139" s="71">
        <v>18.600000000000001</v>
      </c>
      <c r="M139" s="70">
        <v>19</v>
      </c>
      <c r="N139" s="71">
        <v>88</v>
      </c>
      <c r="O139" s="71">
        <v>17</v>
      </c>
      <c r="P139" s="70">
        <v>1</v>
      </c>
      <c r="Q139" s="71">
        <v>1</v>
      </c>
      <c r="R139" s="71">
        <v>4</v>
      </c>
      <c r="S139" s="70">
        <v>2.2000000000000002</v>
      </c>
      <c r="T139" s="71">
        <v>40</v>
      </c>
      <c r="U139" s="71">
        <v>18</v>
      </c>
      <c r="V139" s="78">
        <v>22</v>
      </c>
      <c r="W139" s="78">
        <v>1.18</v>
      </c>
      <c r="X139" s="77">
        <v>-0.2</v>
      </c>
      <c r="Y139" s="70">
        <v>34.4</v>
      </c>
      <c r="Z139" s="71">
        <v>19.399999999999999</v>
      </c>
      <c r="AA139" s="78">
        <v>15.1</v>
      </c>
      <c r="AB139" s="78">
        <v>0.81</v>
      </c>
      <c r="AC139" s="77">
        <v>-0.68</v>
      </c>
      <c r="AD139" s="63" t="s">
        <v>25</v>
      </c>
    </row>
    <row r="140" spans="1:30" ht="17.25" thickBot="1">
      <c r="A140" s="72">
        <v>497</v>
      </c>
      <c r="B140" s="57" t="s">
        <v>283</v>
      </c>
      <c r="C140" s="58" t="s">
        <v>1843</v>
      </c>
      <c r="D140" s="69" t="s">
        <v>103</v>
      </c>
      <c r="E140" s="58" t="s">
        <v>96</v>
      </c>
      <c r="F140" s="69" t="s">
        <v>4650</v>
      </c>
      <c r="G140" s="69">
        <v>2001</v>
      </c>
      <c r="H140" s="70">
        <v>22</v>
      </c>
      <c r="I140" s="95">
        <v>1663</v>
      </c>
      <c r="J140" s="71">
        <v>76</v>
      </c>
      <c r="K140" s="71">
        <v>66</v>
      </c>
      <c r="L140" s="71">
        <v>18.5</v>
      </c>
      <c r="M140" s="70">
        <v>18</v>
      </c>
      <c r="N140" s="71">
        <v>85</v>
      </c>
      <c r="O140" s="71">
        <v>14</v>
      </c>
      <c r="P140" s="70">
        <v>4</v>
      </c>
      <c r="Q140" s="71">
        <v>31</v>
      </c>
      <c r="R140" s="60">
        <v>0</v>
      </c>
      <c r="S140" s="70">
        <v>1</v>
      </c>
      <c r="T140" s="71">
        <v>19</v>
      </c>
      <c r="U140" s="71">
        <v>30</v>
      </c>
      <c r="V140" s="77">
        <v>-11</v>
      </c>
      <c r="W140" s="77">
        <v>-0.6</v>
      </c>
      <c r="X140" s="77">
        <v>-0.7</v>
      </c>
      <c r="Y140" s="70">
        <v>27.8</v>
      </c>
      <c r="Z140" s="71">
        <v>27.9</v>
      </c>
      <c r="AA140" s="60">
        <v>0</v>
      </c>
      <c r="AB140" s="60">
        <v>0</v>
      </c>
      <c r="AC140" s="77">
        <v>-0.27</v>
      </c>
      <c r="AD140" s="63" t="s">
        <v>25</v>
      </c>
    </row>
    <row r="141" spans="1:30" ht="17.25" thickBot="1">
      <c r="A141" s="72">
        <v>605</v>
      </c>
      <c r="B141" s="57" t="s">
        <v>320</v>
      </c>
      <c r="C141" s="58" t="s">
        <v>1820</v>
      </c>
      <c r="D141" s="69" t="s">
        <v>104</v>
      </c>
      <c r="E141" s="58" t="s">
        <v>95</v>
      </c>
      <c r="F141" s="69" t="s">
        <v>4221</v>
      </c>
      <c r="G141" s="69">
        <v>1997</v>
      </c>
      <c r="H141" s="70">
        <v>23</v>
      </c>
      <c r="I141" s="95">
        <v>1658</v>
      </c>
      <c r="J141" s="71">
        <v>72</v>
      </c>
      <c r="K141" s="71">
        <v>65.8</v>
      </c>
      <c r="L141" s="71">
        <v>18.399999999999999</v>
      </c>
      <c r="M141" s="70">
        <v>19</v>
      </c>
      <c r="N141" s="71">
        <v>83</v>
      </c>
      <c r="O141" s="71">
        <v>15</v>
      </c>
      <c r="P141" s="70">
        <v>4</v>
      </c>
      <c r="Q141" s="71">
        <v>19</v>
      </c>
      <c r="R141" s="71">
        <v>1</v>
      </c>
      <c r="S141" s="70">
        <v>1.22</v>
      </c>
      <c r="T141" s="71">
        <v>28</v>
      </c>
      <c r="U141" s="71">
        <v>33</v>
      </c>
      <c r="V141" s="77">
        <v>-5</v>
      </c>
      <c r="W141" s="77">
        <v>-0.27</v>
      </c>
      <c r="X141" s="78">
        <v>0.36</v>
      </c>
      <c r="Y141" s="70">
        <v>29.2</v>
      </c>
      <c r="Z141" s="71">
        <v>30.6</v>
      </c>
      <c r="AA141" s="77">
        <v>-1.4</v>
      </c>
      <c r="AB141" s="77">
        <v>-7.0000000000000007E-2</v>
      </c>
      <c r="AC141" s="78">
        <v>0.05</v>
      </c>
      <c r="AD141" s="63" t="s">
        <v>25</v>
      </c>
    </row>
    <row r="142" spans="1:30" ht="17.25" thickBot="1">
      <c r="A142" s="72">
        <v>341</v>
      </c>
      <c r="B142" s="57" t="s">
        <v>224</v>
      </c>
      <c r="C142" s="58" t="s">
        <v>1813</v>
      </c>
      <c r="D142" s="69" t="s">
        <v>103</v>
      </c>
      <c r="E142" s="58" t="s">
        <v>83</v>
      </c>
      <c r="F142" s="69" t="s">
        <v>4550</v>
      </c>
      <c r="G142" s="69">
        <v>1999</v>
      </c>
      <c r="H142" s="70">
        <v>20</v>
      </c>
      <c r="I142" s="95">
        <v>1652</v>
      </c>
      <c r="J142" s="71">
        <v>83</v>
      </c>
      <c r="K142" s="71">
        <v>65.599999999999994</v>
      </c>
      <c r="L142" s="71">
        <v>18.399999999999999</v>
      </c>
      <c r="M142" s="70">
        <v>20</v>
      </c>
      <c r="N142" s="71">
        <v>83</v>
      </c>
      <c r="O142" s="71">
        <v>10</v>
      </c>
      <c r="P142" s="59">
        <v>0</v>
      </c>
      <c r="Q142" s="60"/>
      <c r="R142" s="60">
        <v>0</v>
      </c>
      <c r="S142" s="70">
        <v>2.0499999999999998</v>
      </c>
      <c r="T142" s="71">
        <v>36</v>
      </c>
      <c r="U142" s="71">
        <v>22</v>
      </c>
      <c r="V142" s="78">
        <v>14</v>
      </c>
      <c r="W142" s="78">
        <v>0.76</v>
      </c>
      <c r="X142" s="78">
        <v>0.35</v>
      </c>
      <c r="Y142" s="70">
        <v>31.1</v>
      </c>
      <c r="Z142" s="71">
        <v>24.7</v>
      </c>
      <c r="AA142" s="78">
        <v>6.4</v>
      </c>
      <c r="AB142" s="78">
        <v>0.35</v>
      </c>
      <c r="AC142" s="77">
        <v>-0.15</v>
      </c>
      <c r="AD142" s="63" t="s">
        <v>25</v>
      </c>
    </row>
    <row r="143" spans="1:30" ht="17.25" thickBot="1">
      <c r="A143" s="72">
        <v>179</v>
      </c>
      <c r="B143" s="57" t="s">
        <v>162</v>
      </c>
      <c r="C143" s="58" t="s">
        <v>1813</v>
      </c>
      <c r="D143" s="69" t="s">
        <v>104</v>
      </c>
      <c r="E143" s="58" t="s">
        <v>83</v>
      </c>
      <c r="F143" s="69" t="s">
        <v>4438</v>
      </c>
      <c r="G143" s="69">
        <v>1993</v>
      </c>
      <c r="H143" s="70">
        <v>23</v>
      </c>
      <c r="I143" s="95">
        <v>1636</v>
      </c>
      <c r="J143" s="71">
        <v>71</v>
      </c>
      <c r="K143" s="71">
        <v>64.900000000000006</v>
      </c>
      <c r="L143" s="71">
        <v>18.2</v>
      </c>
      <c r="M143" s="70">
        <v>19</v>
      </c>
      <c r="N143" s="71">
        <v>83</v>
      </c>
      <c r="O143" s="71">
        <v>12</v>
      </c>
      <c r="P143" s="70">
        <v>4</v>
      </c>
      <c r="Q143" s="71">
        <v>15</v>
      </c>
      <c r="R143" s="60">
        <v>0</v>
      </c>
      <c r="S143" s="70">
        <v>1.96</v>
      </c>
      <c r="T143" s="71">
        <v>38</v>
      </c>
      <c r="U143" s="71">
        <v>22</v>
      </c>
      <c r="V143" s="78">
        <v>16</v>
      </c>
      <c r="W143" s="78">
        <v>0.88</v>
      </c>
      <c r="X143" s="78">
        <v>0.68</v>
      </c>
      <c r="Y143" s="70">
        <v>32.200000000000003</v>
      </c>
      <c r="Z143" s="71">
        <v>24.3</v>
      </c>
      <c r="AA143" s="78">
        <v>7.9</v>
      </c>
      <c r="AB143" s="78">
        <v>0.44</v>
      </c>
      <c r="AC143" s="78">
        <v>0.11</v>
      </c>
      <c r="AD143" s="63" t="s">
        <v>25</v>
      </c>
    </row>
    <row r="144" spans="1:30" ht="17.25" thickBot="1">
      <c r="A144" s="72">
        <v>21</v>
      </c>
      <c r="B144" s="57" t="s">
        <v>110</v>
      </c>
      <c r="C144" s="58" t="s">
        <v>1811</v>
      </c>
      <c r="D144" s="69" t="s">
        <v>104</v>
      </c>
      <c r="E144" s="58" t="s">
        <v>79</v>
      </c>
      <c r="F144" s="69" t="s">
        <v>4328</v>
      </c>
      <c r="G144" s="69">
        <v>1998</v>
      </c>
      <c r="H144" s="70">
        <v>21</v>
      </c>
      <c r="I144" s="95">
        <v>1622</v>
      </c>
      <c r="J144" s="71">
        <v>77</v>
      </c>
      <c r="K144" s="71">
        <v>64.400000000000006</v>
      </c>
      <c r="L144" s="71">
        <v>18</v>
      </c>
      <c r="M144" s="70">
        <v>19</v>
      </c>
      <c r="N144" s="71">
        <v>83</v>
      </c>
      <c r="O144" s="71">
        <v>12</v>
      </c>
      <c r="P144" s="70">
        <v>2</v>
      </c>
      <c r="Q144" s="71">
        <v>20</v>
      </c>
      <c r="R144" s="60">
        <v>0</v>
      </c>
      <c r="S144" s="70">
        <v>2.14</v>
      </c>
      <c r="T144" s="71">
        <v>39</v>
      </c>
      <c r="U144" s="71">
        <v>18</v>
      </c>
      <c r="V144" s="78">
        <v>21</v>
      </c>
      <c r="W144" s="78">
        <v>1.17</v>
      </c>
      <c r="X144" s="77">
        <v>-0.64</v>
      </c>
      <c r="Y144" s="70">
        <v>38.9</v>
      </c>
      <c r="Z144" s="71">
        <v>20.6</v>
      </c>
      <c r="AA144" s="78">
        <v>18.3</v>
      </c>
      <c r="AB144" s="78">
        <v>1.02</v>
      </c>
      <c r="AC144" s="78">
        <v>0.04</v>
      </c>
      <c r="AD144" s="63" t="s">
        <v>25</v>
      </c>
    </row>
    <row r="145" spans="1:30" ht="17.25" thickBot="1">
      <c r="A145" s="72">
        <v>287</v>
      </c>
      <c r="B145" s="57" t="s">
        <v>203</v>
      </c>
      <c r="C145" s="58" t="s">
        <v>1853</v>
      </c>
      <c r="D145" s="69" t="s">
        <v>1818</v>
      </c>
      <c r="E145" s="58" t="s">
        <v>93</v>
      </c>
      <c r="F145" s="69" t="s">
        <v>4518</v>
      </c>
      <c r="G145" s="69">
        <v>1996</v>
      </c>
      <c r="H145" s="70">
        <v>22</v>
      </c>
      <c r="I145" s="95">
        <v>1620</v>
      </c>
      <c r="J145" s="71">
        <v>74</v>
      </c>
      <c r="K145" s="71">
        <v>64.3</v>
      </c>
      <c r="L145" s="71">
        <v>18</v>
      </c>
      <c r="M145" s="70">
        <v>19</v>
      </c>
      <c r="N145" s="71">
        <v>80</v>
      </c>
      <c r="O145" s="71">
        <v>11</v>
      </c>
      <c r="P145" s="70">
        <v>3</v>
      </c>
      <c r="Q145" s="71">
        <v>32</v>
      </c>
      <c r="R145" s="60">
        <v>0</v>
      </c>
      <c r="S145" s="70">
        <v>1.55</v>
      </c>
      <c r="T145" s="71">
        <v>30</v>
      </c>
      <c r="U145" s="71">
        <v>24</v>
      </c>
      <c r="V145" s="78">
        <v>6</v>
      </c>
      <c r="W145" s="78">
        <v>0.33</v>
      </c>
      <c r="X145" s="78">
        <v>1.1299999999999999</v>
      </c>
      <c r="Y145" s="70">
        <v>24.6</v>
      </c>
      <c r="Z145" s="71">
        <v>26</v>
      </c>
      <c r="AA145" s="77">
        <v>-1.3</v>
      </c>
      <c r="AB145" s="77">
        <v>-7.0000000000000007E-2</v>
      </c>
      <c r="AC145" s="78">
        <v>0.82</v>
      </c>
      <c r="AD145" s="63" t="s">
        <v>25</v>
      </c>
    </row>
    <row r="146" spans="1:30" ht="17.25" thickBot="1">
      <c r="A146" s="72">
        <v>676</v>
      </c>
      <c r="B146" s="57" t="s">
        <v>2034</v>
      </c>
      <c r="C146" s="58" t="s">
        <v>1821</v>
      </c>
      <c r="D146" s="69" t="s">
        <v>1832</v>
      </c>
      <c r="E146" s="58" t="s">
        <v>2342</v>
      </c>
      <c r="F146" s="69" t="s">
        <v>4764</v>
      </c>
      <c r="G146" s="69">
        <v>1999</v>
      </c>
      <c r="H146" s="70">
        <v>22</v>
      </c>
      <c r="I146" s="95">
        <v>1604</v>
      </c>
      <c r="J146" s="71">
        <v>73</v>
      </c>
      <c r="K146" s="71">
        <v>63.7</v>
      </c>
      <c r="L146" s="71">
        <v>17.8</v>
      </c>
      <c r="M146" s="70">
        <v>18</v>
      </c>
      <c r="N146" s="71">
        <v>87</v>
      </c>
      <c r="O146" s="71">
        <v>11</v>
      </c>
      <c r="P146" s="70">
        <v>4</v>
      </c>
      <c r="Q146" s="71">
        <v>11</v>
      </c>
      <c r="R146" s="71">
        <v>2</v>
      </c>
      <c r="S146" s="70">
        <v>0.45</v>
      </c>
      <c r="T146" s="71">
        <v>19</v>
      </c>
      <c r="U146" s="71">
        <v>33</v>
      </c>
      <c r="V146" s="77">
        <v>-14</v>
      </c>
      <c r="W146" s="77">
        <v>-0.79</v>
      </c>
      <c r="X146" s="78">
        <v>1.28</v>
      </c>
      <c r="Y146" s="70">
        <v>16.7</v>
      </c>
      <c r="Z146" s="71">
        <v>28.6</v>
      </c>
      <c r="AA146" s="77">
        <v>-11.9</v>
      </c>
      <c r="AB146" s="77">
        <v>-0.67</v>
      </c>
      <c r="AC146" s="78">
        <v>0.5</v>
      </c>
      <c r="AD146" s="63" t="s">
        <v>25</v>
      </c>
    </row>
    <row r="147" spans="1:30" ht="17.25" thickBot="1">
      <c r="A147" s="72">
        <v>446</v>
      </c>
      <c r="B147" s="57" t="s">
        <v>3020</v>
      </c>
      <c r="C147" s="58" t="s">
        <v>1823</v>
      </c>
      <c r="D147" s="69" t="s">
        <v>1818</v>
      </c>
      <c r="E147" s="58" t="s">
        <v>91</v>
      </c>
      <c r="F147" s="69" t="s">
        <v>4616</v>
      </c>
      <c r="G147" s="69">
        <v>2000</v>
      </c>
      <c r="H147" s="70">
        <v>23</v>
      </c>
      <c r="I147" s="95">
        <v>1590</v>
      </c>
      <c r="J147" s="71">
        <v>69</v>
      </c>
      <c r="K147" s="71">
        <v>63.1</v>
      </c>
      <c r="L147" s="71">
        <v>17.7</v>
      </c>
      <c r="M147" s="70">
        <v>17</v>
      </c>
      <c r="N147" s="71">
        <v>88</v>
      </c>
      <c r="O147" s="71">
        <v>9</v>
      </c>
      <c r="P147" s="70">
        <v>6</v>
      </c>
      <c r="Q147" s="71">
        <v>17</v>
      </c>
      <c r="R147" s="60">
        <v>0</v>
      </c>
      <c r="S147" s="70">
        <v>1.48</v>
      </c>
      <c r="T147" s="71">
        <v>28</v>
      </c>
      <c r="U147" s="71">
        <v>36</v>
      </c>
      <c r="V147" s="77">
        <v>-8</v>
      </c>
      <c r="W147" s="77">
        <v>-0.45</v>
      </c>
      <c r="X147" s="77">
        <v>-0.84</v>
      </c>
      <c r="Y147" s="70">
        <v>22.8</v>
      </c>
      <c r="Z147" s="71">
        <v>28.2</v>
      </c>
      <c r="AA147" s="77">
        <v>-5.4</v>
      </c>
      <c r="AB147" s="77">
        <v>-0.31</v>
      </c>
      <c r="AC147" s="78">
        <v>0.26</v>
      </c>
      <c r="AD147" s="63" t="s">
        <v>25</v>
      </c>
    </row>
    <row r="148" spans="1:30" ht="17.25" thickBot="1">
      <c r="A148" s="72">
        <v>112</v>
      </c>
      <c r="B148" s="57" t="s">
        <v>2764</v>
      </c>
      <c r="C148" s="58" t="s">
        <v>1811</v>
      </c>
      <c r="D148" s="69" t="s">
        <v>102</v>
      </c>
      <c r="E148" s="58" t="s">
        <v>96</v>
      </c>
      <c r="F148" s="69" t="s">
        <v>4391</v>
      </c>
      <c r="G148" s="69">
        <v>1997</v>
      </c>
      <c r="H148" s="70">
        <v>24</v>
      </c>
      <c r="I148" s="95">
        <v>1583</v>
      </c>
      <c r="J148" s="71">
        <v>66</v>
      </c>
      <c r="K148" s="71">
        <v>62.8</v>
      </c>
      <c r="L148" s="71">
        <v>17.600000000000001</v>
      </c>
      <c r="M148" s="70">
        <v>19</v>
      </c>
      <c r="N148" s="71">
        <v>77</v>
      </c>
      <c r="O148" s="71">
        <v>3</v>
      </c>
      <c r="P148" s="70">
        <v>5</v>
      </c>
      <c r="Q148" s="71">
        <v>25</v>
      </c>
      <c r="R148" s="60">
        <v>0</v>
      </c>
      <c r="S148" s="70">
        <v>1.1299999999999999</v>
      </c>
      <c r="T148" s="71">
        <v>17</v>
      </c>
      <c r="U148" s="71">
        <v>23</v>
      </c>
      <c r="V148" s="77">
        <v>-6</v>
      </c>
      <c r="W148" s="77">
        <v>-0.34</v>
      </c>
      <c r="X148" s="78">
        <v>0.04</v>
      </c>
      <c r="Y148" s="70">
        <v>24.1</v>
      </c>
      <c r="Z148" s="71">
        <v>22.8</v>
      </c>
      <c r="AA148" s="78">
        <v>1.2</v>
      </c>
      <c r="AB148" s="78">
        <v>7.0000000000000007E-2</v>
      </c>
      <c r="AC148" s="77">
        <v>-0.06</v>
      </c>
      <c r="AD148" s="63" t="s">
        <v>25</v>
      </c>
    </row>
    <row r="149" spans="1:30" ht="17.25" thickBot="1">
      <c r="A149" s="72">
        <v>478</v>
      </c>
      <c r="B149" s="57" t="s">
        <v>278</v>
      </c>
      <c r="C149" s="58" t="s">
        <v>1836</v>
      </c>
      <c r="D149" s="69" t="s">
        <v>102</v>
      </c>
      <c r="E149" s="58" t="s">
        <v>79</v>
      </c>
      <c r="F149" s="69" t="s">
        <v>4638</v>
      </c>
      <c r="G149" s="69">
        <v>1999</v>
      </c>
      <c r="H149" s="70">
        <v>26</v>
      </c>
      <c r="I149" s="95">
        <v>1571</v>
      </c>
      <c r="J149" s="71">
        <v>60</v>
      </c>
      <c r="K149" s="71">
        <v>62.3</v>
      </c>
      <c r="L149" s="71">
        <v>17.5</v>
      </c>
      <c r="M149" s="70">
        <v>17</v>
      </c>
      <c r="N149" s="71">
        <v>80</v>
      </c>
      <c r="O149" s="71">
        <v>7</v>
      </c>
      <c r="P149" s="70">
        <v>9</v>
      </c>
      <c r="Q149" s="71">
        <v>24</v>
      </c>
      <c r="R149" s="71">
        <v>1</v>
      </c>
      <c r="S149" s="70">
        <v>2.35</v>
      </c>
      <c r="T149" s="71">
        <v>42</v>
      </c>
      <c r="U149" s="71">
        <v>15</v>
      </c>
      <c r="V149" s="78">
        <v>27</v>
      </c>
      <c r="W149" s="78">
        <v>1.55</v>
      </c>
      <c r="X149" s="78">
        <v>0.41</v>
      </c>
      <c r="Y149" s="70">
        <v>41.4</v>
      </c>
      <c r="Z149" s="71">
        <v>20.5</v>
      </c>
      <c r="AA149" s="78">
        <v>20.9</v>
      </c>
      <c r="AB149" s="78">
        <v>1.19</v>
      </c>
      <c r="AC149" s="78">
        <v>0.51</v>
      </c>
      <c r="AD149" s="63" t="s">
        <v>25</v>
      </c>
    </row>
    <row r="150" spans="1:30" ht="17.25" thickBot="1">
      <c r="A150" s="72">
        <v>423</v>
      </c>
      <c r="B150" s="57" t="s">
        <v>2646</v>
      </c>
      <c r="C150" s="58" t="s">
        <v>1811</v>
      </c>
      <c r="D150" s="69" t="s">
        <v>1809</v>
      </c>
      <c r="E150" s="58" t="s">
        <v>2343</v>
      </c>
      <c r="F150" s="69" t="s">
        <v>4600</v>
      </c>
      <c r="G150" s="69">
        <v>2002</v>
      </c>
      <c r="H150" s="70">
        <v>23</v>
      </c>
      <c r="I150" s="95">
        <v>1570</v>
      </c>
      <c r="J150" s="71">
        <v>68</v>
      </c>
      <c r="K150" s="71">
        <v>62.3</v>
      </c>
      <c r="L150" s="71">
        <v>17.399999999999999</v>
      </c>
      <c r="M150" s="70">
        <v>18</v>
      </c>
      <c r="N150" s="71">
        <v>79</v>
      </c>
      <c r="O150" s="71">
        <v>6</v>
      </c>
      <c r="P150" s="70">
        <v>5</v>
      </c>
      <c r="Q150" s="71">
        <v>31</v>
      </c>
      <c r="R150" s="60">
        <v>0</v>
      </c>
      <c r="S150" s="70">
        <v>0.56999999999999995</v>
      </c>
      <c r="T150" s="71">
        <v>16</v>
      </c>
      <c r="U150" s="71">
        <v>55</v>
      </c>
      <c r="V150" s="77">
        <v>-39</v>
      </c>
      <c r="W150" s="77">
        <v>-2.2400000000000002</v>
      </c>
      <c r="X150" s="77">
        <v>-1.19</v>
      </c>
      <c r="Y150" s="70">
        <v>17.600000000000001</v>
      </c>
      <c r="Z150" s="71">
        <v>35.200000000000003</v>
      </c>
      <c r="AA150" s="77">
        <v>-17.600000000000001</v>
      </c>
      <c r="AB150" s="77">
        <v>-1.01</v>
      </c>
      <c r="AC150" s="78">
        <v>0.34</v>
      </c>
      <c r="AD150" s="63" t="s">
        <v>25</v>
      </c>
    </row>
    <row r="151" spans="1:30" ht="17.25" thickBot="1">
      <c r="A151" s="72">
        <v>399</v>
      </c>
      <c r="B151" s="57" t="s">
        <v>245</v>
      </c>
      <c r="C151" s="58" t="s">
        <v>1843</v>
      </c>
      <c r="D151" s="69" t="s">
        <v>103</v>
      </c>
      <c r="E151" s="58" t="s">
        <v>87</v>
      </c>
      <c r="F151" s="69" t="s">
        <v>4590</v>
      </c>
      <c r="G151" s="69">
        <v>1998</v>
      </c>
      <c r="H151" s="70">
        <v>20</v>
      </c>
      <c r="I151" s="95">
        <v>1563</v>
      </c>
      <c r="J151" s="71">
        <v>78</v>
      </c>
      <c r="K151" s="71">
        <v>62</v>
      </c>
      <c r="L151" s="71">
        <v>17.399999999999999</v>
      </c>
      <c r="M151" s="70">
        <v>19</v>
      </c>
      <c r="N151" s="71">
        <v>82</v>
      </c>
      <c r="O151" s="71">
        <v>10</v>
      </c>
      <c r="P151" s="70">
        <v>1</v>
      </c>
      <c r="Q151" s="71">
        <v>4</v>
      </c>
      <c r="R151" s="71">
        <v>1</v>
      </c>
      <c r="S151" s="70">
        <v>0.85</v>
      </c>
      <c r="T151" s="71">
        <v>16</v>
      </c>
      <c r="U151" s="71">
        <v>31</v>
      </c>
      <c r="V151" s="77">
        <v>-15</v>
      </c>
      <c r="W151" s="77">
        <v>-0.86</v>
      </c>
      <c r="X151" s="77">
        <v>-0.77</v>
      </c>
      <c r="Y151" s="70">
        <v>17.3</v>
      </c>
      <c r="Z151" s="71">
        <v>24.7</v>
      </c>
      <c r="AA151" s="77">
        <v>-7.4</v>
      </c>
      <c r="AB151" s="77">
        <v>-0.43</v>
      </c>
      <c r="AC151" s="77">
        <v>-0.48</v>
      </c>
      <c r="AD151" s="63" t="s">
        <v>25</v>
      </c>
    </row>
    <row r="152" spans="1:30" ht="17.25" thickBot="1">
      <c r="A152" s="72">
        <v>695</v>
      </c>
      <c r="B152" s="57" t="s">
        <v>353</v>
      </c>
      <c r="C152" s="58" t="s">
        <v>1821</v>
      </c>
      <c r="D152" s="69" t="s">
        <v>102</v>
      </c>
      <c r="E152" s="58" t="s">
        <v>75</v>
      </c>
      <c r="F152" s="69" t="s">
        <v>4778</v>
      </c>
      <c r="G152" s="69">
        <v>1988</v>
      </c>
      <c r="H152" s="70">
        <v>23</v>
      </c>
      <c r="I152" s="95">
        <v>1531</v>
      </c>
      <c r="J152" s="71">
        <v>67</v>
      </c>
      <c r="K152" s="71">
        <v>60.8</v>
      </c>
      <c r="L152" s="71">
        <v>17</v>
      </c>
      <c r="M152" s="70">
        <v>18</v>
      </c>
      <c r="N152" s="71">
        <v>78</v>
      </c>
      <c r="O152" s="71">
        <v>7</v>
      </c>
      <c r="P152" s="70">
        <v>5</v>
      </c>
      <c r="Q152" s="71">
        <v>24</v>
      </c>
      <c r="R152" s="71">
        <v>1</v>
      </c>
      <c r="S152" s="70">
        <v>1.35</v>
      </c>
      <c r="T152" s="71">
        <v>25</v>
      </c>
      <c r="U152" s="71">
        <v>22</v>
      </c>
      <c r="V152" s="78">
        <v>3</v>
      </c>
      <c r="W152" s="78">
        <v>0.18</v>
      </c>
      <c r="X152" s="78">
        <v>0.81</v>
      </c>
      <c r="Y152" s="70">
        <v>23.6</v>
      </c>
      <c r="Z152" s="71">
        <v>26.4</v>
      </c>
      <c r="AA152" s="77">
        <v>-2.8</v>
      </c>
      <c r="AB152" s="77">
        <v>-0.17</v>
      </c>
      <c r="AC152" s="78">
        <v>0.56000000000000005</v>
      </c>
      <c r="AD152" s="63" t="s">
        <v>25</v>
      </c>
    </row>
    <row r="153" spans="1:30" ht="17.25" thickBot="1">
      <c r="A153" s="72">
        <v>658</v>
      </c>
      <c r="B153" s="57" t="s">
        <v>378</v>
      </c>
      <c r="C153" s="58" t="s">
        <v>1808</v>
      </c>
      <c r="D153" s="69" t="s">
        <v>111</v>
      </c>
      <c r="E153" s="58" t="s">
        <v>87</v>
      </c>
      <c r="F153" s="69" t="s">
        <v>4753</v>
      </c>
      <c r="G153" s="69">
        <v>1994</v>
      </c>
      <c r="H153" s="70">
        <v>17</v>
      </c>
      <c r="I153" s="95">
        <v>1530</v>
      </c>
      <c r="J153" s="71">
        <v>90</v>
      </c>
      <c r="K153" s="71">
        <v>60.7</v>
      </c>
      <c r="L153" s="71">
        <v>17</v>
      </c>
      <c r="M153" s="70">
        <v>17</v>
      </c>
      <c r="N153" s="71">
        <v>90</v>
      </c>
      <c r="O153" s="71">
        <v>17</v>
      </c>
      <c r="P153" s="59">
        <v>0</v>
      </c>
      <c r="Q153" s="60"/>
      <c r="R153" s="71">
        <v>11</v>
      </c>
      <c r="S153" s="70">
        <v>1</v>
      </c>
      <c r="T153" s="71">
        <v>21</v>
      </c>
      <c r="U153" s="71">
        <v>28</v>
      </c>
      <c r="V153" s="77">
        <v>-7</v>
      </c>
      <c r="W153" s="77">
        <v>-0.41</v>
      </c>
      <c r="X153" s="78">
        <v>0.41</v>
      </c>
      <c r="Y153" s="70">
        <v>20.5</v>
      </c>
      <c r="Z153" s="71">
        <v>25.5</v>
      </c>
      <c r="AA153" s="77">
        <v>-4.9000000000000004</v>
      </c>
      <c r="AB153" s="77">
        <v>-0.28999999999999998</v>
      </c>
      <c r="AC153" s="77">
        <v>-0.12</v>
      </c>
      <c r="AD153" s="63" t="s">
        <v>25</v>
      </c>
    </row>
    <row r="154" spans="1:30" ht="17.25" thickBot="1">
      <c r="A154" s="72">
        <v>668</v>
      </c>
      <c r="B154" s="57" t="s">
        <v>2666</v>
      </c>
      <c r="C154" s="58" t="s">
        <v>1817</v>
      </c>
      <c r="D154" s="69" t="s">
        <v>104</v>
      </c>
      <c r="E154" s="58" t="s">
        <v>71</v>
      </c>
      <c r="F154" s="69" t="s">
        <v>4760</v>
      </c>
      <c r="G154" s="69">
        <v>2001</v>
      </c>
      <c r="H154" s="70">
        <v>18</v>
      </c>
      <c r="I154" s="95">
        <v>1529</v>
      </c>
      <c r="J154" s="71">
        <v>85</v>
      </c>
      <c r="K154" s="71">
        <v>62.9</v>
      </c>
      <c r="L154" s="71">
        <v>17</v>
      </c>
      <c r="M154" s="70">
        <v>18</v>
      </c>
      <c r="N154" s="71">
        <v>85</v>
      </c>
      <c r="O154" s="71">
        <v>14</v>
      </c>
      <c r="P154" s="59">
        <v>0</v>
      </c>
      <c r="Q154" s="60"/>
      <c r="R154" s="60">
        <v>0</v>
      </c>
      <c r="S154" s="70">
        <v>2.2200000000000002</v>
      </c>
      <c r="T154" s="71">
        <v>34</v>
      </c>
      <c r="U154" s="71">
        <v>20</v>
      </c>
      <c r="V154" s="78">
        <v>14</v>
      </c>
      <c r="W154" s="78">
        <v>0.82</v>
      </c>
      <c r="X154" s="78">
        <v>0.22</v>
      </c>
      <c r="Y154" s="70">
        <v>27.8</v>
      </c>
      <c r="Z154" s="71">
        <v>21.9</v>
      </c>
      <c r="AA154" s="78">
        <v>5.9</v>
      </c>
      <c r="AB154" s="78">
        <v>0.35</v>
      </c>
      <c r="AC154" s="78">
        <v>0.62</v>
      </c>
      <c r="AD154" s="63" t="s">
        <v>25</v>
      </c>
    </row>
    <row r="155" spans="1:30" ht="17.25" thickBot="1">
      <c r="A155" s="72">
        <v>707</v>
      </c>
      <c r="B155" s="57" t="s">
        <v>360</v>
      </c>
      <c r="C155" s="58" t="s">
        <v>1811</v>
      </c>
      <c r="D155" s="69" t="s">
        <v>1832</v>
      </c>
      <c r="E155" s="58" t="s">
        <v>96</v>
      </c>
      <c r="F155" s="69" t="s">
        <v>4787</v>
      </c>
      <c r="G155" s="69">
        <v>1985</v>
      </c>
      <c r="H155" s="70">
        <v>21</v>
      </c>
      <c r="I155" s="95">
        <v>1528</v>
      </c>
      <c r="J155" s="71">
        <v>73</v>
      </c>
      <c r="K155" s="71">
        <v>60.6</v>
      </c>
      <c r="L155" s="71">
        <v>17</v>
      </c>
      <c r="M155" s="70">
        <v>19</v>
      </c>
      <c r="N155" s="71">
        <v>79</v>
      </c>
      <c r="O155" s="71">
        <v>8</v>
      </c>
      <c r="P155" s="70">
        <v>2</v>
      </c>
      <c r="Q155" s="71">
        <v>9</v>
      </c>
      <c r="R155" s="71">
        <v>1</v>
      </c>
      <c r="S155" s="70">
        <v>1.1399999999999999</v>
      </c>
      <c r="T155" s="71">
        <v>18</v>
      </c>
      <c r="U155" s="71">
        <v>21</v>
      </c>
      <c r="V155" s="77">
        <v>-3</v>
      </c>
      <c r="W155" s="77">
        <v>-0.18</v>
      </c>
      <c r="X155" s="78">
        <v>0.46</v>
      </c>
      <c r="Y155" s="70">
        <v>26.2</v>
      </c>
      <c r="Z155" s="71">
        <v>20.8</v>
      </c>
      <c r="AA155" s="78">
        <v>5.4</v>
      </c>
      <c r="AB155" s="78">
        <v>0.32</v>
      </c>
      <c r="AC155" s="78">
        <v>0.56999999999999995</v>
      </c>
      <c r="AD155" s="63" t="s">
        <v>25</v>
      </c>
    </row>
    <row r="156" spans="1:30" ht="17.25" thickBot="1">
      <c r="A156" s="72">
        <v>172</v>
      </c>
      <c r="B156" s="57" t="s">
        <v>2621</v>
      </c>
      <c r="C156" s="58" t="s">
        <v>1813</v>
      </c>
      <c r="D156" s="69" t="s">
        <v>1818</v>
      </c>
      <c r="E156" s="58" t="s">
        <v>83</v>
      </c>
      <c r="F156" s="69" t="s">
        <v>4432</v>
      </c>
      <c r="G156" s="69">
        <v>1999</v>
      </c>
      <c r="H156" s="70">
        <v>28</v>
      </c>
      <c r="I156" s="95">
        <v>1526</v>
      </c>
      <c r="J156" s="71">
        <v>55</v>
      </c>
      <c r="K156" s="71">
        <v>60.6</v>
      </c>
      <c r="L156" s="71">
        <v>17</v>
      </c>
      <c r="M156" s="70">
        <v>18</v>
      </c>
      <c r="N156" s="71">
        <v>74</v>
      </c>
      <c r="O156" s="71">
        <v>3</v>
      </c>
      <c r="P156" s="70">
        <v>10</v>
      </c>
      <c r="Q156" s="71">
        <v>20</v>
      </c>
      <c r="R156" s="60">
        <v>0</v>
      </c>
      <c r="S156" s="70">
        <v>1.96</v>
      </c>
      <c r="T156" s="71">
        <v>30</v>
      </c>
      <c r="U156" s="71">
        <v>26</v>
      </c>
      <c r="V156" s="78">
        <v>4</v>
      </c>
      <c r="W156" s="78">
        <v>0.24</v>
      </c>
      <c r="X156" s="77">
        <v>-1.03</v>
      </c>
      <c r="Y156" s="70">
        <v>26.9</v>
      </c>
      <c r="Z156" s="71">
        <v>21.8</v>
      </c>
      <c r="AA156" s="78">
        <v>5.0999999999999996</v>
      </c>
      <c r="AB156" s="78">
        <v>0.3</v>
      </c>
      <c r="AC156" s="77">
        <v>-0.25</v>
      </c>
      <c r="AD156" s="63" t="s">
        <v>25</v>
      </c>
    </row>
    <row r="157" spans="1:30" ht="17.25" thickBot="1">
      <c r="A157" s="72">
        <v>321</v>
      </c>
      <c r="B157" s="57" t="s">
        <v>214</v>
      </c>
      <c r="C157" s="58" t="s">
        <v>1824</v>
      </c>
      <c r="D157" s="69" t="s">
        <v>103</v>
      </c>
      <c r="E157" s="58" t="s">
        <v>77</v>
      </c>
      <c r="F157" s="69" t="s">
        <v>4418</v>
      </c>
      <c r="G157" s="69">
        <v>1996</v>
      </c>
      <c r="H157" s="70">
        <v>23</v>
      </c>
      <c r="I157" s="95">
        <v>1514</v>
      </c>
      <c r="J157" s="71">
        <v>66</v>
      </c>
      <c r="K157" s="71">
        <v>60.1</v>
      </c>
      <c r="L157" s="71">
        <v>16.8</v>
      </c>
      <c r="M157" s="70">
        <v>19</v>
      </c>
      <c r="N157" s="71">
        <v>74</v>
      </c>
      <c r="O157" s="71">
        <v>3</v>
      </c>
      <c r="P157" s="70">
        <v>4</v>
      </c>
      <c r="Q157" s="71">
        <v>27</v>
      </c>
      <c r="R157" s="60">
        <v>0</v>
      </c>
      <c r="S157" s="70">
        <v>1</v>
      </c>
      <c r="T157" s="71">
        <v>25</v>
      </c>
      <c r="U157" s="71">
        <v>34</v>
      </c>
      <c r="V157" s="77">
        <v>-9</v>
      </c>
      <c r="W157" s="77">
        <v>-0.54</v>
      </c>
      <c r="X157" s="77">
        <v>-0.27</v>
      </c>
      <c r="Y157" s="70">
        <v>23.3</v>
      </c>
      <c r="Z157" s="71">
        <v>26.7</v>
      </c>
      <c r="AA157" s="77">
        <v>-3.4</v>
      </c>
      <c r="AB157" s="77">
        <v>-0.2</v>
      </c>
      <c r="AC157" s="77">
        <v>-0.64</v>
      </c>
      <c r="AD157" s="63" t="s">
        <v>25</v>
      </c>
    </row>
    <row r="158" spans="1:30" ht="17.25" thickBot="1">
      <c r="A158" s="72">
        <v>414</v>
      </c>
      <c r="B158" s="57" t="s">
        <v>252</v>
      </c>
      <c r="C158" s="58" t="s">
        <v>1813</v>
      </c>
      <c r="D158" s="69" t="s">
        <v>102</v>
      </c>
      <c r="E158" s="58" t="s">
        <v>85</v>
      </c>
      <c r="F158" s="69" t="s">
        <v>4597</v>
      </c>
      <c r="G158" s="69">
        <v>1997</v>
      </c>
      <c r="H158" s="70">
        <v>25</v>
      </c>
      <c r="I158" s="95">
        <v>1505</v>
      </c>
      <c r="J158" s="71">
        <v>60</v>
      </c>
      <c r="K158" s="71">
        <v>59.7</v>
      </c>
      <c r="L158" s="71">
        <v>16.7</v>
      </c>
      <c r="M158" s="70">
        <v>15</v>
      </c>
      <c r="N158" s="71">
        <v>86</v>
      </c>
      <c r="O158" s="71">
        <v>10</v>
      </c>
      <c r="P158" s="70">
        <v>10</v>
      </c>
      <c r="Q158" s="71">
        <v>21</v>
      </c>
      <c r="R158" s="71">
        <v>2</v>
      </c>
      <c r="S158" s="70">
        <v>0.92</v>
      </c>
      <c r="T158" s="71">
        <v>25</v>
      </c>
      <c r="U158" s="71">
        <v>35</v>
      </c>
      <c r="V158" s="77">
        <v>-10</v>
      </c>
      <c r="W158" s="77">
        <v>-0.6</v>
      </c>
      <c r="X158" s="77">
        <v>-0.15</v>
      </c>
      <c r="Y158" s="70">
        <v>20.3</v>
      </c>
      <c r="Z158" s="71">
        <v>27.7</v>
      </c>
      <c r="AA158" s="77">
        <v>-7.5</v>
      </c>
      <c r="AB158" s="77">
        <v>-0.45</v>
      </c>
      <c r="AC158" s="77">
        <v>-0.5</v>
      </c>
      <c r="AD158" s="63" t="s">
        <v>25</v>
      </c>
    </row>
    <row r="159" spans="1:30" ht="17.25" thickBot="1">
      <c r="A159" s="72">
        <v>470</v>
      </c>
      <c r="B159" s="57" t="s">
        <v>274</v>
      </c>
      <c r="C159" s="58" t="s">
        <v>1840</v>
      </c>
      <c r="D159" s="69" t="s">
        <v>1818</v>
      </c>
      <c r="E159" s="58" t="s">
        <v>93</v>
      </c>
      <c r="F159" s="69" t="s">
        <v>4632</v>
      </c>
      <c r="G159" s="69">
        <v>2000</v>
      </c>
      <c r="H159" s="70">
        <v>19</v>
      </c>
      <c r="I159" s="95">
        <v>1503</v>
      </c>
      <c r="J159" s="71">
        <v>79</v>
      </c>
      <c r="K159" s="71">
        <v>59.6</v>
      </c>
      <c r="L159" s="71">
        <v>16.7</v>
      </c>
      <c r="M159" s="70">
        <v>18</v>
      </c>
      <c r="N159" s="71">
        <v>83</v>
      </c>
      <c r="O159" s="71">
        <v>12</v>
      </c>
      <c r="P159" s="70">
        <v>1</v>
      </c>
      <c r="Q159" s="71">
        <v>11</v>
      </c>
      <c r="R159" s="71">
        <v>1</v>
      </c>
      <c r="S159" s="70">
        <v>1.47</v>
      </c>
      <c r="T159" s="71">
        <v>22</v>
      </c>
      <c r="U159" s="71">
        <v>27</v>
      </c>
      <c r="V159" s="77">
        <v>-5</v>
      </c>
      <c r="W159" s="77">
        <v>-0.3</v>
      </c>
      <c r="X159" s="77">
        <v>-0.56000000000000005</v>
      </c>
      <c r="Y159" s="70">
        <v>21.7</v>
      </c>
      <c r="Z159" s="71">
        <v>29</v>
      </c>
      <c r="AA159" s="77">
        <v>-7.3</v>
      </c>
      <c r="AB159" s="77">
        <v>-0.44</v>
      </c>
      <c r="AC159" s="77">
        <v>-0.17</v>
      </c>
      <c r="AD159" s="63" t="s">
        <v>25</v>
      </c>
    </row>
    <row r="160" spans="1:30" ht="17.25" thickBot="1">
      <c r="A160" s="72">
        <v>443</v>
      </c>
      <c r="B160" s="57" t="s">
        <v>264</v>
      </c>
      <c r="C160" s="58" t="s">
        <v>1860</v>
      </c>
      <c r="D160" s="69" t="s">
        <v>102</v>
      </c>
      <c r="E160" s="58" t="s">
        <v>73</v>
      </c>
      <c r="F160" s="69" t="s">
        <v>4213</v>
      </c>
      <c r="G160" s="69">
        <v>1997</v>
      </c>
      <c r="H160" s="70">
        <v>19</v>
      </c>
      <c r="I160" s="95">
        <v>1486</v>
      </c>
      <c r="J160" s="71">
        <v>78</v>
      </c>
      <c r="K160" s="71">
        <v>59</v>
      </c>
      <c r="L160" s="71">
        <v>16.5</v>
      </c>
      <c r="M160" s="70">
        <v>15</v>
      </c>
      <c r="N160" s="71">
        <v>88</v>
      </c>
      <c r="O160" s="71">
        <v>12</v>
      </c>
      <c r="P160" s="70">
        <v>4</v>
      </c>
      <c r="Q160" s="71">
        <v>42</v>
      </c>
      <c r="R160" s="60">
        <v>0</v>
      </c>
      <c r="S160" s="70">
        <v>1.42</v>
      </c>
      <c r="T160" s="71">
        <v>32</v>
      </c>
      <c r="U160" s="71">
        <v>27</v>
      </c>
      <c r="V160" s="78">
        <v>5</v>
      </c>
      <c r="W160" s="78">
        <v>0.3</v>
      </c>
      <c r="X160" s="78">
        <v>0.22</v>
      </c>
      <c r="Y160" s="70">
        <v>29.2</v>
      </c>
      <c r="Z160" s="71">
        <v>23.8</v>
      </c>
      <c r="AA160" s="78">
        <v>5.4</v>
      </c>
      <c r="AB160" s="78">
        <v>0.32</v>
      </c>
      <c r="AC160" s="78">
        <v>0.2</v>
      </c>
      <c r="AD160" s="63" t="s">
        <v>25</v>
      </c>
    </row>
    <row r="161" spans="1:30" ht="17.25" thickBot="1">
      <c r="A161" s="72">
        <v>82</v>
      </c>
      <c r="B161" s="57" t="s">
        <v>129</v>
      </c>
      <c r="C161" s="58" t="s">
        <v>1838</v>
      </c>
      <c r="D161" s="69" t="s">
        <v>103</v>
      </c>
      <c r="E161" s="58" t="s">
        <v>71</v>
      </c>
      <c r="F161" s="69" t="s">
        <v>4192</v>
      </c>
      <c r="G161" s="69">
        <v>1996</v>
      </c>
      <c r="H161" s="70">
        <v>19</v>
      </c>
      <c r="I161" s="95">
        <v>1484</v>
      </c>
      <c r="J161" s="71">
        <v>78</v>
      </c>
      <c r="K161" s="71">
        <v>61.1</v>
      </c>
      <c r="L161" s="71">
        <v>16.5</v>
      </c>
      <c r="M161" s="70">
        <v>18</v>
      </c>
      <c r="N161" s="71">
        <v>81</v>
      </c>
      <c r="O161" s="71">
        <v>7</v>
      </c>
      <c r="P161" s="70">
        <v>1</v>
      </c>
      <c r="Q161" s="71">
        <v>28</v>
      </c>
      <c r="R161" s="60">
        <v>0</v>
      </c>
      <c r="S161" s="70">
        <v>2.0499999999999998</v>
      </c>
      <c r="T161" s="71">
        <v>37</v>
      </c>
      <c r="U161" s="71">
        <v>20</v>
      </c>
      <c r="V161" s="78">
        <v>17</v>
      </c>
      <c r="W161" s="78">
        <v>1.03</v>
      </c>
      <c r="X161" s="78">
        <v>0.75</v>
      </c>
      <c r="Y161" s="70">
        <v>27.2</v>
      </c>
      <c r="Z161" s="71">
        <v>24.5</v>
      </c>
      <c r="AA161" s="78">
        <v>2.7</v>
      </c>
      <c r="AB161" s="78">
        <v>0.17</v>
      </c>
      <c r="AC161" s="78">
        <v>0.12</v>
      </c>
      <c r="AD161" s="63" t="s">
        <v>25</v>
      </c>
    </row>
    <row r="162" spans="1:30" ht="17.25" thickBot="1">
      <c r="A162" s="72">
        <v>273</v>
      </c>
      <c r="B162" s="57" t="s">
        <v>2631</v>
      </c>
      <c r="C162" s="58" t="s">
        <v>1842</v>
      </c>
      <c r="D162" s="69" t="s">
        <v>104</v>
      </c>
      <c r="E162" s="58" t="s">
        <v>65</v>
      </c>
      <c r="F162" s="69" t="s">
        <v>4509</v>
      </c>
      <c r="G162" s="69">
        <v>2002</v>
      </c>
      <c r="H162" s="70">
        <v>18</v>
      </c>
      <c r="I162" s="95">
        <v>1473</v>
      </c>
      <c r="J162" s="71">
        <v>82</v>
      </c>
      <c r="K162" s="71">
        <v>58.5</v>
      </c>
      <c r="L162" s="71">
        <v>16.399999999999999</v>
      </c>
      <c r="M162" s="70">
        <v>16</v>
      </c>
      <c r="N162" s="71">
        <v>88</v>
      </c>
      <c r="O162" s="71">
        <v>13</v>
      </c>
      <c r="P162" s="70">
        <v>2</v>
      </c>
      <c r="Q162" s="71">
        <v>30</v>
      </c>
      <c r="R162" s="71">
        <v>7</v>
      </c>
      <c r="S162" s="70">
        <v>2.33</v>
      </c>
      <c r="T162" s="71">
        <v>38</v>
      </c>
      <c r="U162" s="71">
        <v>18</v>
      </c>
      <c r="V162" s="78">
        <v>20</v>
      </c>
      <c r="W162" s="78">
        <v>1.22</v>
      </c>
      <c r="X162" s="77">
        <v>-7.0000000000000007E-2</v>
      </c>
      <c r="Y162" s="70">
        <v>34.4</v>
      </c>
      <c r="Z162" s="71">
        <v>17.3</v>
      </c>
      <c r="AA162" s="78">
        <v>17.100000000000001</v>
      </c>
      <c r="AB162" s="78">
        <v>1.05</v>
      </c>
      <c r="AC162" s="78">
        <v>0.02</v>
      </c>
      <c r="AD162" s="63" t="s">
        <v>25</v>
      </c>
    </row>
    <row r="163" spans="1:30" ht="17.25" thickBot="1">
      <c r="A163" s="72">
        <v>432</v>
      </c>
      <c r="B163" s="57" t="s">
        <v>259</v>
      </c>
      <c r="C163" s="58" t="s">
        <v>1810</v>
      </c>
      <c r="D163" s="69" t="s">
        <v>1809</v>
      </c>
      <c r="E163" s="58" t="s">
        <v>69</v>
      </c>
      <c r="F163" s="69" t="s">
        <v>4605</v>
      </c>
      <c r="G163" s="69">
        <v>1996</v>
      </c>
      <c r="H163" s="70">
        <v>25</v>
      </c>
      <c r="I163" s="95">
        <v>1473</v>
      </c>
      <c r="J163" s="71">
        <v>59</v>
      </c>
      <c r="K163" s="71">
        <v>58.5</v>
      </c>
      <c r="L163" s="71">
        <v>16.399999999999999</v>
      </c>
      <c r="M163" s="70">
        <v>14</v>
      </c>
      <c r="N163" s="71">
        <v>88</v>
      </c>
      <c r="O163" s="71">
        <v>12</v>
      </c>
      <c r="P163" s="70">
        <v>11</v>
      </c>
      <c r="Q163" s="71">
        <v>22</v>
      </c>
      <c r="R163" s="71">
        <v>2</v>
      </c>
      <c r="S163" s="70">
        <v>1.88</v>
      </c>
      <c r="T163" s="71">
        <v>22</v>
      </c>
      <c r="U163" s="71">
        <v>23</v>
      </c>
      <c r="V163" s="77">
        <v>-1</v>
      </c>
      <c r="W163" s="77">
        <v>-0.06</v>
      </c>
      <c r="X163" s="77">
        <v>-0.15</v>
      </c>
      <c r="Y163" s="70">
        <v>26.6</v>
      </c>
      <c r="Z163" s="71">
        <v>28.8</v>
      </c>
      <c r="AA163" s="77">
        <v>-2.2000000000000002</v>
      </c>
      <c r="AB163" s="77">
        <v>-0.14000000000000001</v>
      </c>
      <c r="AC163" s="78">
        <v>0.03</v>
      </c>
      <c r="AD163" s="63" t="s">
        <v>25</v>
      </c>
    </row>
    <row r="164" spans="1:30" ht="17.25" thickBot="1">
      <c r="A164" s="72">
        <v>308</v>
      </c>
      <c r="B164" s="57" t="s">
        <v>3016</v>
      </c>
      <c r="C164" s="58" t="s">
        <v>1824</v>
      </c>
      <c r="D164" s="69" t="s">
        <v>102</v>
      </c>
      <c r="E164" s="58" t="s">
        <v>69</v>
      </c>
      <c r="F164" s="69" t="s">
        <v>4527</v>
      </c>
      <c r="G164" s="69">
        <v>2003</v>
      </c>
      <c r="H164" s="70">
        <v>20</v>
      </c>
      <c r="I164" s="95">
        <v>1465</v>
      </c>
      <c r="J164" s="71">
        <v>73</v>
      </c>
      <c r="K164" s="71">
        <v>58.1</v>
      </c>
      <c r="L164" s="71">
        <v>16.3</v>
      </c>
      <c r="M164" s="70">
        <v>17</v>
      </c>
      <c r="N164" s="71">
        <v>81</v>
      </c>
      <c r="O164" s="71">
        <v>5</v>
      </c>
      <c r="P164" s="70">
        <v>3</v>
      </c>
      <c r="Q164" s="71">
        <v>30</v>
      </c>
      <c r="R164" s="60">
        <v>0</v>
      </c>
      <c r="S164" s="70">
        <v>1.75</v>
      </c>
      <c r="T164" s="71">
        <v>22</v>
      </c>
      <c r="U164" s="71">
        <v>20</v>
      </c>
      <c r="V164" s="78">
        <v>2</v>
      </c>
      <c r="W164" s="78">
        <v>0.12</v>
      </c>
      <c r="X164" s="78">
        <v>0.28999999999999998</v>
      </c>
      <c r="Y164" s="70">
        <v>24.8</v>
      </c>
      <c r="Z164" s="71">
        <v>25.5</v>
      </c>
      <c r="AA164" s="77">
        <v>-0.7</v>
      </c>
      <c r="AB164" s="77">
        <v>-0.04</v>
      </c>
      <c r="AC164" s="78">
        <v>0.26</v>
      </c>
      <c r="AD164" s="63" t="s">
        <v>25</v>
      </c>
    </row>
    <row r="165" spans="1:30" ht="17.25" thickBot="1">
      <c r="A165" s="72">
        <v>559</v>
      </c>
      <c r="B165" s="57" t="s">
        <v>299</v>
      </c>
      <c r="C165" s="58" t="s">
        <v>1808</v>
      </c>
      <c r="D165" s="69" t="s">
        <v>1832</v>
      </c>
      <c r="E165" s="58" t="s">
        <v>85</v>
      </c>
      <c r="F165" s="69" t="s">
        <v>4686</v>
      </c>
      <c r="G165" s="69">
        <v>2000</v>
      </c>
      <c r="H165" s="70">
        <v>19</v>
      </c>
      <c r="I165" s="95">
        <v>1464</v>
      </c>
      <c r="J165" s="71">
        <v>77</v>
      </c>
      <c r="K165" s="71">
        <v>58.1</v>
      </c>
      <c r="L165" s="71">
        <v>16.3</v>
      </c>
      <c r="M165" s="70">
        <v>16</v>
      </c>
      <c r="N165" s="71">
        <v>90</v>
      </c>
      <c r="O165" s="71">
        <v>16</v>
      </c>
      <c r="P165" s="70">
        <v>3</v>
      </c>
      <c r="Q165" s="71">
        <v>8</v>
      </c>
      <c r="R165" s="71">
        <v>9</v>
      </c>
      <c r="S165" s="70">
        <v>1.1100000000000001</v>
      </c>
      <c r="T165" s="71">
        <v>22</v>
      </c>
      <c r="U165" s="71">
        <v>33</v>
      </c>
      <c r="V165" s="77">
        <v>-11</v>
      </c>
      <c r="W165" s="77">
        <v>-0.68</v>
      </c>
      <c r="X165" s="77">
        <v>-0.34</v>
      </c>
      <c r="Y165" s="70">
        <v>18.899999999999999</v>
      </c>
      <c r="Z165" s="71">
        <v>26</v>
      </c>
      <c r="AA165" s="77">
        <v>-7.2</v>
      </c>
      <c r="AB165" s="77">
        <v>-0.44</v>
      </c>
      <c r="AC165" s="77">
        <v>-0.47</v>
      </c>
      <c r="AD165" s="63" t="s">
        <v>25</v>
      </c>
    </row>
    <row r="166" spans="1:30" ht="17.25" thickBot="1">
      <c r="A166" s="72">
        <v>256</v>
      </c>
      <c r="B166" s="57" t="s">
        <v>193</v>
      </c>
      <c r="C166" s="58" t="s">
        <v>1811</v>
      </c>
      <c r="D166" s="69" t="s">
        <v>104</v>
      </c>
      <c r="E166" s="58" t="s">
        <v>79</v>
      </c>
      <c r="F166" s="69" t="s">
        <v>4199</v>
      </c>
      <c r="G166" s="69">
        <v>1997</v>
      </c>
      <c r="H166" s="70">
        <v>24</v>
      </c>
      <c r="I166" s="95">
        <v>1452</v>
      </c>
      <c r="J166" s="71">
        <v>61</v>
      </c>
      <c r="K166" s="71">
        <v>57.6</v>
      </c>
      <c r="L166" s="71">
        <v>16.100000000000001</v>
      </c>
      <c r="M166" s="70">
        <v>14</v>
      </c>
      <c r="N166" s="71">
        <v>85</v>
      </c>
      <c r="O166" s="71">
        <v>10</v>
      </c>
      <c r="P166" s="70">
        <v>10</v>
      </c>
      <c r="Q166" s="71">
        <v>26</v>
      </c>
      <c r="R166" s="71">
        <v>2</v>
      </c>
      <c r="S166" s="70">
        <v>2.33</v>
      </c>
      <c r="T166" s="71">
        <v>40</v>
      </c>
      <c r="U166" s="71">
        <v>11</v>
      </c>
      <c r="V166" s="78">
        <v>29</v>
      </c>
      <c r="W166" s="78">
        <v>1.8</v>
      </c>
      <c r="X166" s="78">
        <v>0.95</v>
      </c>
      <c r="Y166" s="70">
        <v>38.799999999999997</v>
      </c>
      <c r="Z166" s="71">
        <v>21.2</v>
      </c>
      <c r="AA166" s="78">
        <v>17.600000000000001</v>
      </c>
      <c r="AB166" s="78">
        <v>1.0900000000000001</v>
      </c>
      <c r="AC166" s="78">
        <v>0.21</v>
      </c>
      <c r="AD166" s="63" t="s">
        <v>25</v>
      </c>
    </row>
    <row r="167" spans="1:30" ht="17.25" thickBot="1">
      <c r="A167" s="72">
        <v>38</v>
      </c>
      <c r="B167" s="57" t="s">
        <v>119</v>
      </c>
      <c r="C167" s="58" t="s">
        <v>1811</v>
      </c>
      <c r="D167" s="69" t="s">
        <v>1818</v>
      </c>
      <c r="E167" s="58" t="s">
        <v>2343</v>
      </c>
      <c r="F167" s="69" t="s">
        <v>4339</v>
      </c>
      <c r="G167" s="69">
        <v>2001</v>
      </c>
      <c r="H167" s="70">
        <v>21</v>
      </c>
      <c r="I167" s="95">
        <v>1449</v>
      </c>
      <c r="J167" s="71">
        <v>69</v>
      </c>
      <c r="K167" s="71">
        <v>57.5</v>
      </c>
      <c r="L167" s="71">
        <v>16.100000000000001</v>
      </c>
      <c r="M167" s="70">
        <v>16</v>
      </c>
      <c r="N167" s="71">
        <v>84</v>
      </c>
      <c r="O167" s="71">
        <v>9</v>
      </c>
      <c r="P167" s="70">
        <v>5</v>
      </c>
      <c r="Q167" s="71">
        <v>22</v>
      </c>
      <c r="R167" s="60">
        <v>0</v>
      </c>
      <c r="S167" s="70">
        <v>0.62</v>
      </c>
      <c r="T167" s="71">
        <v>17</v>
      </c>
      <c r="U167" s="71">
        <v>36</v>
      </c>
      <c r="V167" s="77">
        <v>-19</v>
      </c>
      <c r="W167" s="77">
        <v>-1.18</v>
      </c>
      <c r="X167" s="78">
        <v>1.42</v>
      </c>
      <c r="Y167" s="70">
        <v>17</v>
      </c>
      <c r="Z167" s="71">
        <v>30.6</v>
      </c>
      <c r="AA167" s="77">
        <v>-13.6</v>
      </c>
      <c r="AB167" s="77">
        <v>-0.85</v>
      </c>
      <c r="AC167" s="78">
        <v>0.69</v>
      </c>
      <c r="AD167" s="63" t="s">
        <v>25</v>
      </c>
    </row>
    <row r="168" spans="1:30" ht="17.25" thickBot="1">
      <c r="A168" s="72">
        <v>351</v>
      </c>
      <c r="B168" s="57" t="s">
        <v>2638</v>
      </c>
      <c r="C168" s="58" t="s">
        <v>1869</v>
      </c>
      <c r="D168" s="69" t="s">
        <v>104</v>
      </c>
      <c r="E168" s="58" t="s">
        <v>95</v>
      </c>
      <c r="F168" s="69" t="s">
        <v>4557</v>
      </c>
      <c r="G168" s="69">
        <v>2003</v>
      </c>
      <c r="H168" s="70">
        <v>21</v>
      </c>
      <c r="I168" s="95">
        <v>1447</v>
      </c>
      <c r="J168" s="71">
        <v>69</v>
      </c>
      <c r="K168" s="71">
        <v>57.4</v>
      </c>
      <c r="L168" s="71">
        <v>16.100000000000001</v>
      </c>
      <c r="M168" s="70">
        <v>16</v>
      </c>
      <c r="N168" s="71">
        <v>83</v>
      </c>
      <c r="O168" s="71">
        <v>8</v>
      </c>
      <c r="P168" s="70">
        <v>5</v>
      </c>
      <c r="Q168" s="71">
        <v>24</v>
      </c>
      <c r="R168" s="71">
        <v>3</v>
      </c>
      <c r="S168" s="70">
        <v>1.05</v>
      </c>
      <c r="T168" s="71">
        <v>18</v>
      </c>
      <c r="U168" s="71">
        <v>29</v>
      </c>
      <c r="V168" s="77">
        <v>-11</v>
      </c>
      <c r="W168" s="77">
        <v>-0.68</v>
      </c>
      <c r="X168" s="77">
        <v>-0.68</v>
      </c>
      <c r="Y168" s="70">
        <v>21.1</v>
      </c>
      <c r="Z168" s="71">
        <v>29.4</v>
      </c>
      <c r="AA168" s="77">
        <v>-8.3000000000000007</v>
      </c>
      <c r="AB168" s="77">
        <v>-0.49</v>
      </c>
      <c r="AC168" s="77">
        <v>-1.03</v>
      </c>
      <c r="AD168" s="63" t="s">
        <v>25</v>
      </c>
    </row>
    <row r="169" spans="1:30" ht="17.25" thickBot="1">
      <c r="A169" s="72">
        <v>9</v>
      </c>
      <c r="B169" s="57" t="s">
        <v>2603</v>
      </c>
      <c r="C169" s="58" t="s">
        <v>1829</v>
      </c>
      <c r="D169" s="69" t="s">
        <v>102</v>
      </c>
      <c r="E169" s="58" t="s">
        <v>73</v>
      </c>
      <c r="F169" s="69" t="s">
        <v>4319</v>
      </c>
      <c r="G169" s="69">
        <v>2002</v>
      </c>
      <c r="H169" s="70">
        <v>21</v>
      </c>
      <c r="I169" s="95">
        <v>1446</v>
      </c>
      <c r="J169" s="71">
        <v>69</v>
      </c>
      <c r="K169" s="71">
        <v>57.4</v>
      </c>
      <c r="L169" s="71">
        <v>16.100000000000001</v>
      </c>
      <c r="M169" s="70">
        <v>16</v>
      </c>
      <c r="N169" s="71">
        <v>83</v>
      </c>
      <c r="O169" s="71">
        <v>8</v>
      </c>
      <c r="P169" s="70">
        <v>5</v>
      </c>
      <c r="Q169" s="71">
        <v>22</v>
      </c>
      <c r="R169" s="71">
        <v>1</v>
      </c>
      <c r="S169" s="70">
        <v>1.48</v>
      </c>
      <c r="T169" s="71">
        <v>30</v>
      </c>
      <c r="U169" s="71">
        <v>25</v>
      </c>
      <c r="V169" s="78">
        <v>5</v>
      </c>
      <c r="W169" s="78">
        <v>0.31</v>
      </c>
      <c r="X169" s="78">
        <v>0.23</v>
      </c>
      <c r="Y169" s="70">
        <v>24.1</v>
      </c>
      <c r="Z169" s="71">
        <v>21</v>
      </c>
      <c r="AA169" s="78">
        <v>3.1</v>
      </c>
      <c r="AB169" s="78">
        <v>0.19</v>
      </c>
      <c r="AC169" s="77">
        <v>-0.12</v>
      </c>
      <c r="AD169" s="63" t="s">
        <v>25</v>
      </c>
    </row>
    <row r="170" spans="1:30" ht="17.25" thickBot="1">
      <c r="A170" s="72">
        <v>711</v>
      </c>
      <c r="B170" s="57" t="s">
        <v>2777</v>
      </c>
      <c r="C170" s="58" t="s">
        <v>1861</v>
      </c>
      <c r="D170" s="69" t="s">
        <v>104</v>
      </c>
      <c r="E170" s="58" t="s">
        <v>63</v>
      </c>
      <c r="F170" s="69" t="s">
        <v>4790</v>
      </c>
      <c r="G170" s="69">
        <v>1996</v>
      </c>
      <c r="H170" s="70">
        <v>22</v>
      </c>
      <c r="I170" s="95">
        <v>1440</v>
      </c>
      <c r="J170" s="71">
        <v>65</v>
      </c>
      <c r="K170" s="71">
        <v>57.1</v>
      </c>
      <c r="L170" s="71">
        <v>16</v>
      </c>
      <c r="M170" s="70">
        <v>17</v>
      </c>
      <c r="N170" s="71">
        <v>79</v>
      </c>
      <c r="O170" s="71">
        <v>7</v>
      </c>
      <c r="P170" s="70">
        <v>5</v>
      </c>
      <c r="Q170" s="71">
        <v>19</v>
      </c>
      <c r="R170" s="60">
        <v>0</v>
      </c>
      <c r="S170" s="70">
        <v>2.23</v>
      </c>
      <c r="T170" s="71">
        <v>33</v>
      </c>
      <c r="U170" s="71">
        <v>13</v>
      </c>
      <c r="V170" s="78">
        <v>20</v>
      </c>
      <c r="W170" s="78">
        <v>1.25</v>
      </c>
      <c r="X170" s="77">
        <v>-0.92</v>
      </c>
      <c r="Y170" s="70">
        <v>30.9</v>
      </c>
      <c r="Z170" s="71">
        <v>10.6</v>
      </c>
      <c r="AA170" s="78">
        <v>20.3</v>
      </c>
      <c r="AB170" s="78">
        <v>1.27</v>
      </c>
      <c r="AC170" s="77">
        <v>-0.13</v>
      </c>
      <c r="AD170" s="63" t="s">
        <v>25</v>
      </c>
    </row>
    <row r="171" spans="1:30" ht="17.25" thickBot="1">
      <c r="A171" s="72">
        <v>586</v>
      </c>
      <c r="B171" s="57" t="s">
        <v>74</v>
      </c>
      <c r="C171" s="58" t="s">
        <v>1819</v>
      </c>
      <c r="D171" s="69" t="s">
        <v>111</v>
      </c>
      <c r="E171" s="58" t="s">
        <v>81</v>
      </c>
      <c r="F171" s="69" t="s">
        <v>4704</v>
      </c>
      <c r="G171" s="69">
        <v>1997</v>
      </c>
      <c r="H171" s="70">
        <v>16</v>
      </c>
      <c r="I171" s="95">
        <v>1433</v>
      </c>
      <c r="J171" s="71">
        <v>90</v>
      </c>
      <c r="K171" s="71">
        <v>59</v>
      </c>
      <c r="L171" s="71">
        <v>15.9</v>
      </c>
      <c r="M171" s="70">
        <v>16</v>
      </c>
      <c r="N171" s="71">
        <v>90</v>
      </c>
      <c r="O171" s="71">
        <v>15</v>
      </c>
      <c r="P171" s="59">
        <v>0</v>
      </c>
      <c r="Q171" s="60"/>
      <c r="R171" s="71">
        <v>2</v>
      </c>
      <c r="S171" s="70">
        <v>1.19</v>
      </c>
      <c r="T171" s="71">
        <v>26</v>
      </c>
      <c r="U171" s="71">
        <v>25</v>
      </c>
      <c r="V171" s="78">
        <v>1</v>
      </c>
      <c r="W171" s="78">
        <v>0.06</v>
      </c>
      <c r="X171" s="77">
        <v>-0.03</v>
      </c>
      <c r="Y171" s="70">
        <v>30.2</v>
      </c>
      <c r="Z171" s="71">
        <v>23.7</v>
      </c>
      <c r="AA171" s="78">
        <v>6.5</v>
      </c>
      <c r="AB171" s="78">
        <v>0.41</v>
      </c>
      <c r="AC171" s="78">
        <v>0.11</v>
      </c>
      <c r="AD171" s="63" t="s">
        <v>25</v>
      </c>
    </row>
    <row r="172" spans="1:30" ht="17.25" thickBot="1">
      <c r="A172" s="72">
        <v>203</v>
      </c>
      <c r="B172" s="57" t="s">
        <v>170</v>
      </c>
      <c r="C172" s="58" t="s">
        <v>1813</v>
      </c>
      <c r="D172" s="69" t="s">
        <v>1818</v>
      </c>
      <c r="E172" s="58" t="s">
        <v>85</v>
      </c>
      <c r="F172" s="69" t="s">
        <v>4189</v>
      </c>
      <c r="G172" s="69">
        <v>1998</v>
      </c>
      <c r="H172" s="70">
        <v>22</v>
      </c>
      <c r="I172" s="95">
        <v>1427</v>
      </c>
      <c r="J172" s="71">
        <v>65</v>
      </c>
      <c r="K172" s="71">
        <v>56.6</v>
      </c>
      <c r="L172" s="71">
        <v>15.9</v>
      </c>
      <c r="M172" s="70">
        <v>17</v>
      </c>
      <c r="N172" s="71">
        <v>81</v>
      </c>
      <c r="O172" s="71">
        <v>5</v>
      </c>
      <c r="P172" s="70">
        <v>5</v>
      </c>
      <c r="Q172" s="71">
        <v>10</v>
      </c>
      <c r="R172" s="71">
        <v>2</v>
      </c>
      <c r="S172" s="70">
        <v>0.95</v>
      </c>
      <c r="T172" s="71">
        <v>11</v>
      </c>
      <c r="U172" s="71">
        <v>23</v>
      </c>
      <c r="V172" s="77">
        <v>-12</v>
      </c>
      <c r="W172" s="77">
        <v>-0.76</v>
      </c>
      <c r="X172" s="77">
        <v>-0.51</v>
      </c>
      <c r="Y172" s="70">
        <v>17.3</v>
      </c>
      <c r="Z172" s="71">
        <v>19.5</v>
      </c>
      <c r="AA172" s="77">
        <v>-2.2000000000000002</v>
      </c>
      <c r="AB172" s="77">
        <v>-0.14000000000000001</v>
      </c>
      <c r="AC172" s="78">
        <v>0.24</v>
      </c>
      <c r="AD172" s="63" t="s">
        <v>25</v>
      </c>
    </row>
    <row r="173" spans="1:30" ht="17.25" thickBot="1">
      <c r="A173" s="72">
        <v>604</v>
      </c>
      <c r="B173" s="57" t="s">
        <v>1781</v>
      </c>
      <c r="C173" s="58" t="s">
        <v>1823</v>
      </c>
      <c r="D173" s="69" t="s">
        <v>102</v>
      </c>
      <c r="E173" s="58" t="s">
        <v>95</v>
      </c>
      <c r="F173" s="69" t="s">
        <v>4715</v>
      </c>
      <c r="G173" s="69">
        <v>2000</v>
      </c>
      <c r="H173" s="70">
        <v>24</v>
      </c>
      <c r="I173" s="95">
        <v>1424</v>
      </c>
      <c r="J173" s="71">
        <v>59</v>
      </c>
      <c r="K173" s="71">
        <v>56.5</v>
      </c>
      <c r="L173" s="71">
        <v>15.8</v>
      </c>
      <c r="M173" s="70">
        <v>18</v>
      </c>
      <c r="N173" s="71">
        <v>72</v>
      </c>
      <c r="O173" s="71">
        <v>4</v>
      </c>
      <c r="P173" s="70">
        <v>6</v>
      </c>
      <c r="Q173" s="71">
        <v>22</v>
      </c>
      <c r="R173" s="71">
        <v>3</v>
      </c>
      <c r="S173" s="70">
        <v>1.42</v>
      </c>
      <c r="T173" s="71">
        <v>27</v>
      </c>
      <c r="U173" s="71">
        <v>22</v>
      </c>
      <c r="V173" s="78">
        <v>5</v>
      </c>
      <c r="W173" s="78">
        <v>0.32</v>
      </c>
      <c r="X173" s="78">
        <v>1.63</v>
      </c>
      <c r="Y173" s="70">
        <v>26.4</v>
      </c>
      <c r="Z173" s="71">
        <v>21.7</v>
      </c>
      <c r="AA173" s="78">
        <v>4.7</v>
      </c>
      <c r="AB173" s="78">
        <v>0.31</v>
      </c>
      <c r="AC173" s="78">
        <v>0.87</v>
      </c>
      <c r="AD173" s="63" t="s">
        <v>25</v>
      </c>
    </row>
    <row r="174" spans="1:30" ht="17.25" thickBot="1">
      <c r="A174" s="72">
        <v>413</v>
      </c>
      <c r="B174" s="57" t="s">
        <v>251</v>
      </c>
      <c r="C174" s="58" t="s">
        <v>1850</v>
      </c>
      <c r="D174" s="69" t="s">
        <v>103</v>
      </c>
      <c r="E174" s="58" t="s">
        <v>71</v>
      </c>
      <c r="F174" s="69" t="s">
        <v>4231</v>
      </c>
      <c r="G174" s="69">
        <v>2002</v>
      </c>
      <c r="H174" s="70">
        <v>23</v>
      </c>
      <c r="I174" s="95">
        <v>1420</v>
      </c>
      <c r="J174" s="71">
        <v>62</v>
      </c>
      <c r="K174" s="71">
        <v>58.4</v>
      </c>
      <c r="L174" s="71">
        <v>15.8</v>
      </c>
      <c r="M174" s="70">
        <v>19</v>
      </c>
      <c r="N174" s="71">
        <v>72</v>
      </c>
      <c r="O174" s="71">
        <v>4</v>
      </c>
      <c r="P174" s="70">
        <v>4</v>
      </c>
      <c r="Q174" s="71">
        <v>15</v>
      </c>
      <c r="R174" s="60">
        <v>0</v>
      </c>
      <c r="S174" s="70">
        <v>2.09</v>
      </c>
      <c r="T174" s="71">
        <v>30</v>
      </c>
      <c r="U174" s="71">
        <v>14</v>
      </c>
      <c r="V174" s="78">
        <v>16</v>
      </c>
      <c r="W174" s="78">
        <v>1.01</v>
      </c>
      <c r="X174" s="78">
        <v>0.66</v>
      </c>
      <c r="Y174" s="70">
        <v>25.2</v>
      </c>
      <c r="Z174" s="71">
        <v>22.1</v>
      </c>
      <c r="AA174" s="78">
        <v>3.1</v>
      </c>
      <c r="AB174" s="78">
        <v>0.19</v>
      </c>
      <c r="AC174" s="78">
        <v>0.19</v>
      </c>
      <c r="AD174" s="63" t="s">
        <v>25</v>
      </c>
    </row>
    <row r="175" spans="1:30" ht="17.25" thickBot="1">
      <c r="A175" s="72">
        <v>614</v>
      </c>
      <c r="B175" s="57" t="s">
        <v>3043</v>
      </c>
      <c r="C175" s="58" t="s">
        <v>1811</v>
      </c>
      <c r="D175" s="69" t="s">
        <v>104</v>
      </c>
      <c r="E175" s="58" t="s">
        <v>95</v>
      </c>
      <c r="F175" s="69" t="s">
        <v>4722</v>
      </c>
      <c r="G175" s="69">
        <v>1991</v>
      </c>
      <c r="H175" s="70">
        <v>19</v>
      </c>
      <c r="I175" s="95">
        <v>1420</v>
      </c>
      <c r="J175" s="71">
        <v>75</v>
      </c>
      <c r="K175" s="71">
        <v>56.3</v>
      </c>
      <c r="L175" s="71">
        <v>15.8</v>
      </c>
      <c r="M175" s="70">
        <v>16</v>
      </c>
      <c r="N175" s="71">
        <v>86</v>
      </c>
      <c r="O175" s="71">
        <v>11</v>
      </c>
      <c r="P175" s="70">
        <v>3</v>
      </c>
      <c r="Q175" s="71">
        <v>12</v>
      </c>
      <c r="R175" s="71">
        <v>5</v>
      </c>
      <c r="S175" s="70">
        <v>1.68</v>
      </c>
      <c r="T175" s="71">
        <v>26</v>
      </c>
      <c r="U175" s="71">
        <v>23</v>
      </c>
      <c r="V175" s="78">
        <v>3</v>
      </c>
      <c r="W175" s="78">
        <v>0.19</v>
      </c>
      <c r="X175" s="78">
        <v>1.34</v>
      </c>
      <c r="Y175" s="70">
        <v>26.2</v>
      </c>
      <c r="Z175" s="71">
        <v>20.3</v>
      </c>
      <c r="AA175" s="78">
        <v>5.9</v>
      </c>
      <c r="AB175" s="78">
        <v>0.37</v>
      </c>
      <c r="AC175" s="78">
        <v>1.06</v>
      </c>
      <c r="AD175" s="63" t="s">
        <v>25</v>
      </c>
    </row>
    <row r="176" spans="1:30" ht="17.25" thickBot="1">
      <c r="A176" s="72">
        <v>550</v>
      </c>
      <c r="B176" s="57" t="s">
        <v>294</v>
      </c>
      <c r="C176" s="58" t="s">
        <v>1808</v>
      </c>
      <c r="D176" s="69" t="s">
        <v>104</v>
      </c>
      <c r="E176" s="58" t="s">
        <v>75</v>
      </c>
      <c r="F176" s="69" t="s">
        <v>4681</v>
      </c>
      <c r="G176" s="69">
        <v>1987</v>
      </c>
      <c r="H176" s="70">
        <v>17</v>
      </c>
      <c r="I176" s="95">
        <v>1413</v>
      </c>
      <c r="J176" s="71">
        <v>83</v>
      </c>
      <c r="K176" s="71">
        <v>56.1</v>
      </c>
      <c r="L176" s="71">
        <v>15.7</v>
      </c>
      <c r="M176" s="70">
        <v>16</v>
      </c>
      <c r="N176" s="71">
        <v>87</v>
      </c>
      <c r="O176" s="71">
        <v>14</v>
      </c>
      <c r="P176" s="70">
        <v>1</v>
      </c>
      <c r="Q176" s="71">
        <v>16</v>
      </c>
      <c r="R176" s="71">
        <v>5</v>
      </c>
      <c r="S176" s="70">
        <v>1.1200000000000001</v>
      </c>
      <c r="T176" s="71">
        <v>20</v>
      </c>
      <c r="U176" s="71">
        <v>27</v>
      </c>
      <c r="V176" s="77">
        <v>-7</v>
      </c>
      <c r="W176" s="77">
        <v>-0.45</v>
      </c>
      <c r="X176" s="77">
        <v>-0.69</v>
      </c>
      <c r="Y176" s="70">
        <v>19.8</v>
      </c>
      <c r="Z176" s="71">
        <v>25.9</v>
      </c>
      <c r="AA176" s="77">
        <v>-6.1</v>
      </c>
      <c r="AB176" s="77">
        <v>-0.39</v>
      </c>
      <c r="AC176" s="60">
        <v>0</v>
      </c>
      <c r="AD176" s="63" t="s">
        <v>25</v>
      </c>
    </row>
    <row r="177" spans="1:30" ht="17.25" thickBot="1">
      <c r="A177" s="72">
        <v>571</v>
      </c>
      <c r="B177" s="57" t="s">
        <v>307</v>
      </c>
      <c r="C177" s="58" t="s">
        <v>1824</v>
      </c>
      <c r="D177" s="69" t="s">
        <v>104</v>
      </c>
      <c r="E177" s="58" t="s">
        <v>77</v>
      </c>
      <c r="F177" s="69" t="s">
        <v>4638</v>
      </c>
      <c r="G177" s="69">
        <v>1999</v>
      </c>
      <c r="H177" s="70">
        <v>24</v>
      </c>
      <c r="I177" s="95">
        <v>1413</v>
      </c>
      <c r="J177" s="71">
        <v>59</v>
      </c>
      <c r="K177" s="71">
        <v>56.1</v>
      </c>
      <c r="L177" s="71">
        <v>15.7</v>
      </c>
      <c r="M177" s="70">
        <v>16</v>
      </c>
      <c r="N177" s="71">
        <v>79</v>
      </c>
      <c r="O177" s="71">
        <v>5</v>
      </c>
      <c r="P177" s="70">
        <v>8</v>
      </c>
      <c r="Q177" s="71">
        <v>18</v>
      </c>
      <c r="R177" s="71">
        <v>3</v>
      </c>
      <c r="S177" s="70">
        <v>1</v>
      </c>
      <c r="T177" s="71">
        <v>23</v>
      </c>
      <c r="U177" s="71">
        <v>31</v>
      </c>
      <c r="V177" s="77">
        <v>-8</v>
      </c>
      <c r="W177" s="77">
        <v>-0.51</v>
      </c>
      <c r="X177" s="77">
        <v>-0.18</v>
      </c>
      <c r="Y177" s="70">
        <v>23.5</v>
      </c>
      <c r="Z177" s="71">
        <v>27.1</v>
      </c>
      <c r="AA177" s="77">
        <v>-3.6</v>
      </c>
      <c r="AB177" s="77">
        <v>-0.23</v>
      </c>
      <c r="AC177" s="77">
        <v>-0.65</v>
      </c>
      <c r="AD177" s="63" t="s">
        <v>25</v>
      </c>
    </row>
    <row r="178" spans="1:30" ht="17.25" thickBot="1">
      <c r="A178" s="72">
        <v>475</v>
      </c>
      <c r="B178" s="57" t="s">
        <v>2648</v>
      </c>
      <c r="C178" s="58" t="s">
        <v>1849</v>
      </c>
      <c r="D178" s="69" t="s">
        <v>103</v>
      </c>
      <c r="E178" s="58" t="s">
        <v>2343</v>
      </c>
      <c r="F178" s="69" t="s">
        <v>4636</v>
      </c>
      <c r="G178" s="69">
        <v>1991</v>
      </c>
      <c r="H178" s="70">
        <v>24</v>
      </c>
      <c r="I178" s="95">
        <v>1408</v>
      </c>
      <c r="J178" s="71">
        <v>59</v>
      </c>
      <c r="K178" s="71">
        <v>55.9</v>
      </c>
      <c r="L178" s="71">
        <v>15.6</v>
      </c>
      <c r="M178" s="70">
        <v>16</v>
      </c>
      <c r="N178" s="71">
        <v>82</v>
      </c>
      <c r="O178" s="71">
        <v>12</v>
      </c>
      <c r="P178" s="70">
        <v>8</v>
      </c>
      <c r="Q178" s="71">
        <v>11</v>
      </c>
      <c r="R178" s="71">
        <v>3</v>
      </c>
      <c r="S178" s="70">
        <v>0.46</v>
      </c>
      <c r="T178" s="71">
        <v>12</v>
      </c>
      <c r="U178" s="71">
        <v>43</v>
      </c>
      <c r="V178" s="77">
        <v>-31</v>
      </c>
      <c r="W178" s="77">
        <v>-1.98</v>
      </c>
      <c r="X178" s="77">
        <v>-0.44</v>
      </c>
      <c r="Y178" s="70">
        <v>12</v>
      </c>
      <c r="Z178" s="71">
        <v>34.200000000000003</v>
      </c>
      <c r="AA178" s="77">
        <v>-22.2</v>
      </c>
      <c r="AB178" s="77">
        <v>-1.42</v>
      </c>
      <c r="AC178" s="77">
        <v>-0.63</v>
      </c>
      <c r="AD178" s="63" t="s">
        <v>25</v>
      </c>
    </row>
    <row r="179" spans="1:30" ht="17.25" thickBot="1">
      <c r="A179" s="72">
        <v>62</v>
      </c>
      <c r="B179" s="57" t="s">
        <v>2670</v>
      </c>
      <c r="C179" s="58" t="s">
        <v>1826</v>
      </c>
      <c r="D179" s="69" t="s">
        <v>104</v>
      </c>
      <c r="E179" s="58" t="s">
        <v>75</v>
      </c>
      <c r="F179" s="69" t="s">
        <v>4354</v>
      </c>
      <c r="G179" s="69">
        <v>1999</v>
      </c>
      <c r="H179" s="70">
        <v>19</v>
      </c>
      <c r="I179" s="95">
        <v>1403</v>
      </c>
      <c r="J179" s="71">
        <v>74</v>
      </c>
      <c r="K179" s="71">
        <v>55.7</v>
      </c>
      <c r="L179" s="71">
        <v>15.6</v>
      </c>
      <c r="M179" s="70">
        <v>15</v>
      </c>
      <c r="N179" s="71">
        <v>89</v>
      </c>
      <c r="O179" s="71">
        <v>14</v>
      </c>
      <c r="P179" s="70">
        <v>4</v>
      </c>
      <c r="Q179" s="71">
        <v>15</v>
      </c>
      <c r="R179" s="71">
        <v>4</v>
      </c>
      <c r="S179" s="70">
        <v>1.37</v>
      </c>
      <c r="T179" s="71">
        <v>29</v>
      </c>
      <c r="U179" s="71">
        <v>25</v>
      </c>
      <c r="V179" s="78">
        <v>4</v>
      </c>
      <c r="W179" s="78">
        <v>0.26</v>
      </c>
      <c r="X179" s="78">
        <v>0.9</v>
      </c>
      <c r="Y179" s="70">
        <v>22.1</v>
      </c>
      <c r="Z179" s="71">
        <v>24</v>
      </c>
      <c r="AA179" s="77">
        <v>-1.9</v>
      </c>
      <c r="AB179" s="77">
        <v>-0.12</v>
      </c>
      <c r="AC179" s="78">
        <v>0.6</v>
      </c>
      <c r="AD179" s="63" t="s">
        <v>25</v>
      </c>
    </row>
    <row r="180" spans="1:30" ht="17.25" thickBot="1">
      <c r="A180" s="72">
        <v>48</v>
      </c>
      <c r="B180" s="57" t="s">
        <v>124</v>
      </c>
      <c r="C180" s="58" t="s">
        <v>1825</v>
      </c>
      <c r="D180" s="69" t="s">
        <v>1809</v>
      </c>
      <c r="E180" s="58" t="s">
        <v>83</v>
      </c>
      <c r="F180" s="69" t="s">
        <v>4346</v>
      </c>
      <c r="G180" s="69">
        <v>1997</v>
      </c>
      <c r="H180" s="70">
        <v>26</v>
      </c>
      <c r="I180" s="95">
        <v>1402</v>
      </c>
      <c r="J180" s="71">
        <v>54</v>
      </c>
      <c r="K180" s="71">
        <v>55.6</v>
      </c>
      <c r="L180" s="71">
        <v>15.6</v>
      </c>
      <c r="M180" s="70">
        <v>15</v>
      </c>
      <c r="N180" s="71">
        <v>71</v>
      </c>
      <c r="O180" s="60">
        <v>0</v>
      </c>
      <c r="P180" s="70">
        <v>11</v>
      </c>
      <c r="Q180" s="71">
        <v>31</v>
      </c>
      <c r="R180" s="71">
        <v>1</v>
      </c>
      <c r="S180" s="70">
        <v>1.88</v>
      </c>
      <c r="T180" s="71">
        <v>37</v>
      </c>
      <c r="U180" s="71">
        <v>21</v>
      </c>
      <c r="V180" s="78">
        <v>16</v>
      </c>
      <c r="W180" s="78">
        <v>1.03</v>
      </c>
      <c r="X180" s="78">
        <v>0.87</v>
      </c>
      <c r="Y180" s="70">
        <v>32.9</v>
      </c>
      <c r="Z180" s="71">
        <v>23.1</v>
      </c>
      <c r="AA180" s="78">
        <v>9.6999999999999993</v>
      </c>
      <c r="AB180" s="78">
        <v>0.62</v>
      </c>
      <c r="AC180" s="78">
        <v>0.51</v>
      </c>
      <c r="AD180" s="63" t="s">
        <v>25</v>
      </c>
    </row>
    <row r="181" spans="1:30" ht="17.25" thickBot="1">
      <c r="A181" s="72">
        <v>313</v>
      </c>
      <c r="B181" s="57" t="s">
        <v>210</v>
      </c>
      <c r="C181" s="58" t="s">
        <v>1828</v>
      </c>
      <c r="D181" s="69" t="s">
        <v>102</v>
      </c>
      <c r="E181" s="58" t="s">
        <v>67</v>
      </c>
      <c r="F181" s="69" t="s">
        <v>4531</v>
      </c>
      <c r="G181" s="69">
        <v>1999</v>
      </c>
      <c r="H181" s="70">
        <v>20</v>
      </c>
      <c r="I181" s="95">
        <v>1402</v>
      </c>
      <c r="J181" s="71">
        <v>70</v>
      </c>
      <c r="K181" s="71">
        <v>55.6</v>
      </c>
      <c r="L181" s="71">
        <v>15.6</v>
      </c>
      <c r="M181" s="70">
        <v>17</v>
      </c>
      <c r="N181" s="71">
        <v>77</v>
      </c>
      <c r="O181" s="71">
        <v>6</v>
      </c>
      <c r="P181" s="70">
        <v>3</v>
      </c>
      <c r="Q181" s="71">
        <v>32</v>
      </c>
      <c r="R181" s="71">
        <v>1</v>
      </c>
      <c r="S181" s="70">
        <v>1.25</v>
      </c>
      <c r="T181" s="71">
        <v>25</v>
      </c>
      <c r="U181" s="71">
        <v>28</v>
      </c>
      <c r="V181" s="77">
        <v>-3</v>
      </c>
      <c r="W181" s="77">
        <v>-0.19</v>
      </c>
      <c r="X181" s="77">
        <v>-1.32</v>
      </c>
      <c r="Y181" s="70">
        <v>27</v>
      </c>
      <c r="Z181" s="71">
        <v>31.5</v>
      </c>
      <c r="AA181" s="77">
        <v>-4.5</v>
      </c>
      <c r="AB181" s="77">
        <v>-0.28999999999999998</v>
      </c>
      <c r="AC181" s="77">
        <v>-0.81</v>
      </c>
      <c r="AD181" s="63" t="s">
        <v>25</v>
      </c>
    </row>
    <row r="182" spans="1:30" ht="17.25" thickBot="1">
      <c r="A182" s="72">
        <v>315</v>
      </c>
      <c r="B182" s="57" t="s">
        <v>211</v>
      </c>
      <c r="C182" s="58" t="s">
        <v>1826</v>
      </c>
      <c r="D182" s="69" t="s">
        <v>1818</v>
      </c>
      <c r="E182" s="58" t="s">
        <v>75</v>
      </c>
      <c r="F182" s="69" t="s">
        <v>4532</v>
      </c>
      <c r="G182" s="69">
        <v>1996</v>
      </c>
      <c r="H182" s="70">
        <v>20</v>
      </c>
      <c r="I182" s="95">
        <v>1400</v>
      </c>
      <c r="J182" s="71">
        <v>70</v>
      </c>
      <c r="K182" s="71">
        <v>55.6</v>
      </c>
      <c r="L182" s="71">
        <v>15.6</v>
      </c>
      <c r="M182" s="70">
        <v>15</v>
      </c>
      <c r="N182" s="71">
        <v>82</v>
      </c>
      <c r="O182" s="71">
        <v>5</v>
      </c>
      <c r="P182" s="70">
        <v>5</v>
      </c>
      <c r="Q182" s="71">
        <v>34</v>
      </c>
      <c r="R182" s="60">
        <v>0</v>
      </c>
      <c r="S182" s="70">
        <v>1.3</v>
      </c>
      <c r="T182" s="71">
        <v>26</v>
      </c>
      <c r="U182" s="71">
        <v>22</v>
      </c>
      <c r="V182" s="78">
        <v>4</v>
      </c>
      <c r="W182" s="78">
        <v>0.26</v>
      </c>
      <c r="X182" s="78">
        <v>0.9</v>
      </c>
      <c r="Y182" s="70">
        <v>23</v>
      </c>
      <c r="Z182" s="71">
        <v>19.7</v>
      </c>
      <c r="AA182" s="78">
        <v>3.3</v>
      </c>
      <c r="AB182" s="78">
        <v>0.21</v>
      </c>
      <c r="AC182" s="78">
        <v>1.34</v>
      </c>
      <c r="AD182" s="63" t="s">
        <v>25</v>
      </c>
    </row>
    <row r="183" spans="1:30" ht="17.25" thickBot="1">
      <c r="A183" s="72">
        <v>506</v>
      </c>
      <c r="B183" s="57" t="s">
        <v>3262</v>
      </c>
      <c r="C183" s="58" t="s">
        <v>1826</v>
      </c>
      <c r="D183" s="69" t="s">
        <v>104</v>
      </c>
      <c r="E183" s="58" t="s">
        <v>2599</v>
      </c>
      <c r="F183" s="69" t="s">
        <v>4658</v>
      </c>
      <c r="G183" s="69">
        <v>1998</v>
      </c>
      <c r="H183" s="70">
        <v>16</v>
      </c>
      <c r="I183" s="95">
        <v>1396</v>
      </c>
      <c r="J183" s="71">
        <v>87</v>
      </c>
      <c r="K183" s="71">
        <v>55.4</v>
      </c>
      <c r="L183" s="71">
        <v>15.5</v>
      </c>
      <c r="M183" s="70">
        <v>16</v>
      </c>
      <c r="N183" s="71">
        <v>87</v>
      </c>
      <c r="O183" s="71">
        <v>14</v>
      </c>
      <c r="P183" s="59">
        <v>0</v>
      </c>
      <c r="Q183" s="60"/>
      <c r="R183" s="71">
        <v>1</v>
      </c>
      <c r="S183" s="70">
        <v>1</v>
      </c>
      <c r="T183" s="71">
        <v>25</v>
      </c>
      <c r="U183" s="71">
        <v>32</v>
      </c>
      <c r="V183" s="77">
        <v>-7</v>
      </c>
      <c r="W183" s="77">
        <v>-0.45</v>
      </c>
      <c r="X183" s="78">
        <v>0.43</v>
      </c>
      <c r="Y183" s="70">
        <v>18.8</v>
      </c>
      <c r="Z183" s="71">
        <v>33.5</v>
      </c>
      <c r="AA183" s="77">
        <v>-14.7</v>
      </c>
      <c r="AB183" s="77">
        <v>-0.95</v>
      </c>
      <c r="AC183" s="77">
        <v>-0.3</v>
      </c>
      <c r="AD183" s="63" t="s">
        <v>25</v>
      </c>
    </row>
    <row r="184" spans="1:30" ht="17.25" thickBot="1">
      <c r="A184" s="72">
        <v>395</v>
      </c>
      <c r="B184" s="57" t="s">
        <v>243</v>
      </c>
      <c r="C184" s="58" t="s">
        <v>1811</v>
      </c>
      <c r="D184" s="69" t="s">
        <v>103</v>
      </c>
      <c r="E184" s="58" t="s">
        <v>71</v>
      </c>
      <c r="F184" s="69" t="s">
        <v>4587</v>
      </c>
      <c r="G184" s="69">
        <v>1996</v>
      </c>
      <c r="H184" s="70">
        <v>17</v>
      </c>
      <c r="I184" s="95">
        <v>1395</v>
      </c>
      <c r="J184" s="71">
        <v>82</v>
      </c>
      <c r="K184" s="71">
        <v>57.4</v>
      </c>
      <c r="L184" s="71">
        <v>15.5</v>
      </c>
      <c r="M184" s="70">
        <v>17</v>
      </c>
      <c r="N184" s="71">
        <v>82</v>
      </c>
      <c r="O184" s="71">
        <v>4</v>
      </c>
      <c r="P184" s="59">
        <v>0</v>
      </c>
      <c r="Q184" s="60"/>
      <c r="R184" s="60">
        <v>0</v>
      </c>
      <c r="S184" s="70">
        <v>2.29</v>
      </c>
      <c r="T184" s="71">
        <v>34</v>
      </c>
      <c r="U184" s="71">
        <v>15</v>
      </c>
      <c r="V184" s="78">
        <v>19</v>
      </c>
      <c r="W184" s="78">
        <v>1.23</v>
      </c>
      <c r="X184" s="78">
        <v>1.1399999999999999</v>
      </c>
      <c r="Y184" s="70">
        <v>26.2</v>
      </c>
      <c r="Z184" s="71">
        <v>18.8</v>
      </c>
      <c r="AA184" s="78">
        <v>7.4</v>
      </c>
      <c r="AB184" s="78">
        <v>0.48</v>
      </c>
      <c r="AC184" s="78">
        <v>0.85</v>
      </c>
      <c r="AD184" s="63" t="s">
        <v>25</v>
      </c>
    </row>
    <row r="185" spans="1:30" ht="17.25" thickBot="1">
      <c r="A185" s="72">
        <v>325</v>
      </c>
      <c r="B185" s="57" t="s">
        <v>1947</v>
      </c>
      <c r="C185" s="58" t="s">
        <v>1821</v>
      </c>
      <c r="D185" s="69" t="s">
        <v>1818</v>
      </c>
      <c r="E185" s="58" t="s">
        <v>73</v>
      </c>
      <c r="F185" s="69" t="s">
        <v>4537</v>
      </c>
      <c r="G185" s="69">
        <v>2001</v>
      </c>
      <c r="H185" s="70">
        <v>23</v>
      </c>
      <c r="I185" s="95">
        <v>1392</v>
      </c>
      <c r="J185" s="71">
        <v>61</v>
      </c>
      <c r="K185" s="71">
        <v>55.2</v>
      </c>
      <c r="L185" s="71">
        <v>15.5</v>
      </c>
      <c r="M185" s="70">
        <v>12</v>
      </c>
      <c r="N185" s="71">
        <v>83</v>
      </c>
      <c r="O185" s="71">
        <v>4</v>
      </c>
      <c r="P185" s="70">
        <v>11</v>
      </c>
      <c r="Q185" s="71">
        <v>37</v>
      </c>
      <c r="R185" s="60">
        <v>0</v>
      </c>
      <c r="S185" s="70">
        <v>1.52</v>
      </c>
      <c r="T185" s="71">
        <v>29</v>
      </c>
      <c r="U185" s="71">
        <v>25</v>
      </c>
      <c r="V185" s="78">
        <v>4</v>
      </c>
      <c r="W185" s="78">
        <v>0.26</v>
      </c>
      <c r="X185" s="78">
        <v>0.1</v>
      </c>
      <c r="Y185" s="70">
        <v>27.1</v>
      </c>
      <c r="Z185" s="71">
        <v>23</v>
      </c>
      <c r="AA185" s="78">
        <v>4.0999999999999996</v>
      </c>
      <c r="AB185" s="78">
        <v>0.27</v>
      </c>
      <c r="AC185" s="78">
        <v>0.06</v>
      </c>
      <c r="AD185" s="63" t="s">
        <v>25</v>
      </c>
    </row>
    <row r="186" spans="1:30" ht="17.25" thickBot="1">
      <c r="A186" s="72">
        <v>698</v>
      </c>
      <c r="B186" s="57" t="s">
        <v>355</v>
      </c>
      <c r="C186" s="58" t="s">
        <v>1837</v>
      </c>
      <c r="D186" s="69" t="s">
        <v>102</v>
      </c>
      <c r="E186" s="58" t="s">
        <v>75</v>
      </c>
      <c r="F186" s="69" t="s">
        <v>4781</v>
      </c>
      <c r="G186" s="69">
        <v>1997</v>
      </c>
      <c r="H186" s="70">
        <v>26</v>
      </c>
      <c r="I186" s="95">
        <v>1392</v>
      </c>
      <c r="J186" s="71">
        <v>54</v>
      </c>
      <c r="K186" s="71">
        <v>55.2</v>
      </c>
      <c r="L186" s="71">
        <v>15.5</v>
      </c>
      <c r="M186" s="70">
        <v>14</v>
      </c>
      <c r="N186" s="71">
        <v>78</v>
      </c>
      <c r="O186" s="71">
        <v>4</v>
      </c>
      <c r="P186" s="70">
        <v>12</v>
      </c>
      <c r="Q186" s="71">
        <v>25</v>
      </c>
      <c r="R186" s="60">
        <v>0</v>
      </c>
      <c r="S186" s="70">
        <v>1.27</v>
      </c>
      <c r="T186" s="71">
        <v>17</v>
      </c>
      <c r="U186" s="71">
        <v>22</v>
      </c>
      <c r="V186" s="77">
        <v>-5</v>
      </c>
      <c r="W186" s="77">
        <v>-0.32</v>
      </c>
      <c r="X186" s="77">
        <v>-0.4</v>
      </c>
      <c r="Y186" s="70">
        <v>18</v>
      </c>
      <c r="Z186" s="71">
        <v>27.2</v>
      </c>
      <c r="AA186" s="77">
        <v>-9.1999999999999993</v>
      </c>
      <c r="AB186" s="77">
        <v>-0.6</v>
      </c>
      <c r="AC186" s="77">
        <v>-0.47</v>
      </c>
      <c r="AD186" s="63" t="s">
        <v>25</v>
      </c>
    </row>
    <row r="187" spans="1:30" ht="17.25" thickBot="1">
      <c r="A187" s="72">
        <v>88</v>
      </c>
      <c r="B187" s="57" t="s">
        <v>131</v>
      </c>
      <c r="C187" s="58" t="s">
        <v>1817</v>
      </c>
      <c r="D187" s="69" t="s">
        <v>104</v>
      </c>
      <c r="E187" s="58" t="s">
        <v>67</v>
      </c>
      <c r="F187" s="69" t="s">
        <v>4372</v>
      </c>
      <c r="G187" s="69">
        <v>2000</v>
      </c>
      <c r="H187" s="70">
        <v>17</v>
      </c>
      <c r="I187" s="95">
        <v>1377</v>
      </c>
      <c r="J187" s="71">
        <v>81</v>
      </c>
      <c r="K187" s="71">
        <v>54.6</v>
      </c>
      <c r="L187" s="71">
        <v>15.3</v>
      </c>
      <c r="M187" s="70">
        <v>15</v>
      </c>
      <c r="N187" s="71">
        <v>88</v>
      </c>
      <c r="O187" s="71">
        <v>12</v>
      </c>
      <c r="P187" s="70">
        <v>2</v>
      </c>
      <c r="Q187" s="71">
        <v>31</v>
      </c>
      <c r="R187" s="60">
        <v>0</v>
      </c>
      <c r="S187" s="70">
        <v>1.35</v>
      </c>
      <c r="T187" s="71">
        <v>37</v>
      </c>
      <c r="U187" s="71">
        <v>29</v>
      </c>
      <c r="V187" s="78">
        <v>8</v>
      </c>
      <c r="W187" s="78">
        <v>0.52</v>
      </c>
      <c r="X187" s="78">
        <v>0.28999999999999998</v>
      </c>
      <c r="Y187" s="70">
        <v>26.3</v>
      </c>
      <c r="Z187" s="71">
        <v>31</v>
      </c>
      <c r="AA187" s="77">
        <v>-4.7</v>
      </c>
      <c r="AB187" s="77">
        <v>-0.31</v>
      </c>
      <c r="AC187" s="77">
        <v>-0.83</v>
      </c>
      <c r="AD187" s="63" t="s">
        <v>25</v>
      </c>
    </row>
    <row r="188" spans="1:30" ht="17.25" thickBot="1">
      <c r="A188" s="72">
        <v>272</v>
      </c>
      <c r="B188" s="57" t="s">
        <v>2630</v>
      </c>
      <c r="C188" s="58" t="s">
        <v>1813</v>
      </c>
      <c r="D188" s="69" t="s">
        <v>104</v>
      </c>
      <c r="E188" s="58" t="s">
        <v>81</v>
      </c>
      <c r="F188" s="69" t="s">
        <v>4508</v>
      </c>
      <c r="G188" s="69">
        <v>2003</v>
      </c>
      <c r="H188" s="70">
        <v>20</v>
      </c>
      <c r="I188" s="95">
        <v>1368</v>
      </c>
      <c r="J188" s="71">
        <v>68</v>
      </c>
      <c r="K188" s="71">
        <v>56.3</v>
      </c>
      <c r="L188" s="71">
        <v>15.2</v>
      </c>
      <c r="M188" s="70">
        <v>15</v>
      </c>
      <c r="N188" s="71">
        <v>84</v>
      </c>
      <c r="O188" s="71">
        <v>8</v>
      </c>
      <c r="P188" s="70">
        <v>5</v>
      </c>
      <c r="Q188" s="71">
        <v>20</v>
      </c>
      <c r="R188" s="71">
        <v>1</v>
      </c>
      <c r="S188" s="70">
        <v>1.5</v>
      </c>
      <c r="T188" s="71">
        <v>25</v>
      </c>
      <c r="U188" s="71">
        <v>21</v>
      </c>
      <c r="V188" s="78">
        <v>4</v>
      </c>
      <c r="W188" s="78">
        <v>0.26</v>
      </c>
      <c r="X188" s="78">
        <v>0.43</v>
      </c>
      <c r="Y188" s="70">
        <v>28.4</v>
      </c>
      <c r="Z188" s="71">
        <v>17.7</v>
      </c>
      <c r="AA188" s="78">
        <v>10.7</v>
      </c>
      <c r="AB188" s="78">
        <v>0.71</v>
      </c>
      <c r="AC188" s="78">
        <v>0.78</v>
      </c>
      <c r="AD188" s="63" t="s">
        <v>25</v>
      </c>
    </row>
    <row r="189" spans="1:30" ht="17.25" thickBot="1">
      <c r="A189" s="72">
        <v>222</v>
      </c>
      <c r="B189" s="57" t="s">
        <v>178</v>
      </c>
      <c r="C189" s="58" t="s">
        <v>1831</v>
      </c>
      <c r="D189" s="69" t="s">
        <v>102</v>
      </c>
      <c r="E189" s="58" t="s">
        <v>73</v>
      </c>
      <c r="F189" s="69" t="s">
        <v>4475</v>
      </c>
      <c r="G189" s="69">
        <v>2004</v>
      </c>
      <c r="H189" s="70">
        <v>26</v>
      </c>
      <c r="I189" s="95">
        <v>1359</v>
      </c>
      <c r="J189" s="71">
        <v>52</v>
      </c>
      <c r="K189" s="71">
        <v>53.9</v>
      </c>
      <c r="L189" s="71">
        <v>15.1</v>
      </c>
      <c r="M189" s="70">
        <v>15</v>
      </c>
      <c r="N189" s="71">
        <v>71</v>
      </c>
      <c r="O189" s="71">
        <v>4</v>
      </c>
      <c r="P189" s="70">
        <v>11</v>
      </c>
      <c r="Q189" s="71">
        <v>26</v>
      </c>
      <c r="R189" s="71">
        <v>1</v>
      </c>
      <c r="S189" s="70">
        <v>1.54</v>
      </c>
      <c r="T189" s="71">
        <v>24</v>
      </c>
      <c r="U189" s="71">
        <v>28</v>
      </c>
      <c r="V189" s="77">
        <v>-4</v>
      </c>
      <c r="W189" s="77">
        <v>-0.26</v>
      </c>
      <c r="X189" s="77">
        <v>-1.04</v>
      </c>
      <c r="Y189" s="70">
        <v>21.3</v>
      </c>
      <c r="Z189" s="71">
        <v>20.9</v>
      </c>
      <c r="AA189" s="78">
        <v>0.4</v>
      </c>
      <c r="AB189" s="78">
        <v>0.03</v>
      </c>
      <c r="AC189" s="77">
        <v>-0.47</v>
      </c>
      <c r="AD189" s="63" t="s">
        <v>25</v>
      </c>
    </row>
    <row r="190" spans="1:30" ht="17.25" thickBot="1">
      <c r="A190" s="72">
        <v>622</v>
      </c>
      <c r="B190" s="57" t="s">
        <v>376</v>
      </c>
      <c r="C190" s="58" t="s">
        <v>1811</v>
      </c>
      <c r="D190" s="69" t="s">
        <v>111</v>
      </c>
      <c r="E190" s="58" t="s">
        <v>73</v>
      </c>
      <c r="F190" s="69" t="s">
        <v>4727</v>
      </c>
      <c r="G190" s="69">
        <v>1990</v>
      </c>
      <c r="H190" s="70">
        <v>15</v>
      </c>
      <c r="I190" s="95">
        <v>1350</v>
      </c>
      <c r="J190" s="71">
        <v>90</v>
      </c>
      <c r="K190" s="71">
        <v>53.6</v>
      </c>
      <c r="L190" s="71">
        <v>15</v>
      </c>
      <c r="M190" s="70">
        <v>15</v>
      </c>
      <c r="N190" s="71">
        <v>90</v>
      </c>
      <c r="O190" s="71">
        <v>15</v>
      </c>
      <c r="P190" s="59">
        <v>0</v>
      </c>
      <c r="Q190" s="60"/>
      <c r="R190" s="71">
        <v>13</v>
      </c>
      <c r="S190" s="70">
        <v>1.27</v>
      </c>
      <c r="T190" s="71">
        <v>24</v>
      </c>
      <c r="U190" s="71">
        <v>28</v>
      </c>
      <c r="V190" s="77">
        <v>-4</v>
      </c>
      <c r="W190" s="77">
        <v>-0.27</v>
      </c>
      <c r="X190" s="77">
        <v>-1.04</v>
      </c>
      <c r="Y190" s="70">
        <v>26.1</v>
      </c>
      <c r="Z190" s="71">
        <v>22.3</v>
      </c>
      <c r="AA190" s="78">
        <v>3.8</v>
      </c>
      <c r="AB190" s="78">
        <v>0.25</v>
      </c>
      <c r="AC190" s="78">
        <v>0.02</v>
      </c>
      <c r="AD190" s="63" t="s">
        <v>25</v>
      </c>
    </row>
    <row r="191" spans="1:30" ht="17.25" thickBot="1">
      <c r="A191" s="72">
        <v>560</v>
      </c>
      <c r="B191" s="57" t="s">
        <v>300</v>
      </c>
      <c r="C191" s="58" t="s">
        <v>1821</v>
      </c>
      <c r="D191" s="69" t="s">
        <v>102</v>
      </c>
      <c r="E191" s="58" t="s">
        <v>71</v>
      </c>
      <c r="F191" s="69" t="s">
        <v>4221</v>
      </c>
      <c r="G191" s="69">
        <v>1997</v>
      </c>
      <c r="H191" s="70">
        <v>22</v>
      </c>
      <c r="I191" s="95">
        <v>1346</v>
      </c>
      <c r="J191" s="71">
        <v>61</v>
      </c>
      <c r="K191" s="71">
        <v>55.4</v>
      </c>
      <c r="L191" s="71">
        <v>15</v>
      </c>
      <c r="M191" s="70">
        <v>17</v>
      </c>
      <c r="N191" s="71">
        <v>75</v>
      </c>
      <c r="O191" s="71">
        <v>6</v>
      </c>
      <c r="P191" s="70">
        <v>5</v>
      </c>
      <c r="Q191" s="71">
        <v>14</v>
      </c>
      <c r="R191" s="71">
        <v>1</v>
      </c>
      <c r="S191" s="70">
        <v>2.14</v>
      </c>
      <c r="T191" s="71">
        <v>32</v>
      </c>
      <c r="U191" s="71">
        <v>17</v>
      </c>
      <c r="V191" s="78">
        <v>15</v>
      </c>
      <c r="W191" s="78">
        <v>1</v>
      </c>
      <c r="X191" s="78">
        <v>0.59</v>
      </c>
      <c r="Y191" s="70">
        <v>26.4</v>
      </c>
      <c r="Z191" s="71">
        <v>22.6</v>
      </c>
      <c r="AA191" s="78">
        <v>3.8</v>
      </c>
      <c r="AB191" s="78">
        <v>0.25</v>
      </c>
      <c r="AC191" s="78">
        <v>0.31</v>
      </c>
      <c r="AD191" s="63" t="s">
        <v>25</v>
      </c>
    </row>
    <row r="192" spans="1:30" ht="17.25" thickBot="1">
      <c r="A192" s="72">
        <v>186</v>
      </c>
      <c r="B192" s="57" t="s">
        <v>3140</v>
      </c>
      <c r="C192" s="58" t="s">
        <v>1820</v>
      </c>
      <c r="D192" s="69" t="s">
        <v>1809</v>
      </c>
      <c r="E192" s="58" t="s">
        <v>87</v>
      </c>
      <c r="F192" s="69" t="s">
        <v>4445</v>
      </c>
      <c r="G192" s="69">
        <v>1998</v>
      </c>
      <c r="H192" s="70">
        <v>19</v>
      </c>
      <c r="I192" s="95">
        <v>1345</v>
      </c>
      <c r="J192" s="71">
        <v>71</v>
      </c>
      <c r="K192" s="71">
        <v>53.4</v>
      </c>
      <c r="L192" s="71">
        <v>14.9</v>
      </c>
      <c r="M192" s="70">
        <v>18</v>
      </c>
      <c r="N192" s="71">
        <v>74</v>
      </c>
      <c r="O192" s="71">
        <v>3</v>
      </c>
      <c r="P192" s="70">
        <v>1</v>
      </c>
      <c r="Q192" s="71">
        <v>12</v>
      </c>
      <c r="R192" s="71">
        <v>5</v>
      </c>
      <c r="S192" s="70">
        <v>0.84</v>
      </c>
      <c r="T192" s="71">
        <v>16</v>
      </c>
      <c r="U192" s="71">
        <v>24</v>
      </c>
      <c r="V192" s="77">
        <v>-8</v>
      </c>
      <c r="W192" s="77">
        <v>-0.54</v>
      </c>
      <c r="X192" s="78">
        <v>0.08</v>
      </c>
      <c r="Y192" s="70">
        <v>16.899999999999999</v>
      </c>
      <c r="Z192" s="71">
        <v>19.899999999999999</v>
      </c>
      <c r="AA192" s="77">
        <v>-3</v>
      </c>
      <c r="AB192" s="77">
        <v>-0.2</v>
      </c>
      <c r="AC192" s="78">
        <v>0.08</v>
      </c>
      <c r="AD192" s="63" t="s">
        <v>25</v>
      </c>
    </row>
    <row r="193" spans="1:30" ht="17.25" thickBot="1">
      <c r="A193" s="72">
        <v>339</v>
      </c>
      <c r="B193" s="57" t="s">
        <v>2636</v>
      </c>
      <c r="C193" s="58" t="s">
        <v>1862</v>
      </c>
      <c r="D193" s="69" t="s">
        <v>104</v>
      </c>
      <c r="E193" s="58" t="s">
        <v>2599</v>
      </c>
      <c r="F193" s="69" t="s">
        <v>4549</v>
      </c>
      <c r="G193" s="69">
        <v>2001</v>
      </c>
      <c r="H193" s="70">
        <v>19</v>
      </c>
      <c r="I193" s="95">
        <v>1335</v>
      </c>
      <c r="J193" s="71">
        <v>70</v>
      </c>
      <c r="K193" s="71">
        <v>53</v>
      </c>
      <c r="L193" s="71">
        <v>14.8</v>
      </c>
      <c r="M193" s="70">
        <v>16</v>
      </c>
      <c r="N193" s="71">
        <v>79</v>
      </c>
      <c r="O193" s="71">
        <v>9</v>
      </c>
      <c r="P193" s="70">
        <v>3</v>
      </c>
      <c r="Q193" s="71">
        <v>24</v>
      </c>
      <c r="R193" s="71">
        <v>4</v>
      </c>
      <c r="S193" s="70">
        <v>0.53</v>
      </c>
      <c r="T193" s="71">
        <v>17</v>
      </c>
      <c r="U193" s="71">
        <v>29</v>
      </c>
      <c r="V193" s="77">
        <v>-12</v>
      </c>
      <c r="W193" s="77">
        <v>-0.81</v>
      </c>
      <c r="X193" s="77">
        <v>-0.35</v>
      </c>
      <c r="Y193" s="70">
        <v>13.5</v>
      </c>
      <c r="Z193" s="71">
        <v>28.4</v>
      </c>
      <c r="AA193" s="77">
        <v>-14.9</v>
      </c>
      <c r="AB193" s="77">
        <v>-1.01</v>
      </c>
      <c r="AC193" s="77">
        <v>-0.4</v>
      </c>
      <c r="AD193" s="63" t="s">
        <v>25</v>
      </c>
    </row>
    <row r="194" spans="1:30" ht="17.25" thickBot="1">
      <c r="A194" s="72">
        <v>360</v>
      </c>
      <c r="B194" s="57" t="s">
        <v>228</v>
      </c>
      <c r="C194" s="58" t="s">
        <v>1813</v>
      </c>
      <c r="D194" s="69" t="s">
        <v>104</v>
      </c>
      <c r="E194" s="58" t="s">
        <v>79</v>
      </c>
      <c r="F194" s="69" t="s">
        <v>4559</v>
      </c>
      <c r="G194" s="69">
        <v>1999</v>
      </c>
      <c r="H194" s="70">
        <v>19</v>
      </c>
      <c r="I194" s="95">
        <v>1332</v>
      </c>
      <c r="J194" s="71">
        <v>70</v>
      </c>
      <c r="K194" s="71">
        <v>52.9</v>
      </c>
      <c r="L194" s="71">
        <v>14.8</v>
      </c>
      <c r="M194" s="70">
        <v>14</v>
      </c>
      <c r="N194" s="71">
        <v>88</v>
      </c>
      <c r="O194" s="71">
        <v>12</v>
      </c>
      <c r="P194" s="70">
        <v>5</v>
      </c>
      <c r="Q194" s="71">
        <v>20</v>
      </c>
      <c r="R194" s="71">
        <v>4</v>
      </c>
      <c r="S194" s="70">
        <v>2.16</v>
      </c>
      <c r="T194" s="71">
        <v>35</v>
      </c>
      <c r="U194" s="71">
        <v>14</v>
      </c>
      <c r="V194" s="78">
        <v>21</v>
      </c>
      <c r="W194" s="78">
        <v>1.42</v>
      </c>
      <c r="X194" s="78">
        <v>0.06</v>
      </c>
      <c r="Y194" s="70">
        <v>35.200000000000003</v>
      </c>
      <c r="Z194" s="71">
        <v>18.5</v>
      </c>
      <c r="AA194" s="78">
        <v>16.7</v>
      </c>
      <c r="AB194" s="78">
        <v>1.1299999999999999</v>
      </c>
      <c r="AC194" s="78">
        <v>0.27</v>
      </c>
      <c r="AD194" s="63" t="s">
        <v>25</v>
      </c>
    </row>
    <row r="195" spans="1:30" ht="17.25" thickBot="1">
      <c r="A195" s="72">
        <v>706</v>
      </c>
      <c r="B195" s="57" t="s">
        <v>359</v>
      </c>
      <c r="C195" s="58" t="s">
        <v>1811</v>
      </c>
      <c r="D195" s="69" t="s">
        <v>103</v>
      </c>
      <c r="E195" s="58" t="s">
        <v>87</v>
      </c>
      <c r="F195" s="69" t="s">
        <v>4786</v>
      </c>
      <c r="G195" s="69">
        <v>1997</v>
      </c>
      <c r="H195" s="70">
        <v>25</v>
      </c>
      <c r="I195" s="95">
        <v>1331</v>
      </c>
      <c r="J195" s="71">
        <v>53</v>
      </c>
      <c r="K195" s="71">
        <v>52.8</v>
      </c>
      <c r="L195" s="71">
        <v>14.8</v>
      </c>
      <c r="M195" s="70">
        <v>13</v>
      </c>
      <c r="N195" s="71">
        <v>85</v>
      </c>
      <c r="O195" s="71">
        <v>10</v>
      </c>
      <c r="P195" s="70">
        <v>12</v>
      </c>
      <c r="Q195" s="71">
        <v>19</v>
      </c>
      <c r="R195" s="71">
        <v>2</v>
      </c>
      <c r="S195" s="70">
        <v>0.92</v>
      </c>
      <c r="T195" s="71">
        <v>17</v>
      </c>
      <c r="U195" s="71">
        <v>28</v>
      </c>
      <c r="V195" s="77">
        <v>-11</v>
      </c>
      <c r="W195" s="77">
        <v>-0.74</v>
      </c>
      <c r="X195" s="77">
        <v>-0.37</v>
      </c>
      <c r="Y195" s="70">
        <v>16</v>
      </c>
      <c r="Z195" s="71">
        <v>22.3</v>
      </c>
      <c r="AA195" s="77">
        <v>-6.3</v>
      </c>
      <c r="AB195" s="77">
        <v>-0.43</v>
      </c>
      <c r="AC195" s="77">
        <v>-0.4</v>
      </c>
      <c r="AD195" s="63" t="s">
        <v>25</v>
      </c>
    </row>
    <row r="196" spans="1:30" ht="17.25" thickBot="1">
      <c r="A196" s="72">
        <v>217</v>
      </c>
      <c r="B196" s="57" t="s">
        <v>176</v>
      </c>
      <c r="C196" s="58" t="s">
        <v>1811</v>
      </c>
      <c r="D196" s="69" t="s">
        <v>1809</v>
      </c>
      <c r="E196" s="58" t="s">
        <v>85</v>
      </c>
      <c r="F196" s="69" t="s">
        <v>4470</v>
      </c>
      <c r="G196" s="69">
        <v>1998</v>
      </c>
      <c r="H196" s="70">
        <v>18</v>
      </c>
      <c r="I196" s="95">
        <v>1316</v>
      </c>
      <c r="J196" s="71">
        <v>73</v>
      </c>
      <c r="K196" s="71">
        <v>52.2</v>
      </c>
      <c r="L196" s="71">
        <v>14.6</v>
      </c>
      <c r="M196" s="70">
        <v>15</v>
      </c>
      <c r="N196" s="71">
        <v>84</v>
      </c>
      <c r="O196" s="71">
        <v>10</v>
      </c>
      <c r="P196" s="70">
        <v>3</v>
      </c>
      <c r="Q196" s="71">
        <v>18</v>
      </c>
      <c r="R196" s="60">
        <v>0</v>
      </c>
      <c r="S196" s="70">
        <v>1.28</v>
      </c>
      <c r="T196" s="71">
        <v>20</v>
      </c>
      <c r="U196" s="71">
        <v>22</v>
      </c>
      <c r="V196" s="77">
        <v>-2</v>
      </c>
      <c r="W196" s="77">
        <v>-0.14000000000000001</v>
      </c>
      <c r="X196" s="78">
        <v>0.83</v>
      </c>
      <c r="Y196" s="70">
        <v>18.7</v>
      </c>
      <c r="Z196" s="71">
        <v>21.3</v>
      </c>
      <c r="AA196" s="77">
        <v>-2.6</v>
      </c>
      <c r="AB196" s="77">
        <v>-0.18</v>
      </c>
      <c r="AC196" s="78">
        <v>0.14000000000000001</v>
      </c>
      <c r="AD196" s="63" t="s">
        <v>25</v>
      </c>
    </row>
    <row r="197" spans="1:30" ht="17.25" thickBot="1">
      <c r="A197" s="72">
        <v>303</v>
      </c>
      <c r="B197" s="57" t="s">
        <v>3015</v>
      </c>
      <c r="C197" s="58" t="s">
        <v>1811</v>
      </c>
      <c r="D197" s="69" t="s">
        <v>103</v>
      </c>
      <c r="E197" s="58" t="s">
        <v>85</v>
      </c>
      <c r="F197" s="69" t="s">
        <v>4525</v>
      </c>
      <c r="G197" s="69">
        <v>1995</v>
      </c>
      <c r="H197" s="70">
        <v>21</v>
      </c>
      <c r="I197" s="95">
        <v>1313</v>
      </c>
      <c r="J197" s="71">
        <v>63</v>
      </c>
      <c r="K197" s="71">
        <v>52.1</v>
      </c>
      <c r="L197" s="71">
        <v>14.6</v>
      </c>
      <c r="M197" s="70">
        <v>15</v>
      </c>
      <c r="N197" s="71">
        <v>81</v>
      </c>
      <c r="O197" s="71">
        <v>6</v>
      </c>
      <c r="P197" s="70">
        <v>6</v>
      </c>
      <c r="Q197" s="71">
        <v>16</v>
      </c>
      <c r="R197" s="71">
        <v>1</v>
      </c>
      <c r="S197" s="70">
        <v>0.95</v>
      </c>
      <c r="T197" s="71">
        <v>15</v>
      </c>
      <c r="U197" s="71">
        <v>32</v>
      </c>
      <c r="V197" s="77">
        <v>-17</v>
      </c>
      <c r="W197" s="77">
        <v>-1.17</v>
      </c>
      <c r="X197" s="77">
        <v>-1.31</v>
      </c>
      <c r="Y197" s="70">
        <v>14.7</v>
      </c>
      <c r="Z197" s="71">
        <v>21.8</v>
      </c>
      <c r="AA197" s="77">
        <v>-7.1</v>
      </c>
      <c r="AB197" s="77">
        <v>-0.49</v>
      </c>
      <c r="AC197" s="77">
        <v>-0.5</v>
      </c>
      <c r="AD197" s="63" t="s">
        <v>25</v>
      </c>
    </row>
    <row r="198" spans="1:30" ht="17.25" thickBot="1">
      <c r="A198" s="72">
        <v>241</v>
      </c>
      <c r="B198" s="57" t="s">
        <v>186</v>
      </c>
      <c r="C198" s="58" t="s">
        <v>1850</v>
      </c>
      <c r="D198" s="69" t="s">
        <v>103</v>
      </c>
      <c r="E198" s="58" t="s">
        <v>96</v>
      </c>
      <c r="F198" s="69" t="s">
        <v>4488</v>
      </c>
      <c r="G198" s="69">
        <v>1989</v>
      </c>
      <c r="H198" s="70">
        <v>18</v>
      </c>
      <c r="I198" s="95">
        <v>1303</v>
      </c>
      <c r="J198" s="71">
        <v>72</v>
      </c>
      <c r="K198" s="71">
        <v>51.7</v>
      </c>
      <c r="L198" s="71">
        <v>14.5</v>
      </c>
      <c r="M198" s="70">
        <v>17</v>
      </c>
      <c r="N198" s="71">
        <v>74</v>
      </c>
      <c r="O198" s="71">
        <v>9</v>
      </c>
      <c r="P198" s="70">
        <v>1</v>
      </c>
      <c r="Q198" s="71">
        <v>45</v>
      </c>
      <c r="R198" s="71">
        <v>2</v>
      </c>
      <c r="S198" s="70">
        <v>1.1100000000000001</v>
      </c>
      <c r="T198" s="71">
        <v>15</v>
      </c>
      <c r="U198" s="71">
        <v>21</v>
      </c>
      <c r="V198" s="77">
        <v>-6</v>
      </c>
      <c r="W198" s="77">
        <v>-0.41</v>
      </c>
      <c r="X198" s="77">
        <v>-0.12</v>
      </c>
      <c r="Y198" s="70">
        <v>23.6</v>
      </c>
      <c r="Z198" s="71">
        <v>18.899999999999999</v>
      </c>
      <c r="AA198" s="78">
        <v>4.7</v>
      </c>
      <c r="AB198" s="78">
        <v>0.33</v>
      </c>
      <c r="AC198" s="78">
        <v>0.49</v>
      </c>
      <c r="AD198" s="63" t="s">
        <v>25</v>
      </c>
    </row>
    <row r="199" spans="1:30" ht="17.25" thickBot="1">
      <c r="A199" s="72">
        <v>422</v>
      </c>
      <c r="B199" s="57" t="s">
        <v>256</v>
      </c>
      <c r="C199" s="58" t="s">
        <v>1859</v>
      </c>
      <c r="D199" s="69" t="s">
        <v>102</v>
      </c>
      <c r="E199" s="58" t="s">
        <v>77</v>
      </c>
      <c r="F199" s="69" t="s">
        <v>4599</v>
      </c>
      <c r="G199" s="69">
        <v>1999</v>
      </c>
      <c r="H199" s="70">
        <v>15</v>
      </c>
      <c r="I199" s="95">
        <v>1286</v>
      </c>
      <c r="J199" s="71">
        <v>86</v>
      </c>
      <c r="K199" s="71">
        <v>51</v>
      </c>
      <c r="L199" s="71">
        <v>14.3</v>
      </c>
      <c r="M199" s="70">
        <v>15</v>
      </c>
      <c r="N199" s="71">
        <v>86</v>
      </c>
      <c r="O199" s="71">
        <v>13</v>
      </c>
      <c r="P199" s="59">
        <v>0</v>
      </c>
      <c r="Q199" s="60"/>
      <c r="R199" s="60">
        <v>0</v>
      </c>
      <c r="S199" s="70">
        <v>1.27</v>
      </c>
      <c r="T199" s="71">
        <v>22</v>
      </c>
      <c r="U199" s="71">
        <v>20</v>
      </c>
      <c r="V199" s="78">
        <v>2</v>
      </c>
      <c r="W199" s="78">
        <v>0.14000000000000001</v>
      </c>
      <c r="X199" s="78">
        <v>1.1599999999999999</v>
      </c>
      <c r="Y199" s="70">
        <v>25.8</v>
      </c>
      <c r="Z199" s="71">
        <v>18.5</v>
      </c>
      <c r="AA199" s="78">
        <v>7.2</v>
      </c>
      <c r="AB199" s="78">
        <v>0.51</v>
      </c>
      <c r="AC199" s="78">
        <v>0.92</v>
      </c>
      <c r="AD199" s="63" t="s">
        <v>25</v>
      </c>
    </row>
    <row r="200" spans="1:30" ht="17.25" thickBot="1">
      <c r="A200" s="72">
        <v>592</v>
      </c>
      <c r="B200" s="57" t="s">
        <v>315</v>
      </c>
      <c r="C200" s="58" t="s">
        <v>1819</v>
      </c>
      <c r="D200" s="69" t="s">
        <v>1809</v>
      </c>
      <c r="E200" s="58" t="s">
        <v>93</v>
      </c>
      <c r="F200" s="69" t="s">
        <v>4708</v>
      </c>
      <c r="G200" s="69">
        <v>1992</v>
      </c>
      <c r="H200" s="70">
        <v>21</v>
      </c>
      <c r="I200" s="95">
        <v>1273</v>
      </c>
      <c r="J200" s="71">
        <v>61</v>
      </c>
      <c r="K200" s="71">
        <v>50.5</v>
      </c>
      <c r="L200" s="71">
        <v>14.1</v>
      </c>
      <c r="M200" s="70">
        <v>15</v>
      </c>
      <c r="N200" s="71">
        <v>76</v>
      </c>
      <c r="O200" s="71">
        <v>4</v>
      </c>
      <c r="P200" s="70">
        <v>6</v>
      </c>
      <c r="Q200" s="71">
        <v>21</v>
      </c>
      <c r="R200" s="71">
        <v>7</v>
      </c>
      <c r="S200" s="70">
        <v>1.67</v>
      </c>
      <c r="T200" s="71">
        <v>26</v>
      </c>
      <c r="U200" s="71">
        <v>16</v>
      </c>
      <c r="V200" s="78">
        <v>10</v>
      </c>
      <c r="W200" s="78">
        <v>0.71</v>
      </c>
      <c r="X200" s="78">
        <v>1.57</v>
      </c>
      <c r="Y200" s="70">
        <v>20.7</v>
      </c>
      <c r="Z200" s="71">
        <v>21.7</v>
      </c>
      <c r="AA200" s="77">
        <v>-1</v>
      </c>
      <c r="AB200" s="77">
        <v>-7.0000000000000007E-2</v>
      </c>
      <c r="AC200" s="78">
        <v>0.6</v>
      </c>
      <c r="AD200" s="63" t="s">
        <v>25</v>
      </c>
    </row>
    <row r="201" spans="1:30" ht="17.25" thickBot="1">
      <c r="A201" s="72">
        <v>433</v>
      </c>
      <c r="B201" s="57" t="s">
        <v>3019</v>
      </c>
      <c r="C201" s="58" t="s">
        <v>1811</v>
      </c>
      <c r="D201" s="69" t="s">
        <v>104</v>
      </c>
      <c r="E201" s="58" t="s">
        <v>77</v>
      </c>
      <c r="F201" s="69" t="s">
        <v>4606</v>
      </c>
      <c r="G201" s="69">
        <v>1989</v>
      </c>
      <c r="H201" s="70">
        <v>16</v>
      </c>
      <c r="I201" s="95">
        <v>1272</v>
      </c>
      <c r="J201" s="71">
        <v>80</v>
      </c>
      <c r="K201" s="71">
        <v>50.5</v>
      </c>
      <c r="L201" s="71">
        <v>14.1</v>
      </c>
      <c r="M201" s="70">
        <v>15</v>
      </c>
      <c r="N201" s="71">
        <v>85</v>
      </c>
      <c r="O201" s="71">
        <v>11</v>
      </c>
      <c r="P201" s="70">
        <v>1</v>
      </c>
      <c r="Q201" s="71">
        <v>1</v>
      </c>
      <c r="R201" s="71">
        <v>2</v>
      </c>
      <c r="S201" s="70">
        <v>0.81</v>
      </c>
      <c r="T201" s="71">
        <v>16</v>
      </c>
      <c r="U201" s="71">
        <v>26</v>
      </c>
      <c r="V201" s="77">
        <v>-10</v>
      </c>
      <c r="W201" s="77">
        <v>-0.71</v>
      </c>
      <c r="X201" s="77">
        <v>-0.56000000000000005</v>
      </c>
      <c r="Y201" s="70">
        <v>18.600000000000001</v>
      </c>
      <c r="Z201" s="71">
        <v>23.8</v>
      </c>
      <c r="AA201" s="77">
        <v>-5.2</v>
      </c>
      <c r="AB201" s="77">
        <v>-0.37</v>
      </c>
      <c r="AC201" s="77">
        <v>-0.85</v>
      </c>
      <c r="AD201" s="63" t="s">
        <v>25</v>
      </c>
    </row>
    <row r="202" spans="1:30" ht="17.25" thickBot="1">
      <c r="A202" s="72">
        <v>665</v>
      </c>
      <c r="B202" s="57" t="s">
        <v>342</v>
      </c>
      <c r="C202" s="58" t="s">
        <v>1813</v>
      </c>
      <c r="D202" s="69" t="s">
        <v>104</v>
      </c>
      <c r="E202" s="58" t="s">
        <v>69</v>
      </c>
      <c r="F202" s="69" t="s">
        <v>4757</v>
      </c>
      <c r="G202" s="69">
        <v>1993</v>
      </c>
      <c r="H202" s="70">
        <v>19</v>
      </c>
      <c r="I202" s="95">
        <v>1263</v>
      </c>
      <c r="J202" s="71">
        <v>66</v>
      </c>
      <c r="K202" s="71">
        <v>50.1</v>
      </c>
      <c r="L202" s="71">
        <v>14</v>
      </c>
      <c r="M202" s="70">
        <v>14</v>
      </c>
      <c r="N202" s="71">
        <v>87</v>
      </c>
      <c r="O202" s="71">
        <v>12</v>
      </c>
      <c r="P202" s="70">
        <v>5</v>
      </c>
      <c r="Q202" s="71">
        <v>10</v>
      </c>
      <c r="R202" s="71">
        <v>4</v>
      </c>
      <c r="S202" s="70">
        <v>2</v>
      </c>
      <c r="T202" s="71">
        <v>21</v>
      </c>
      <c r="U202" s="71">
        <v>21</v>
      </c>
      <c r="V202" s="60">
        <v>0</v>
      </c>
      <c r="W202" s="60">
        <v>0</v>
      </c>
      <c r="X202" s="60">
        <v>0</v>
      </c>
      <c r="Y202" s="70">
        <v>23.5</v>
      </c>
      <c r="Z202" s="71">
        <v>24.7</v>
      </c>
      <c r="AA202" s="77">
        <v>-1.2</v>
      </c>
      <c r="AB202" s="77">
        <v>-0.08</v>
      </c>
      <c r="AC202" s="78">
        <v>0.13</v>
      </c>
      <c r="AD202" s="63" t="s">
        <v>25</v>
      </c>
    </row>
    <row r="203" spans="1:30" ht="17.25" thickBot="1">
      <c r="A203" s="72">
        <v>383</v>
      </c>
      <c r="B203" s="57" t="s">
        <v>239</v>
      </c>
      <c r="C203" s="58" t="s">
        <v>1828</v>
      </c>
      <c r="D203" s="69" t="s">
        <v>104</v>
      </c>
      <c r="E203" s="58" t="s">
        <v>69</v>
      </c>
      <c r="F203" s="69" t="s">
        <v>4577</v>
      </c>
      <c r="G203" s="69">
        <v>1994</v>
      </c>
      <c r="H203" s="70">
        <v>18</v>
      </c>
      <c r="I203" s="95">
        <v>1260</v>
      </c>
      <c r="J203" s="71">
        <v>70</v>
      </c>
      <c r="K203" s="71">
        <v>50</v>
      </c>
      <c r="L203" s="71">
        <v>14</v>
      </c>
      <c r="M203" s="70">
        <v>13</v>
      </c>
      <c r="N203" s="71">
        <v>83</v>
      </c>
      <c r="O203" s="71">
        <v>7</v>
      </c>
      <c r="P203" s="70">
        <v>5</v>
      </c>
      <c r="Q203" s="71">
        <v>37</v>
      </c>
      <c r="R203" s="71">
        <v>2</v>
      </c>
      <c r="S203" s="70">
        <v>2</v>
      </c>
      <c r="T203" s="71">
        <v>18</v>
      </c>
      <c r="U203" s="71">
        <v>16</v>
      </c>
      <c r="V203" s="78">
        <v>2</v>
      </c>
      <c r="W203" s="78">
        <v>0.14000000000000001</v>
      </c>
      <c r="X203" s="78">
        <v>0.28999999999999998</v>
      </c>
      <c r="Y203" s="70">
        <v>24.4</v>
      </c>
      <c r="Z203" s="71">
        <v>23.8</v>
      </c>
      <c r="AA203" s="78">
        <v>0.5</v>
      </c>
      <c r="AB203" s="78">
        <v>0.04</v>
      </c>
      <c r="AC203" s="78">
        <v>0.38</v>
      </c>
      <c r="AD203" s="63" t="s">
        <v>25</v>
      </c>
    </row>
    <row r="204" spans="1:30" ht="17.25" thickBot="1">
      <c r="A204" s="72">
        <v>536</v>
      </c>
      <c r="B204" s="57" t="s">
        <v>68</v>
      </c>
      <c r="C204" s="58" t="s">
        <v>1811</v>
      </c>
      <c r="D204" s="69" t="s">
        <v>111</v>
      </c>
      <c r="E204" s="58" t="s">
        <v>67</v>
      </c>
      <c r="F204" s="69" t="s">
        <v>4673</v>
      </c>
      <c r="G204" s="69">
        <v>1992</v>
      </c>
      <c r="H204" s="70">
        <v>14</v>
      </c>
      <c r="I204" s="95">
        <v>1255</v>
      </c>
      <c r="J204" s="71">
        <v>90</v>
      </c>
      <c r="K204" s="71">
        <v>49.8</v>
      </c>
      <c r="L204" s="71">
        <v>13.9</v>
      </c>
      <c r="M204" s="70">
        <v>14</v>
      </c>
      <c r="N204" s="71">
        <v>90</v>
      </c>
      <c r="O204" s="71">
        <v>13</v>
      </c>
      <c r="P204" s="59">
        <v>0</v>
      </c>
      <c r="Q204" s="60"/>
      <c r="R204" s="60">
        <v>0</v>
      </c>
      <c r="S204" s="70">
        <v>1.86</v>
      </c>
      <c r="T204" s="71">
        <v>32</v>
      </c>
      <c r="U204" s="71">
        <v>14</v>
      </c>
      <c r="V204" s="78">
        <v>18</v>
      </c>
      <c r="W204" s="78">
        <v>1.29</v>
      </c>
      <c r="X204" s="78">
        <v>1.79</v>
      </c>
      <c r="Y204" s="70">
        <v>28.1</v>
      </c>
      <c r="Z204" s="71">
        <v>14</v>
      </c>
      <c r="AA204" s="78">
        <v>14.1</v>
      </c>
      <c r="AB204" s="78">
        <v>1.01</v>
      </c>
      <c r="AC204" s="78">
        <v>1.88</v>
      </c>
      <c r="AD204" s="63" t="s">
        <v>25</v>
      </c>
    </row>
    <row r="205" spans="1:30" ht="17.25" thickBot="1">
      <c r="A205" s="72">
        <v>111</v>
      </c>
      <c r="B205" s="57" t="s">
        <v>136</v>
      </c>
      <c r="C205" s="58" t="s">
        <v>1810</v>
      </c>
      <c r="D205" s="69" t="s">
        <v>103</v>
      </c>
      <c r="E205" s="58" t="s">
        <v>75</v>
      </c>
      <c r="F205" s="69" t="s">
        <v>4390</v>
      </c>
      <c r="G205" s="69">
        <v>1991</v>
      </c>
      <c r="H205" s="70">
        <v>26</v>
      </c>
      <c r="I205" s="95">
        <v>1246</v>
      </c>
      <c r="J205" s="71">
        <v>48</v>
      </c>
      <c r="K205" s="71">
        <v>49.4</v>
      </c>
      <c r="L205" s="71">
        <v>13.8</v>
      </c>
      <c r="M205" s="70">
        <v>13</v>
      </c>
      <c r="N205" s="71">
        <v>78</v>
      </c>
      <c r="O205" s="71">
        <v>6</v>
      </c>
      <c r="P205" s="70">
        <v>13</v>
      </c>
      <c r="Q205" s="71">
        <v>18</v>
      </c>
      <c r="R205" s="71">
        <v>2</v>
      </c>
      <c r="S205" s="70">
        <v>1.31</v>
      </c>
      <c r="T205" s="71">
        <v>26</v>
      </c>
      <c r="U205" s="71">
        <v>21</v>
      </c>
      <c r="V205" s="78">
        <v>5</v>
      </c>
      <c r="W205" s="78">
        <v>0.36</v>
      </c>
      <c r="X205" s="78">
        <v>1</v>
      </c>
      <c r="Y205" s="70">
        <v>22.1</v>
      </c>
      <c r="Z205" s="71">
        <v>24.9</v>
      </c>
      <c r="AA205" s="77">
        <v>-2.9</v>
      </c>
      <c r="AB205" s="77">
        <v>-0.21</v>
      </c>
      <c r="AC205" s="78">
        <v>0.35</v>
      </c>
      <c r="AD205" s="63" t="s">
        <v>25</v>
      </c>
    </row>
    <row r="206" spans="1:30" ht="17.25" thickBot="1">
      <c r="A206" s="72">
        <v>323</v>
      </c>
      <c r="B206" s="57" t="s">
        <v>215</v>
      </c>
      <c r="C206" s="58" t="s">
        <v>1854</v>
      </c>
      <c r="D206" s="69" t="s">
        <v>102</v>
      </c>
      <c r="E206" s="58" t="s">
        <v>75</v>
      </c>
      <c r="F206" s="69" t="s">
        <v>4536</v>
      </c>
      <c r="G206" s="69">
        <v>1991</v>
      </c>
      <c r="H206" s="70">
        <v>19</v>
      </c>
      <c r="I206" s="95">
        <v>1240</v>
      </c>
      <c r="J206" s="71">
        <v>65</v>
      </c>
      <c r="K206" s="71">
        <v>49.2</v>
      </c>
      <c r="L206" s="71">
        <v>13.8</v>
      </c>
      <c r="M206" s="70">
        <v>17</v>
      </c>
      <c r="N206" s="71">
        <v>70</v>
      </c>
      <c r="O206" s="71">
        <v>4</v>
      </c>
      <c r="P206" s="70">
        <v>2</v>
      </c>
      <c r="Q206" s="71">
        <v>24</v>
      </c>
      <c r="R206" s="71">
        <v>1</v>
      </c>
      <c r="S206" s="70">
        <v>1.1599999999999999</v>
      </c>
      <c r="T206" s="71">
        <v>19</v>
      </c>
      <c r="U206" s="71">
        <v>24</v>
      </c>
      <c r="V206" s="77">
        <v>-5</v>
      </c>
      <c r="W206" s="77">
        <v>-0.36</v>
      </c>
      <c r="X206" s="77">
        <v>-0.43</v>
      </c>
      <c r="Y206" s="70">
        <v>15</v>
      </c>
      <c r="Z206" s="71">
        <v>24.5</v>
      </c>
      <c r="AA206" s="77">
        <v>-9.4</v>
      </c>
      <c r="AB206" s="77">
        <v>-0.69</v>
      </c>
      <c r="AC206" s="77">
        <v>-0.59</v>
      </c>
      <c r="AD206" s="63" t="s">
        <v>25</v>
      </c>
    </row>
    <row r="207" spans="1:30" ht="17.25" thickBot="1">
      <c r="A207" s="72">
        <v>81</v>
      </c>
      <c r="B207" s="57" t="s">
        <v>128</v>
      </c>
      <c r="C207" s="58" t="s">
        <v>1824</v>
      </c>
      <c r="D207" s="69" t="s">
        <v>103</v>
      </c>
      <c r="E207" s="58" t="s">
        <v>95</v>
      </c>
      <c r="F207" s="69" t="s">
        <v>4367</v>
      </c>
      <c r="G207" s="69">
        <v>1996</v>
      </c>
      <c r="H207" s="70">
        <v>23</v>
      </c>
      <c r="I207" s="95">
        <v>1239</v>
      </c>
      <c r="J207" s="71">
        <v>54</v>
      </c>
      <c r="K207" s="71">
        <v>49.2</v>
      </c>
      <c r="L207" s="71">
        <v>13.8</v>
      </c>
      <c r="M207" s="70">
        <v>12</v>
      </c>
      <c r="N207" s="71">
        <v>84</v>
      </c>
      <c r="O207" s="71">
        <v>6</v>
      </c>
      <c r="P207" s="70">
        <v>11</v>
      </c>
      <c r="Q207" s="71">
        <v>21</v>
      </c>
      <c r="R207" s="71">
        <v>1</v>
      </c>
      <c r="S207" s="70">
        <v>1.3</v>
      </c>
      <c r="T207" s="71">
        <v>18</v>
      </c>
      <c r="U207" s="71">
        <v>31</v>
      </c>
      <c r="V207" s="77">
        <v>-13</v>
      </c>
      <c r="W207" s="77">
        <v>-0.94</v>
      </c>
      <c r="X207" s="77">
        <v>-1.08</v>
      </c>
      <c r="Y207" s="70">
        <v>17</v>
      </c>
      <c r="Z207" s="71">
        <v>25.6</v>
      </c>
      <c r="AA207" s="77">
        <v>-8.6</v>
      </c>
      <c r="AB207" s="77">
        <v>-0.6</v>
      </c>
      <c r="AC207" s="77">
        <v>-1.05</v>
      </c>
      <c r="AD207" s="63" t="s">
        <v>25</v>
      </c>
    </row>
    <row r="208" spans="1:30" ht="17.25" thickBot="1">
      <c r="A208" s="72">
        <v>641</v>
      </c>
      <c r="B208" s="57" t="s">
        <v>2788</v>
      </c>
      <c r="C208" s="58" t="s">
        <v>1811</v>
      </c>
      <c r="D208" s="69" t="s">
        <v>104</v>
      </c>
      <c r="E208" s="58" t="s">
        <v>87</v>
      </c>
      <c r="F208" s="69" t="s">
        <v>4136</v>
      </c>
      <c r="G208" s="69">
        <v>1995</v>
      </c>
      <c r="H208" s="70">
        <v>17</v>
      </c>
      <c r="I208" s="95">
        <v>1237</v>
      </c>
      <c r="J208" s="71">
        <v>73</v>
      </c>
      <c r="K208" s="71">
        <v>49.1</v>
      </c>
      <c r="L208" s="71">
        <v>13.7</v>
      </c>
      <c r="M208" s="70">
        <v>13</v>
      </c>
      <c r="N208" s="71">
        <v>87</v>
      </c>
      <c r="O208" s="71">
        <v>10</v>
      </c>
      <c r="P208" s="70">
        <v>4</v>
      </c>
      <c r="Q208" s="71">
        <v>26</v>
      </c>
      <c r="R208" s="71">
        <v>5</v>
      </c>
      <c r="S208" s="70">
        <v>0.59</v>
      </c>
      <c r="T208" s="71">
        <v>14</v>
      </c>
      <c r="U208" s="71">
        <v>25</v>
      </c>
      <c r="V208" s="77">
        <v>-11</v>
      </c>
      <c r="W208" s="77">
        <v>-0.8</v>
      </c>
      <c r="X208" s="77">
        <v>-0.45</v>
      </c>
      <c r="Y208" s="70">
        <v>16.600000000000001</v>
      </c>
      <c r="Z208" s="71">
        <v>21.4</v>
      </c>
      <c r="AA208" s="77">
        <v>-4.8</v>
      </c>
      <c r="AB208" s="77">
        <v>-0.35</v>
      </c>
      <c r="AC208" s="77">
        <v>-0.22</v>
      </c>
      <c r="AD208" s="63" t="s">
        <v>25</v>
      </c>
    </row>
    <row r="209" spans="1:30" ht="17.25" thickBot="1">
      <c r="A209" s="72">
        <v>80</v>
      </c>
      <c r="B209" s="57" t="s">
        <v>2612</v>
      </c>
      <c r="C209" s="58" t="s">
        <v>1835</v>
      </c>
      <c r="D209" s="69" t="s">
        <v>104</v>
      </c>
      <c r="E209" s="58" t="s">
        <v>2342</v>
      </c>
      <c r="F209" s="69" t="s">
        <v>4366</v>
      </c>
      <c r="G209" s="69">
        <v>2000</v>
      </c>
      <c r="H209" s="70">
        <v>15</v>
      </c>
      <c r="I209" s="95">
        <v>1234</v>
      </c>
      <c r="J209" s="71">
        <v>82</v>
      </c>
      <c r="K209" s="71">
        <v>49</v>
      </c>
      <c r="L209" s="71">
        <v>13.7</v>
      </c>
      <c r="M209" s="70">
        <v>15</v>
      </c>
      <c r="N209" s="71">
        <v>82</v>
      </c>
      <c r="O209" s="71">
        <v>10</v>
      </c>
      <c r="P209" s="59">
        <v>0</v>
      </c>
      <c r="Q209" s="60"/>
      <c r="R209" s="60">
        <v>0</v>
      </c>
      <c r="S209" s="70">
        <v>0.73</v>
      </c>
      <c r="T209" s="71">
        <v>14</v>
      </c>
      <c r="U209" s="71">
        <v>23</v>
      </c>
      <c r="V209" s="77">
        <v>-9</v>
      </c>
      <c r="W209" s="77">
        <v>-0.66</v>
      </c>
      <c r="X209" s="78">
        <v>1.1599999999999999</v>
      </c>
      <c r="Y209" s="70">
        <v>10.7</v>
      </c>
      <c r="Z209" s="71">
        <v>20.5</v>
      </c>
      <c r="AA209" s="77">
        <v>-9.8000000000000007</v>
      </c>
      <c r="AB209" s="77">
        <v>-0.72</v>
      </c>
      <c r="AC209" s="78">
        <v>0.26</v>
      </c>
      <c r="AD209" s="63" t="s">
        <v>25</v>
      </c>
    </row>
    <row r="210" spans="1:30" ht="17.25" thickBot="1">
      <c r="A210" s="72">
        <v>487</v>
      </c>
      <c r="B210" s="57" t="s">
        <v>3039</v>
      </c>
      <c r="C210" s="58" t="s">
        <v>1813</v>
      </c>
      <c r="D210" s="69" t="s">
        <v>1809</v>
      </c>
      <c r="E210" s="58" t="s">
        <v>2342</v>
      </c>
      <c r="F210" s="69" t="s">
        <v>4643</v>
      </c>
      <c r="G210" s="69">
        <v>2004</v>
      </c>
      <c r="H210" s="70">
        <v>19</v>
      </c>
      <c r="I210" s="95">
        <v>1232</v>
      </c>
      <c r="J210" s="71">
        <v>65</v>
      </c>
      <c r="K210" s="71">
        <v>48.9</v>
      </c>
      <c r="L210" s="71">
        <v>13.7</v>
      </c>
      <c r="M210" s="70">
        <v>15</v>
      </c>
      <c r="N210" s="71">
        <v>79</v>
      </c>
      <c r="O210" s="71">
        <v>4</v>
      </c>
      <c r="P210" s="70">
        <v>4</v>
      </c>
      <c r="Q210" s="71">
        <v>10</v>
      </c>
      <c r="R210" s="71">
        <v>4</v>
      </c>
      <c r="S210" s="70">
        <v>0.37</v>
      </c>
      <c r="T210" s="71">
        <v>12</v>
      </c>
      <c r="U210" s="71">
        <v>33</v>
      </c>
      <c r="V210" s="77">
        <v>-21</v>
      </c>
      <c r="W210" s="77">
        <v>-1.53</v>
      </c>
      <c r="X210" s="77">
        <v>-0.56000000000000005</v>
      </c>
      <c r="Y210" s="70">
        <v>11.5</v>
      </c>
      <c r="Z210" s="71">
        <v>27.2</v>
      </c>
      <c r="AA210" s="77">
        <v>-15.6</v>
      </c>
      <c r="AB210" s="77">
        <v>-1.1399999999999999</v>
      </c>
      <c r="AC210" s="77">
        <v>-0.56999999999999995</v>
      </c>
      <c r="AD210" s="63" t="s">
        <v>25</v>
      </c>
    </row>
    <row r="211" spans="1:30" ht="17.25" thickBot="1">
      <c r="A211" s="72">
        <v>358</v>
      </c>
      <c r="B211" s="57" t="s">
        <v>2639</v>
      </c>
      <c r="C211" s="58" t="s">
        <v>1817</v>
      </c>
      <c r="D211" s="69" t="s">
        <v>1809</v>
      </c>
      <c r="E211" s="58" t="s">
        <v>95</v>
      </c>
      <c r="F211" s="69" t="s">
        <v>4558</v>
      </c>
      <c r="G211" s="69">
        <v>1999</v>
      </c>
      <c r="H211" s="70">
        <v>22</v>
      </c>
      <c r="I211" s="95">
        <v>1224</v>
      </c>
      <c r="J211" s="71">
        <v>56</v>
      </c>
      <c r="K211" s="71">
        <v>48.6</v>
      </c>
      <c r="L211" s="71">
        <v>13.6</v>
      </c>
      <c r="M211" s="70">
        <v>17</v>
      </c>
      <c r="N211" s="71">
        <v>65</v>
      </c>
      <c r="O211" s="60">
        <v>0</v>
      </c>
      <c r="P211" s="70">
        <v>5</v>
      </c>
      <c r="Q211" s="71">
        <v>23</v>
      </c>
      <c r="R211" s="71">
        <v>6</v>
      </c>
      <c r="S211" s="70">
        <v>1.18</v>
      </c>
      <c r="T211" s="71">
        <v>18</v>
      </c>
      <c r="U211" s="71">
        <v>15</v>
      </c>
      <c r="V211" s="78">
        <v>3</v>
      </c>
      <c r="W211" s="78">
        <v>0.22</v>
      </c>
      <c r="X211" s="78">
        <v>1.19</v>
      </c>
      <c r="Y211" s="70">
        <v>22.8</v>
      </c>
      <c r="Z211" s="71">
        <v>19.7</v>
      </c>
      <c r="AA211" s="78">
        <v>3.1</v>
      </c>
      <c r="AB211" s="78">
        <v>0.21</v>
      </c>
      <c r="AC211" s="78">
        <v>0.62</v>
      </c>
      <c r="AD211" s="63" t="s">
        <v>25</v>
      </c>
    </row>
    <row r="212" spans="1:30" ht="17.25" thickBot="1">
      <c r="A212" s="72">
        <v>599</v>
      </c>
      <c r="B212" s="57" t="s">
        <v>318</v>
      </c>
      <c r="C212" s="58" t="s">
        <v>1823</v>
      </c>
      <c r="D212" s="69" t="s">
        <v>1818</v>
      </c>
      <c r="E212" s="58" t="s">
        <v>85</v>
      </c>
      <c r="F212" s="69" t="s">
        <v>4711</v>
      </c>
      <c r="G212" s="69">
        <v>1992</v>
      </c>
      <c r="H212" s="70">
        <v>20</v>
      </c>
      <c r="I212" s="95">
        <v>1223</v>
      </c>
      <c r="J212" s="71">
        <v>61</v>
      </c>
      <c r="K212" s="71">
        <v>48.5</v>
      </c>
      <c r="L212" s="71">
        <v>13.6</v>
      </c>
      <c r="M212" s="70">
        <v>17</v>
      </c>
      <c r="N212" s="71">
        <v>70</v>
      </c>
      <c r="O212" s="71">
        <v>2</v>
      </c>
      <c r="P212" s="70">
        <v>3</v>
      </c>
      <c r="Q212" s="71">
        <v>12</v>
      </c>
      <c r="R212" s="71">
        <v>2</v>
      </c>
      <c r="S212" s="70">
        <v>1.1000000000000001</v>
      </c>
      <c r="T212" s="71">
        <v>9</v>
      </c>
      <c r="U212" s="71">
        <v>21</v>
      </c>
      <c r="V212" s="77">
        <v>-12</v>
      </c>
      <c r="W212" s="77">
        <v>-0.88</v>
      </c>
      <c r="X212" s="77">
        <v>-0.67</v>
      </c>
      <c r="Y212" s="70">
        <v>13.2</v>
      </c>
      <c r="Z212" s="71">
        <v>19.7</v>
      </c>
      <c r="AA212" s="77">
        <v>-6.4</v>
      </c>
      <c r="AB212" s="77">
        <v>-0.47</v>
      </c>
      <c r="AC212" s="77">
        <v>-0.45</v>
      </c>
      <c r="AD212" s="63" t="s">
        <v>25</v>
      </c>
    </row>
    <row r="213" spans="1:30" ht="17.25" thickBot="1">
      <c r="A213" s="72">
        <v>17</v>
      </c>
      <c r="B213" s="57" t="s">
        <v>107</v>
      </c>
      <c r="C213" s="58" t="s">
        <v>1815</v>
      </c>
      <c r="D213" s="69" t="s">
        <v>104</v>
      </c>
      <c r="E213" s="58" t="s">
        <v>77</v>
      </c>
      <c r="F213" s="69" t="s">
        <v>4194</v>
      </c>
      <c r="G213" s="69">
        <v>1998</v>
      </c>
      <c r="H213" s="70">
        <v>20</v>
      </c>
      <c r="I213" s="95">
        <v>1208</v>
      </c>
      <c r="J213" s="71">
        <v>60</v>
      </c>
      <c r="K213" s="71">
        <v>47.9</v>
      </c>
      <c r="L213" s="71">
        <v>13.4</v>
      </c>
      <c r="M213" s="70">
        <v>13</v>
      </c>
      <c r="N213" s="71">
        <v>87</v>
      </c>
      <c r="O213" s="71">
        <v>9</v>
      </c>
      <c r="P213" s="70">
        <v>7</v>
      </c>
      <c r="Q213" s="71">
        <v>11</v>
      </c>
      <c r="R213" s="71">
        <v>1</v>
      </c>
      <c r="S213" s="70">
        <v>1.1000000000000001</v>
      </c>
      <c r="T213" s="71">
        <v>19</v>
      </c>
      <c r="U213" s="71">
        <v>26</v>
      </c>
      <c r="V213" s="77">
        <v>-7</v>
      </c>
      <c r="W213" s="77">
        <v>-0.52</v>
      </c>
      <c r="X213" s="77">
        <v>-0.18</v>
      </c>
      <c r="Y213" s="70">
        <v>21.7</v>
      </c>
      <c r="Z213" s="71">
        <v>21.9</v>
      </c>
      <c r="AA213" s="77">
        <v>-0.2</v>
      </c>
      <c r="AB213" s="77">
        <v>-0.01</v>
      </c>
      <c r="AC213" s="77">
        <v>-0.13</v>
      </c>
      <c r="AD213" s="63" t="s">
        <v>25</v>
      </c>
    </row>
    <row r="214" spans="1:30" ht="17.25" thickBot="1">
      <c r="A214" s="72">
        <v>439</v>
      </c>
      <c r="B214" s="57" t="s">
        <v>3304</v>
      </c>
      <c r="C214" s="58" t="s">
        <v>1811</v>
      </c>
      <c r="D214" s="69" t="s">
        <v>103</v>
      </c>
      <c r="E214" s="58" t="s">
        <v>67</v>
      </c>
      <c r="F214" s="69" t="s">
        <v>4610</v>
      </c>
      <c r="G214" s="69">
        <v>2006</v>
      </c>
      <c r="H214" s="70">
        <v>17</v>
      </c>
      <c r="I214" s="95">
        <v>1202</v>
      </c>
      <c r="J214" s="71">
        <v>71</v>
      </c>
      <c r="K214" s="71">
        <v>47.7</v>
      </c>
      <c r="L214" s="71">
        <v>13.4</v>
      </c>
      <c r="M214" s="70">
        <v>14</v>
      </c>
      <c r="N214" s="71">
        <v>80</v>
      </c>
      <c r="O214" s="71">
        <v>6</v>
      </c>
      <c r="P214" s="70">
        <v>3</v>
      </c>
      <c r="Q214" s="71">
        <v>29</v>
      </c>
      <c r="R214" s="71">
        <v>1</v>
      </c>
      <c r="S214" s="70">
        <v>1.18</v>
      </c>
      <c r="T214" s="71">
        <v>26</v>
      </c>
      <c r="U214" s="71">
        <v>29</v>
      </c>
      <c r="V214" s="77">
        <v>-3</v>
      </c>
      <c r="W214" s="77">
        <v>-0.22</v>
      </c>
      <c r="X214" s="77">
        <v>-1.18</v>
      </c>
      <c r="Y214" s="70">
        <v>22.5</v>
      </c>
      <c r="Z214" s="71">
        <v>30.1</v>
      </c>
      <c r="AA214" s="77">
        <v>-7.6</v>
      </c>
      <c r="AB214" s="77">
        <v>-0.56999999999999995</v>
      </c>
      <c r="AC214" s="77">
        <v>-1.23</v>
      </c>
      <c r="AD214" s="63" t="s">
        <v>25</v>
      </c>
    </row>
    <row r="215" spans="1:30" ht="17.25" thickBot="1">
      <c r="A215" s="72">
        <v>185</v>
      </c>
      <c r="B215" s="57" t="s">
        <v>2878</v>
      </c>
      <c r="C215" s="58" t="s">
        <v>1843</v>
      </c>
      <c r="D215" s="69" t="s">
        <v>1818</v>
      </c>
      <c r="E215" s="58" t="s">
        <v>65</v>
      </c>
      <c r="F215" s="69" t="s">
        <v>4444</v>
      </c>
      <c r="G215" s="69">
        <v>2002</v>
      </c>
      <c r="H215" s="70">
        <v>20</v>
      </c>
      <c r="I215" s="95">
        <v>1199</v>
      </c>
      <c r="J215" s="71">
        <v>60</v>
      </c>
      <c r="K215" s="71">
        <v>47.6</v>
      </c>
      <c r="L215" s="71">
        <v>13.3</v>
      </c>
      <c r="M215" s="70">
        <v>14</v>
      </c>
      <c r="N215" s="71">
        <v>77</v>
      </c>
      <c r="O215" s="71">
        <v>5</v>
      </c>
      <c r="P215" s="70">
        <v>6</v>
      </c>
      <c r="Q215" s="71">
        <v>21</v>
      </c>
      <c r="R215" s="71">
        <v>1</v>
      </c>
      <c r="S215" s="70">
        <v>2.2000000000000002</v>
      </c>
      <c r="T215" s="71">
        <v>34</v>
      </c>
      <c r="U215" s="71">
        <v>16</v>
      </c>
      <c r="V215" s="78">
        <v>18</v>
      </c>
      <c r="W215" s="78">
        <v>1.35</v>
      </c>
      <c r="X215" s="78">
        <v>0.19</v>
      </c>
      <c r="Y215" s="70">
        <v>27.4</v>
      </c>
      <c r="Z215" s="71">
        <v>12.2</v>
      </c>
      <c r="AA215" s="78">
        <v>15.2</v>
      </c>
      <c r="AB215" s="78">
        <v>1.1399999999999999</v>
      </c>
      <c r="AC215" s="78">
        <v>0.2</v>
      </c>
      <c r="AD215" s="63" t="s">
        <v>25</v>
      </c>
    </row>
    <row r="216" spans="1:30" ht="17.25" thickBot="1">
      <c r="A216" s="72">
        <v>329</v>
      </c>
      <c r="B216" s="57" t="s">
        <v>218</v>
      </c>
      <c r="C216" s="58" t="s">
        <v>1837</v>
      </c>
      <c r="D216" s="69" t="s">
        <v>102</v>
      </c>
      <c r="E216" s="58" t="s">
        <v>71</v>
      </c>
      <c r="F216" s="69" t="s">
        <v>4541</v>
      </c>
      <c r="G216" s="69">
        <v>2001</v>
      </c>
      <c r="H216" s="70">
        <v>21</v>
      </c>
      <c r="I216" s="95">
        <v>1197</v>
      </c>
      <c r="J216" s="71">
        <v>57</v>
      </c>
      <c r="K216" s="71">
        <v>49.3</v>
      </c>
      <c r="L216" s="71">
        <v>13.3</v>
      </c>
      <c r="M216" s="70">
        <v>14</v>
      </c>
      <c r="N216" s="71">
        <v>73</v>
      </c>
      <c r="O216" s="71">
        <v>3</v>
      </c>
      <c r="P216" s="70">
        <v>7</v>
      </c>
      <c r="Q216" s="71">
        <v>24</v>
      </c>
      <c r="R216" s="60">
        <v>0</v>
      </c>
      <c r="S216" s="70">
        <v>1.76</v>
      </c>
      <c r="T216" s="71">
        <v>34</v>
      </c>
      <c r="U216" s="71">
        <v>18</v>
      </c>
      <c r="V216" s="78">
        <v>16</v>
      </c>
      <c r="W216" s="78">
        <v>1.2</v>
      </c>
      <c r="X216" s="78">
        <v>0.91</v>
      </c>
      <c r="Y216" s="70">
        <v>23.6</v>
      </c>
      <c r="Z216" s="71">
        <v>22</v>
      </c>
      <c r="AA216" s="78">
        <v>1.5</v>
      </c>
      <c r="AB216" s="78">
        <v>0.12</v>
      </c>
      <c r="AC216" s="60">
        <v>0</v>
      </c>
      <c r="AD216" s="63" t="s">
        <v>25</v>
      </c>
    </row>
    <row r="217" spans="1:30" ht="17.25" thickBot="1">
      <c r="A217" s="72">
        <v>418</v>
      </c>
      <c r="B217" s="57" t="s">
        <v>254</v>
      </c>
      <c r="C217" s="58" t="s">
        <v>1813</v>
      </c>
      <c r="D217" s="69" t="s">
        <v>102</v>
      </c>
      <c r="E217" s="58" t="s">
        <v>77</v>
      </c>
      <c r="F217" s="69" t="s">
        <v>4538</v>
      </c>
      <c r="G217" s="69">
        <v>1996</v>
      </c>
      <c r="H217" s="70">
        <v>23</v>
      </c>
      <c r="I217" s="95">
        <v>1197</v>
      </c>
      <c r="J217" s="71">
        <v>52</v>
      </c>
      <c r="K217" s="71">
        <v>47.5</v>
      </c>
      <c r="L217" s="71">
        <v>13.3</v>
      </c>
      <c r="M217" s="70">
        <v>12</v>
      </c>
      <c r="N217" s="71">
        <v>83</v>
      </c>
      <c r="O217" s="71">
        <v>5</v>
      </c>
      <c r="P217" s="70">
        <v>11</v>
      </c>
      <c r="Q217" s="71">
        <v>18</v>
      </c>
      <c r="R217" s="60">
        <v>0</v>
      </c>
      <c r="S217" s="70">
        <v>0.87</v>
      </c>
      <c r="T217" s="71">
        <v>20</v>
      </c>
      <c r="U217" s="71">
        <v>32</v>
      </c>
      <c r="V217" s="77">
        <v>-12</v>
      </c>
      <c r="W217" s="77">
        <v>-0.9</v>
      </c>
      <c r="X217" s="77">
        <v>-0.9</v>
      </c>
      <c r="Y217" s="70">
        <v>21.7</v>
      </c>
      <c r="Z217" s="71">
        <v>22.8</v>
      </c>
      <c r="AA217" s="77">
        <v>-1.1000000000000001</v>
      </c>
      <c r="AB217" s="77">
        <v>-0.08</v>
      </c>
      <c r="AC217" s="77">
        <v>-0.26</v>
      </c>
      <c r="AD217" s="63" t="s">
        <v>25</v>
      </c>
    </row>
    <row r="218" spans="1:30" ht="17.25" thickBot="1">
      <c r="A218" s="72">
        <v>134</v>
      </c>
      <c r="B218" s="57" t="s">
        <v>2617</v>
      </c>
      <c r="C218" s="58" t="s">
        <v>1817</v>
      </c>
      <c r="D218" s="69" t="s">
        <v>103</v>
      </c>
      <c r="E218" s="58" t="s">
        <v>2599</v>
      </c>
      <c r="F218" s="69" t="s">
        <v>4402</v>
      </c>
      <c r="G218" s="69">
        <v>1999</v>
      </c>
      <c r="H218" s="70">
        <v>23</v>
      </c>
      <c r="I218" s="95">
        <v>1186</v>
      </c>
      <c r="J218" s="71">
        <v>52</v>
      </c>
      <c r="K218" s="71">
        <v>47.1</v>
      </c>
      <c r="L218" s="71">
        <v>13.2</v>
      </c>
      <c r="M218" s="70">
        <v>11</v>
      </c>
      <c r="N218" s="71">
        <v>77</v>
      </c>
      <c r="O218" s="71">
        <v>1</v>
      </c>
      <c r="P218" s="70">
        <v>12</v>
      </c>
      <c r="Q218" s="71">
        <v>28</v>
      </c>
      <c r="R218" s="71">
        <v>5</v>
      </c>
      <c r="S218" s="70">
        <v>0.43</v>
      </c>
      <c r="T218" s="71">
        <v>17</v>
      </c>
      <c r="U218" s="71">
        <v>29</v>
      </c>
      <c r="V218" s="77">
        <v>-12</v>
      </c>
      <c r="W218" s="77">
        <v>-0.91</v>
      </c>
      <c r="X218" s="77">
        <v>-0.51</v>
      </c>
      <c r="Y218" s="70">
        <v>14.2</v>
      </c>
      <c r="Z218" s="71">
        <v>27.8</v>
      </c>
      <c r="AA218" s="77">
        <v>-13.6</v>
      </c>
      <c r="AB218" s="77">
        <v>-1.0900000000000001</v>
      </c>
      <c r="AC218" s="77">
        <v>-0.5</v>
      </c>
      <c r="AD218" s="63" t="s">
        <v>25</v>
      </c>
    </row>
    <row r="219" spans="1:30" ht="17.25" thickBot="1">
      <c r="A219" s="72">
        <v>120</v>
      </c>
      <c r="B219" s="57" t="s">
        <v>139</v>
      </c>
      <c r="C219" s="58" t="s">
        <v>1821</v>
      </c>
      <c r="D219" s="69" t="s">
        <v>103</v>
      </c>
      <c r="E219" s="58" t="s">
        <v>69</v>
      </c>
      <c r="F219" s="69" t="s">
        <v>4202</v>
      </c>
      <c r="G219" s="69">
        <v>1992</v>
      </c>
      <c r="H219" s="70">
        <v>15</v>
      </c>
      <c r="I219" s="95">
        <v>1177</v>
      </c>
      <c r="J219" s="71">
        <v>78</v>
      </c>
      <c r="K219" s="71">
        <v>46.7</v>
      </c>
      <c r="L219" s="71">
        <v>13.1</v>
      </c>
      <c r="M219" s="70">
        <v>15</v>
      </c>
      <c r="N219" s="71">
        <v>78</v>
      </c>
      <c r="O219" s="71">
        <v>10</v>
      </c>
      <c r="P219" s="59">
        <v>0</v>
      </c>
      <c r="Q219" s="60"/>
      <c r="R219" s="71">
        <v>1</v>
      </c>
      <c r="S219" s="70">
        <v>1.8</v>
      </c>
      <c r="T219" s="71">
        <v>18</v>
      </c>
      <c r="U219" s="71">
        <v>17</v>
      </c>
      <c r="V219" s="78">
        <v>1</v>
      </c>
      <c r="W219" s="78">
        <v>0.08</v>
      </c>
      <c r="X219" s="78">
        <v>0.14000000000000001</v>
      </c>
      <c r="Y219" s="70">
        <v>20.3</v>
      </c>
      <c r="Z219" s="71">
        <v>22.6</v>
      </c>
      <c r="AA219" s="77">
        <v>-2.2999999999999998</v>
      </c>
      <c r="AB219" s="77">
        <v>-0.17</v>
      </c>
      <c r="AC219" s="77">
        <v>-0.05</v>
      </c>
      <c r="AD219" s="63" t="s">
        <v>25</v>
      </c>
    </row>
    <row r="220" spans="1:30" ht="17.25" thickBot="1">
      <c r="A220" s="72">
        <v>195</v>
      </c>
      <c r="B220" s="57" t="s">
        <v>366</v>
      </c>
      <c r="C220" s="58" t="s">
        <v>1847</v>
      </c>
      <c r="D220" s="69" t="s">
        <v>111</v>
      </c>
      <c r="E220" s="58" t="s">
        <v>67</v>
      </c>
      <c r="F220" s="69" t="s">
        <v>4452</v>
      </c>
      <c r="G220" s="69">
        <v>1989</v>
      </c>
      <c r="H220" s="70">
        <v>14</v>
      </c>
      <c r="I220" s="95">
        <v>1175</v>
      </c>
      <c r="J220" s="71">
        <v>84</v>
      </c>
      <c r="K220" s="71">
        <v>46.6</v>
      </c>
      <c r="L220" s="71">
        <v>13.1</v>
      </c>
      <c r="M220" s="70">
        <v>13</v>
      </c>
      <c r="N220" s="71">
        <v>90</v>
      </c>
      <c r="O220" s="71">
        <v>13</v>
      </c>
      <c r="P220" s="70">
        <v>1</v>
      </c>
      <c r="Q220" s="71">
        <v>5</v>
      </c>
      <c r="R220" s="71">
        <v>13</v>
      </c>
      <c r="S220" s="70">
        <v>1.21</v>
      </c>
      <c r="T220" s="71">
        <v>26</v>
      </c>
      <c r="U220" s="71">
        <v>30</v>
      </c>
      <c r="V220" s="77">
        <v>-4</v>
      </c>
      <c r="W220" s="77">
        <v>-0.31</v>
      </c>
      <c r="X220" s="77">
        <v>-1.31</v>
      </c>
      <c r="Y220" s="70">
        <v>22.9</v>
      </c>
      <c r="Z220" s="71">
        <v>32.4</v>
      </c>
      <c r="AA220" s="77">
        <v>-9.5</v>
      </c>
      <c r="AB220" s="77">
        <v>-0.73</v>
      </c>
      <c r="AC220" s="77">
        <v>-1.49</v>
      </c>
      <c r="AD220" s="63" t="s">
        <v>25</v>
      </c>
    </row>
    <row r="221" spans="1:30" ht="17.25" thickBot="1">
      <c r="A221" s="72">
        <v>669</v>
      </c>
      <c r="B221" s="57" t="s">
        <v>2699</v>
      </c>
      <c r="C221" s="58" t="s">
        <v>1817</v>
      </c>
      <c r="D221" s="69" t="s">
        <v>111</v>
      </c>
      <c r="E221" s="58" t="s">
        <v>73</v>
      </c>
      <c r="F221" s="69" t="s">
        <v>4195</v>
      </c>
      <c r="G221" s="69">
        <v>2002</v>
      </c>
      <c r="H221" s="70">
        <v>13</v>
      </c>
      <c r="I221" s="95">
        <v>1170</v>
      </c>
      <c r="J221" s="71">
        <v>90</v>
      </c>
      <c r="K221" s="71">
        <v>46.4</v>
      </c>
      <c r="L221" s="71">
        <v>13</v>
      </c>
      <c r="M221" s="70">
        <v>13</v>
      </c>
      <c r="N221" s="71">
        <v>90</v>
      </c>
      <c r="O221" s="71">
        <v>13</v>
      </c>
      <c r="P221" s="59">
        <v>0</v>
      </c>
      <c r="Q221" s="60"/>
      <c r="R221" s="71">
        <v>15</v>
      </c>
      <c r="S221" s="70">
        <v>1.77</v>
      </c>
      <c r="T221" s="71">
        <v>26</v>
      </c>
      <c r="U221" s="71">
        <v>16</v>
      </c>
      <c r="V221" s="78">
        <v>10</v>
      </c>
      <c r="W221" s="78">
        <v>0.77</v>
      </c>
      <c r="X221" s="78">
        <v>1.04</v>
      </c>
      <c r="Y221" s="70">
        <v>19.399999999999999</v>
      </c>
      <c r="Z221" s="71">
        <v>16.399999999999999</v>
      </c>
      <c r="AA221" s="78">
        <v>3</v>
      </c>
      <c r="AB221" s="78">
        <v>0.23</v>
      </c>
      <c r="AC221" s="77">
        <v>-0.02</v>
      </c>
      <c r="AD221" s="63" t="s">
        <v>25</v>
      </c>
    </row>
    <row r="222" spans="1:30" ht="17.25" thickBot="1">
      <c r="A222" s="72">
        <v>386</v>
      </c>
      <c r="B222" s="57" t="s">
        <v>2642</v>
      </c>
      <c r="C222" s="58" t="s">
        <v>1837</v>
      </c>
      <c r="D222" s="69" t="s">
        <v>104</v>
      </c>
      <c r="E222" s="58" t="s">
        <v>2599</v>
      </c>
      <c r="F222" s="69" t="s">
        <v>4580</v>
      </c>
      <c r="G222" s="69">
        <v>1994</v>
      </c>
      <c r="H222" s="70">
        <v>14</v>
      </c>
      <c r="I222" s="95">
        <v>1169</v>
      </c>
      <c r="J222" s="71">
        <v>84</v>
      </c>
      <c r="K222" s="71">
        <v>46.4</v>
      </c>
      <c r="L222" s="71">
        <v>13</v>
      </c>
      <c r="M222" s="70">
        <v>14</v>
      </c>
      <c r="N222" s="71">
        <v>84</v>
      </c>
      <c r="O222" s="71">
        <v>10</v>
      </c>
      <c r="P222" s="59">
        <v>0</v>
      </c>
      <c r="Q222" s="60"/>
      <c r="R222" s="60">
        <v>0</v>
      </c>
      <c r="S222" s="70">
        <v>0.64</v>
      </c>
      <c r="T222" s="71">
        <v>12</v>
      </c>
      <c r="U222" s="71">
        <v>23</v>
      </c>
      <c r="V222" s="77">
        <v>-11</v>
      </c>
      <c r="W222" s="77">
        <v>-0.85</v>
      </c>
      <c r="X222" s="77">
        <v>-0.38</v>
      </c>
      <c r="Y222" s="70">
        <v>13.1</v>
      </c>
      <c r="Z222" s="71">
        <v>27.6</v>
      </c>
      <c r="AA222" s="77">
        <v>-14.5</v>
      </c>
      <c r="AB222" s="77">
        <v>-1.04</v>
      </c>
      <c r="AC222" s="77">
        <v>-0.44</v>
      </c>
      <c r="AD222" s="63" t="s">
        <v>25</v>
      </c>
    </row>
    <row r="223" spans="1:30" ht="17.25" thickBot="1">
      <c r="A223" s="72">
        <v>152</v>
      </c>
      <c r="B223" s="57" t="s">
        <v>2618</v>
      </c>
      <c r="C223" s="58" t="s">
        <v>1831</v>
      </c>
      <c r="D223" s="69" t="s">
        <v>103</v>
      </c>
      <c r="E223" s="58" t="s">
        <v>2342</v>
      </c>
      <c r="F223" s="69" t="s">
        <v>4417</v>
      </c>
      <c r="G223" s="69">
        <v>1996</v>
      </c>
      <c r="H223" s="70">
        <v>15</v>
      </c>
      <c r="I223" s="95">
        <v>1168</v>
      </c>
      <c r="J223" s="71">
        <v>78</v>
      </c>
      <c r="K223" s="71">
        <v>46.3</v>
      </c>
      <c r="L223" s="71">
        <v>13</v>
      </c>
      <c r="M223" s="70">
        <v>13</v>
      </c>
      <c r="N223" s="71">
        <v>85</v>
      </c>
      <c r="O223" s="71">
        <v>10</v>
      </c>
      <c r="P223" s="70">
        <v>2</v>
      </c>
      <c r="Q223" s="71">
        <v>30</v>
      </c>
      <c r="R223" s="71">
        <v>8</v>
      </c>
      <c r="S223" s="70">
        <v>0.4</v>
      </c>
      <c r="T223" s="71">
        <v>11</v>
      </c>
      <c r="U223" s="71">
        <v>32</v>
      </c>
      <c r="V223" s="77">
        <v>-21</v>
      </c>
      <c r="W223" s="77">
        <v>-1.62</v>
      </c>
      <c r="X223" s="77">
        <v>-0.69</v>
      </c>
      <c r="Y223" s="70">
        <v>10.9</v>
      </c>
      <c r="Z223" s="71">
        <v>24.7</v>
      </c>
      <c r="AA223" s="77">
        <v>-13.8</v>
      </c>
      <c r="AB223" s="77">
        <v>-1.06</v>
      </c>
      <c r="AC223" s="77">
        <v>-0.4</v>
      </c>
      <c r="AD223" s="63" t="s">
        <v>25</v>
      </c>
    </row>
    <row r="224" spans="1:30" ht="17.25" thickBot="1">
      <c r="A224" s="72">
        <v>116</v>
      </c>
      <c r="B224" s="57" t="s">
        <v>138</v>
      </c>
      <c r="C224" s="58" t="s">
        <v>1821</v>
      </c>
      <c r="D224" s="69" t="s">
        <v>104</v>
      </c>
      <c r="E224" s="58" t="s">
        <v>83</v>
      </c>
      <c r="F224" s="69" t="s">
        <v>4393</v>
      </c>
      <c r="G224" s="69">
        <v>1993</v>
      </c>
      <c r="H224" s="70">
        <v>18</v>
      </c>
      <c r="I224" s="95">
        <v>1166</v>
      </c>
      <c r="J224" s="71">
        <v>65</v>
      </c>
      <c r="K224" s="71">
        <v>46.3</v>
      </c>
      <c r="L224" s="71">
        <v>13</v>
      </c>
      <c r="M224" s="70">
        <v>13</v>
      </c>
      <c r="N224" s="71">
        <v>83</v>
      </c>
      <c r="O224" s="71">
        <v>11</v>
      </c>
      <c r="P224" s="70">
        <v>5</v>
      </c>
      <c r="Q224" s="71">
        <v>17</v>
      </c>
      <c r="R224" s="71">
        <v>4</v>
      </c>
      <c r="S224" s="70">
        <v>1.67</v>
      </c>
      <c r="T224" s="71">
        <v>24</v>
      </c>
      <c r="U224" s="71">
        <v>19</v>
      </c>
      <c r="V224" s="78">
        <v>5</v>
      </c>
      <c r="W224" s="78">
        <v>0.39</v>
      </c>
      <c r="X224" s="77">
        <v>-0.48</v>
      </c>
      <c r="Y224" s="70">
        <v>22.9</v>
      </c>
      <c r="Z224" s="71">
        <v>18.2</v>
      </c>
      <c r="AA224" s="78">
        <v>4.7</v>
      </c>
      <c r="AB224" s="78">
        <v>0.36</v>
      </c>
      <c r="AC224" s="77">
        <v>-7.0000000000000007E-2</v>
      </c>
      <c r="AD224" s="63" t="s">
        <v>25</v>
      </c>
    </row>
    <row r="225" spans="1:30" ht="17.25" thickBot="1">
      <c r="A225" s="72">
        <v>239</v>
      </c>
      <c r="B225" s="57" t="s">
        <v>184</v>
      </c>
      <c r="C225" s="58" t="s">
        <v>1817</v>
      </c>
      <c r="D225" s="69" t="s">
        <v>1818</v>
      </c>
      <c r="E225" s="58" t="s">
        <v>79</v>
      </c>
      <c r="F225" s="69" t="s">
        <v>4486</v>
      </c>
      <c r="G225" s="69">
        <v>1999</v>
      </c>
      <c r="H225" s="70">
        <v>26</v>
      </c>
      <c r="I225" s="95">
        <v>1163</v>
      </c>
      <c r="J225" s="71">
        <v>45</v>
      </c>
      <c r="K225" s="71">
        <v>46.2</v>
      </c>
      <c r="L225" s="71">
        <v>12.9</v>
      </c>
      <c r="M225" s="70">
        <v>12</v>
      </c>
      <c r="N225" s="71">
        <v>68</v>
      </c>
      <c r="O225" s="71">
        <v>1</v>
      </c>
      <c r="P225" s="70">
        <v>14</v>
      </c>
      <c r="Q225" s="71">
        <v>25</v>
      </c>
      <c r="R225" s="60">
        <v>0</v>
      </c>
      <c r="S225" s="70">
        <v>2.31</v>
      </c>
      <c r="T225" s="71">
        <v>35</v>
      </c>
      <c r="U225" s="71">
        <v>14</v>
      </c>
      <c r="V225" s="78">
        <v>21</v>
      </c>
      <c r="W225" s="78">
        <v>1.63</v>
      </c>
      <c r="X225" s="78">
        <v>0.43</v>
      </c>
      <c r="Y225" s="70">
        <v>30.8</v>
      </c>
      <c r="Z225" s="71">
        <v>17.3</v>
      </c>
      <c r="AA225" s="78">
        <v>13.6</v>
      </c>
      <c r="AB225" s="78">
        <v>1.05</v>
      </c>
      <c r="AC225" s="78">
        <v>0.09</v>
      </c>
      <c r="AD225" s="63" t="s">
        <v>25</v>
      </c>
    </row>
    <row r="226" spans="1:30" ht="17.25" thickBot="1">
      <c r="A226" s="72">
        <v>7</v>
      </c>
      <c r="B226" s="57" t="s">
        <v>2602</v>
      </c>
      <c r="C226" s="58" t="s">
        <v>1811</v>
      </c>
      <c r="D226" s="69" t="s">
        <v>102</v>
      </c>
      <c r="E226" s="58" t="s">
        <v>2599</v>
      </c>
      <c r="F226" s="69" t="s">
        <v>4318</v>
      </c>
      <c r="G226" s="69">
        <v>1998</v>
      </c>
      <c r="H226" s="70">
        <v>23</v>
      </c>
      <c r="I226" s="95">
        <v>1162</v>
      </c>
      <c r="J226" s="71">
        <v>51</v>
      </c>
      <c r="K226" s="71">
        <v>46.1</v>
      </c>
      <c r="L226" s="71">
        <v>12.9</v>
      </c>
      <c r="M226" s="70">
        <v>13</v>
      </c>
      <c r="N226" s="71">
        <v>76</v>
      </c>
      <c r="O226" s="71">
        <v>4</v>
      </c>
      <c r="P226" s="70">
        <v>10</v>
      </c>
      <c r="Q226" s="71">
        <v>17</v>
      </c>
      <c r="R226" s="60">
        <v>0</v>
      </c>
      <c r="S226" s="70">
        <v>0.87</v>
      </c>
      <c r="T226" s="71">
        <v>25</v>
      </c>
      <c r="U226" s="71">
        <v>28</v>
      </c>
      <c r="V226" s="77">
        <v>-3</v>
      </c>
      <c r="W226" s="77">
        <v>-0.23</v>
      </c>
      <c r="X226" s="78">
        <v>0.76</v>
      </c>
      <c r="Y226" s="70">
        <v>19.7</v>
      </c>
      <c r="Z226" s="71">
        <v>23.8</v>
      </c>
      <c r="AA226" s="77">
        <v>-4.0999999999999996</v>
      </c>
      <c r="AB226" s="77">
        <v>-0.3</v>
      </c>
      <c r="AC226" s="78">
        <v>1</v>
      </c>
      <c r="AD226" s="63" t="s">
        <v>25</v>
      </c>
    </row>
    <row r="227" spans="1:30" ht="17.25" thickBot="1">
      <c r="A227" s="72">
        <v>555</v>
      </c>
      <c r="B227" s="57" t="s">
        <v>297</v>
      </c>
      <c r="C227" s="58" t="s">
        <v>1825</v>
      </c>
      <c r="D227" s="69" t="s">
        <v>102</v>
      </c>
      <c r="E227" s="58" t="s">
        <v>75</v>
      </c>
      <c r="F227" s="69" t="s">
        <v>4685</v>
      </c>
      <c r="G227" s="69">
        <v>1993</v>
      </c>
      <c r="H227" s="70">
        <v>24</v>
      </c>
      <c r="I227" s="95">
        <v>1161</v>
      </c>
      <c r="J227" s="71">
        <v>48</v>
      </c>
      <c r="K227" s="71">
        <v>46.1</v>
      </c>
      <c r="L227" s="71">
        <v>12.9</v>
      </c>
      <c r="M227" s="70">
        <v>14</v>
      </c>
      <c r="N227" s="71">
        <v>70</v>
      </c>
      <c r="O227" s="71">
        <v>1</v>
      </c>
      <c r="P227" s="70">
        <v>10</v>
      </c>
      <c r="Q227" s="71">
        <v>18</v>
      </c>
      <c r="R227" s="71">
        <v>4</v>
      </c>
      <c r="S227" s="70">
        <v>1.21</v>
      </c>
      <c r="T227" s="71">
        <v>18</v>
      </c>
      <c r="U227" s="71">
        <v>26</v>
      </c>
      <c r="V227" s="77">
        <v>-8</v>
      </c>
      <c r="W227" s="77">
        <v>-0.62</v>
      </c>
      <c r="X227" s="77">
        <v>-0.89</v>
      </c>
      <c r="Y227" s="70">
        <v>15.4</v>
      </c>
      <c r="Z227" s="71">
        <v>24.1</v>
      </c>
      <c r="AA227" s="77">
        <v>-8.6999999999999993</v>
      </c>
      <c r="AB227" s="77">
        <v>-0.66</v>
      </c>
      <c r="AC227" s="77">
        <v>-0.51</v>
      </c>
      <c r="AD227" s="63" t="s">
        <v>25</v>
      </c>
    </row>
    <row r="228" spans="1:30" ht="17.25" thickBot="1">
      <c r="A228" s="72">
        <v>471</v>
      </c>
      <c r="B228" s="57" t="s">
        <v>275</v>
      </c>
      <c r="C228" s="58" t="s">
        <v>1850</v>
      </c>
      <c r="D228" s="69" t="s">
        <v>104</v>
      </c>
      <c r="E228" s="58" t="s">
        <v>87</v>
      </c>
      <c r="F228" s="69" t="s">
        <v>4633</v>
      </c>
      <c r="G228" s="69">
        <v>1996</v>
      </c>
      <c r="H228" s="70">
        <v>16</v>
      </c>
      <c r="I228" s="95">
        <v>1160</v>
      </c>
      <c r="J228" s="71">
        <v>73</v>
      </c>
      <c r="K228" s="71">
        <v>46</v>
      </c>
      <c r="L228" s="71">
        <v>12.9</v>
      </c>
      <c r="M228" s="70">
        <v>12</v>
      </c>
      <c r="N228" s="71">
        <v>87</v>
      </c>
      <c r="O228" s="71">
        <v>11</v>
      </c>
      <c r="P228" s="70">
        <v>4</v>
      </c>
      <c r="Q228" s="71">
        <v>29</v>
      </c>
      <c r="R228" s="71">
        <v>9</v>
      </c>
      <c r="S228" s="70">
        <v>0.88</v>
      </c>
      <c r="T228" s="71">
        <v>18</v>
      </c>
      <c r="U228" s="71">
        <v>28</v>
      </c>
      <c r="V228" s="77">
        <v>-10</v>
      </c>
      <c r="W228" s="77">
        <v>-0.78</v>
      </c>
      <c r="X228" s="77">
        <v>-0.38</v>
      </c>
      <c r="Y228" s="70">
        <v>17.3</v>
      </c>
      <c r="Z228" s="71">
        <v>22.4</v>
      </c>
      <c r="AA228" s="77">
        <v>-5.2</v>
      </c>
      <c r="AB228" s="77">
        <v>-0.4</v>
      </c>
      <c r="AC228" s="77">
        <v>-0.3</v>
      </c>
      <c r="AD228" s="63" t="s">
        <v>25</v>
      </c>
    </row>
    <row r="229" spans="1:30" ht="17.25" thickBot="1">
      <c r="A229" s="72">
        <v>397</v>
      </c>
      <c r="B229" s="57" t="s">
        <v>244</v>
      </c>
      <c r="C229" s="58" t="s">
        <v>1811</v>
      </c>
      <c r="D229" s="69" t="s">
        <v>104</v>
      </c>
      <c r="E229" s="58" t="s">
        <v>69</v>
      </c>
      <c r="F229" s="69" t="s">
        <v>4588</v>
      </c>
      <c r="G229" s="69">
        <v>1993</v>
      </c>
      <c r="H229" s="70">
        <v>16</v>
      </c>
      <c r="I229" s="95">
        <v>1158</v>
      </c>
      <c r="J229" s="71">
        <v>72</v>
      </c>
      <c r="K229" s="71">
        <v>46</v>
      </c>
      <c r="L229" s="71">
        <v>12.9</v>
      </c>
      <c r="M229" s="70">
        <v>13</v>
      </c>
      <c r="N229" s="71">
        <v>87</v>
      </c>
      <c r="O229" s="71">
        <v>12</v>
      </c>
      <c r="P229" s="70">
        <v>3</v>
      </c>
      <c r="Q229" s="71">
        <v>11</v>
      </c>
      <c r="R229" s="71">
        <v>3</v>
      </c>
      <c r="S229" s="70">
        <v>1.88</v>
      </c>
      <c r="T229" s="71">
        <v>20</v>
      </c>
      <c r="U229" s="71">
        <v>17</v>
      </c>
      <c r="V229" s="78">
        <v>3</v>
      </c>
      <c r="W229" s="78">
        <v>0.23</v>
      </c>
      <c r="X229" s="78">
        <v>0.43</v>
      </c>
      <c r="Y229" s="70">
        <v>21.1</v>
      </c>
      <c r="Z229" s="71">
        <v>23</v>
      </c>
      <c r="AA229" s="77">
        <v>-1.9</v>
      </c>
      <c r="AB229" s="77">
        <v>-0.15</v>
      </c>
      <c r="AC229" s="78">
        <v>0.01</v>
      </c>
      <c r="AD229" s="63" t="s">
        <v>25</v>
      </c>
    </row>
    <row r="230" spans="1:30" ht="17.25" thickBot="1">
      <c r="A230" s="72">
        <v>180</v>
      </c>
      <c r="B230" s="57" t="s">
        <v>163</v>
      </c>
      <c r="C230" s="58" t="s">
        <v>1813</v>
      </c>
      <c r="D230" s="69" t="s">
        <v>104</v>
      </c>
      <c r="E230" s="58" t="s">
        <v>75</v>
      </c>
      <c r="F230" s="69" t="s">
        <v>4439</v>
      </c>
      <c r="G230" s="69">
        <v>1997</v>
      </c>
      <c r="H230" s="70">
        <v>15</v>
      </c>
      <c r="I230" s="95">
        <v>1155</v>
      </c>
      <c r="J230" s="71">
        <v>77</v>
      </c>
      <c r="K230" s="71">
        <v>45.8</v>
      </c>
      <c r="L230" s="71">
        <v>12.8</v>
      </c>
      <c r="M230" s="70">
        <v>13</v>
      </c>
      <c r="N230" s="71">
        <v>87</v>
      </c>
      <c r="O230" s="71">
        <v>11</v>
      </c>
      <c r="P230" s="70">
        <v>2</v>
      </c>
      <c r="Q230" s="71">
        <v>11</v>
      </c>
      <c r="R230" s="71">
        <v>2</v>
      </c>
      <c r="S230" s="70">
        <v>1.4</v>
      </c>
      <c r="T230" s="71">
        <v>11</v>
      </c>
      <c r="U230" s="71">
        <v>21</v>
      </c>
      <c r="V230" s="77">
        <v>-10</v>
      </c>
      <c r="W230" s="77">
        <v>-0.78</v>
      </c>
      <c r="X230" s="77">
        <v>-1.17</v>
      </c>
      <c r="Y230" s="70">
        <v>14.2</v>
      </c>
      <c r="Z230" s="71">
        <v>26.3</v>
      </c>
      <c r="AA230" s="77">
        <v>-12.1</v>
      </c>
      <c r="AB230" s="77">
        <v>-0.94</v>
      </c>
      <c r="AC230" s="77">
        <v>-1.03</v>
      </c>
      <c r="AD230" s="63" t="s">
        <v>25</v>
      </c>
    </row>
    <row r="231" spans="1:30" ht="17.25" thickBot="1">
      <c r="A231" s="72">
        <v>322</v>
      </c>
      <c r="B231" s="57" t="s">
        <v>2868</v>
      </c>
      <c r="C231" s="58" t="s">
        <v>1821</v>
      </c>
      <c r="D231" s="69" t="s">
        <v>102</v>
      </c>
      <c r="E231" s="58" t="s">
        <v>63</v>
      </c>
      <c r="F231" s="69" t="s">
        <v>4535</v>
      </c>
      <c r="G231" s="69">
        <v>1997</v>
      </c>
      <c r="H231" s="70">
        <v>19</v>
      </c>
      <c r="I231" s="95">
        <v>1141</v>
      </c>
      <c r="J231" s="71">
        <v>60</v>
      </c>
      <c r="K231" s="71">
        <v>45.3</v>
      </c>
      <c r="L231" s="71">
        <v>12.7</v>
      </c>
      <c r="M231" s="70">
        <v>13</v>
      </c>
      <c r="N231" s="71">
        <v>79</v>
      </c>
      <c r="O231" s="71">
        <v>4</v>
      </c>
      <c r="P231" s="70">
        <v>6</v>
      </c>
      <c r="Q231" s="71">
        <v>19</v>
      </c>
      <c r="R231" s="71">
        <v>1</v>
      </c>
      <c r="S231" s="70">
        <v>2.11</v>
      </c>
      <c r="T231" s="71">
        <v>24</v>
      </c>
      <c r="U231" s="71">
        <v>11</v>
      </c>
      <c r="V231" s="78">
        <v>13</v>
      </c>
      <c r="W231" s="78">
        <v>1.03</v>
      </c>
      <c r="X231" s="77">
        <v>-1.1299999999999999</v>
      </c>
      <c r="Y231" s="70">
        <v>23.8</v>
      </c>
      <c r="Z231" s="71">
        <v>9.6999999999999993</v>
      </c>
      <c r="AA231" s="78">
        <v>14</v>
      </c>
      <c r="AB231" s="78">
        <v>1.1100000000000001</v>
      </c>
      <c r="AC231" s="77">
        <v>-0.41</v>
      </c>
      <c r="AD231" s="63" t="s">
        <v>25</v>
      </c>
    </row>
    <row r="232" spans="1:30" ht="17.25" thickBot="1">
      <c r="A232" s="72">
        <v>552</v>
      </c>
      <c r="B232" s="57" t="s">
        <v>296</v>
      </c>
      <c r="C232" s="58" t="s">
        <v>1811</v>
      </c>
      <c r="D232" s="69" t="s">
        <v>103</v>
      </c>
      <c r="E232" s="58" t="s">
        <v>75</v>
      </c>
      <c r="F232" s="69" t="s">
        <v>4683</v>
      </c>
      <c r="G232" s="69">
        <v>1995</v>
      </c>
      <c r="H232" s="70">
        <v>22</v>
      </c>
      <c r="I232" s="95">
        <v>1137</v>
      </c>
      <c r="J232" s="71">
        <v>52</v>
      </c>
      <c r="K232" s="71">
        <v>45.1</v>
      </c>
      <c r="L232" s="71">
        <v>12.6</v>
      </c>
      <c r="M232" s="70">
        <v>13</v>
      </c>
      <c r="N232" s="71">
        <v>78</v>
      </c>
      <c r="O232" s="71">
        <v>6</v>
      </c>
      <c r="P232" s="70">
        <v>9</v>
      </c>
      <c r="Q232" s="71">
        <v>14</v>
      </c>
      <c r="R232" s="71">
        <v>6</v>
      </c>
      <c r="S232" s="70">
        <v>1.41</v>
      </c>
      <c r="T232" s="71">
        <v>17</v>
      </c>
      <c r="U232" s="71">
        <v>21</v>
      </c>
      <c r="V232" s="77">
        <v>-4</v>
      </c>
      <c r="W232" s="77">
        <v>-0.32</v>
      </c>
      <c r="X232" s="77">
        <v>-0.32</v>
      </c>
      <c r="Y232" s="70">
        <v>16.3</v>
      </c>
      <c r="Z232" s="71">
        <v>21.6</v>
      </c>
      <c r="AA232" s="77">
        <v>-5.3</v>
      </c>
      <c r="AB232" s="77">
        <v>-0.42</v>
      </c>
      <c r="AC232" s="77">
        <v>-0.06</v>
      </c>
      <c r="AD232" s="63" t="s">
        <v>25</v>
      </c>
    </row>
    <row r="233" spans="1:30" ht="17.25" thickBot="1">
      <c r="A233" s="72">
        <v>326</v>
      </c>
      <c r="B233" s="57" t="s">
        <v>216</v>
      </c>
      <c r="C233" s="58" t="s">
        <v>1821</v>
      </c>
      <c r="D233" s="69" t="s">
        <v>1809</v>
      </c>
      <c r="E233" s="58" t="s">
        <v>67</v>
      </c>
      <c r="F233" s="69" t="s">
        <v>4538</v>
      </c>
      <c r="G233" s="69">
        <v>1996</v>
      </c>
      <c r="H233" s="70">
        <v>16</v>
      </c>
      <c r="I233" s="95">
        <v>1133</v>
      </c>
      <c r="J233" s="71">
        <v>71</v>
      </c>
      <c r="K233" s="71">
        <v>45</v>
      </c>
      <c r="L233" s="71">
        <v>12.6</v>
      </c>
      <c r="M233" s="70">
        <v>14</v>
      </c>
      <c r="N233" s="71">
        <v>79</v>
      </c>
      <c r="O233" s="71">
        <v>8</v>
      </c>
      <c r="P233" s="70">
        <v>2</v>
      </c>
      <c r="Q233" s="71">
        <v>12</v>
      </c>
      <c r="R233" s="60">
        <v>0</v>
      </c>
      <c r="S233" s="70">
        <v>1.38</v>
      </c>
      <c r="T233" s="71">
        <v>21</v>
      </c>
      <c r="U233" s="71">
        <v>19</v>
      </c>
      <c r="V233" s="78">
        <v>2</v>
      </c>
      <c r="W233" s="78">
        <v>0.16</v>
      </c>
      <c r="X233" s="77">
        <v>-0.43</v>
      </c>
      <c r="Y233" s="70">
        <v>21.5</v>
      </c>
      <c r="Z233" s="71">
        <v>22.8</v>
      </c>
      <c r="AA233" s="77">
        <v>-1.3</v>
      </c>
      <c r="AB233" s="77">
        <v>-0.1</v>
      </c>
      <c r="AC233" s="77">
        <v>-0.32</v>
      </c>
      <c r="AD233" s="63" t="s">
        <v>25</v>
      </c>
    </row>
    <row r="234" spans="1:30" ht="17.25" thickBot="1">
      <c r="A234" s="72">
        <v>667</v>
      </c>
      <c r="B234" s="57" t="s">
        <v>343</v>
      </c>
      <c r="C234" s="58" t="s">
        <v>1817</v>
      </c>
      <c r="D234" s="69" t="s">
        <v>104</v>
      </c>
      <c r="E234" s="58" t="s">
        <v>73</v>
      </c>
      <c r="F234" s="69" t="s">
        <v>4759</v>
      </c>
      <c r="G234" s="69">
        <v>1992</v>
      </c>
      <c r="H234" s="70">
        <v>20</v>
      </c>
      <c r="I234" s="95">
        <v>1132</v>
      </c>
      <c r="J234" s="71">
        <v>57</v>
      </c>
      <c r="K234" s="71">
        <v>44.9</v>
      </c>
      <c r="L234" s="71">
        <v>12.6</v>
      </c>
      <c r="M234" s="70">
        <v>11</v>
      </c>
      <c r="N234" s="71">
        <v>84</v>
      </c>
      <c r="O234" s="71">
        <v>10</v>
      </c>
      <c r="P234" s="70">
        <v>9</v>
      </c>
      <c r="Q234" s="71">
        <v>23</v>
      </c>
      <c r="R234" s="71">
        <v>1</v>
      </c>
      <c r="S234" s="70">
        <v>1.45</v>
      </c>
      <c r="T234" s="71">
        <v>24</v>
      </c>
      <c r="U234" s="71">
        <v>25</v>
      </c>
      <c r="V234" s="77">
        <v>-1</v>
      </c>
      <c r="W234" s="77">
        <v>-0.08</v>
      </c>
      <c r="X234" s="77">
        <v>-0.53</v>
      </c>
      <c r="Y234" s="70">
        <v>18.2</v>
      </c>
      <c r="Z234" s="71">
        <v>18.600000000000001</v>
      </c>
      <c r="AA234" s="77">
        <v>-0.4</v>
      </c>
      <c r="AB234" s="77">
        <v>-0.03</v>
      </c>
      <c r="AC234" s="77">
        <v>-0.5</v>
      </c>
      <c r="AD234" s="63" t="s">
        <v>25</v>
      </c>
    </row>
    <row r="235" spans="1:30" ht="17.25" thickBot="1">
      <c r="A235" s="72">
        <v>464</v>
      </c>
      <c r="B235" s="57" t="s">
        <v>373</v>
      </c>
      <c r="C235" s="58" t="s">
        <v>1867</v>
      </c>
      <c r="D235" s="69" t="s">
        <v>103</v>
      </c>
      <c r="E235" s="58" t="s">
        <v>2599</v>
      </c>
      <c r="F235" s="69" t="s">
        <v>4630</v>
      </c>
      <c r="G235" s="69">
        <v>1994</v>
      </c>
      <c r="H235" s="70">
        <v>13</v>
      </c>
      <c r="I235" s="95">
        <v>1130</v>
      </c>
      <c r="J235" s="71">
        <v>87</v>
      </c>
      <c r="K235" s="71">
        <v>44.8</v>
      </c>
      <c r="L235" s="71">
        <v>12.6</v>
      </c>
      <c r="M235" s="70">
        <v>13</v>
      </c>
      <c r="N235" s="71">
        <v>87</v>
      </c>
      <c r="O235" s="71">
        <v>10</v>
      </c>
      <c r="P235" s="59">
        <v>0</v>
      </c>
      <c r="Q235" s="60"/>
      <c r="R235" s="60">
        <v>0</v>
      </c>
      <c r="S235" s="70">
        <v>0.46</v>
      </c>
      <c r="T235" s="71">
        <v>10</v>
      </c>
      <c r="U235" s="71">
        <v>24</v>
      </c>
      <c r="V235" s="77">
        <v>-14</v>
      </c>
      <c r="W235" s="77">
        <v>-1.1200000000000001</v>
      </c>
      <c r="X235" s="77">
        <v>-0.86</v>
      </c>
      <c r="Y235" s="70">
        <v>12.8</v>
      </c>
      <c r="Z235" s="71">
        <v>25.7</v>
      </c>
      <c r="AA235" s="77">
        <v>-12.9</v>
      </c>
      <c r="AB235" s="77">
        <v>-1.02</v>
      </c>
      <c r="AC235" s="77">
        <v>-0.37</v>
      </c>
      <c r="AD235" s="63" t="s">
        <v>25</v>
      </c>
    </row>
    <row r="236" spans="1:30" ht="17.25" thickBot="1">
      <c r="A236" s="72">
        <v>232</v>
      </c>
      <c r="B236" s="57" t="s">
        <v>2628</v>
      </c>
      <c r="C236" s="58" t="s">
        <v>2629</v>
      </c>
      <c r="D236" s="69" t="s">
        <v>102</v>
      </c>
      <c r="E236" s="58" t="s">
        <v>2342</v>
      </c>
      <c r="F236" s="69" t="s">
        <v>4483</v>
      </c>
      <c r="G236" s="69">
        <v>2000</v>
      </c>
      <c r="H236" s="70">
        <v>14</v>
      </c>
      <c r="I236" s="95">
        <v>1128</v>
      </c>
      <c r="J236" s="71">
        <v>81</v>
      </c>
      <c r="K236" s="71">
        <v>44.8</v>
      </c>
      <c r="L236" s="71">
        <v>12.5</v>
      </c>
      <c r="M236" s="70">
        <v>13</v>
      </c>
      <c r="N236" s="71">
        <v>83</v>
      </c>
      <c r="O236" s="71">
        <v>6</v>
      </c>
      <c r="P236" s="70">
        <v>1</v>
      </c>
      <c r="Q236" s="71">
        <v>45</v>
      </c>
      <c r="R236" s="60">
        <v>0</v>
      </c>
      <c r="S236" s="70">
        <v>0.64</v>
      </c>
      <c r="T236" s="71">
        <v>12</v>
      </c>
      <c r="U236" s="71">
        <v>29</v>
      </c>
      <c r="V236" s="77">
        <v>-17</v>
      </c>
      <c r="W236" s="77">
        <v>-1.36</v>
      </c>
      <c r="X236" s="77">
        <v>-0.19</v>
      </c>
      <c r="Y236" s="70">
        <v>11</v>
      </c>
      <c r="Z236" s="71">
        <v>23.1</v>
      </c>
      <c r="AA236" s="77">
        <v>-12</v>
      </c>
      <c r="AB236" s="77">
        <v>-0.96</v>
      </c>
      <c r="AC236" s="77">
        <v>-0.2</v>
      </c>
      <c r="AD236" s="63" t="s">
        <v>25</v>
      </c>
    </row>
    <row r="237" spans="1:30" ht="17.25" thickBot="1">
      <c r="A237" s="72">
        <v>159</v>
      </c>
      <c r="B237" s="57" t="s">
        <v>156</v>
      </c>
      <c r="C237" s="58" t="s">
        <v>1821</v>
      </c>
      <c r="D237" s="69" t="s">
        <v>1809</v>
      </c>
      <c r="E237" s="58" t="s">
        <v>87</v>
      </c>
      <c r="F237" s="69" t="s">
        <v>4422</v>
      </c>
      <c r="G237" s="69">
        <v>2001</v>
      </c>
      <c r="H237" s="70">
        <v>21</v>
      </c>
      <c r="I237" s="95">
        <v>1123</v>
      </c>
      <c r="J237" s="71">
        <v>53</v>
      </c>
      <c r="K237" s="71">
        <v>44.6</v>
      </c>
      <c r="L237" s="71">
        <v>12.5</v>
      </c>
      <c r="M237" s="70">
        <v>12</v>
      </c>
      <c r="N237" s="71">
        <v>78</v>
      </c>
      <c r="O237" s="71">
        <v>4</v>
      </c>
      <c r="P237" s="70">
        <v>9</v>
      </c>
      <c r="Q237" s="71">
        <v>20</v>
      </c>
      <c r="R237" s="60">
        <v>0</v>
      </c>
      <c r="S237" s="70">
        <v>0.95</v>
      </c>
      <c r="T237" s="71">
        <v>18</v>
      </c>
      <c r="U237" s="71">
        <v>27</v>
      </c>
      <c r="V237" s="77">
        <v>-9</v>
      </c>
      <c r="W237" s="77">
        <v>-0.72</v>
      </c>
      <c r="X237" s="77">
        <v>-0.27</v>
      </c>
      <c r="Y237" s="70">
        <v>18.2</v>
      </c>
      <c r="Z237" s="71">
        <v>18.399999999999999</v>
      </c>
      <c r="AA237" s="77">
        <v>-0.2</v>
      </c>
      <c r="AB237" s="77">
        <v>-0.01</v>
      </c>
      <c r="AC237" s="78">
        <v>0.41</v>
      </c>
      <c r="AD237" s="63" t="s">
        <v>25</v>
      </c>
    </row>
    <row r="238" spans="1:30" ht="17.25" thickBot="1">
      <c r="A238" s="72">
        <v>398</v>
      </c>
      <c r="B238" s="57" t="s">
        <v>3280</v>
      </c>
      <c r="C238" s="58" t="s">
        <v>1811</v>
      </c>
      <c r="D238" s="69" t="s">
        <v>103</v>
      </c>
      <c r="E238" s="58" t="s">
        <v>69</v>
      </c>
      <c r="F238" s="69" t="s">
        <v>4589</v>
      </c>
      <c r="G238" s="69">
        <v>2005</v>
      </c>
      <c r="H238" s="70">
        <v>14</v>
      </c>
      <c r="I238" s="95">
        <v>1106</v>
      </c>
      <c r="J238" s="71">
        <v>79</v>
      </c>
      <c r="K238" s="71">
        <v>43.9</v>
      </c>
      <c r="L238" s="71">
        <v>12.3</v>
      </c>
      <c r="M238" s="70">
        <v>14</v>
      </c>
      <c r="N238" s="71">
        <v>79</v>
      </c>
      <c r="O238" s="71">
        <v>4</v>
      </c>
      <c r="P238" s="59">
        <v>0</v>
      </c>
      <c r="Q238" s="60"/>
      <c r="R238" s="71">
        <v>5</v>
      </c>
      <c r="S238" s="70">
        <v>1.64</v>
      </c>
      <c r="T238" s="71">
        <v>19</v>
      </c>
      <c r="U238" s="71">
        <v>15</v>
      </c>
      <c r="V238" s="78">
        <v>4</v>
      </c>
      <c r="W238" s="78">
        <v>0.33</v>
      </c>
      <c r="X238" s="78">
        <v>0.57999999999999996</v>
      </c>
      <c r="Y238" s="70">
        <v>16.899999999999999</v>
      </c>
      <c r="Z238" s="71">
        <v>23.1</v>
      </c>
      <c r="AA238" s="77">
        <v>-6.2</v>
      </c>
      <c r="AB238" s="77">
        <v>-0.5</v>
      </c>
      <c r="AC238" s="77">
        <v>-0.63</v>
      </c>
      <c r="AD238" s="63" t="s">
        <v>25</v>
      </c>
    </row>
    <row r="239" spans="1:30" ht="17.25" thickBot="1">
      <c r="A239" s="72">
        <v>212</v>
      </c>
      <c r="B239" s="57" t="s">
        <v>2767</v>
      </c>
      <c r="C239" s="58" t="s">
        <v>1860</v>
      </c>
      <c r="D239" s="69" t="s">
        <v>103</v>
      </c>
      <c r="E239" s="58" t="s">
        <v>79</v>
      </c>
      <c r="F239" s="69" t="s">
        <v>4465</v>
      </c>
      <c r="G239" s="69">
        <v>1993</v>
      </c>
      <c r="H239" s="70">
        <v>20</v>
      </c>
      <c r="I239" s="95">
        <v>1094</v>
      </c>
      <c r="J239" s="71">
        <v>55</v>
      </c>
      <c r="K239" s="71">
        <v>43.4</v>
      </c>
      <c r="L239" s="71">
        <v>12.2</v>
      </c>
      <c r="M239" s="70">
        <v>12</v>
      </c>
      <c r="N239" s="71">
        <v>82</v>
      </c>
      <c r="O239" s="71">
        <v>8</v>
      </c>
      <c r="P239" s="70">
        <v>8</v>
      </c>
      <c r="Q239" s="71">
        <v>14</v>
      </c>
      <c r="R239" s="71">
        <v>4</v>
      </c>
      <c r="S239" s="70">
        <v>2.4500000000000002</v>
      </c>
      <c r="T239" s="71">
        <v>25</v>
      </c>
      <c r="U239" s="71">
        <v>8</v>
      </c>
      <c r="V239" s="78">
        <v>17</v>
      </c>
      <c r="W239" s="78">
        <v>1.4</v>
      </c>
      <c r="X239" s="78">
        <v>0.01</v>
      </c>
      <c r="Y239" s="70">
        <v>28.6</v>
      </c>
      <c r="Z239" s="71">
        <v>15.2</v>
      </c>
      <c r="AA239" s="78">
        <v>13.3</v>
      </c>
      <c r="AB239" s="78">
        <v>1.0900000000000001</v>
      </c>
      <c r="AC239" s="78">
        <v>0.16</v>
      </c>
      <c r="AD239" s="63" t="s">
        <v>25</v>
      </c>
    </row>
    <row r="240" spans="1:30" ht="17.25" thickBot="1">
      <c r="A240" s="72">
        <v>216</v>
      </c>
      <c r="B240" s="57" t="s">
        <v>3014</v>
      </c>
      <c r="C240" s="58" t="s">
        <v>1849</v>
      </c>
      <c r="D240" s="69" t="s">
        <v>104</v>
      </c>
      <c r="E240" s="58" t="s">
        <v>69</v>
      </c>
      <c r="F240" s="69" t="s">
        <v>4469</v>
      </c>
      <c r="G240" s="69">
        <v>1988</v>
      </c>
      <c r="H240" s="70">
        <v>18</v>
      </c>
      <c r="I240" s="95">
        <v>1086</v>
      </c>
      <c r="J240" s="71">
        <v>60</v>
      </c>
      <c r="K240" s="71">
        <v>43.1</v>
      </c>
      <c r="L240" s="71">
        <v>12.1</v>
      </c>
      <c r="M240" s="70">
        <v>12</v>
      </c>
      <c r="N240" s="71">
        <v>85</v>
      </c>
      <c r="O240" s="71">
        <v>7</v>
      </c>
      <c r="P240" s="70">
        <v>6</v>
      </c>
      <c r="Q240" s="71">
        <v>11</v>
      </c>
      <c r="R240" s="71">
        <v>3</v>
      </c>
      <c r="S240" s="70">
        <v>1.78</v>
      </c>
      <c r="T240" s="71">
        <v>16</v>
      </c>
      <c r="U240" s="71">
        <v>17</v>
      </c>
      <c r="V240" s="77">
        <v>-1</v>
      </c>
      <c r="W240" s="77">
        <v>-0.08</v>
      </c>
      <c r="X240" s="77">
        <v>-0.15</v>
      </c>
      <c r="Y240" s="70">
        <v>14.5</v>
      </c>
      <c r="Z240" s="71">
        <v>21.8</v>
      </c>
      <c r="AA240" s="77">
        <v>-7.3</v>
      </c>
      <c r="AB240" s="77">
        <v>-0.61</v>
      </c>
      <c r="AC240" s="77">
        <v>-0.8</v>
      </c>
      <c r="AD240" s="63" t="s">
        <v>25</v>
      </c>
    </row>
    <row r="241" spans="1:30" ht="17.25" thickBot="1">
      <c r="A241" s="72">
        <v>1</v>
      </c>
      <c r="B241" s="57" t="s">
        <v>2600</v>
      </c>
      <c r="C241" s="58" t="s">
        <v>1811</v>
      </c>
      <c r="D241" s="69" t="s">
        <v>104</v>
      </c>
      <c r="E241" s="58" t="s">
        <v>95</v>
      </c>
      <c r="F241" s="69" t="s">
        <v>4313</v>
      </c>
      <c r="G241" s="69">
        <v>2000</v>
      </c>
      <c r="H241" s="70">
        <v>14</v>
      </c>
      <c r="I241" s="95">
        <v>1085</v>
      </c>
      <c r="J241" s="71">
        <v>78</v>
      </c>
      <c r="K241" s="71">
        <v>43.1</v>
      </c>
      <c r="L241" s="71">
        <v>12.1</v>
      </c>
      <c r="M241" s="70">
        <v>12</v>
      </c>
      <c r="N241" s="71">
        <v>86</v>
      </c>
      <c r="O241" s="71">
        <v>9</v>
      </c>
      <c r="P241" s="70">
        <v>2</v>
      </c>
      <c r="Q241" s="71">
        <v>25</v>
      </c>
      <c r="R241" s="71">
        <v>1</v>
      </c>
      <c r="S241" s="70">
        <v>0.64</v>
      </c>
      <c r="T241" s="71">
        <v>10</v>
      </c>
      <c r="U241" s="71">
        <v>29</v>
      </c>
      <c r="V241" s="77">
        <v>-19</v>
      </c>
      <c r="W241" s="77">
        <v>-1.58</v>
      </c>
      <c r="X241" s="77">
        <v>-2.08</v>
      </c>
      <c r="Y241" s="70">
        <v>11.8</v>
      </c>
      <c r="Z241" s="71">
        <v>24.3</v>
      </c>
      <c r="AA241" s="77">
        <v>-12.5</v>
      </c>
      <c r="AB241" s="77">
        <v>-1.04</v>
      </c>
      <c r="AC241" s="77">
        <v>-1.67</v>
      </c>
      <c r="AD241" s="63" t="s">
        <v>25</v>
      </c>
    </row>
    <row r="242" spans="1:30" ht="17.25" thickBot="1">
      <c r="A242" s="72">
        <v>5</v>
      </c>
      <c r="B242" s="57" t="s">
        <v>2861</v>
      </c>
      <c r="C242" s="58" t="s">
        <v>1811</v>
      </c>
      <c r="D242" s="69" t="s">
        <v>104</v>
      </c>
      <c r="E242" s="58" t="s">
        <v>75</v>
      </c>
      <c r="F242" s="69" t="s">
        <v>4317</v>
      </c>
      <c r="G242" s="69">
        <v>1997</v>
      </c>
      <c r="H242" s="70">
        <v>14</v>
      </c>
      <c r="I242" s="95">
        <v>1083</v>
      </c>
      <c r="J242" s="71">
        <v>77</v>
      </c>
      <c r="K242" s="71">
        <v>43</v>
      </c>
      <c r="L242" s="71">
        <v>12</v>
      </c>
      <c r="M242" s="70">
        <v>12</v>
      </c>
      <c r="N242" s="71">
        <v>90</v>
      </c>
      <c r="O242" s="71">
        <v>12</v>
      </c>
      <c r="P242" s="70">
        <v>2</v>
      </c>
      <c r="Q242" s="71">
        <v>2</v>
      </c>
      <c r="R242" s="71">
        <v>2</v>
      </c>
      <c r="S242" s="70">
        <v>1.5</v>
      </c>
      <c r="T242" s="71">
        <v>20</v>
      </c>
      <c r="U242" s="71">
        <v>15</v>
      </c>
      <c r="V242" s="78">
        <v>5</v>
      </c>
      <c r="W242" s="78">
        <v>0.42</v>
      </c>
      <c r="X242" s="78">
        <v>0.98</v>
      </c>
      <c r="Y242" s="70">
        <v>17.2</v>
      </c>
      <c r="Z242" s="71">
        <v>19.3</v>
      </c>
      <c r="AA242" s="77">
        <v>-2.1</v>
      </c>
      <c r="AB242" s="77">
        <v>-0.17</v>
      </c>
      <c r="AC242" s="78">
        <v>0.38</v>
      </c>
      <c r="AD242" s="63" t="s">
        <v>25</v>
      </c>
    </row>
    <row r="243" spans="1:30" ht="17.25" thickBot="1">
      <c r="A243" s="72">
        <v>501</v>
      </c>
      <c r="B243" s="57" t="s">
        <v>2785</v>
      </c>
      <c r="C243" s="58" t="s">
        <v>1826</v>
      </c>
      <c r="D243" s="69" t="s">
        <v>103</v>
      </c>
      <c r="E243" s="58" t="s">
        <v>77</v>
      </c>
      <c r="F243" s="69" t="s">
        <v>4654</v>
      </c>
      <c r="G243" s="69">
        <v>1998</v>
      </c>
      <c r="H243" s="70">
        <v>21</v>
      </c>
      <c r="I243" s="95">
        <v>1083</v>
      </c>
      <c r="J243" s="71">
        <v>52</v>
      </c>
      <c r="K243" s="71">
        <v>43</v>
      </c>
      <c r="L243" s="71">
        <v>12</v>
      </c>
      <c r="M243" s="70">
        <v>10</v>
      </c>
      <c r="N243" s="71">
        <v>80</v>
      </c>
      <c r="O243" s="71">
        <v>3</v>
      </c>
      <c r="P243" s="70">
        <v>11</v>
      </c>
      <c r="Q243" s="71">
        <v>26</v>
      </c>
      <c r="R243" s="71">
        <v>1</v>
      </c>
      <c r="S243" s="70">
        <v>0.76</v>
      </c>
      <c r="T243" s="71">
        <v>16</v>
      </c>
      <c r="U243" s="71">
        <v>26</v>
      </c>
      <c r="V243" s="77">
        <v>-10</v>
      </c>
      <c r="W243" s="77">
        <v>-0.83</v>
      </c>
      <c r="X243" s="77">
        <v>-0.71</v>
      </c>
      <c r="Y243" s="70">
        <v>22</v>
      </c>
      <c r="Z243" s="71">
        <v>18.7</v>
      </c>
      <c r="AA243" s="78">
        <v>3.3</v>
      </c>
      <c r="AB243" s="78">
        <v>0.27</v>
      </c>
      <c r="AC243" s="78">
        <v>0.38</v>
      </c>
      <c r="AD243" s="63" t="s">
        <v>25</v>
      </c>
    </row>
    <row r="244" spans="1:30" ht="17.25" thickBot="1">
      <c r="A244" s="72">
        <v>302</v>
      </c>
      <c r="B244" s="57" t="s">
        <v>3128</v>
      </c>
      <c r="C244" s="58" t="s">
        <v>1811</v>
      </c>
      <c r="D244" s="69" t="s">
        <v>1818</v>
      </c>
      <c r="E244" s="58" t="s">
        <v>87</v>
      </c>
      <c r="F244" s="69" t="s">
        <v>4524</v>
      </c>
      <c r="G244" s="69">
        <v>2000</v>
      </c>
      <c r="H244" s="70">
        <v>19</v>
      </c>
      <c r="I244" s="95">
        <v>1069</v>
      </c>
      <c r="J244" s="71">
        <v>56</v>
      </c>
      <c r="K244" s="71">
        <v>42.4</v>
      </c>
      <c r="L244" s="71">
        <v>11.9</v>
      </c>
      <c r="M244" s="70">
        <v>11</v>
      </c>
      <c r="N244" s="71">
        <v>79</v>
      </c>
      <c r="O244" s="71">
        <v>5</v>
      </c>
      <c r="P244" s="70">
        <v>8</v>
      </c>
      <c r="Q244" s="71">
        <v>25</v>
      </c>
      <c r="R244" s="71">
        <v>1</v>
      </c>
      <c r="S244" s="70">
        <v>0.68</v>
      </c>
      <c r="T244" s="71">
        <v>18</v>
      </c>
      <c r="U244" s="71">
        <v>24</v>
      </c>
      <c r="V244" s="77">
        <v>-6</v>
      </c>
      <c r="W244" s="77">
        <v>-0.51</v>
      </c>
      <c r="X244" s="78">
        <v>0.12</v>
      </c>
      <c r="Y244" s="70">
        <v>19.2</v>
      </c>
      <c r="Z244" s="71">
        <v>17.3</v>
      </c>
      <c r="AA244" s="78">
        <v>1.9</v>
      </c>
      <c r="AB244" s="78">
        <v>0.16</v>
      </c>
      <c r="AC244" s="78">
        <v>0.7</v>
      </c>
      <c r="AD244" s="63" t="s">
        <v>25</v>
      </c>
    </row>
    <row r="245" spans="1:30" ht="17.25" thickBot="1">
      <c r="A245" s="72">
        <v>694</v>
      </c>
      <c r="B245" s="57" t="s">
        <v>352</v>
      </c>
      <c r="C245" s="58" t="s">
        <v>1837</v>
      </c>
      <c r="D245" s="69" t="s">
        <v>1846</v>
      </c>
      <c r="E245" s="58" t="s">
        <v>87</v>
      </c>
      <c r="F245" s="69" t="s">
        <v>4777</v>
      </c>
      <c r="G245" s="69">
        <v>2001</v>
      </c>
      <c r="H245" s="70">
        <v>19</v>
      </c>
      <c r="I245" s="95">
        <v>1067</v>
      </c>
      <c r="J245" s="71">
        <v>56</v>
      </c>
      <c r="K245" s="71">
        <v>42.3</v>
      </c>
      <c r="L245" s="71">
        <v>11.9</v>
      </c>
      <c r="M245" s="70">
        <v>11</v>
      </c>
      <c r="N245" s="71">
        <v>88</v>
      </c>
      <c r="O245" s="71">
        <v>9</v>
      </c>
      <c r="P245" s="70">
        <v>8</v>
      </c>
      <c r="Q245" s="71">
        <v>13</v>
      </c>
      <c r="R245" s="71">
        <v>5</v>
      </c>
      <c r="S245" s="70">
        <v>0.95</v>
      </c>
      <c r="T245" s="71">
        <v>15</v>
      </c>
      <c r="U245" s="71">
        <v>22</v>
      </c>
      <c r="V245" s="77">
        <v>-7</v>
      </c>
      <c r="W245" s="77">
        <v>-0.59</v>
      </c>
      <c r="X245" s="77">
        <v>-0.03</v>
      </c>
      <c r="Y245" s="70">
        <v>16.600000000000001</v>
      </c>
      <c r="Z245" s="71">
        <v>16.600000000000001</v>
      </c>
      <c r="AA245" s="60">
        <v>0</v>
      </c>
      <c r="AB245" s="60">
        <v>0</v>
      </c>
      <c r="AC245" s="78">
        <v>0.42</v>
      </c>
      <c r="AD245" s="63" t="s">
        <v>25</v>
      </c>
    </row>
    <row r="246" spans="1:30" ht="17.25" thickBot="1">
      <c r="A246" s="72">
        <v>564</v>
      </c>
      <c r="B246" s="57" t="s">
        <v>302</v>
      </c>
      <c r="C246" s="58" t="s">
        <v>1810</v>
      </c>
      <c r="D246" s="69" t="s">
        <v>104</v>
      </c>
      <c r="E246" s="58" t="s">
        <v>79</v>
      </c>
      <c r="F246" s="69" t="s">
        <v>4690</v>
      </c>
      <c r="G246" s="69">
        <v>1994</v>
      </c>
      <c r="H246" s="70">
        <v>15</v>
      </c>
      <c r="I246" s="95">
        <v>1066</v>
      </c>
      <c r="J246" s="71">
        <v>71</v>
      </c>
      <c r="K246" s="71">
        <v>42.3</v>
      </c>
      <c r="L246" s="71">
        <v>11.8</v>
      </c>
      <c r="M246" s="70">
        <v>11</v>
      </c>
      <c r="N246" s="71">
        <v>87</v>
      </c>
      <c r="O246" s="71">
        <v>9</v>
      </c>
      <c r="P246" s="70">
        <v>4</v>
      </c>
      <c r="Q246" s="71">
        <v>27</v>
      </c>
      <c r="R246" s="60">
        <v>0</v>
      </c>
      <c r="S246" s="70">
        <v>2.2000000000000002</v>
      </c>
      <c r="T246" s="71">
        <v>28</v>
      </c>
      <c r="U246" s="71">
        <v>14</v>
      </c>
      <c r="V246" s="78">
        <v>14</v>
      </c>
      <c r="W246" s="78">
        <v>1.18</v>
      </c>
      <c r="X246" s="77">
        <v>-0.37</v>
      </c>
      <c r="Y246" s="70">
        <v>26.5</v>
      </c>
      <c r="Z246" s="71">
        <v>16.899999999999999</v>
      </c>
      <c r="AA246" s="78">
        <v>9.6</v>
      </c>
      <c r="AB246" s="78">
        <v>0.81</v>
      </c>
      <c r="AC246" s="77">
        <v>-0.33</v>
      </c>
      <c r="AD246" s="63" t="s">
        <v>25</v>
      </c>
    </row>
    <row r="247" spans="1:30" ht="17.25" thickBot="1">
      <c r="A247" s="72">
        <v>373</v>
      </c>
      <c r="B247" s="57" t="s">
        <v>234</v>
      </c>
      <c r="C247" s="58" t="s">
        <v>1811</v>
      </c>
      <c r="D247" s="69" t="s">
        <v>104</v>
      </c>
      <c r="E247" s="58" t="s">
        <v>67</v>
      </c>
      <c r="F247" s="69" t="s">
        <v>4569</v>
      </c>
      <c r="G247" s="69">
        <v>1993</v>
      </c>
      <c r="H247" s="70">
        <v>15</v>
      </c>
      <c r="I247" s="95">
        <v>1064</v>
      </c>
      <c r="J247" s="71">
        <v>71</v>
      </c>
      <c r="K247" s="71">
        <v>42.2</v>
      </c>
      <c r="L247" s="71">
        <v>11.8</v>
      </c>
      <c r="M247" s="70">
        <v>12</v>
      </c>
      <c r="N247" s="71">
        <v>85</v>
      </c>
      <c r="O247" s="71">
        <v>9</v>
      </c>
      <c r="P247" s="70">
        <v>3</v>
      </c>
      <c r="Q247" s="71">
        <v>15</v>
      </c>
      <c r="R247" s="71">
        <v>10</v>
      </c>
      <c r="S247" s="70">
        <v>1.33</v>
      </c>
      <c r="T247" s="71">
        <v>22</v>
      </c>
      <c r="U247" s="71">
        <v>15</v>
      </c>
      <c r="V247" s="78">
        <v>7</v>
      </c>
      <c r="W247" s="78">
        <v>0.59</v>
      </c>
      <c r="X247" s="78">
        <v>0.34</v>
      </c>
      <c r="Y247" s="70">
        <v>23.7</v>
      </c>
      <c r="Z247" s="71">
        <v>17.5</v>
      </c>
      <c r="AA247" s="78">
        <v>6.2</v>
      </c>
      <c r="AB247" s="78">
        <v>0.53</v>
      </c>
      <c r="AC247" s="78">
        <v>0.79</v>
      </c>
      <c r="AD247" s="63" t="s">
        <v>25</v>
      </c>
    </row>
    <row r="248" spans="1:30" ht="17.25" thickBot="1">
      <c r="A248" s="72">
        <v>156</v>
      </c>
      <c r="B248" s="57" t="s">
        <v>2620</v>
      </c>
      <c r="C248" s="58" t="s">
        <v>1843</v>
      </c>
      <c r="D248" s="69" t="s">
        <v>104</v>
      </c>
      <c r="E248" s="58" t="s">
        <v>2342</v>
      </c>
      <c r="F248" s="69" t="s">
        <v>4419</v>
      </c>
      <c r="G248" s="69">
        <v>2002</v>
      </c>
      <c r="H248" s="70">
        <v>13</v>
      </c>
      <c r="I248" s="95">
        <v>1056</v>
      </c>
      <c r="J248" s="71">
        <v>81</v>
      </c>
      <c r="K248" s="71">
        <v>41.9</v>
      </c>
      <c r="L248" s="71">
        <v>11.7</v>
      </c>
      <c r="M248" s="70">
        <v>12</v>
      </c>
      <c r="N248" s="71">
        <v>86</v>
      </c>
      <c r="O248" s="71">
        <v>11</v>
      </c>
      <c r="P248" s="70">
        <v>1</v>
      </c>
      <c r="Q248" s="71">
        <v>21</v>
      </c>
      <c r="R248" s="71">
        <v>2</v>
      </c>
      <c r="S248" s="70">
        <v>0.38</v>
      </c>
      <c r="T248" s="71">
        <v>10</v>
      </c>
      <c r="U248" s="71">
        <v>26</v>
      </c>
      <c r="V248" s="77">
        <v>-16</v>
      </c>
      <c r="W248" s="77">
        <v>-1.36</v>
      </c>
      <c r="X248" s="77">
        <v>-0.2</v>
      </c>
      <c r="Y248" s="70">
        <v>10.8</v>
      </c>
      <c r="Z248" s="71">
        <v>20.3</v>
      </c>
      <c r="AA248" s="77">
        <v>-9.5</v>
      </c>
      <c r="AB248" s="77">
        <v>-0.81</v>
      </c>
      <c r="AC248" s="78">
        <v>7.0000000000000007E-2</v>
      </c>
      <c r="AD248" s="63" t="s">
        <v>25</v>
      </c>
    </row>
    <row r="249" spans="1:30" ht="17.25" thickBot="1">
      <c r="A249" s="72">
        <v>639</v>
      </c>
      <c r="B249" s="57" t="s">
        <v>334</v>
      </c>
      <c r="C249" s="58" t="s">
        <v>1843</v>
      </c>
      <c r="D249" s="69" t="s">
        <v>1809</v>
      </c>
      <c r="E249" s="58" t="s">
        <v>83</v>
      </c>
      <c r="F249" s="69" t="s">
        <v>4738</v>
      </c>
      <c r="G249" s="69">
        <v>1997</v>
      </c>
      <c r="H249" s="70">
        <v>24</v>
      </c>
      <c r="I249" s="95">
        <v>1055</v>
      </c>
      <c r="J249" s="71">
        <v>44</v>
      </c>
      <c r="K249" s="71">
        <v>41.9</v>
      </c>
      <c r="L249" s="71">
        <v>11.7</v>
      </c>
      <c r="M249" s="70">
        <v>10</v>
      </c>
      <c r="N249" s="71">
        <v>77</v>
      </c>
      <c r="O249" s="71">
        <v>2</v>
      </c>
      <c r="P249" s="70">
        <v>14</v>
      </c>
      <c r="Q249" s="71">
        <v>21</v>
      </c>
      <c r="R249" s="60">
        <v>0</v>
      </c>
      <c r="S249" s="70">
        <v>2</v>
      </c>
      <c r="T249" s="71">
        <v>27</v>
      </c>
      <c r="U249" s="71">
        <v>18</v>
      </c>
      <c r="V249" s="78">
        <v>9</v>
      </c>
      <c r="W249" s="78">
        <v>0.77</v>
      </c>
      <c r="X249" s="78">
        <v>0.21</v>
      </c>
      <c r="Y249" s="70">
        <v>24.2</v>
      </c>
      <c r="Z249" s="71">
        <v>19.7</v>
      </c>
      <c r="AA249" s="78">
        <v>4.5</v>
      </c>
      <c r="AB249" s="78">
        <v>0.38</v>
      </c>
      <c r="AC249" s="77">
        <v>-0.03</v>
      </c>
      <c r="AD249" s="63" t="s">
        <v>25</v>
      </c>
    </row>
    <row r="250" spans="1:30" ht="17.25" thickBot="1">
      <c r="A250" s="72">
        <v>215</v>
      </c>
      <c r="B250" s="57" t="s">
        <v>175</v>
      </c>
      <c r="C250" s="58" t="s">
        <v>1841</v>
      </c>
      <c r="D250" s="69" t="s">
        <v>104</v>
      </c>
      <c r="E250" s="58" t="s">
        <v>73</v>
      </c>
      <c r="F250" s="69" t="s">
        <v>4468</v>
      </c>
      <c r="G250" s="69">
        <v>1998</v>
      </c>
      <c r="H250" s="70">
        <v>16</v>
      </c>
      <c r="I250" s="95">
        <v>1052</v>
      </c>
      <c r="J250" s="71">
        <v>66</v>
      </c>
      <c r="K250" s="71">
        <v>41.7</v>
      </c>
      <c r="L250" s="71">
        <v>11.7</v>
      </c>
      <c r="M250" s="70">
        <v>12</v>
      </c>
      <c r="N250" s="71">
        <v>80</v>
      </c>
      <c r="O250" s="71">
        <v>8</v>
      </c>
      <c r="P250" s="70">
        <v>4</v>
      </c>
      <c r="Q250" s="71">
        <v>24</v>
      </c>
      <c r="R250" s="60">
        <v>0</v>
      </c>
      <c r="S250" s="70">
        <v>1.69</v>
      </c>
      <c r="T250" s="71">
        <v>22</v>
      </c>
      <c r="U250" s="71">
        <v>21</v>
      </c>
      <c r="V250" s="78">
        <v>1</v>
      </c>
      <c r="W250" s="78">
        <v>0.09</v>
      </c>
      <c r="X250" s="77">
        <v>-0.22</v>
      </c>
      <c r="Y250" s="70">
        <v>20.6</v>
      </c>
      <c r="Z250" s="71">
        <v>19.600000000000001</v>
      </c>
      <c r="AA250" s="78">
        <v>1</v>
      </c>
      <c r="AB250" s="78">
        <v>0.09</v>
      </c>
      <c r="AC250" s="77">
        <v>-0.27</v>
      </c>
      <c r="AD250" s="63" t="s">
        <v>25</v>
      </c>
    </row>
    <row r="251" spans="1:30" ht="17.25" thickBot="1">
      <c r="A251" s="72">
        <v>472</v>
      </c>
      <c r="B251" s="57" t="s">
        <v>276</v>
      </c>
      <c r="C251" s="58" t="s">
        <v>1811</v>
      </c>
      <c r="D251" s="69" t="s">
        <v>102</v>
      </c>
      <c r="E251" s="58" t="s">
        <v>63</v>
      </c>
      <c r="F251" s="69" t="s">
        <v>4634</v>
      </c>
      <c r="G251" s="69">
        <v>1999</v>
      </c>
      <c r="H251" s="70">
        <v>24</v>
      </c>
      <c r="I251" s="95">
        <v>1052</v>
      </c>
      <c r="J251" s="71">
        <v>44</v>
      </c>
      <c r="K251" s="71">
        <v>41.7</v>
      </c>
      <c r="L251" s="71">
        <v>11.7</v>
      </c>
      <c r="M251" s="70">
        <v>10</v>
      </c>
      <c r="N251" s="71">
        <v>78</v>
      </c>
      <c r="O251" s="71">
        <v>3</v>
      </c>
      <c r="P251" s="70">
        <v>14</v>
      </c>
      <c r="Q251" s="71">
        <v>19</v>
      </c>
      <c r="R251" s="71">
        <v>4</v>
      </c>
      <c r="S251" s="70">
        <v>2.17</v>
      </c>
      <c r="T251" s="71">
        <v>24</v>
      </c>
      <c r="U251" s="71">
        <v>10</v>
      </c>
      <c r="V251" s="78">
        <v>14</v>
      </c>
      <c r="W251" s="78">
        <v>1.2</v>
      </c>
      <c r="X251" s="77">
        <v>-0.76</v>
      </c>
      <c r="Y251" s="70">
        <v>22</v>
      </c>
      <c r="Z251" s="71">
        <v>9.9</v>
      </c>
      <c r="AA251" s="78">
        <v>12.2</v>
      </c>
      <c r="AB251" s="78">
        <v>1.04</v>
      </c>
      <c r="AC251" s="77">
        <v>-0.49</v>
      </c>
      <c r="AD251" s="63" t="s">
        <v>25</v>
      </c>
    </row>
    <row r="252" spans="1:30" ht="17.25" thickBot="1">
      <c r="A252" s="72">
        <v>74</v>
      </c>
      <c r="B252" s="57" t="s">
        <v>2671</v>
      </c>
      <c r="C252" s="58" t="s">
        <v>2672</v>
      </c>
      <c r="D252" s="69" t="s">
        <v>103</v>
      </c>
      <c r="E252" s="58" t="s">
        <v>2342</v>
      </c>
      <c r="F252" s="69" t="s">
        <v>4362</v>
      </c>
      <c r="G252" s="69">
        <v>1990</v>
      </c>
      <c r="H252" s="70">
        <v>20</v>
      </c>
      <c r="I252" s="95">
        <v>1050</v>
      </c>
      <c r="J252" s="71">
        <v>53</v>
      </c>
      <c r="K252" s="71">
        <v>41.7</v>
      </c>
      <c r="L252" s="71">
        <v>11.7</v>
      </c>
      <c r="M252" s="70">
        <v>12</v>
      </c>
      <c r="N252" s="71">
        <v>68</v>
      </c>
      <c r="O252" s="71">
        <v>1</v>
      </c>
      <c r="P252" s="70">
        <v>8</v>
      </c>
      <c r="Q252" s="71">
        <v>29</v>
      </c>
      <c r="R252" s="71">
        <v>1</v>
      </c>
      <c r="S252" s="70">
        <v>0.4</v>
      </c>
      <c r="T252" s="71">
        <v>15</v>
      </c>
      <c r="U252" s="71">
        <v>23</v>
      </c>
      <c r="V252" s="77">
        <v>-8</v>
      </c>
      <c r="W252" s="77">
        <v>-0.69</v>
      </c>
      <c r="X252" s="78">
        <v>0.97</v>
      </c>
      <c r="Y252" s="70">
        <v>11.5</v>
      </c>
      <c r="Z252" s="71">
        <v>17.899999999999999</v>
      </c>
      <c r="AA252" s="77">
        <v>-6.4</v>
      </c>
      <c r="AB252" s="77">
        <v>-0.54</v>
      </c>
      <c r="AC252" s="78">
        <v>0.52</v>
      </c>
      <c r="AD252" s="63" t="s">
        <v>25</v>
      </c>
    </row>
    <row r="253" spans="1:30" ht="17.25" thickBot="1">
      <c r="A253" s="72">
        <v>335</v>
      </c>
      <c r="B253" s="57" t="s">
        <v>221</v>
      </c>
      <c r="C253" s="58" t="s">
        <v>1840</v>
      </c>
      <c r="D253" s="69" t="s">
        <v>102</v>
      </c>
      <c r="E253" s="58" t="s">
        <v>79</v>
      </c>
      <c r="F253" s="69" t="s">
        <v>4545</v>
      </c>
      <c r="G253" s="69">
        <v>1996</v>
      </c>
      <c r="H253" s="70">
        <v>19</v>
      </c>
      <c r="I253" s="95">
        <v>1047</v>
      </c>
      <c r="J253" s="71">
        <v>55</v>
      </c>
      <c r="K253" s="71">
        <v>41.5</v>
      </c>
      <c r="L253" s="71">
        <v>11.6</v>
      </c>
      <c r="M253" s="70">
        <v>13</v>
      </c>
      <c r="N253" s="71">
        <v>71</v>
      </c>
      <c r="O253" s="71">
        <v>3</v>
      </c>
      <c r="P253" s="70">
        <v>6</v>
      </c>
      <c r="Q253" s="71">
        <v>21</v>
      </c>
      <c r="R253" s="60">
        <v>0</v>
      </c>
      <c r="S253" s="70">
        <v>2.37</v>
      </c>
      <c r="T253" s="71">
        <v>31</v>
      </c>
      <c r="U253" s="71">
        <v>9</v>
      </c>
      <c r="V253" s="78">
        <v>22</v>
      </c>
      <c r="W253" s="78">
        <v>1.89</v>
      </c>
      <c r="X253" s="78">
        <v>0.85</v>
      </c>
      <c r="Y253" s="70">
        <v>25.9</v>
      </c>
      <c r="Z253" s="71">
        <v>12.9</v>
      </c>
      <c r="AA253" s="78">
        <v>13</v>
      </c>
      <c r="AB253" s="78">
        <v>1.1200000000000001</v>
      </c>
      <c r="AC253" s="78">
        <v>0.2</v>
      </c>
      <c r="AD253" s="63" t="s">
        <v>25</v>
      </c>
    </row>
    <row r="254" spans="1:30" ht="17.25" thickBot="1">
      <c r="A254" s="72">
        <v>106</v>
      </c>
      <c r="B254" s="57" t="s">
        <v>2864</v>
      </c>
      <c r="C254" s="58" t="s">
        <v>1811</v>
      </c>
      <c r="D254" s="69" t="s">
        <v>104</v>
      </c>
      <c r="E254" s="58" t="s">
        <v>2599</v>
      </c>
      <c r="F254" s="69" t="s">
        <v>4386</v>
      </c>
      <c r="G254" s="69">
        <v>1996</v>
      </c>
      <c r="H254" s="70">
        <v>14</v>
      </c>
      <c r="I254" s="95">
        <v>1034</v>
      </c>
      <c r="J254" s="71">
        <v>74</v>
      </c>
      <c r="K254" s="71">
        <v>41</v>
      </c>
      <c r="L254" s="71">
        <v>11.5</v>
      </c>
      <c r="M254" s="70">
        <v>12</v>
      </c>
      <c r="N254" s="71">
        <v>79</v>
      </c>
      <c r="O254" s="71">
        <v>7</v>
      </c>
      <c r="P254" s="70">
        <v>2</v>
      </c>
      <c r="Q254" s="71">
        <v>41</v>
      </c>
      <c r="R254" s="71">
        <v>3</v>
      </c>
      <c r="S254" s="70">
        <v>0.71</v>
      </c>
      <c r="T254" s="71">
        <v>16</v>
      </c>
      <c r="U254" s="71">
        <v>22</v>
      </c>
      <c r="V254" s="77">
        <v>-6</v>
      </c>
      <c r="W254" s="77">
        <v>-0.52</v>
      </c>
      <c r="X254" s="78">
        <v>0.2</v>
      </c>
      <c r="Y254" s="70">
        <v>14.9</v>
      </c>
      <c r="Z254" s="71">
        <v>19.8</v>
      </c>
      <c r="AA254" s="77">
        <v>-4.9000000000000004</v>
      </c>
      <c r="AB254" s="77">
        <v>-0.47</v>
      </c>
      <c r="AC254" s="78">
        <v>0.56000000000000005</v>
      </c>
      <c r="AD254" s="63" t="s">
        <v>25</v>
      </c>
    </row>
    <row r="255" spans="1:30" ht="17.25" thickBot="1">
      <c r="A255" s="72">
        <v>686</v>
      </c>
      <c r="B255" s="57" t="s">
        <v>350</v>
      </c>
      <c r="C255" s="58" t="s">
        <v>1811</v>
      </c>
      <c r="D255" s="69" t="s">
        <v>1818</v>
      </c>
      <c r="E255" s="58" t="s">
        <v>73</v>
      </c>
      <c r="F255" s="69" t="s">
        <v>4773</v>
      </c>
      <c r="G255" s="69">
        <v>1990</v>
      </c>
      <c r="H255" s="70">
        <v>19</v>
      </c>
      <c r="I255" s="95">
        <v>1028</v>
      </c>
      <c r="J255" s="71">
        <v>54</v>
      </c>
      <c r="K255" s="71">
        <v>40.799999999999997</v>
      </c>
      <c r="L255" s="71">
        <v>11.4</v>
      </c>
      <c r="M255" s="70">
        <v>14</v>
      </c>
      <c r="N255" s="71">
        <v>63</v>
      </c>
      <c r="O255" s="71">
        <v>1</v>
      </c>
      <c r="P255" s="70">
        <v>5</v>
      </c>
      <c r="Q255" s="71">
        <v>28</v>
      </c>
      <c r="R255" s="71">
        <v>1</v>
      </c>
      <c r="S255" s="70">
        <v>1.53</v>
      </c>
      <c r="T255" s="71">
        <v>21</v>
      </c>
      <c r="U255" s="71">
        <v>14</v>
      </c>
      <c r="V255" s="78">
        <v>7</v>
      </c>
      <c r="W255" s="78">
        <v>0.61</v>
      </c>
      <c r="X255" s="78">
        <v>0.67</v>
      </c>
      <c r="Y255" s="70">
        <v>21.8</v>
      </c>
      <c r="Z255" s="71">
        <v>14.6</v>
      </c>
      <c r="AA255" s="78">
        <v>7.2</v>
      </c>
      <c r="AB255" s="78">
        <v>0.63</v>
      </c>
      <c r="AC255" s="78">
        <v>0.65</v>
      </c>
      <c r="AD255" s="63" t="s">
        <v>25</v>
      </c>
    </row>
    <row r="256" spans="1:30" ht="17.25" thickBot="1">
      <c r="A256" s="72">
        <v>45</v>
      </c>
      <c r="B256" s="57" t="s">
        <v>122</v>
      </c>
      <c r="C256" s="58" t="s">
        <v>1826</v>
      </c>
      <c r="D256" s="69" t="s">
        <v>102</v>
      </c>
      <c r="E256" s="58" t="s">
        <v>87</v>
      </c>
      <c r="F256" s="69" t="s">
        <v>4343</v>
      </c>
      <c r="G256" s="69">
        <v>1997</v>
      </c>
      <c r="H256" s="70">
        <v>17</v>
      </c>
      <c r="I256" s="95">
        <v>1024</v>
      </c>
      <c r="J256" s="71">
        <v>60</v>
      </c>
      <c r="K256" s="71">
        <v>40.6</v>
      </c>
      <c r="L256" s="71">
        <v>11.4</v>
      </c>
      <c r="M256" s="70">
        <v>12</v>
      </c>
      <c r="N256" s="71">
        <v>74</v>
      </c>
      <c r="O256" s="71">
        <v>1</v>
      </c>
      <c r="P256" s="70">
        <v>5</v>
      </c>
      <c r="Q256" s="71">
        <v>26</v>
      </c>
      <c r="R256" s="60">
        <v>0</v>
      </c>
      <c r="S256" s="70">
        <v>0.88</v>
      </c>
      <c r="T256" s="71">
        <v>17</v>
      </c>
      <c r="U256" s="71">
        <v>21</v>
      </c>
      <c r="V256" s="77">
        <v>-4</v>
      </c>
      <c r="W256" s="77">
        <v>-0.35</v>
      </c>
      <c r="X256" s="78">
        <v>0.37</v>
      </c>
      <c r="Y256" s="70">
        <v>13.1</v>
      </c>
      <c r="Z256" s="71">
        <v>15.9</v>
      </c>
      <c r="AA256" s="77">
        <v>-2.9</v>
      </c>
      <c r="AB256" s="77">
        <v>-0.25</v>
      </c>
      <c r="AC256" s="77">
        <v>-0.02</v>
      </c>
      <c r="AD256" s="63" t="s">
        <v>25</v>
      </c>
    </row>
    <row r="257" spans="1:30" ht="17.25" thickBot="1">
      <c r="A257" s="72">
        <v>655</v>
      </c>
      <c r="B257" s="57" t="s">
        <v>339</v>
      </c>
      <c r="C257" s="58" t="s">
        <v>1843</v>
      </c>
      <c r="D257" s="69" t="s">
        <v>1818</v>
      </c>
      <c r="E257" s="58" t="s">
        <v>63</v>
      </c>
      <c r="F257" s="69" t="s">
        <v>4751</v>
      </c>
      <c r="G257" s="69">
        <v>1994</v>
      </c>
      <c r="H257" s="70">
        <v>24</v>
      </c>
      <c r="I257" s="95">
        <v>1020</v>
      </c>
      <c r="J257" s="71">
        <v>43</v>
      </c>
      <c r="K257" s="71">
        <v>40.5</v>
      </c>
      <c r="L257" s="71">
        <v>11.3</v>
      </c>
      <c r="M257" s="70">
        <v>10</v>
      </c>
      <c r="N257" s="71">
        <v>71</v>
      </c>
      <c r="O257" s="71">
        <v>2</v>
      </c>
      <c r="P257" s="70">
        <v>14</v>
      </c>
      <c r="Q257" s="71">
        <v>22</v>
      </c>
      <c r="R257" s="71">
        <v>3</v>
      </c>
      <c r="S257" s="70">
        <v>2.25</v>
      </c>
      <c r="T257" s="71">
        <v>29</v>
      </c>
      <c r="U257" s="71">
        <v>9</v>
      </c>
      <c r="V257" s="78">
        <v>20</v>
      </c>
      <c r="W257" s="78">
        <v>1.76</v>
      </c>
      <c r="X257" s="78">
        <v>0.2</v>
      </c>
      <c r="Y257" s="70">
        <v>23.6</v>
      </c>
      <c r="Z257" s="71">
        <v>8.1</v>
      </c>
      <c r="AA257" s="78">
        <v>15.5</v>
      </c>
      <c r="AB257" s="78">
        <v>1.37</v>
      </c>
      <c r="AC257" s="78">
        <v>7.0000000000000007E-2</v>
      </c>
      <c r="AD257" s="63" t="s">
        <v>25</v>
      </c>
    </row>
    <row r="258" spans="1:30" ht="17.25" thickBot="1">
      <c r="A258" s="72">
        <v>100</v>
      </c>
      <c r="B258" s="57" t="s">
        <v>2614</v>
      </c>
      <c r="C258" s="58" t="s">
        <v>1810</v>
      </c>
      <c r="D258" s="69" t="s">
        <v>1809</v>
      </c>
      <c r="E258" s="58" t="s">
        <v>2599</v>
      </c>
      <c r="F258" s="69" t="s">
        <v>4380</v>
      </c>
      <c r="G258" s="69">
        <v>1998</v>
      </c>
      <c r="H258" s="70">
        <v>19</v>
      </c>
      <c r="I258" s="95">
        <v>1019</v>
      </c>
      <c r="J258" s="71">
        <v>54</v>
      </c>
      <c r="K258" s="71">
        <v>40.4</v>
      </c>
      <c r="L258" s="71">
        <v>11.3</v>
      </c>
      <c r="M258" s="70">
        <v>12</v>
      </c>
      <c r="N258" s="71">
        <v>73</v>
      </c>
      <c r="O258" s="71">
        <v>4</v>
      </c>
      <c r="P258" s="70">
        <v>7</v>
      </c>
      <c r="Q258" s="71">
        <v>21</v>
      </c>
      <c r="R258" s="71">
        <v>2</v>
      </c>
      <c r="S258" s="70">
        <v>0.84</v>
      </c>
      <c r="T258" s="71">
        <v>16</v>
      </c>
      <c r="U258" s="71">
        <v>26</v>
      </c>
      <c r="V258" s="77">
        <v>-10</v>
      </c>
      <c r="W258" s="77">
        <v>-0.88</v>
      </c>
      <c r="X258" s="77">
        <v>-0.4</v>
      </c>
      <c r="Y258" s="70">
        <v>11.5</v>
      </c>
      <c r="Z258" s="71">
        <v>27</v>
      </c>
      <c r="AA258" s="77">
        <v>-15.5</v>
      </c>
      <c r="AB258" s="77">
        <v>-1.26</v>
      </c>
      <c r="AC258" s="77">
        <v>-0.79</v>
      </c>
      <c r="AD258" s="63" t="s">
        <v>25</v>
      </c>
    </row>
    <row r="259" spans="1:30" ht="17.25" thickBot="1">
      <c r="A259" s="72">
        <v>349</v>
      </c>
      <c r="B259" s="57" t="s">
        <v>2769</v>
      </c>
      <c r="C259" s="58" t="s">
        <v>1811</v>
      </c>
      <c r="D259" s="69" t="s">
        <v>104</v>
      </c>
      <c r="E259" s="58" t="s">
        <v>95</v>
      </c>
      <c r="F259" s="69" t="s">
        <v>4556</v>
      </c>
      <c r="G259" s="69">
        <v>1998</v>
      </c>
      <c r="H259" s="70">
        <v>14</v>
      </c>
      <c r="I259" s="95">
        <v>1012</v>
      </c>
      <c r="J259" s="71">
        <v>72</v>
      </c>
      <c r="K259" s="71">
        <v>40.200000000000003</v>
      </c>
      <c r="L259" s="71">
        <v>11.2</v>
      </c>
      <c r="M259" s="70">
        <v>12</v>
      </c>
      <c r="N259" s="71">
        <v>80</v>
      </c>
      <c r="O259" s="71">
        <v>7</v>
      </c>
      <c r="P259" s="70">
        <v>2</v>
      </c>
      <c r="Q259" s="71">
        <v>26</v>
      </c>
      <c r="R259" s="60">
        <v>0</v>
      </c>
      <c r="S259" s="70">
        <v>0.93</v>
      </c>
      <c r="T259" s="71">
        <v>13</v>
      </c>
      <c r="U259" s="71">
        <v>23</v>
      </c>
      <c r="V259" s="77">
        <v>-10</v>
      </c>
      <c r="W259" s="77">
        <v>-0.89</v>
      </c>
      <c r="X259" s="77">
        <v>-0.83</v>
      </c>
      <c r="Y259" s="70">
        <v>16.2</v>
      </c>
      <c r="Z259" s="71">
        <v>17</v>
      </c>
      <c r="AA259" s="77">
        <v>-0.8</v>
      </c>
      <c r="AB259" s="77">
        <v>-7.0000000000000007E-2</v>
      </c>
      <c r="AC259" s="78">
        <v>0.02</v>
      </c>
      <c r="AD259" s="63" t="s">
        <v>25</v>
      </c>
    </row>
    <row r="260" spans="1:30" ht="17.25" thickBot="1">
      <c r="A260" s="72">
        <v>381</v>
      </c>
      <c r="B260" s="57" t="s">
        <v>238</v>
      </c>
      <c r="C260" s="58" t="s">
        <v>1811</v>
      </c>
      <c r="D260" s="69" t="s">
        <v>2773</v>
      </c>
      <c r="E260" s="58" t="s">
        <v>77</v>
      </c>
      <c r="F260" s="69" t="s">
        <v>4576</v>
      </c>
      <c r="G260" s="69">
        <v>2001</v>
      </c>
      <c r="H260" s="70">
        <v>21</v>
      </c>
      <c r="I260" s="95">
        <v>1004</v>
      </c>
      <c r="J260" s="71">
        <v>48</v>
      </c>
      <c r="K260" s="71">
        <v>39.799999999999997</v>
      </c>
      <c r="L260" s="71">
        <v>11.2</v>
      </c>
      <c r="M260" s="70">
        <v>10</v>
      </c>
      <c r="N260" s="71">
        <v>81</v>
      </c>
      <c r="O260" s="71">
        <v>2</v>
      </c>
      <c r="P260" s="70">
        <v>11</v>
      </c>
      <c r="Q260" s="71">
        <v>17</v>
      </c>
      <c r="R260" s="71">
        <v>2</v>
      </c>
      <c r="S260" s="70">
        <v>0.71</v>
      </c>
      <c r="T260" s="71">
        <v>18</v>
      </c>
      <c r="U260" s="71">
        <v>27</v>
      </c>
      <c r="V260" s="77">
        <v>-9</v>
      </c>
      <c r="W260" s="77">
        <v>-0.81</v>
      </c>
      <c r="X260" s="77">
        <v>-0.63</v>
      </c>
      <c r="Y260" s="70">
        <v>18.2</v>
      </c>
      <c r="Z260" s="71">
        <v>17.399999999999999</v>
      </c>
      <c r="AA260" s="78">
        <v>0.8</v>
      </c>
      <c r="AB260" s="78">
        <v>7.0000000000000007E-2</v>
      </c>
      <c r="AC260" s="78">
        <v>0.03</v>
      </c>
      <c r="AD260" s="63" t="s">
        <v>25</v>
      </c>
    </row>
    <row r="261" spans="1:30" ht="17.25" thickBot="1">
      <c r="A261" s="72">
        <v>165</v>
      </c>
      <c r="B261" s="57" t="s">
        <v>158</v>
      </c>
      <c r="C261" s="58" t="s">
        <v>1837</v>
      </c>
      <c r="D261" s="69" t="s">
        <v>104</v>
      </c>
      <c r="E261" s="58" t="s">
        <v>71</v>
      </c>
      <c r="F261" s="69" t="s">
        <v>4426</v>
      </c>
      <c r="G261" s="69">
        <v>1993</v>
      </c>
      <c r="H261" s="70">
        <v>16</v>
      </c>
      <c r="I261" s="95">
        <v>1003</v>
      </c>
      <c r="J261" s="71">
        <v>63</v>
      </c>
      <c r="K261" s="71">
        <v>41.3</v>
      </c>
      <c r="L261" s="71">
        <v>11.1</v>
      </c>
      <c r="M261" s="70">
        <v>11</v>
      </c>
      <c r="N261" s="71">
        <v>86</v>
      </c>
      <c r="O261" s="71">
        <v>10</v>
      </c>
      <c r="P261" s="70">
        <v>5</v>
      </c>
      <c r="Q261" s="71">
        <v>12</v>
      </c>
      <c r="R261" s="71">
        <v>8</v>
      </c>
      <c r="S261" s="70">
        <v>1.94</v>
      </c>
      <c r="T261" s="71">
        <v>23</v>
      </c>
      <c r="U261" s="71">
        <v>18</v>
      </c>
      <c r="V261" s="78">
        <v>5</v>
      </c>
      <c r="W261" s="78">
        <v>0.45</v>
      </c>
      <c r="X261" s="77">
        <v>-0.5</v>
      </c>
      <c r="Y261" s="70">
        <v>19.8</v>
      </c>
      <c r="Z261" s="71">
        <v>20.7</v>
      </c>
      <c r="AA261" s="77">
        <v>-0.9</v>
      </c>
      <c r="AB261" s="77">
        <v>-0.08</v>
      </c>
      <c r="AC261" s="77">
        <v>-0.34</v>
      </c>
      <c r="AD261" s="63" t="s">
        <v>25</v>
      </c>
    </row>
    <row r="262" spans="1:30" ht="17.25" thickBot="1">
      <c r="A262" s="72">
        <v>310</v>
      </c>
      <c r="B262" s="57" t="s">
        <v>1969</v>
      </c>
      <c r="C262" s="58" t="s">
        <v>1821</v>
      </c>
      <c r="D262" s="69" t="s">
        <v>104</v>
      </c>
      <c r="E262" s="58" t="s">
        <v>73</v>
      </c>
      <c r="F262" s="69" t="s">
        <v>4528</v>
      </c>
      <c r="G262" s="69">
        <v>1998</v>
      </c>
      <c r="H262" s="70">
        <v>16</v>
      </c>
      <c r="I262" s="95">
        <v>1001</v>
      </c>
      <c r="J262" s="71">
        <v>63</v>
      </c>
      <c r="K262" s="71">
        <v>39.700000000000003</v>
      </c>
      <c r="L262" s="71">
        <v>11.1</v>
      </c>
      <c r="M262" s="70">
        <v>11</v>
      </c>
      <c r="N262" s="71">
        <v>80</v>
      </c>
      <c r="O262" s="71">
        <v>6</v>
      </c>
      <c r="P262" s="70">
        <v>5</v>
      </c>
      <c r="Q262" s="71">
        <v>25</v>
      </c>
      <c r="R262" s="71">
        <v>8</v>
      </c>
      <c r="S262" s="70">
        <v>1.38</v>
      </c>
      <c r="T262" s="71">
        <v>18</v>
      </c>
      <c r="U262" s="71">
        <v>17</v>
      </c>
      <c r="V262" s="78">
        <v>1</v>
      </c>
      <c r="W262" s="78">
        <v>0.09</v>
      </c>
      <c r="X262" s="77">
        <v>-0.21</v>
      </c>
      <c r="Y262" s="70">
        <v>16.399999999999999</v>
      </c>
      <c r="Z262" s="71">
        <v>15</v>
      </c>
      <c r="AA262" s="78">
        <v>1.4</v>
      </c>
      <c r="AB262" s="78">
        <v>0.13</v>
      </c>
      <c r="AC262" s="77">
        <v>-0.19</v>
      </c>
      <c r="AD262" s="63" t="s">
        <v>25</v>
      </c>
    </row>
    <row r="263" spans="1:30" ht="17.25" thickBot="1">
      <c r="A263" s="72">
        <v>525</v>
      </c>
      <c r="B263" s="57" t="s">
        <v>3040</v>
      </c>
      <c r="C263" s="58" t="s">
        <v>1858</v>
      </c>
      <c r="D263" s="69" t="s">
        <v>111</v>
      </c>
      <c r="E263" s="58" t="s">
        <v>81</v>
      </c>
      <c r="F263" s="69" t="s">
        <v>4668</v>
      </c>
      <c r="G263" s="69">
        <v>1999</v>
      </c>
      <c r="H263" s="70">
        <v>12</v>
      </c>
      <c r="I263" s="71">
        <v>997</v>
      </c>
      <c r="J263" s="71">
        <v>83</v>
      </c>
      <c r="K263" s="71">
        <v>41</v>
      </c>
      <c r="L263" s="71">
        <v>11.1</v>
      </c>
      <c r="M263" s="70">
        <v>11</v>
      </c>
      <c r="N263" s="71">
        <v>90</v>
      </c>
      <c r="O263" s="71">
        <v>11</v>
      </c>
      <c r="P263" s="70">
        <v>1</v>
      </c>
      <c r="Q263" s="71">
        <v>7</v>
      </c>
      <c r="R263" s="71">
        <v>12</v>
      </c>
      <c r="S263" s="70">
        <v>1.67</v>
      </c>
      <c r="T263" s="71">
        <v>21</v>
      </c>
      <c r="U263" s="71">
        <v>20</v>
      </c>
      <c r="V263" s="78">
        <v>1</v>
      </c>
      <c r="W263" s="78">
        <v>0.09</v>
      </c>
      <c r="X263" s="78">
        <v>0.03</v>
      </c>
      <c r="Y263" s="70">
        <v>19.8</v>
      </c>
      <c r="Z263" s="71">
        <v>16.5</v>
      </c>
      <c r="AA263" s="78">
        <v>3.3</v>
      </c>
      <c r="AB263" s="78">
        <v>0.3</v>
      </c>
      <c r="AC263" s="77">
        <v>-0.11</v>
      </c>
      <c r="AD263" s="63" t="s">
        <v>25</v>
      </c>
    </row>
    <row r="264" spans="1:30" ht="17.25" thickBot="1">
      <c r="A264" s="72">
        <v>87</v>
      </c>
      <c r="B264" s="57" t="s">
        <v>130</v>
      </c>
      <c r="C264" s="58" t="s">
        <v>1829</v>
      </c>
      <c r="D264" s="69" t="s">
        <v>104</v>
      </c>
      <c r="E264" s="58" t="s">
        <v>87</v>
      </c>
      <c r="F264" s="69" t="s">
        <v>4371</v>
      </c>
      <c r="G264" s="69">
        <v>1991</v>
      </c>
      <c r="H264" s="70">
        <v>15</v>
      </c>
      <c r="I264" s="71">
        <v>995</v>
      </c>
      <c r="J264" s="71">
        <v>66</v>
      </c>
      <c r="K264" s="71">
        <v>39.5</v>
      </c>
      <c r="L264" s="71">
        <v>11.1</v>
      </c>
      <c r="M264" s="70">
        <v>13</v>
      </c>
      <c r="N264" s="71">
        <v>75</v>
      </c>
      <c r="O264" s="71">
        <v>7</v>
      </c>
      <c r="P264" s="70">
        <v>2</v>
      </c>
      <c r="Q264" s="71">
        <v>10</v>
      </c>
      <c r="R264" s="71">
        <v>3</v>
      </c>
      <c r="S264" s="70">
        <v>0.87</v>
      </c>
      <c r="T264" s="71">
        <v>9</v>
      </c>
      <c r="U264" s="71">
        <v>15</v>
      </c>
      <c r="V264" s="77">
        <v>-6</v>
      </c>
      <c r="W264" s="77">
        <v>-0.54</v>
      </c>
      <c r="X264" s="78">
        <v>0.05</v>
      </c>
      <c r="Y264" s="70">
        <v>12.1</v>
      </c>
      <c r="Z264" s="71">
        <v>16.8</v>
      </c>
      <c r="AA264" s="77">
        <v>-4.7</v>
      </c>
      <c r="AB264" s="77">
        <v>-0.43</v>
      </c>
      <c r="AC264" s="77">
        <v>-0.31</v>
      </c>
      <c r="AD264" s="63" t="s">
        <v>25</v>
      </c>
    </row>
    <row r="265" spans="1:30" ht="17.25" thickBot="1">
      <c r="A265" s="72">
        <v>307</v>
      </c>
      <c r="B265" s="57" t="s">
        <v>208</v>
      </c>
      <c r="C265" s="58" t="s">
        <v>1824</v>
      </c>
      <c r="D265" s="69" t="s">
        <v>103</v>
      </c>
      <c r="E265" s="58" t="s">
        <v>71</v>
      </c>
      <c r="F265" s="69" t="s">
        <v>4526</v>
      </c>
      <c r="G265" s="69">
        <v>1995</v>
      </c>
      <c r="H265" s="70">
        <v>26</v>
      </c>
      <c r="I265" s="71">
        <v>992</v>
      </c>
      <c r="J265" s="71">
        <v>38</v>
      </c>
      <c r="K265" s="71">
        <v>40.799999999999997</v>
      </c>
      <c r="L265" s="71">
        <v>11</v>
      </c>
      <c r="M265" s="70">
        <v>6</v>
      </c>
      <c r="N265" s="71">
        <v>86</v>
      </c>
      <c r="O265" s="71">
        <v>4</v>
      </c>
      <c r="P265" s="70">
        <v>20</v>
      </c>
      <c r="Q265" s="71">
        <v>24</v>
      </c>
      <c r="R265" s="71">
        <v>1</v>
      </c>
      <c r="S265" s="70">
        <v>2</v>
      </c>
      <c r="T265" s="71">
        <v>29</v>
      </c>
      <c r="U265" s="71">
        <v>22</v>
      </c>
      <c r="V265" s="78">
        <v>7</v>
      </c>
      <c r="W265" s="78">
        <v>0.64</v>
      </c>
      <c r="X265" s="77">
        <v>-0.18</v>
      </c>
      <c r="Y265" s="70">
        <v>20.5</v>
      </c>
      <c r="Z265" s="71">
        <v>20.9</v>
      </c>
      <c r="AA265" s="77">
        <v>-0.4</v>
      </c>
      <c r="AB265" s="77">
        <v>-0.04</v>
      </c>
      <c r="AC265" s="77">
        <v>-0.26</v>
      </c>
      <c r="AD265" s="63" t="s">
        <v>25</v>
      </c>
    </row>
    <row r="266" spans="1:30" ht="17.25" thickBot="1">
      <c r="A266" s="72">
        <v>420</v>
      </c>
      <c r="B266" s="57" t="s">
        <v>3145</v>
      </c>
      <c r="C266" s="58" t="s">
        <v>1864</v>
      </c>
      <c r="D266" s="69" t="s">
        <v>104</v>
      </c>
      <c r="E266" s="58" t="s">
        <v>91</v>
      </c>
      <c r="F266" s="69" t="s">
        <v>4223</v>
      </c>
      <c r="G266" s="69">
        <v>1997</v>
      </c>
      <c r="H266" s="70">
        <v>13</v>
      </c>
      <c r="I266" s="71">
        <v>991</v>
      </c>
      <c r="J266" s="71">
        <v>76</v>
      </c>
      <c r="K266" s="71">
        <v>39.299999999999997</v>
      </c>
      <c r="L266" s="71">
        <v>11</v>
      </c>
      <c r="M266" s="70">
        <v>10</v>
      </c>
      <c r="N266" s="71">
        <v>90</v>
      </c>
      <c r="O266" s="71">
        <v>10</v>
      </c>
      <c r="P266" s="70">
        <v>3</v>
      </c>
      <c r="Q266" s="71">
        <v>30</v>
      </c>
      <c r="R266" s="71">
        <v>10</v>
      </c>
      <c r="S266" s="70">
        <v>1.54</v>
      </c>
      <c r="T266" s="71">
        <v>19</v>
      </c>
      <c r="U266" s="71">
        <v>16</v>
      </c>
      <c r="V266" s="78">
        <v>3</v>
      </c>
      <c r="W266" s="78">
        <v>0.27</v>
      </c>
      <c r="X266" s="78">
        <v>0.68</v>
      </c>
      <c r="Y266" s="70">
        <v>16.600000000000001</v>
      </c>
      <c r="Z266" s="71">
        <v>18.600000000000001</v>
      </c>
      <c r="AA266" s="77">
        <v>-2</v>
      </c>
      <c r="AB266" s="77">
        <v>-0.19</v>
      </c>
      <c r="AC266" s="78">
        <v>0.36</v>
      </c>
      <c r="AD266" s="63" t="s">
        <v>25</v>
      </c>
    </row>
    <row r="267" spans="1:30" ht="17.25" thickBot="1">
      <c r="A267" s="72">
        <v>15</v>
      </c>
      <c r="B267" s="57" t="s">
        <v>2604</v>
      </c>
      <c r="C267" s="58" t="s">
        <v>1826</v>
      </c>
      <c r="D267" s="69" t="s">
        <v>104</v>
      </c>
      <c r="E267" s="58" t="s">
        <v>87</v>
      </c>
      <c r="F267" s="69" t="s">
        <v>4324</v>
      </c>
      <c r="G267" s="69">
        <v>1996</v>
      </c>
      <c r="H267" s="70">
        <v>14</v>
      </c>
      <c r="I267" s="71">
        <v>989</v>
      </c>
      <c r="J267" s="71">
        <v>71</v>
      </c>
      <c r="K267" s="71">
        <v>39.200000000000003</v>
      </c>
      <c r="L267" s="71">
        <v>11</v>
      </c>
      <c r="M267" s="70">
        <v>12</v>
      </c>
      <c r="N267" s="71">
        <v>82</v>
      </c>
      <c r="O267" s="71">
        <v>4</v>
      </c>
      <c r="P267" s="70">
        <v>2</v>
      </c>
      <c r="Q267" s="71">
        <v>5</v>
      </c>
      <c r="R267" s="71">
        <v>3</v>
      </c>
      <c r="S267" s="70">
        <v>1</v>
      </c>
      <c r="T267" s="71">
        <v>15</v>
      </c>
      <c r="U267" s="71">
        <v>24</v>
      </c>
      <c r="V267" s="77">
        <v>-9</v>
      </c>
      <c r="W267" s="77">
        <v>-0.82</v>
      </c>
      <c r="X267" s="77">
        <v>-0.41</v>
      </c>
      <c r="Y267" s="70">
        <v>11.8</v>
      </c>
      <c r="Z267" s="71">
        <v>18.5</v>
      </c>
      <c r="AA267" s="77">
        <v>-6.7</v>
      </c>
      <c r="AB267" s="77">
        <v>-0.61</v>
      </c>
      <c r="AC267" s="77">
        <v>-0.61</v>
      </c>
      <c r="AD267" s="63" t="s">
        <v>25</v>
      </c>
    </row>
    <row r="268" spans="1:30" ht="17.25" thickBot="1">
      <c r="A268" s="72">
        <v>384</v>
      </c>
      <c r="B268" s="57" t="s">
        <v>1857</v>
      </c>
      <c r="C268" s="58" t="s">
        <v>1811</v>
      </c>
      <c r="D268" s="69" t="s">
        <v>104</v>
      </c>
      <c r="E268" s="58" t="s">
        <v>67</v>
      </c>
      <c r="F268" s="69" t="s">
        <v>4578</v>
      </c>
      <c r="G268" s="69">
        <v>2002</v>
      </c>
      <c r="H268" s="70">
        <v>21</v>
      </c>
      <c r="I268" s="71">
        <v>975</v>
      </c>
      <c r="J268" s="71">
        <v>46</v>
      </c>
      <c r="K268" s="71">
        <v>38.700000000000003</v>
      </c>
      <c r="L268" s="71">
        <v>10.8</v>
      </c>
      <c r="M268" s="70">
        <v>8</v>
      </c>
      <c r="N268" s="71">
        <v>85</v>
      </c>
      <c r="O268" s="71">
        <v>5</v>
      </c>
      <c r="P268" s="70">
        <v>13</v>
      </c>
      <c r="Q268" s="71">
        <v>23</v>
      </c>
      <c r="R268" s="71">
        <v>6</v>
      </c>
      <c r="S268" s="70">
        <v>1.52</v>
      </c>
      <c r="T268" s="71">
        <v>19</v>
      </c>
      <c r="U268" s="71">
        <v>21</v>
      </c>
      <c r="V268" s="77">
        <v>-2</v>
      </c>
      <c r="W268" s="77">
        <v>-0.18</v>
      </c>
      <c r="X268" s="77">
        <v>-0.94</v>
      </c>
      <c r="Y268" s="70">
        <v>19.3</v>
      </c>
      <c r="Z268" s="71">
        <v>23.5</v>
      </c>
      <c r="AA268" s="77">
        <v>-4.0999999999999996</v>
      </c>
      <c r="AB268" s="77">
        <v>-0.38</v>
      </c>
      <c r="AC268" s="77">
        <v>-0.74</v>
      </c>
      <c r="AD268" s="63" t="s">
        <v>25</v>
      </c>
    </row>
    <row r="269" spans="1:30" ht="17.25" thickBot="1">
      <c r="A269" s="72">
        <v>359</v>
      </c>
      <c r="B269" s="57" t="s">
        <v>2640</v>
      </c>
      <c r="C269" s="58" t="s">
        <v>1851</v>
      </c>
      <c r="D269" s="69" t="s">
        <v>1809</v>
      </c>
      <c r="E269" s="58" t="s">
        <v>2342</v>
      </c>
      <c r="F269" s="69" t="s">
        <v>4237</v>
      </c>
      <c r="G269" s="69">
        <v>2004</v>
      </c>
      <c r="H269" s="70">
        <v>15</v>
      </c>
      <c r="I269" s="71">
        <v>974</v>
      </c>
      <c r="J269" s="71">
        <v>65</v>
      </c>
      <c r="K269" s="71">
        <v>38.700000000000003</v>
      </c>
      <c r="L269" s="71">
        <v>10.8</v>
      </c>
      <c r="M269" s="70">
        <v>13</v>
      </c>
      <c r="N269" s="71">
        <v>69</v>
      </c>
      <c r="O269" s="60">
        <v>0</v>
      </c>
      <c r="P269" s="70">
        <v>2</v>
      </c>
      <c r="Q269" s="71">
        <v>38</v>
      </c>
      <c r="R269" s="60">
        <v>0</v>
      </c>
      <c r="S269" s="70">
        <v>0.47</v>
      </c>
      <c r="T269" s="71">
        <v>11</v>
      </c>
      <c r="U269" s="71">
        <v>23</v>
      </c>
      <c r="V269" s="77">
        <v>-12</v>
      </c>
      <c r="W269" s="77">
        <v>-1.1100000000000001</v>
      </c>
      <c r="X269" s="78">
        <v>0.23</v>
      </c>
      <c r="Y269" s="70">
        <v>9</v>
      </c>
      <c r="Z269" s="71">
        <v>15.4</v>
      </c>
      <c r="AA269" s="77">
        <v>-6.5</v>
      </c>
      <c r="AB269" s="77">
        <v>-0.6</v>
      </c>
      <c r="AC269" s="78">
        <v>0.41</v>
      </c>
      <c r="AD269" s="63" t="s">
        <v>25</v>
      </c>
    </row>
    <row r="270" spans="1:30" ht="17.25" thickBot="1">
      <c r="A270" s="72">
        <v>364</v>
      </c>
      <c r="B270" s="57" t="s">
        <v>231</v>
      </c>
      <c r="C270" s="58" t="s">
        <v>1842</v>
      </c>
      <c r="D270" s="69" t="s">
        <v>103</v>
      </c>
      <c r="E270" s="58" t="s">
        <v>65</v>
      </c>
      <c r="F270" s="69" t="s">
        <v>4562</v>
      </c>
      <c r="G270" s="69">
        <v>1994</v>
      </c>
      <c r="H270" s="70">
        <v>20</v>
      </c>
      <c r="I270" s="71">
        <v>971</v>
      </c>
      <c r="J270" s="71">
        <v>49</v>
      </c>
      <c r="K270" s="71">
        <v>38.5</v>
      </c>
      <c r="L270" s="71">
        <v>10.8</v>
      </c>
      <c r="M270" s="70">
        <v>10</v>
      </c>
      <c r="N270" s="71">
        <v>80</v>
      </c>
      <c r="O270" s="71">
        <v>3</v>
      </c>
      <c r="P270" s="70">
        <v>10</v>
      </c>
      <c r="Q270" s="71">
        <v>17</v>
      </c>
      <c r="R270" s="71">
        <v>4</v>
      </c>
      <c r="S270" s="70">
        <v>2.25</v>
      </c>
      <c r="T270" s="71">
        <v>25</v>
      </c>
      <c r="U270" s="71">
        <v>11</v>
      </c>
      <c r="V270" s="78">
        <v>14</v>
      </c>
      <c r="W270" s="78">
        <v>1.3</v>
      </c>
      <c r="X270" s="78">
        <v>0.08</v>
      </c>
      <c r="Y270" s="70">
        <v>19.7</v>
      </c>
      <c r="Z270" s="71">
        <v>9.6999999999999993</v>
      </c>
      <c r="AA270" s="78">
        <v>10</v>
      </c>
      <c r="AB270" s="78">
        <v>0.93</v>
      </c>
      <c r="AC270" s="77">
        <v>-0.18</v>
      </c>
      <c r="AD270" s="63" t="s">
        <v>25</v>
      </c>
    </row>
    <row r="271" spans="1:30" ht="17.25" thickBot="1">
      <c r="A271" s="72">
        <v>51</v>
      </c>
      <c r="B271" s="57" t="s">
        <v>2606</v>
      </c>
      <c r="C271" s="58" t="s">
        <v>1864</v>
      </c>
      <c r="D271" s="69" t="s">
        <v>104</v>
      </c>
      <c r="E271" s="58" t="s">
        <v>2343</v>
      </c>
      <c r="F271" s="69" t="s">
        <v>4347</v>
      </c>
      <c r="G271" s="69">
        <v>1993</v>
      </c>
      <c r="H271" s="70">
        <v>13</v>
      </c>
      <c r="I271" s="71">
        <v>969</v>
      </c>
      <c r="J271" s="71">
        <v>75</v>
      </c>
      <c r="K271" s="71">
        <v>38.5</v>
      </c>
      <c r="L271" s="71">
        <v>10.8</v>
      </c>
      <c r="M271" s="70">
        <v>11</v>
      </c>
      <c r="N271" s="71">
        <v>82</v>
      </c>
      <c r="O271" s="71">
        <v>9</v>
      </c>
      <c r="P271" s="70">
        <v>2</v>
      </c>
      <c r="Q271" s="71">
        <v>33</v>
      </c>
      <c r="R271" s="71">
        <v>1</v>
      </c>
      <c r="S271" s="70">
        <v>0.54</v>
      </c>
      <c r="T271" s="71">
        <v>11</v>
      </c>
      <c r="U271" s="71">
        <v>21</v>
      </c>
      <c r="V271" s="77">
        <v>-10</v>
      </c>
      <c r="W271" s="77">
        <v>-0.93</v>
      </c>
      <c r="X271" s="78">
        <v>1.39</v>
      </c>
      <c r="Y271" s="70">
        <v>9.3000000000000007</v>
      </c>
      <c r="Z271" s="71">
        <v>21.8</v>
      </c>
      <c r="AA271" s="77">
        <v>-12.5</v>
      </c>
      <c r="AB271" s="77">
        <v>-1.1599999999999999</v>
      </c>
      <c r="AC271" s="77">
        <v>-0.03</v>
      </c>
      <c r="AD271" s="63" t="s">
        <v>25</v>
      </c>
    </row>
    <row r="272" spans="1:30" ht="17.25" thickBot="1">
      <c r="A272" s="72">
        <v>700</v>
      </c>
      <c r="B272" s="57" t="s">
        <v>357</v>
      </c>
      <c r="C272" s="58" t="s">
        <v>1866</v>
      </c>
      <c r="D272" s="69" t="s">
        <v>102</v>
      </c>
      <c r="E272" s="58" t="s">
        <v>87</v>
      </c>
      <c r="F272" s="69" t="s">
        <v>4783</v>
      </c>
      <c r="G272" s="69">
        <v>1991</v>
      </c>
      <c r="H272" s="70">
        <v>21</v>
      </c>
      <c r="I272" s="71">
        <v>964</v>
      </c>
      <c r="J272" s="71">
        <v>46</v>
      </c>
      <c r="K272" s="71">
        <v>38.299999999999997</v>
      </c>
      <c r="L272" s="71">
        <v>10.7</v>
      </c>
      <c r="M272" s="70">
        <v>10</v>
      </c>
      <c r="N272" s="71">
        <v>81</v>
      </c>
      <c r="O272" s="71">
        <v>7</v>
      </c>
      <c r="P272" s="70">
        <v>11</v>
      </c>
      <c r="Q272" s="71">
        <v>14</v>
      </c>
      <c r="R272" s="60">
        <v>0</v>
      </c>
      <c r="S272" s="70">
        <v>0.81</v>
      </c>
      <c r="T272" s="71">
        <v>13</v>
      </c>
      <c r="U272" s="71">
        <v>18</v>
      </c>
      <c r="V272" s="77">
        <v>-5</v>
      </c>
      <c r="W272" s="77">
        <v>-0.47</v>
      </c>
      <c r="X272" s="78">
        <v>0.17</v>
      </c>
      <c r="Y272" s="70">
        <v>14.3</v>
      </c>
      <c r="Z272" s="71">
        <v>15.1</v>
      </c>
      <c r="AA272" s="77">
        <v>-0.8</v>
      </c>
      <c r="AB272" s="77">
        <v>-7.0000000000000007E-2</v>
      </c>
      <c r="AC272" s="78">
        <v>0.27</v>
      </c>
      <c r="AD272" s="63" t="s">
        <v>25</v>
      </c>
    </row>
    <row r="273" spans="1:30" ht="17.25" thickBot="1">
      <c r="A273" s="72">
        <v>518</v>
      </c>
      <c r="B273" s="57" t="s">
        <v>288</v>
      </c>
      <c r="C273" s="58" t="s">
        <v>1810</v>
      </c>
      <c r="D273" s="69" t="s">
        <v>104</v>
      </c>
      <c r="E273" s="58" t="s">
        <v>96</v>
      </c>
      <c r="F273" s="69" t="s">
        <v>4665</v>
      </c>
      <c r="G273" s="69">
        <v>2001</v>
      </c>
      <c r="H273" s="70">
        <v>19</v>
      </c>
      <c r="I273" s="71">
        <v>961</v>
      </c>
      <c r="J273" s="71">
        <v>51</v>
      </c>
      <c r="K273" s="71">
        <v>38.1</v>
      </c>
      <c r="L273" s="71">
        <v>10.7</v>
      </c>
      <c r="M273" s="70">
        <v>9</v>
      </c>
      <c r="N273" s="71">
        <v>87</v>
      </c>
      <c r="O273" s="71">
        <v>8</v>
      </c>
      <c r="P273" s="70">
        <v>10</v>
      </c>
      <c r="Q273" s="71">
        <v>18</v>
      </c>
      <c r="R273" s="71">
        <v>9</v>
      </c>
      <c r="S273" s="70">
        <v>1.1100000000000001</v>
      </c>
      <c r="T273" s="71">
        <v>12</v>
      </c>
      <c r="U273" s="71">
        <v>19</v>
      </c>
      <c r="V273" s="77">
        <v>-7</v>
      </c>
      <c r="W273" s="77">
        <v>-0.66</v>
      </c>
      <c r="X273" s="77">
        <v>-0.48</v>
      </c>
      <c r="Y273" s="70">
        <v>17.2</v>
      </c>
      <c r="Z273" s="71">
        <v>18.399999999999999</v>
      </c>
      <c r="AA273" s="77">
        <v>-1.2</v>
      </c>
      <c r="AB273" s="77">
        <v>-0.11</v>
      </c>
      <c r="AC273" s="77">
        <v>-0.33</v>
      </c>
      <c r="AD273" s="63" t="s">
        <v>25</v>
      </c>
    </row>
    <row r="274" spans="1:30" ht="17.25" thickBot="1">
      <c r="A274" s="72">
        <v>35</v>
      </c>
      <c r="B274" s="57" t="s">
        <v>117</v>
      </c>
      <c r="C274" s="58" t="s">
        <v>1825</v>
      </c>
      <c r="D274" s="69" t="s">
        <v>102</v>
      </c>
      <c r="E274" s="58" t="s">
        <v>91</v>
      </c>
      <c r="F274" s="69" t="s">
        <v>4337</v>
      </c>
      <c r="G274" s="69">
        <v>1990</v>
      </c>
      <c r="H274" s="70">
        <v>16</v>
      </c>
      <c r="I274" s="71">
        <v>959</v>
      </c>
      <c r="J274" s="71">
        <v>60</v>
      </c>
      <c r="K274" s="71">
        <v>38.1</v>
      </c>
      <c r="L274" s="71">
        <v>10.7</v>
      </c>
      <c r="M274" s="70">
        <v>12</v>
      </c>
      <c r="N274" s="71">
        <v>73</v>
      </c>
      <c r="O274" s="60">
        <v>0</v>
      </c>
      <c r="P274" s="70">
        <v>4</v>
      </c>
      <c r="Q274" s="71">
        <v>21</v>
      </c>
      <c r="R274" s="60">
        <v>0</v>
      </c>
      <c r="S274" s="70">
        <v>1.5</v>
      </c>
      <c r="T274" s="71">
        <v>20</v>
      </c>
      <c r="U274" s="71">
        <v>15</v>
      </c>
      <c r="V274" s="78">
        <v>5</v>
      </c>
      <c r="W274" s="78">
        <v>0.47</v>
      </c>
      <c r="X274" s="78">
        <v>0.99</v>
      </c>
      <c r="Y274" s="70">
        <v>16.399999999999999</v>
      </c>
      <c r="Z274" s="71">
        <v>19.3</v>
      </c>
      <c r="AA274" s="77">
        <v>-3</v>
      </c>
      <c r="AB274" s="77">
        <v>-0.28000000000000003</v>
      </c>
      <c r="AC274" s="78">
        <v>0.2</v>
      </c>
      <c r="AD274" s="63" t="s">
        <v>25</v>
      </c>
    </row>
    <row r="275" spans="1:30" ht="17.25" thickBot="1">
      <c r="A275" s="72">
        <v>210</v>
      </c>
      <c r="B275" s="57" t="s">
        <v>173</v>
      </c>
      <c r="C275" s="58" t="s">
        <v>1821</v>
      </c>
      <c r="D275" s="69" t="s">
        <v>104</v>
      </c>
      <c r="E275" s="58" t="s">
        <v>71</v>
      </c>
      <c r="F275" s="69" t="s">
        <v>4462</v>
      </c>
      <c r="G275" s="69">
        <v>1999</v>
      </c>
      <c r="H275" s="70">
        <v>18</v>
      </c>
      <c r="I275" s="71">
        <v>959</v>
      </c>
      <c r="J275" s="71">
        <v>53</v>
      </c>
      <c r="K275" s="71">
        <v>39.5</v>
      </c>
      <c r="L275" s="71">
        <v>10.7</v>
      </c>
      <c r="M275" s="70">
        <v>9</v>
      </c>
      <c r="N275" s="71">
        <v>89</v>
      </c>
      <c r="O275" s="71">
        <v>8</v>
      </c>
      <c r="P275" s="70">
        <v>9</v>
      </c>
      <c r="Q275" s="71">
        <v>17</v>
      </c>
      <c r="R275" s="71">
        <v>9</v>
      </c>
      <c r="S275" s="70">
        <v>1.83</v>
      </c>
      <c r="T275" s="71">
        <v>22</v>
      </c>
      <c r="U275" s="71">
        <v>23</v>
      </c>
      <c r="V275" s="77">
        <v>-1</v>
      </c>
      <c r="W275" s="77">
        <v>-0.09</v>
      </c>
      <c r="X275" s="77">
        <v>-1.38</v>
      </c>
      <c r="Y275" s="70">
        <v>16.100000000000001</v>
      </c>
      <c r="Z275" s="71">
        <v>22.6</v>
      </c>
      <c r="AA275" s="77">
        <v>-6.5</v>
      </c>
      <c r="AB275" s="77">
        <v>-0.61</v>
      </c>
      <c r="AC275" s="77">
        <v>-1.2</v>
      </c>
      <c r="AD275" s="63" t="s">
        <v>25</v>
      </c>
    </row>
    <row r="276" spans="1:30" ht="17.25" thickBot="1">
      <c r="A276" s="72">
        <v>607</v>
      </c>
      <c r="B276" s="57" t="s">
        <v>321</v>
      </c>
      <c r="C276" s="58" t="s">
        <v>1811</v>
      </c>
      <c r="D276" s="69" t="s">
        <v>104</v>
      </c>
      <c r="E276" s="58" t="s">
        <v>69</v>
      </c>
      <c r="F276" s="69" t="s">
        <v>4716</v>
      </c>
      <c r="G276" s="69">
        <v>1995</v>
      </c>
      <c r="H276" s="70">
        <v>12</v>
      </c>
      <c r="I276" s="71">
        <v>959</v>
      </c>
      <c r="J276" s="71">
        <v>80</v>
      </c>
      <c r="K276" s="71">
        <v>38.1</v>
      </c>
      <c r="L276" s="71">
        <v>10.7</v>
      </c>
      <c r="M276" s="70">
        <v>12</v>
      </c>
      <c r="N276" s="71">
        <v>80</v>
      </c>
      <c r="O276" s="71">
        <v>7</v>
      </c>
      <c r="P276" s="59">
        <v>0</v>
      </c>
      <c r="Q276" s="60"/>
      <c r="R276" s="60">
        <v>0</v>
      </c>
      <c r="S276" s="70">
        <v>1.83</v>
      </c>
      <c r="T276" s="71">
        <v>16</v>
      </c>
      <c r="U276" s="71">
        <v>13</v>
      </c>
      <c r="V276" s="78">
        <v>3</v>
      </c>
      <c r="W276" s="78">
        <v>0.28000000000000003</v>
      </c>
      <c r="X276" s="78">
        <v>0.45</v>
      </c>
      <c r="Y276" s="70">
        <v>19.8</v>
      </c>
      <c r="Z276" s="71">
        <v>19.3</v>
      </c>
      <c r="AA276" s="78">
        <v>0.4</v>
      </c>
      <c r="AB276" s="78">
        <v>0.04</v>
      </c>
      <c r="AC276" s="78">
        <v>0.3</v>
      </c>
      <c r="AD276" s="63" t="s">
        <v>25</v>
      </c>
    </row>
    <row r="277" spans="1:30" ht="17.25" thickBot="1">
      <c r="A277" s="72">
        <v>333</v>
      </c>
      <c r="B277" s="57" t="s">
        <v>219</v>
      </c>
      <c r="C277" s="58" t="s">
        <v>1811</v>
      </c>
      <c r="D277" s="69" t="s">
        <v>103</v>
      </c>
      <c r="E277" s="58" t="s">
        <v>79</v>
      </c>
      <c r="F277" s="69" t="s">
        <v>4543</v>
      </c>
      <c r="G277" s="69">
        <v>2001</v>
      </c>
      <c r="H277" s="70">
        <v>17</v>
      </c>
      <c r="I277" s="71">
        <v>956</v>
      </c>
      <c r="J277" s="71">
        <v>56</v>
      </c>
      <c r="K277" s="71">
        <v>37.9</v>
      </c>
      <c r="L277" s="71">
        <v>10.6</v>
      </c>
      <c r="M277" s="70">
        <v>12</v>
      </c>
      <c r="N277" s="71">
        <v>70</v>
      </c>
      <c r="O277" s="71">
        <v>4</v>
      </c>
      <c r="P277" s="70">
        <v>5</v>
      </c>
      <c r="Q277" s="71">
        <v>23</v>
      </c>
      <c r="R277" s="71">
        <v>1</v>
      </c>
      <c r="S277" s="70">
        <v>2.1800000000000002</v>
      </c>
      <c r="T277" s="71">
        <v>28</v>
      </c>
      <c r="U277" s="71">
        <v>11</v>
      </c>
      <c r="V277" s="78">
        <v>17</v>
      </c>
      <c r="W277" s="78">
        <v>1.6</v>
      </c>
      <c r="X277" s="78">
        <v>0.33</v>
      </c>
      <c r="Y277" s="70">
        <v>24.9</v>
      </c>
      <c r="Z277" s="71">
        <v>11.6</v>
      </c>
      <c r="AA277" s="78">
        <v>13.3</v>
      </c>
      <c r="AB277" s="78">
        <v>1.25</v>
      </c>
      <c r="AC277" s="78">
        <v>0.4</v>
      </c>
      <c r="AD277" s="63" t="s">
        <v>25</v>
      </c>
    </row>
    <row r="278" spans="1:30" ht="17.25" thickBot="1">
      <c r="A278" s="72">
        <v>36</v>
      </c>
      <c r="B278" s="57" t="s">
        <v>118</v>
      </c>
      <c r="C278" s="58" t="s">
        <v>1821</v>
      </c>
      <c r="D278" s="69" t="s">
        <v>102</v>
      </c>
      <c r="E278" s="58" t="s">
        <v>69</v>
      </c>
      <c r="F278" s="69" t="s">
        <v>4211</v>
      </c>
      <c r="G278" s="69">
        <v>2000</v>
      </c>
      <c r="H278" s="70">
        <v>22</v>
      </c>
      <c r="I278" s="71">
        <v>953</v>
      </c>
      <c r="J278" s="71">
        <v>43</v>
      </c>
      <c r="K278" s="71">
        <v>37.799999999999997</v>
      </c>
      <c r="L278" s="71">
        <v>10.6</v>
      </c>
      <c r="M278" s="70">
        <v>11</v>
      </c>
      <c r="N278" s="71">
        <v>73</v>
      </c>
      <c r="O278" s="71">
        <v>1</v>
      </c>
      <c r="P278" s="70">
        <v>11</v>
      </c>
      <c r="Q278" s="71">
        <v>13</v>
      </c>
      <c r="R278" s="71">
        <v>2</v>
      </c>
      <c r="S278" s="70">
        <v>1.59</v>
      </c>
      <c r="T278" s="71">
        <v>13</v>
      </c>
      <c r="U278" s="71">
        <v>14</v>
      </c>
      <c r="V278" s="77">
        <v>-1</v>
      </c>
      <c r="W278" s="77">
        <v>-0.09</v>
      </c>
      <c r="X278" s="77">
        <v>-0.15</v>
      </c>
      <c r="Y278" s="70">
        <v>18.899999999999999</v>
      </c>
      <c r="Z278" s="71">
        <v>15.4</v>
      </c>
      <c r="AA278" s="78">
        <v>3.5</v>
      </c>
      <c r="AB278" s="78">
        <v>0.33</v>
      </c>
      <c r="AC278" s="78">
        <v>0.77</v>
      </c>
      <c r="AD278" s="63" t="s">
        <v>25</v>
      </c>
    </row>
    <row r="279" spans="1:30" ht="17.25" thickBot="1">
      <c r="A279" s="72">
        <v>624</v>
      </c>
      <c r="B279" s="57" t="s">
        <v>3224</v>
      </c>
      <c r="C279" s="58" t="s">
        <v>1811</v>
      </c>
      <c r="D279" s="69" t="s">
        <v>1832</v>
      </c>
      <c r="E279" s="58" t="s">
        <v>65</v>
      </c>
      <c r="F279" s="69" t="s">
        <v>4729</v>
      </c>
      <c r="G279" s="69">
        <v>1994</v>
      </c>
      <c r="H279" s="70">
        <v>14</v>
      </c>
      <c r="I279" s="71">
        <v>952</v>
      </c>
      <c r="J279" s="71">
        <v>68</v>
      </c>
      <c r="K279" s="71">
        <v>37.799999999999997</v>
      </c>
      <c r="L279" s="71">
        <v>10.6</v>
      </c>
      <c r="M279" s="70">
        <v>11</v>
      </c>
      <c r="N279" s="71">
        <v>82</v>
      </c>
      <c r="O279" s="71">
        <v>8</v>
      </c>
      <c r="P279" s="70">
        <v>3</v>
      </c>
      <c r="Q279" s="71">
        <v>15</v>
      </c>
      <c r="R279" s="71">
        <v>4</v>
      </c>
      <c r="S279" s="70">
        <v>2.29</v>
      </c>
      <c r="T279" s="71">
        <v>20</v>
      </c>
      <c r="U279" s="71">
        <v>7</v>
      </c>
      <c r="V279" s="78">
        <v>13</v>
      </c>
      <c r="W279" s="78">
        <v>1.23</v>
      </c>
      <c r="X279" s="77">
        <v>-0.03</v>
      </c>
      <c r="Y279" s="70">
        <v>19.7</v>
      </c>
      <c r="Z279" s="71">
        <v>11.3</v>
      </c>
      <c r="AA279" s="78">
        <v>8.5</v>
      </c>
      <c r="AB279" s="78">
        <v>0.8</v>
      </c>
      <c r="AC279" s="77">
        <v>-0.38</v>
      </c>
      <c r="AD279" s="63" t="s">
        <v>25</v>
      </c>
    </row>
    <row r="280" spans="1:30" ht="17.25" thickBot="1">
      <c r="A280" s="72">
        <v>105</v>
      </c>
      <c r="B280" s="57" t="s">
        <v>782</v>
      </c>
      <c r="C280" s="58" t="s">
        <v>1820</v>
      </c>
      <c r="D280" s="69" t="s">
        <v>1809</v>
      </c>
      <c r="E280" s="58" t="s">
        <v>73</v>
      </c>
      <c r="F280" s="69" t="s">
        <v>4385</v>
      </c>
      <c r="G280" s="69">
        <v>2004</v>
      </c>
      <c r="H280" s="70">
        <v>19</v>
      </c>
      <c r="I280" s="71">
        <v>943</v>
      </c>
      <c r="J280" s="71">
        <v>50</v>
      </c>
      <c r="K280" s="71">
        <v>37.4</v>
      </c>
      <c r="L280" s="71">
        <v>10.5</v>
      </c>
      <c r="M280" s="70">
        <v>12</v>
      </c>
      <c r="N280" s="71">
        <v>63</v>
      </c>
      <c r="O280" s="60">
        <v>0</v>
      </c>
      <c r="P280" s="70">
        <v>7</v>
      </c>
      <c r="Q280" s="71">
        <v>27</v>
      </c>
      <c r="R280" s="71">
        <v>4</v>
      </c>
      <c r="S280" s="70">
        <v>1.37</v>
      </c>
      <c r="T280" s="71">
        <v>16</v>
      </c>
      <c r="U280" s="71">
        <v>12</v>
      </c>
      <c r="V280" s="78">
        <v>4</v>
      </c>
      <c r="W280" s="78">
        <v>0.38</v>
      </c>
      <c r="X280" s="78">
        <v>0.27</v>
      </c>
      <c r="Y280" s="70">
        <v>18.399999999999999</v>
      </c>
      <c r="Z280" s="71">
        <v>14</v>
      </c>
      <c r="AA280" s="78">
        <v>4.4000000000000004</v>
      </c>
      <c r="AB280" s="78">
        <v>0.42</v>
      </c>
      <c r="AC280" s="78">
        <v>0.28000000000000003</v>
      </c>
      <c r="AD280" s="63" t="s">
        <v>25</v>
      </c>
    </row>
    <row r="281" spans="1:30" ht="17.25" thickBot="1">
      <c r="A281" s="72">
        <v>377</v>
      </c>
      <c r="B281" s="57" t="s">
        <v>3037</v>
      </c>
      <c r="C281" s="58" t="s">
        <v>1813</v>
      </c>
      <c r="D281" s="69" t="s">
        <v>104</v>
      </c>
      <c r="E281" s="58" t="s">
        <v>83</v>
      </c>
      <c r="F281" s="69" t="s">
        <v>4572</v>
      </c>
      <c r="G281" s="69">
        <v>1995</v>
      </c>
      <c r="H281" s="70">
        <v>11</v>
      </c>
      <c r="I281" s="71">
        <v>928</v>
      </c>
      <c r="J281" s="71">
        <v>84</v>
      </c>
      <c r="K281" s="71">
        <v>36.799999999999997</v>
      </c>
      <c r="L281" s="71">
        <v>10.3</v>
      </c>
      <c r="M281" s="70">
        <v>11</v>
      </c>
      <c r="N281" s="71">
        <v>84</v>
      </c>
      <c r="O281" s="71">
        <v>9</v>
      </c>
      <c r="P281" s="59">
        <v>0</v>
      </c>
      <c r="Q281" s="60"/>
      <c r="R281" s="71">
        <v>14</v>
      </c>
      <c r="S281" s="70">
        <v>1.55</v>
      </c>
      <c r="T281" s="71">
        <v>21</v>
      </c>
      <c r="U281" s="71">
        <v>17</v>
      </c>
      <c r="V281" s="78">
        <v>4</v>
      </c>
      <c r="W281" s="78">
        <v>0.39</v>
      </c>
      <c r="X281" s="77">
        <v>-0.4</v>
      </c>
      <c r="Y281" s="70">
        <v>18.7</v>
      </c>
      <c r="Z281" s="71">
        <v>16.399999999999999</v>
      </c>
      <c r="AA281" s="78">
        <v>2.2999999999999998</v>
      </c>
      <c r="AB281" s="78">
        <v>0.22</v>
      </c>
      <c r="AC281" s="77">
        <v>-0.28000000000000003</v>
      </c>
      <c r="AD281" s="63" t="s">
        <v>25</v>
      </c>
    </row>
    <row r="282" spans="1:30" ht="17.25" thickBot="1">
      <c r="A282" s="72">
        <v>191</v>
      </c>
      <c r="B282" s="57" t="s">
        <v>168</v>
      </c>
      <c r="C282" s="58" t="s">
        <v>1838</v>
      </c>
      <c r="D282" s="69" t="s">
        <v>103</v>
      </c>
      <c r="E282" s="58" t="s">
        <v>85</v>
      </c>
      <c r="F282" s="69" t="s">
        <v>4448</v>
      </c>
      <c r="G282" s="69">
        <v>2000</v>
      </c>
      <c r="H282" s="70">
        <v>11</v>
      </c>
      <c r="I282" s="71">
        <v>919</v>
      </c>
      <c r="J282" s="71">
        <v>84</v>
      </c>
      <c r="K282" s="71">
        <v>36.5</v>
      </c>
      <c r="L282" s="71">
        <v>10.199999999999999</v>
      </c>
      <c r="M282" s="70">
        <v>11</v>
      </c>
      <c r="N282" s="71">
        <v>84</v>
      </c>
      <c r="O282" s="71">
        <v>8</v>
      </c>
      <c r="P282" s="59">
        <v>0</v>
      </c>
      <c r="Q282" s="60"/>
      <c r="R282" s="71">
        <v>1</v>
      </c>
      <c r="S282" s="70">
        <v>1.27</v>
      </c>
      <c r="T282" s="71">
        <v>9</v>
      </c>
      <c r="U282" s="71">
        <v>12</v>
      </c>
      <c r="V282" s="77">
        <v>-3</v>
      </c>
      <c r="W282" s="77">
        <v>-0.28999999999999998</v>
      </c>
      <c r="X282" s="78">
        <v>0.38</v>
      </c>
      <c r="Y282" s="70">
        <v>11.1</v>
      </c>
      <c r="Z282" s="71">
        <v>13.1</v>
      </c>
      <c r="AA282" s="77">
        <v>-2</v>
      </c>
      <c r="AB282" s="77">
        <v>-0.19</v>
      </c>
      <c r="AC282" s="78">
        <v>0.08</v>
      </c>
      <c r="AD282" s="63" t="s">
        <v>25</v>
      </c>
    </row>
    <row r="283" spans="1:30" ht="17.25" thickBot="1">
      <c r="A283" s="72">
        <v>638</v>
      </c>
      <c r="B283" s="57" t="s">
        <v>3023</v>
      </c>
      <c r="C283" s="58" t="s">
        <v>1811</v>
      </c>
      <c r="D283" s="69" t="s">
        <v>104</v>
      </c>
      <c r="E283" s="58" t="s">
        <v>2343</v>
      </c>
      <c r="F283" s="69" t="s">
        <v>4737</v>
      </c>
      <c r="G283" s="69">
        <v>2001</v>
      </c>
      <c r="H283" s="70">
        <v>12</v>
      </c>
      <c r="I283" s="71">
        <v>917</v>
      </c>
      <c r="J283" s="71">
        <v>76</v>
      </c>
      <c r="K283" s="71">
        <v>36.4</v>
      </c>
      <c r="L283" s="71">
        <v>10.199999999999999</v>
      </c>
      <c r="M283" s="70">
        <v>11</v>
      </c>
      <c r="N283" s="71">
        <v>81</v>
      </c>
      <c r="O283" s="71">
        <v>7</v>
      </c>
      <c r="P283" s="70">
        <v>1</v>
      </c>
      <c r="Q283" s="71">
        <v>23</v>
      </c>
      <c r="R283" s="71">
        <v>4</v>
      </c>
      <c r="S283" s="70">
        <v>0.42</v>
      </c>
      <c r="T283" s="71">
        <v>5</v>
      </c>
      <c r="U283" s="71">
        <v>29</v>
      </c>
      <c r="V283" s="77">
        <v>-24</v>
      </c>
      <c r="W283" s="77">
        <v>-2.36</v>
      </c>
      <c r="X283" s="77">
        <v>-0.9</v>
      </c>
      <c r="Y283" s="70">
        <v>7.9</v>
      </c>
      <c r="Z283" s="71">
        <v>21.8</v>
      </c>
      <c r="AA283" s="77">
        <v>-13.9</v>
      </c>
      <c r="AB283" s="77">
        <v>-1.36</v>
      </c>
      <c r="AC283" s="77">
        <v>-0.35</v>
      </c>
      <c r="AD283" s="63" t="s">
        <v>25</v>
      </c>
    </row>
    <row r="284" spans="1:30" ht="17.25" thickBot="1">
      <c r="A284" s="72">
        <v>456</v>
      </c>
      <c r="B284" s="57" t="s">
        <v>269</v>
      </c>
      <c r="C284" s="58" t="s">
        <v>1861</v>
      </c>
      <c r="D284" s="69" t="s">
        <v>1818</v>
      </c>
      <c r="E284" s="58" t="s">
        <v>81</v>
      </c>
      <c r="F284" s="69" t="s">
        <v>4623</v>
      </c>
      <c r="G284" s="69">
        <v>2001</v>
      </c>
      <c r="H284" s="70">
        <v>21</v>
      </c>
      <c r="I284" s="71">
        <v>911</v>
      </c>
      <c r="J284" s="71">
        <v>43</v>
      </c>
      <c r="K284" s="71">
        <v>37.5</v>
      </c>
      <c r="L284" s="71">
        <v>10.1</v>
      </c>
      <c r="M284" s="70">
        <v>9</v>
      </c>
      <c r="N284" s="71">
        <v>68</v>
      </c>
      <c r="O284" s="71">
        <v>1</v>
      </c>
      <c r="P284" s="70">
        <v>12</v>
      </c>
      <c r="Q284" s="71">
        <v>25</v>
      </c>
      <c r="R284" s="71">
        <v>4</v>
      </c>
      <c r="S284" s="70">
        <v>1.24</v>
      </c>
      <c r="T284" s="71">
        <v>21</v>
      </c>
      <c r="U284" s="71">
        <v>15</v>
      </c>
      <c r="V284" s="78">
        <v>6</v>
      </c>
      <c r="W284" s="78">
        <v>0.59</v>
      </c>
      <c r="X284" s="78">
        <v>0.83</v>
      </c>
      <c r="Y284" s="70">
        <v>18.3</v>
      </c>
      <c r="Z284" s="71">
        <v>12.9</v>
      </c>
      <c r="AA284" s="78">
        <v>5.4</v>
      </c>
      <c r="AB284" s="78">
        <v>0.53</v>
      </c>
      <c r="AC284" s="78">
        <v>0.27</v>
      </c>
      <c r="AD284" s="63" t="s">
        <v>25</v>
      </c>
    </row>
    <row r="285" spans="1:30" ht="17.25" thickBot="1">
      <c r="A285" s="72">
        <v>426</v>
      </c>
      <c r="B285" s="57" t="s">
        <v>2869</v>
      </c>
      <c r="C285" s="58" t="s">
        <v>1810</v>
      </c>
      <c r="D285" s="69" t="s">
        <v>102</v>
      </c>
      <c r="E285" s="58" t="s">
        <v>2343</v>
      </c>
      <c r="F285" s="69" t="s">
        <v>4220</v>
      </c>
      <c r="G285" s="69">
        <v>1996</v>
      </c>
      <c r="H285" s="70">
        <v>16</v>
      </c>
      <c r="I285" s="71">
        <v>906</v>
      </c>
      <c r="J285" s="71">
        <v>57</v>
      </c>
      <c r="K285" s="71">
        <v>36</v>
      </c>
      <c r="L285" s="71">
        <v>10.1</v>
      </c>
      <c r="M285" s="70">
        <v>11</v>
      </c>
      <c r="N285" s="71">
        <v>71</v>
      </c>
      <c r="O285" s="71">
        <v>4</v>
      </c>
      <c r="P285" s="70">
        <v>5</v>
      </c>
      <c r="Q285" s="71">
        <v>24</v>
      </c>
      <c r="R285" s="71">
        <v>2</v>
      </c>
      <c r="S285" s="70">
        <v>0.25</v>
      </c>
      <c r="T285" s="71">
        <v>14</v>
      </c>
      <c r="U285" s="71">
        <v>28</v>
      </c>
      <c r="V285" s="77">
        <v>-14</v>
      </c>
      <c r="W285" s="77">
        <v>-1.39</v>
      </c>
      <c r="X285" s="78">
        <v>0.62</v>
      </c>
      <c r="Y285" s="70">
        <v>11.9</v>
      </c>
      <c r="Z285" s="71">
        <v>20.9</v>
      </c>
      <c r="AA285" s="77">
        <v>-9.1</v>
      </c>
      <c r="AB285" s="77">
        <v>-0.9</v>
      </c>
      <c r="AC285" s="78">
        <v>0.37</v>
      </c>
      <c r="AD285" s="63" t="s">
        <v>25</v>
      </c>
    </row>
    <row r="286" spans="1:30" ht="17.25" thickBot="1">
      <c r="A286" s="72">
        <v>213</v>
      </c>
      <c r="B286" s="57" t="s">
        <v>174</v>
      </c>
      <c r="C286" s="58" t="s">
        <v>1824</v>
      </c>
      <c r="D286" s="69" t="s">
        <v>103</v>
      </c>
      <c r="E286" s="58" t="s">
        <v>69</v>
      </c>
      <c r="F286" s="69" t="s">
        <v>4466</v>
      </c>
      <c r="G286" s="69">
        <v>1992</v>
      </c>
      <c r="H286" s="70">
        <v>16</v>
      </c>
      <c r="I286" s="71">
        <v>887</v>
      </c>
      <c r="J286" s="71">
        <v>55</v>
      </c>
      <c r="K286" s="71">
        <v>35.200000000000003</v>
      </c>
      <c r="L286" s="71">
        <v>9.9</v>
      </c>
      <c r="M286" s="70">
        <v>9</v>
      </c>
      <c r="N286" s="71">
        <v>79</v>
      </c>
      <c r="O286" s="71">
        <v>4</v>
      </c>
      <c r="P286" s="70">
        <v>7</v>
      </c>
      <c r="Q286" s="71">
        <v>26</v>
      </c>
      <c r="R286" s="71">
        <v>7</v>
      </c>
      <c r="S286" s="70">
        <v>1.38</v>
      </c>
      <c r="T286" s="71">
        <v>16</v>
      </c>
      <c r="U286" s="71">
        <v>20</v>
      </c>
      <c r="V286" s="77">
        <v>-4</v>
      </c>
      <c r="W286" s="77">
        <v>-0.41</v>
      </c>
      <c r="X286" s="77">
        <v>-0.63</v>
      </c>
      <c r="Y286" s="70">
        <v>14.2</v>
      </c>
      <c r="Z286" s="71">
        <v>16.5</v>
      </c>
      <c r="AA286" s="77">
        <v>-2.2999999999999998</v>
      </c>
      <c r="AB286" s="77">
        <v>-0.23</v>
      </c>
      <c r="AC286" s="77">
        <v>-0.13</v>
      </c>
      <c r="AD286" s="63" t="s">
        <v>25</v>
      </c>
    </row>
    <row r="287" spans="1:30" ht="17.25" thickBot="1">
      <c r="A287" s="72">
        <v>680</v>
      </c>
      <c r="B287" s="57" t="s">
        <v>347</v>
      </c>
      <c r="C287" s="58" t="s">
        <v>1811</v>
      </c>
      <c r="D287" s="69" t="s">
        <v>104</v>
      </c>
      <c r="E287" s="58" t="s">
        <v>69</v>
      </c>
      <c r="F287" s="69" t="s">
        <v>4767</v>
      </c>
      <c r="G287" s="69">
        <v>1997</v>
      </c>
      <c r="H287" s="70">
        <v>12</v>
      </c>
      <c r="I287" s="71">
        <v>884</v>
      </c>
      <c r="J287" s="71">
        <v>74</v>
      </c>
      <c r="K287" s="71">
        <v>35.1</v>
      </c>
      <c r="L287" s="71">
        <v>9.8000000000000007</v>
      </c>
      <c r="M287" s="70">
        <v>10</v>
      </c>
      <c r="N287" s="71">
        <v>86</v>
      </c>
      <c r="O287" s="71">
        <v>7</v>
      </c>
      <c r="P287" s="70">
        <v>2</v>
      </c>
      <c r="Q287" s="71">
        <v>11</v>
      </c>
      <c r="R287" s="71">
        <v>3</v>
      </c>
      <c r="S287" s="70">
        <v>1.33</v>
      </c>
      <c r="T287" s="71">
        <v>12</v>
      </c>
      <c r="U287" s="71">
        <v>15</v>
      </c>
      <c r="V287" s="77">
        <v>-3</v>
      </c>
      <c r="W287" s="77">
        <v>-0.31</v>
      </c>
      <c r="X287" s="77">
        <v>-0.47</v>
      </c>
      <c r="Y287" s="70">
        <v>12.1</v>
      </c>
      <c r="Z287" s="71">
        <v>16.5</v>
      </c>
      <c r="AA287" s="77">
        <v>-4.4000000000000004</v>
      </c>
      <c r="AB287" s="77">
        <v>-0.45</v>
      </c>
      <c r="AC287" s="77">
        <v>-0.46</v>
      </c>
      <c r="AD287" s="63" t="s">
        <v>25</v>
      </c>
    </row>
    <row r="288" spans="1:30" ht="17.25" thickBot="1">
      <c r="A288" s="72">
        <v>450</v>
      </c>
      <c r="B288" s="57" t="s">
        <v>3147</v>
      </c>
      <c r="C288" s="58" t="s">
        <v>1819</v>
      </c>
      <c r="D288" s="69" t="s">
        <v>104</v>
      </c>
      <c r="E288" s="58" t="s">
        <v>83</v>
      </c>
      <c r="F288" s="69" t="s">
        <v>4619</v>
      </c>
      <c r="G288" s="69">
        <v>1993</v>
      </c>
      <c r="H288" s="70">
        <v>15</v>
      </c>
      <c r="I288" s="71">
        <v>874</v>
      </c>
      <c r="J288" s="71">
        <v>58</v>
      </c>
      <c r="K288" s="71">
        <v>34.700000000000003</v>
      </c>
      <c r="L288" s="71">
        <v>9.6999999999999993</v>
      </c>
      <c r="M288" s="70">
        <v>9</v>
      </c>
      <c r="N288" s="71">
        <v>84</v>
      </c>
      <c r="O288" s="71">
        <v>5</v>
      </c>
      <c r="P288" s="70">
        <v>6</v>
      </c>
      <c r="Q288" s="71">
        <v>20</v>
      </c>
      <c r="R288" s="71">
        <v>4</v>
      </c>
      <c r="S288" s="70">
        <v>1.8</v>
      </c>
      <c r="T288" s="71">
        <v>21</v>
      </c>
      <c r="U288" s="71">
        <v>19</v>
      </c>
      <c r="V288" s="78">
        <v>2</v>
      </c>
      <c r="W288" s="78">
        <v>0.21</v>
      </c>
      <c r="X288" s="77">
        <v>-0.67</v>
      </c>
      <c r="Y288" s="70">
        <v>18.8</v>
      </c>
      <c r="Z288" s="71">
        <v>15.1</v>
      </c>
      <c r="AA288" s="78">
        <v>3.7</v>
      </c>
      <c r="AB288" s="78">
        <v>0.38</v>
      </c>
      <c r="AC288" s="77">
        <v>-0.03</v>
      </c>
      <c r="AD288" s="63" t="s">
        <v>25</v>
      </c>
    </row>
    <row r="289" spans="1:30" ht="17.25" thickBot="1">
      <c r="A289" s="72">
        <v>457</v>
      </c>
      <c r="B289" s="57" t="s">
        <v>2771</v>
      </c>
      <c r="C289" s="58" t="s">
        <v>1821</v>
      </c>
      <c r="D289" s="69" t="s">
        <v>102</v>
      </c>
      <c r="E289" s="58" t="s">
        <v>75</v>
      </c>
      <c r="F289" s="69" t="s">
        <v>4624</v>
      </c>
      <c r="G289" s="69">
        <v>2001</v>
      </c>
      <c r="H289" s="70">
        <v>16</v>
      </c>
      <c r="I289" s="71">
        <v>873</v>
      </c>
      <c r="J289" s="71">
        <v>55</v>
      </c>
      <c r="K289" s="71">
        <v>34.6</v>
      </c>
      <c r="L289" s="71">
        <v>9.6999999999999993</v>
      </c>
      <c r="M289" s="70">
        <v>9</v>
      </c>
      <c r="N289" s="71">
        <v>81</v>
      </c>
      <c r="O289" s="71">
        <v>4</v>
      </c>
      <c r="P289" s="70">
        <v>7</v>
      </c>
      <c r="Q289" s="71">
        <v>21</v>
      </c>
      <c r="R289" s="71">
        <v>7</v>
      </c>
      <c r="S289" s="70">
        <v>0.94</v>
      </c>
      <c r="T289" s="71">
        <v>13</v>
      </c>
      <c r="U289" s="71">
        <v>15</v>
      </c>
      <c r="V289" s="77">
        <v>-2</v>
      </c>
      <c r="W289" s="77">
        <v>-0.21</v>
      </c>
      <c r="X289" s="77">
        <v>-0.1</v>
      </c>
      <c r="Y289" s="70">
        <v>13.3</v>
      </c>
      <c r="Z289" s="71">
        <v>16.3</v>
      </c>
      <c r="AA289" s="77">
        <v>-3</v>
      </c>
      <c r="AB289" s="77">
        <v>-0.31</v>
      </c>
      <c r="AC289" s="78">
        <v>0.12</v>
      </c>
      <c r="AD289" s="63" t="s">
        <v>25</v>
      </c>
    </row>
    <row r="290" spans="1:30" ht="17.25" thickBot="1">
      <c r="A290" s="72">
        <v>582</v>
      </c>
      <c r="B290" s="57" t="s">
        <v>3132</v>
      </c>
      <c r="C290" s="58" t="s">
        <v>1843</v>
      </c>
      <c r="D290" s="69" t="s">
        <v>103</v>
      </c>
      <c r="E290" s="58" t="s">
        <v>2599</v>
      </c>
      <c r="F290" s="69" t="s">
        <v>4702</v>
      </c>
      <c r="G290" s="69">
        <v>1999</v>
      </c>
      <c r="H290" s="70">
        <v>12</v>
      </c>
      <c r="I290" s="71">
        <v>873</v>
      </c>
      <c r="J290" s="71">
        <v>73</v>
      </c>
      <c r="K290" s="71">
        <v>34.6</v>
      </c>
      <c r="L290" s="71">
        <v>9.6999999999999993</v>
      </c>
      <c r="M290" s="70">
        <v>11</v>
      </c>
      <c r="N290" s="71">
        <v>78</v>
      </c>
      <c r="O290" s="71">
        <v>4</v>
      </c>
      <c r="P290" s="70">
        <v>1</v>
      </c>
      <c r="Q290" s="71">
        <v>19</v>
      </c>
      <c r="R290" s="60">
        <v>0</v>
      </c>
      <c r="S290" s="70">
        <v>1</v>
      </c>
      <c r="T290" s="71">
        <v>17</v>
      </c>
      <c r="U290" s="71">
        <v>17</v>
      </c>
      <c r="V290" s="60">
        <v>0</v>
      </c>
      <c r="W290" s="60">
        <v>0</v>
      </c>
      <c r="X290" s="78">
        <v>0.98</v>
      </c>
      <c r="Y290" s="70">
        <v>16.5</v>
      </c>
      <c r="Z290" s="71">
        <v>16.5</v>
      </c>
      <c r="AA290" s="60">
        <v>0</v>
      </c>
      <c r="AB290" s="60">
        <v>0</v>
      </c>
      <c r="AC290" s="78">
        <v>1.3</v>
      </c>
      <c r="AD290" s="63" t="s">
        <v>25</v>
      </c>
    </row>
    <row r="291" spans="1:30" ht="17.25" thickBot="1">
      <c r="A291" s="72">
        <v>296</v>
      </c>
      <c r="B291" s="57" t="s">
        <v>3196</v>
      </c>
      <c r="C291" s="58" t="s">
        <v>1811</v>
      </c>
      <c r="D291" s="69" t="s">
        <v>104</v>
      </c>
      <c r="E291" s="58" t="s">
        <v>73</v>
      </c>
      <c r="F291" s="69" t="s">
        <v>4522</v>
      </c>
      <c r="G291" s="69">
        <v>2005</v>
      </c>
      <c r="H291" s="70">
        <v>12</v>
      </c>
      <c r="I291" s="71">
        <v>869</v>
      </c>
      <c r="J291" s="71">
        <v>72</v>
      </c>
      <c r="K291" s="71">
        <v>34.5</v>
      </c>
      <c r="L291" s="71">
        <v>9.6999999999999993</v>
      </c>
      <c r="M291" s="70">
        <v>8</v>
      </c>
      <c r="N291" s="71">
        <v>81</v>
      </c>
      <c r="O291" s="71">
        <v>3</v>
      </c>
      <c r="P291" s="70">
        <v>4</v>
      </c>
      <c r="Q291" s="71">
        <v>56</v>
      </c>
      <c r="R291" s="71">
        <v>4</v>
      </c>
      <c r="S291" s="70">
        <v>1.33</v>
      </c>
      <c r="T291" s="71">
        <v>15</v>
      </c>
      <c r="U291" s="71">
        <v>17</v>
      </c>
      <c r="V291" s="77">
        <v>-2</v>
      </c>
      <c r="W291" s="77">
        <v>-0.21</v>
      </c>
      <c r="X291" s="77">
        <v>-0.64</v>
      </c>
      <c r="Y291" s="70">
        <v>16.399999999999999</v>
      </c>
      <c r="Z291" s="71">
        <v>14.5</v>
      </c>
      <c r="AA291" s="78">
        <v>1.9</v>
      </c>
      <c r="AB291" s="78">
        <v>0.2</v>
      </c>
      <c r="AC291" s="77">
        <v>-7.0000000000000007E-2</v>
      </c>
      <c r="AD291" s="63" t="s">
        <v>25</v>
      </c>
    </row>
    <row r="292" spans="1:30" ht="17.25" thickBot="1">
      <c r="A292" s="72">
        <v>697</v>
      </c>
      <c r="B292" s="57" t="s">
        <v>354</v>
      </c>
      <c r="C292" s="58" t="s">
        <v>1811</v>
      </c>
      <c r="D292" s="69" t="s">
        <v>102</v>
      </c>
      <c r="E292" s="58" t="s">
        <v>67</v>
      </c>
      <c r="F292" s="69" t="s">
        <v>4780</v>
      </c>
      <c r="G292" s="69">
        <v>1992</v>
      </c>
      <c r="H292" s="70">
        <v>16</v>
      </c>
      <c r="I292" s="71">
        <v>862</v>
      </c>
      <c r="J292" s="71">
        <v>54</v>
      </c>
      <c r="K292" s="71">
        <v>34.200000000000003</v>
      </c>
      <c r="L292" s="71">
        <v>9.6</v>
      </c>
      <c r="M292" s="70">
        <v>8</v>
      </c>
      <c r="N292" s="71">
        <v>81</v>
      </c>
      <c r="O292" s="71">
        <v>5</v>
      </c>
      <c r="P292" s="70">
        <v>8</v>
      </c>
      <c r="Q292" s="71">
        <v>27</v>
      </c>
      <c r="R292" s="60">
        <v>0</v>
      </c>
      <c r="S292" s="70">
        <v>1.5</v>
      </c>
      <c r="T292" s="71">
        <v>25</v>
      </c>
      <c r="U292" s="71">
        <v>14</v>
      </c>
      <c r="V292" s="78">
        <v>11</v>
      </c>
      <c r="W292" s="78">
        <v>1.1499999999999999</v>
      </c>
      <c r="X292" s="78">
        <v>1.1499999999999999</v>
      </c>
      <c r="Y292" s="70">
        <v>20</v>
      </c>
      <c r="Z292" s="71">
        <v>11.2</v>
      </c>
      <c r="AA292" s="78">
        <v>8.8000000000000007</v>
      </c>
      <c r="AB292" s="78">
        <v>0.92</v>
      </c>
      <c r="AC292" s="78">
        <v>1.29</v>
      </c>
      <c r="AD292" s="63" t="s">
        <v>25</v>
      </c>
    </row>
    <row r="293" spans="1:30" ht="17.25" thickBot="1">
      <c r="A293" s="72">
        <v>575</v>
      </c>
      <c r="B293" s="57" t="s">
        <v>2657</v>
      </c>
      <c r="C293" s="58" t="s">
        <v>1856</v>
      </c>
      <c r="D293" s="69" t="s">
        <v>103</v>
      </c>
      <c r="E293" s="58" t="s">
        <v>2599</v>
      </c>
      <c r="F293" s="69" t="s">
        <v>4697</v>
      </c>
      <c r="G293" s="69">
        <v>1993</v>
      </c>
      <c r="H293" s="70">
        <v>21</v>
      </c>
      <c r="I293" s="71">
        <v>855</v>
      </c>
      <c r="J293" s="71">
        <v>41</v>
      </c>
      <c r="K293" s="71">
        <v>33.9</v>
      </c>
      <c r="L293" s="71">
        <v>9.5</v>
      </c>
      <c r="M293" s="70">
        <v>8</v>
      </c>
      <c r="N293" s="71">
        <v>76</v>
      </c>
      <c r="O293" s="71">
        <v>2</v>
      </c>
      <c r="P293" s="70">
        <v>13</v>
      </c>
      <c r="Q293" s="71">
        <v>19</v>
      </c>
      <c r="R293" s="71">
        <v>7</v>
      </c>
      <c r="S293" s="70">
        <v>0.86</v>
      </c>
      <c r="T293" s="71">
        <v>10</v>
      </c>
      <c r="U293" s="71">
        <v>20</v>
      </c>
      <c r="V293" s="77">
        <v>-10</v>
      </c>
      <c r="W293" s="77">
        <v>-1.05</v>
      </c>
      <c r="X293" s="77">
        <v>-0.62</v>
      </c>
      <c r="Y293" s="70">
        <v>8.6</v>
      </c>
      <c r="Z293" s="71">
        <v>21</v>
      </c>
      <c r="AA293" s="77">
        <v>-12.4</v>
      </c>
      <c r="AB293" s="77">
        <v>-1.29</v>
      </c>
      <c r="AC293" s="77">
        <v>-0.72</v>
      </c>
      <c r="AD293" s="63" t="s">
        <v>25</v>
      </c>
    </row>
    <row r="294" spans="1:30" ht="17.25" thickBot="1">
      <c r="A294" s="72">
        <v>545</v>
      </c>
      <c r="B294" s="57" t="s">
        <v>3164</v>
      </c>
      <c r="C294" s="58" t="s">
        <v>1811</v>
      </c>
      <c r="D294" s="69" t="s">
        <v>1809</v>
      </c>
      <c r="E294" s="58" t="s">
        <v>83</v>
      </c>
      <c r="F294" s="69" t="s">
        <v>4679</v>
      </c>
      <c r="G294" s="69">
        <v>2001</v>
      </c>
      <c r="H294" s="70">
        <v>16</v>
      </c>
      <c r="I294" s="71">
        <v>853</v>
      </c>
      <c r="J294" s="71">
        <v>53</v>
      </c>
      <c r="K294" s="71">
        <v>33.799999999999997</v>
      </c>
      <c r="L294" s="71">
        <v>9.5</v>
      </c>
      <c r="M294" s="70">
        <v>8</v>
      </c>
      <c r="N294" s="71">
        <v>80</v>
      </c>
      <c r="O294" s="71">
        <v>5</v>
      </c>
      <c r="P294" s="70">
        <v>8</v>
      </c>
      <c r="Q294" s="71">
        <v>26</v>
      </c>
      <c r="R294" s="60">
        <v>0</v>
      </c>
      <c r="S294" s="70">
        <v>2.19</v>
      </c>
      <c r="T294" s="71">
        <v>22</v>
      </c>
      <c r="U294" s="71">
        <v>12</v>
      </c>
      <c r="V294" s="78">
        <v>10</v>
      </c>
      <c r="W294" s="78">
        <v>1.06</v>
      </c>
      <c r="X294" s="78">
        <v>0.62</v>
      </c>
      <c r="Y294" s="70">
        <v>18.5</v>
      </c>
      <c r="Z294" s="71">
        <v>13.2</v>
      </c>
      <c r="AA294" s="78">
        <v>5.3</v>
      </c>
      <c r="AB294" s="78">
        <v>0.56000000000000005</v>
      </c>
      <c r="AC294" s="78">
        <v>0.24</v>
      </c>
      <c r="AD294" s="63" t="s">
        <v>25</v>
      </c>
    </row>
    <row r="295" spans="1:30" ht="17.25" thickBot="1">
      <c r="A295" s="72">
        <v>588</v>
      </c>
      <c r="B295" s="57" t="s">
        <v>3133</v>
      </c>
      <c r="C295" s="58" t="s">
        <v>1829</v>
      </c>
      <c r="D295" s="69" t="s">
        <v>103</v>
      </c>
      <c r="E295" s="58" t="s">
        <v>87</v>
      </c>
      <c r="F295" s="69" t="s">
        <v>4706</v>
      </c>
      <c r="G295" s="69">
        <v>1997</v>
      </c>
      <c r="H295" s="70">
        <v>12</v>
      </c>
      <c r="I295" s="71">
        <v>850</v>
      </c>
      <c r="J295" s="71">
        <v>71</v>
      </c>
      <c r="K295" s="71">
        <v>33.700000000000003</v>
      </c>
      <c r="L295" s="71">
        <v>9.4</v>
      </c>
      <c r="M295" s="70">
        <v>11</v>
      </c>
      <c r="N295" s="71">
        <v>75</v>
      </c>
      <c r="O295" s="71">
        <v>3</v>
      </c>
      <c r="P295" s="70">
        <v>1</v>
      </c>
      <c r="Q295" s="71">
        <v>30</v>
      </c>
      <c r="R295" s="71">
        <v>2</v>
      </c>
      <c r="S295" s="70">
        <v>0.83</v>
      </c>
      <c r="T295" s="71">
        <v>11</v>
      </c>
      <c r="U295" s="71">
        <v>13</v>
      </c>
      <c r="V295" s="77">
        <v>-2</v>
      </c>
      <c r="W295" s="77">
        <v>-0.21</v>
      </c>
      <c r="X295" s="78">
        <v>0.54</v>
      </c>
      <c r="Y295" s="70">
        <v>11.3</v>
      </c>
      <c r="Z295" s="71">
        <v>13</v>
      </c>
      <c r="AA295" s="77">
        <v>-1.7</v>
      </c>
      <c r="AB295" s="77">
        <v>-0.18</v>
      </c>
      <c r="AC295" s="78">
        <v>0.09</v>
      </c>
      <c r="AD295" s="63" t="s">
        <v>25</v>
      </c>
    </row>
    <row r="296" spans="1:30" ht="17.25" thickBot="1">
      <c r="A296" s="72">
        <v>264</v>
      </c>
      <c r="B296" s="57" t="s">
        <v>3127</v>
      </c>
      <c r="C296" s="58" t="s">
        <v>1817</v>
      </c>
      <c r="D296" s="69" t="s">
        <v>103</v>
      </c>
      <c r="E296" s="58" t="s">
        <v>79</v>
      </c>
      <c r="F296" s="69" t="s">
        <v>4503</v>
      </c>
      <c r="G296" s="69">
        <v>2002</v>
      </c>
      <c r="H296" s="70">
        <v>19</v>
      </c>
      <c r="I296" s="71">
        <v>845</v>
      </c>
      <c r="J296" s="71">
        <v>44</v>
      </c>
      <c r="K296" s="71">
        <v>33.5</v>
      </c>
      <c r="L296" s="71">
        <v>9.4</v>
      </c>
      <c r="M296" s="70">
        <v>9</v>
      </c>
      <c r="N296" s="71">
        <v>66</v>
      </c>
      <c r="O296" s="60">
        <v>0</v>
      </c>
      <c r="P296" s="70">
        <v>10</v>
      </c>
      <c r="Q296" s="71">
        <v>25</v>
      </c>
      <c r="R296" s="71">
        <v>2</v>
      </c>
      <c r="S296" s="70">
        <v>2.16</v>
      </c>
      <c r="T296" s="71">
        <v>22</v>
      </c>
      <c r="U296" s="71">
        <v>10</v>
      </c>
      <c r="V296" s="78">
        <v>12</v>
      </c>
      <c r="W296" s="78">
        <v>1.28</v>
      </c>
      <c r="X296" s="77">
        <v>-0.17</v>
      </c>
      <c r="Y296" s="70">
        <v>21.9</v>
      </c>
      <c r="Z296" s="71">
        <v>12.2</v>
      </c>
      <c r="AA296" s="78">
        <v>9.6999999999999993</v>
      </c>
      <c r="AB296" s="78">
        <v>1.04</v>
      </c>
      <c r="AC296" s="78">
        <v>0.05</v>
      </c>
      <c r="AD296" s="63" t="s">
        <v>25</v>
      </c>
    </row>
    <row r="297" spans="1:30" ht="17.25" thickBot="1">
      <c r="A297" s="72">
        <v>647</v>
      </c>
      <c r="B297" s="57" t="s">
        <v>3254</v>
      </c>
      <c r="C297" s="58" t="s">
        <v>1811</v>
      </c>
      <c r="D297" s="69" t="s">
        <v>1809</v>
      </c>
      <c r="E297" s="58" t="s">
        <v>2599</v>
      </c>
      <c r="F297" s="69" t="s">
        <v>4745</v>
      </c>
      <c r="G297" s="69">
        <v>1991</v>
      </c>
      <c r="H297" s="70">
        <v>19</v>
      </c>
      <c r="I297" s="71">
        <v>844</v>
      </c>
      <c r="J297" s="71">
        <v>44</v>
      </c>
      <c r="K297" s="71">
        <v>33.5</v>
      </c>
      <c r="L297" s="71">
        <v>9.4</v>
      </c>
      <c r="M297" s="70">
        <v>10</v>
      </c>
      <c r="N297" s="71">
        <v>65</v>
      </c>
      <c r="O297" s="60">
        <v>0</v>
      </c>
      <c r="P297" s="70">
        <v>9</v>
      </c>
      <c r="Q297" s="71">
        <v>21</v>
      </c>
      <c r="R297" s="71">
        <v>1</v>
      </c>
      <c r="S297" s="70">
        <v>0.84</v>
      </c>
      <c r="T297" s="71">
        <v>14</v>
      </c>
      <c r="U297" s="71">
        <v>21</v>
      </c>
      <c r="V297" s="77">
        <v>-7</v>
      </c>
      <c r="W297" s="77">
        <v>-0.75</v>
      </c>
      <c r="X297" s="77">
        <v>-0.16</v>
      </c>
      <c r="Y297" s="70">
        <v>9</v>
      </c>
      <c r="Z297" s="71">
        <v>18.2</v>
      </c>
      <c r="AA297" s="77">
        <v>-9.1999999999999993</v>
      </c>
      <c r="AB297" s="77">
        <v>-0.92</v>
      </c>
      <c r="AC297" s="77">
        <v>-0.16</v>
      </c>
      <c r="AD297" s="63" t="s">
        <v>25</v>
      </c>
    </row>
    <row r="298" spans="1:30" ht="17.25" thickBot="1">
      <c r="A298" s="72">
        <v>208</v>
      </c>
      <c r="B298" s="57" t="s">
        <v>172</v>
      </c>
      <c r="C298" s="58" t="s">
        <v>1811</v>
      </c>
      <c r="D298" s="69" t="s">
        <v>1809</v>
      </c>
      <c r="E298" s="58" t="s">
        <v>79</v>
      </c>
      <c r="F298" s="69" t="s">
        <v>4460</v>
      </c>
      <c r="G298" s="69">
        <v>2003</v>
      </c>
      <c r="H298" s="70">
        <v>24</v>
      </c>
      <c r="I298" s="71">
        <v>838</v>
      </c>
      <c r="J298" s="71">
        <v>35</v>
      </c>
      <c r="K298" s="71">
        <v>33.299999999999997</v>
      </c>
      <c r="L298" s="71">
        <v>9.3000000000000007</v>
      </c>
      <c r="M298" s="70">
        <v>6</v>
      </c>
      <c r="N298" s="71">
        <v>72</v>
      </c>
      <c r="O298" s="71">
        <v>2</v>
      </c>
      <c r="P298" s="70">
        <v>18</v>
      </c>
      <c r="Q298" s="71">
        <v>23</v>
      </c>
      <c r="R298" s="71">
        <v>4</v>
      </c>
      <c r="S298" s="70">
        <v>2.29</v>
      </c>
      <c r="T298" s="71">
        <v>24</v>
      </c>
      <c r="U298" s="71">
        <v>7</v>
      </c>
      <c r="V298" s="78">
        <v>17</v>
      </c>
      <c r="W298" s="78">
        <v>1.83</v>
      </c>
      <c r="X298" s="78">
        <v>0.65</v>
      </c>
      <c r="Y298" s="70">
        <v>22.7</v>
      </c>
      <c r="Z298" s="71">
        <v>12.1</v>
      </c>
      <c r="AA298" s="78">
        <v>10.7</v>
      </c>
      <c r="AB298" s="78">
        <v>1.1399999999999999</v>
      </c>
      <c r="AC298" s="78">
        <v>0.21</v>
      </c>
      <c r="AD298" s="63" t="s">
        <v>25</v>
      </c>
    </row>
    <row r="299" spans="1:30" ht="17.25" thickBot="1">
      <c r="A299" s="72">
        <v>43</v>
      </c>
      <c r="B299" s="57" t="s">
        <v>121</v>
      </c>
      <c r="C299" s="58" t="s">
        <v>1829</v>
      </c>
      <c r="D299" s="69" t="s">
        <v>1832</v>
      </c>
      <c r="E299" s="58" t="s">
        <v>87</v>
      </c>
      <c r="F299" s="69" t="s">
        <v>4342</v>
      </c>
      <c r="G299" s="69">
        <v>1992</v>
      </c>
      <c r="H299" s="70">
        <v>12</v>
      </c>
      <c r="I299" s="71">
        <v>833</v>
      </c>
      <c r="J299" s="71">
        <v>69</v>
      </c>
      <c r="K299" s="71">
        <v>33.1</v>
      </c>
      <c r="L299" s="71">
        <v>9.3000000000000007</v>
      </c>
      <c r="M299" s="70">
        <v>10</v>
      </c>
      <c r="N299" s="71">
        <v>80</v>
      </c>
      <c r="O299" s="71">
        <v>6</v>
      </c>
      <c r="P299" s="70">
        <v>2</v>
      </c>
      <c r="Q299" s="71">
        <v>18</v>
      </c>
      <c r="R299" s="71">
        <v>1</v>
      </c>
      <c r="S299" s="70">
        <v>1</v>
      </c>
      <c r="T299" s="71">
        <v>9</v>
      </c>
      <c r="U299" s="71">
        <v>15</v>
      </c>
      <c r="V299" s="77">
        <v>-6</v>
      </c>
      <c r="W299" s="77">
        <v>-0.65</v>
      </c>
      <c r="X299" s="77">
        <v>-0.11</v>
      </c>
      <c r="Y299" s="70">
        <v>10.1</v>
      </c>
      <c r="Z299" s="71">
        <v>14.1</v>
      </c>
      <c r="AA299" s="77">
        <v>-4</v>
      </c>
      <c r="AB299" s="77">
        <v>-0.43</v>
      </c>
      <c r="AC299" s="77">
        <v>-0.28000000000000003</v>
      </c>
      <c r="AD299" s="63" t="s">
        <v>25</v>
      </c>
    </row>
    <row r="300" spans="1:30" ht="17.25" thickBot="1">
      <c r="A300" s="72">
        <v>563</v>
      </c>
      <c r="B300" s="57" t="s">
        <v>2655</v>
      </c>
      <c r="C300" s="58" t="s">
        <v>1837</v>
      </c>
      <c r="D300" s="69" t="s">
        <v>104</v>
      </c>
      <c r="E300" s="58" t="s">
        <v>2342</v>
      </c>
      <c r="F300" s="69" t="s">
        <v>4689</v>
      </c>
      <c r="G300" s="69">
        <v>1995</v>
      </c>
      <c r="H300" s="70">
        <v>14</v>
      </c>
      <c r="I300" s="71">
        <v>823</v>
      </c>
      <c r="J300" s="71">
        <v>59</v>
      </c>
      <c r="K300" s="71">
        <v>32.700000000000003</v>
      </c>
      <c r="L300" s="71">
        <v>9.1</v>
      </c>
      <c r="M300" s="70">
        <v>8</v>
      </c>
      <c r="N300" s="71">
        <v>88</v>
      </c>
      <c r="O300" s="71">
        <v>6</v>
      </c>
      <c r="P300" s="70">
        <v>6</v>
      </c>
      <c r="Q300" s="71">
        <v>20</v>
      </c>
      <c r="R300" s="71">
        <v>5</v>
      </c>
      <c r="S300" s="70">
        <v>0.64</v>
      </c>
      <c r="T300" s="71">
        <v>7</v>
      </c>
      <c r="U300" s="71">
        <v>22</v>
      </c>
      <c r="V300" s="77">
        <v>-15</v>
      </c>
      <c r="W300" s="77">
        <v>-1.64</v>
      </c>
      <c r="X300" s="77">
        <v>-0.57999999999999996</v>
      </c>
      <c r="Y300" s="70">
        <v>8.4</v>
      </c>
      <c r="Z300" s="71">
        <v>19</v>
      </c>
      <c r="AA300" s="77">
        <v>-10.7</v>
      </c>
      <c r="AB300" s="77">
        <v>-1.17</v>
      </c>
      <c r="AC300" s="77">
        <v>-0.47</v>
      </c>
      <c r="AD300" s="63" t="s">
        <v>25</v>
      </c>
    </row>
    <row r="301" spans="1:30" ht="17.25" thickBot="1">
      <c r="A301" s="72">
        <v>193</v>
      </c>
      <c r="B301" s="57" t="s">
        <v>3126</v>
      </c>
      <c r="C301" s="58" t="s">
        <v>1811</v>
      </c>
      <c r="D301" s="69" t="s">
        <v>103</v>
      </c>
      <c r="E301" s="58" t="s">
        <v>93</v>
      </c>
      <c r="F301" s="69" t="s">
        <v>4450</v>
      </c>
      <c r="G301" s="69">
        <v>2001</v>
      </c>
      <c r="H301" s="70">
        <v>19</v>
      </c>
      <c r="I301" s="71">
        <v>813</v>
      </c>
      <c r="J301" s="71">
        <v>43</v>
      </c>
      <c r="K301" s="71">
        <v>32.299999999999997</v>
      </c>
      <c r="L301" s="71">
        <v>9</v>
      </c>
      <c r="M301" s="70">
        <v>6</v>
      </c>
      <c r="N301" s="71">
        <v>85</v>
      </c>
      <c r="O301" s="71">
        <v>3</v>
      </c>
      <c r="P301" s="70">
        <v>13</v>
      </c>
      <c r="Q301" s="71">
        <v>23</v>
      </c>
      <c r="R301" s="71">
        <v>4</v>
      </c>
      <c r="S301" s="70">
        <v>1.42</v>
      </c>
      <c r="T301" s="71">
        <v>15</v>
      </c>
      <c r="U301" s="71">
        <v>15</v>
      </c>
      <c r="V301" s="60">
        <v>0</v>
      </c>
      <c r="W301" s="60">
        <v>0</v>
      </c>
      <c r="X301" s="78">
        <v>0.11</v>
      </c>
      <c r="Y301" s="70">
        <v>13.2</v>
      </c>
      <c r="Z301" s="71">
        <v>15.4</v>
      </c>
      <c r="AA301" s="77">
        <v>-2.2000000000000002</v>
      </c>
      <c r="AB301" s="77">
        <v>-0.24</v>
      </c>
      <c r="AC301" s="78">
        <v>0.18</v>
      </c>
      <c r="AD301" s="63" t="s">
        <v>25</v>
      </c>
    </row>
    <row r="302" spans="1:30" ht="17.25" thickBot="1">
      <c r="A302" s="72">
        <v>645</v>
      </c>
      <c r="B302" s="57" t="s">
        <v>3720</v>
      </c>
      <c r="C302" s="58" t="s">
        <v>1811</v>
      </c>
      <c r="D302" s="69" t="s">
        <v>102</v>
      </c>
      <c r="E302" s="58" t="s">
        <v>77</v>
      </c>
      <c r="F302" s="69" t="s">
        <v>4743</v>
      </c>
      <c r="G302" s="69">
        <v>1996</v>
      </c>
      <c r="H302" s="70">
        <v>9</v>
      </c>
      <c r="I302" s="71">
        <v>810</v>
      </c>
      <c r="J302" s="71">
        <v>90</v>
      </c>
      <c r="K302" s="71">
        <v>32.1</v>
      </c>
      <c r="L302" s="71">
        <v>9</v>
      </c>
      <c r="M302" s="70">
        <v>9</v>
      </c>
      <c r="N302" s="71">
        <v>90</v>
      </c>
      <c r="O302" s="71">
        <v>9</v>
      </c>
      <c r="P302" s="59">
        <v>0</v>
      </c>
      <c r="Q302" s="60"/>
      <c r="R302" s="60">
        <v>0</v>
      </c>
      <c r="S302" s="70">
        <v>0.78</v>
      </c>
      <c r="T302" s="71">
        <v>14</v>
      </c>
      <c r="U302" s="71">
        <v>21</v>
      </c>
      <c r="V302" s="77">
        <v>-7</v>
      </c>
      <c r="W302" s="77">
        <v>-0.78</v>
      </c>
      <c r="X302" s="77">
        <v>-0.51</v>
      </c>
      <c r="Y302" s="70">
        <v>11.4</v>
      </c>
      <c r="Z302" s="71">
        <v>17.2</v>
      </c>
      <c r="AA302" s="77">
        <v>-5.8</v>
      </c>
      <c r="AB302" s="77">
        <v>-0.64</v>
      </c>
      <c r="AC302" s="77">
        <v>-1.03</v>
      </c>
      <c r="AD302" s="63" t="s">
        <v>25</v>
      </c>
    </row>
    <row r="303" spans="1:30" ht="17.25" thickBot="1">
      <c r="A303" s="72">
        <v>68</v>
      </c>
      <c r="B303" s="57" t="s">
        <v>3125</v>
      </c>
      <c r="C303" s="58" t="s">
        <v>1813</v>
      </c>
      <c r="D303" s="69" t="s">
        <v>1809</v>
      </c>
      <c r="E303" s="58" t="s">
        <v>93</v>
      </c>
      <c r="F303" s="69" t="s">
        <v>4357</v>
      </c>
      <c r="G303" s="69">
        <v>1998</v>
      </c>
      <c r="H303" s="70">
        <v>19</v>
      </c>
      <c r="I303" s="71">
        <v>806</v>
      </c>
      <c r="J303" s="71">
        <v>42</v>
      </c>
      <c r="K303" s="71">
        <v>32</v>
      </c>
      <c r="L303" s="71">
        <v>9</v>
      </c>
      <c r="M303" s="70">
        <v>9</v>
      </c>
      <c r="N303" s="71">
        <v>61</v>
      </c>
      <c r="O303" s="71">
        <v>1</v>
      </c>
      <c r="P303" s="70">
        <v>10</v>
      </c>
      <c r="Q303" s="71">
        <v>26</v>
      </c>
      <c r="R303" s="60">
        <v>0</v>
      </c>
      <c r="S303" s="70">
        <v>1.42</v>
      </c>
      <c r="T303" s="71">
        <v>5</v>
      </c>
      <c r="U303" s="71">
        <v>18</v>
      </c>
      <c r="V303" s="77">
        <v>-13</v>
      </c>
      <c r="W303" s="77">
        <v>-1.45</v>
      </c>
      <c r="X303" s="77">
        <v>-2.0299999999999998</v>
      </c>
      <c r="Y303" s="70">
        <v>8.1999999999999993</v>
      </c>
      <c r="Z303" s="71">
        <v>16.600000000000001</v>
      </c>
      <c r="AA303" s="77">
        <v>-8.3000000000000007</v>
      </c>
      <c r="AB303" s="77">
        <v>-0.93</v>
      </c>
      <c r="AC303" s="77">
        <v>-0.82</v>
      </c>
      <c r="AD303" s="63" t="s">
        <v>25</v>
      </c>
    </row>
    <row r="304" spans="1:30" ht="17.25" thickBot="1">
      <c r="A304" s="72">
        <v>151</v>
      </c>
      <c r="B304" s="57" t="s">
        <v>152</v>
      </c>
      <c r="C304" s="58" t="s">
        <v>1819</v>
      </c>
      <c r="D304" s="69" t="s">
        <v>104</v>
      </c>
      <c r="E304" s="58" t="s">
        <v>81</v>
      </c>
      <c r="F304" s="69" t="s">
        <v>4416</v>
      </c>
      <c r="G304" s="69">
        <v>1998</v>
      </c>
      <c r="H304" s="70">
        <v>10</v>
      </c>
      <c r="I304" s="71">
        <v>793</v>
      </c>
      <c r="J304" s="71">
        <v>79</v>
      </c>
      <c r="K304" s="71">
        <v>32.6</v>
      </c>
      <c r="L304" s="71">
        <v>8.8000000000000007</v>
      </c>
      <c r="M304" s="70">
        <v>9</v>
      </c>
      <c r="N304" s="71">
        <v>83</v>
      </c>
      <c r="O304" s="71">
        <v>6</v>
      </c>
      <c r="P304" s="70">
        <v>1</v>
      </c>
      <c r="Q304" s="71">
        <v>45</v>
      </c>
      <c r="R304" s="71">
        <v>6</v>
      </c>
      <c r="S304" s="70">
        <v>1.4</v>
      </c>
      <c r="T304" s="71">
        <v>20</v>
      </c>
      <c r="U304" s="71">
        <v>16</v>
      </c>
      <c r="V304" s="78">
        <v>4</v>
      </c>
      <c r="W304" s="78">
        <v>0.45</v>
      </c>
      <c r="X304" s="78">
        <v>0.56000000000000005</v>
      </c>
      <c r="Y304" s="70">
        <v>15.3</v>
      </c>
      <c r="Z304" s="71">
        <v>14.1</v>
      </c>
      <c r="AA304" s="78">
        <v>1.3</v>
      </c>
      <c r="AB304" s="78">
        <v>0.15</v>
      </c>
      <c r="AC304" s="77">
        <v>-0.32</v>
      </c>
      <c r="AD304" s="63" t="s">
        <v>25</v>
      </c>
    </row>
    <row r="305" spans="1:30" ht="17.25" thickBot="1">
      <c r="A305" s="72">
        <v>357</v>
      </c>
      <c r="B305" s="57" t="s">
        <v>1786</v>
      </c>
      <c r="C305" s="58" t="s">
        <v>1833</v>
      </c>
      <c r="D305" s="69" t="s">
        <v>104</v>
      </c>
      <c r="E305" s="58" t="s">
        <v>63</v>
      </c>
      <c r="F305" s="69" t="s">
        <v>4145</v>
      </c>
      <c r="G305" s="69">
        <v>2000</v>
      </c>
      <c r="H305" s="70">
        <v>16</v>
      </c>
      <c r="I305" s="71">
        <v>788</v>
      </c>
      <c r="J305" s="71">
        <v>49</v>
      </c>
      <c r="K305" s="71">
        <v>31.3</v>
      </c>
      <c r="L305" s="71">
        <v>8.8000000000000007</v>
      </c>
      <c r="M305" s="70">
        <v>9</v>
      </c>
      <c r="N305" s="71">
        <v>81</v>
      </c>
      <c r="O305" s="71">
        <v>6</v>
      </c>
      <c r="P305" s="70">
        <v>7</v>
      </c>
      <c r="Q305" s="71">
        <v>9</v>
      </c>
      <c r="R305" s="71">
        <v>12</v>
      </c>
      <c r="S305" s="70">
        <v>2.69</v>
      </c>
      <c r="T305" s="71">
        <v>37</v>
      </c>
      <c r="U305" s="71">
        <v>8</v>
      </c>
      <c r="V305" s="78">
        <v>29</v>
      </c>
      <c r="W305" s="78">
        <v>3.31</v>
      </c>
      <c r="X305" s="78">
        <v>2.4300000000000002</v>
      </c>
      <c r="Y305" s="70">
        <v>23.1</v>
      </c>
      <c r="Z305" s="71">
        <v>4.4000000000000004</v>
      </c>
      <c r="AA305" s="78">
        <v>18.8</v>
      </c>
      <c r="AB305" s="78">
        <v>2.14</v>
      </c>
      <c r="AC305" s="78">
        <v>1.19</v>
      </c>
      <c r="AD305" s="63" t="s">
        <v>25</v>
      </c>
    </row>
    <row r="306" spans="1:30" ht="17.25" thickBot="1">
      <c r="A306" s="72">
        <v>415</v>
      </c>
      <c r="B306" s="57" t="s">
        <v>253</v>
      </c>
      <c r="C306" s="58" t="s">
        <v>1859</v>
      </c>
      <c r="D306" s="69" t="s">
        <v>104</v>
      </c>
      <c r="E306" s="58" t="s">
        <v>79</v>
      </c>
      <c r="F306" s="69" t="s">
        <v>4598</v>
      </c>
      <c r="G306" s="69">
        <v>1991</v>
      </c>
      <c r="H306" s="70">
        <v>10</v>
      </c>
      <c r="I306" s="71">
        <v>781</v>
      </c>
      <c r="J306" s="71">
        <v>78</v>
      </c>
      <c r="K306" s="71">
        <v>31</v>
      </c>
      <c r="L306" s="71">
        <v>8.6999999999999993</v>
      </c>
      <c r="M306" s="70">
        <v>9</v>
      </c>
      <c r="N306" s="71">
        <v>84</v>
      </c>
      <c r="O306" s="71">
        <v>6</v>
      </c>
      <c r="P306" s="70">
        <v>1</v>
      </c>
      <c r="Q306" s="71">
        <v>25</v>
      </c>
      <c r="R306" s="71">
        <v>4</v>
      </c>
      <c r="S306" s="70">
        <v>2.2999999999999998</v>
      </c>
      <c r="T306" s="71">
        <v>20</v>
      </c>
      <c r="U306" s="71">
        <v>9</v>
      </c>
      <c r="V306" s="78">
        <v>11</v>
      </c>
      <c r="W306" s="78">
        <v>1.27</v>
      </c>
      <c r="X306" s="77">
        <v>-0.18</v>
      </c>
      <c r="Y306" s="70">
        <v>16.600000000000001</v>
      </c>
      <c r="Z306" s="71">
        <v>11.3</v>
      </c>
      <c r="AA306" s="78">
        <v>5.3</v>
      </c>
      <c r="AB306" s="78">
        <v>0.61</v>
      </c>
      <c r="AC306" s="77">
        <v>-0.56999999999999995</v>
      </c>
      <c r="AD306" s="63" t="s">
        <v>25</v>
      </c>
    </row>
    <row r="307" spans="1:30" ht="17.25" thickBot="1">
      <c r="A307" s="72">
        <v>440</v>
      </c>
      <c r="B307" s="57" t="s">
        <v>261</v>
      </c>
      <c r="C307" s="58" t="s">
        <v>1811</v>
      </c>
      <c r="D307" s="69" t="s">
        <v>1832</v>
      </c>
      <c r="E307" s="58" t="s">
        <v>73</v>
      </c>
      <c r="F307" s="69" t="s">
        <v>4611</v>
      </c>
      <c r="G307" s="69">
        <v>1986</v>
      </c>
      <c r="H307" s="70">
        <v>15</v>
      </c>
      <c r="I307" s="71">
        <v>773</v>
      </c>
      <c r="J307" s="71">
        <v>52</v>
      </c>
      <c r="K307" s="71">
        <v>30.7</v>
      </c>
      <c r="L307" s="71">
        <v>8.6</v>
      </c>
      <c r="M307" s="70">
        <v>11</v>
      </c>
      <c r="N307" s="71">
        <v>63</v>
      </c>
      <c r="O307" s="71">
        <v>1</v>
      </c>
      <c r="P307" s="70">
        <v>4</v>
      </c>
      <c r="Q307" s="71">
        <v>20</v>
      </c>
      <c r="R307" s="71">
        <v>2</v>
      </c>
      <c r="S307" s="70">
        <v>1.47</v>
      </c>
      <c r="T307" s="71">
        <v>10</v>
      </c>
      <c r="U307" s="71">
        <v>12</v>
      </c>
      <c r="V307" s="77">
        <v>-2</v>
      </c>
      <c r="W307" s="77">
        <v>-0.23</v>
      </c>
      <c r="X307" s="77">
        <v>-0.64</v>
      </c>
      <c r="Y307" s="70">
        <v>14.4</v>
      </c>
      <c r="Z307" s="71">
        <v>12.1</v>
      </c>
      <c r="AA307" s="78">
        <v>2.2000000000000002</v>
      </c>
      <c r="AB307" s="78">
        <v>0.26</v>
      </c>
      <c r="AC307" s="78">
        <v>0.02</v>
      </c>
      <c r="AD307" s="63" t="s">
        <v>25</v>
      </c>
    </row>
    <row r="308" spans="1:30" ht="17.25" thickBot="1">
      <c r="A308" s="72">
        <v>685</v>
      </c>
      <c r="B308" s="57" t="s">
        <v>2776</v>
      </c>
      <c r="C308" s="58" t="s">
        <v>1811</v>
      </c>
      <c r="D308" s="69" t="s">
        <v>104</v>
      </c>
      <c r="E308" s="58" t="s">
        <v>73</v>
      </c>
      <c r="F308" s="69" t="s">
        <v>4772</v>
      </c>
      <c r="G308" s="69">
        <v>1995</v>
      </c>
      <c r="H308" s="70">
        <v>10</v>
      </c>
      <c r="I308" s="71">
        <v>767</v>
      </c>
      <c r="J308" s="71">
        <v>77</v>
      </c>
      <c r="K308" s="71">
        <v>30.4</v>
      </c>
      <c r="L308" s="71">
        <v>8.5</v>
      </c>
      <c r="M308" s="70">
        <v>9</v>
      </c>
      <c r="N308" s="71">
        <v>83</v>
      </c>
      <c r="O308" s="71">
        <v>7</v>
      </c>
      <c r="P308" s="70">
        <v>1</v>
      </c>
      <c r="Q308" s="71">
        <v>19</v>
      </c>
      <c r="R308" s="71">
        <v>10</v>
      </c>
      <c r="S308" s="70">
        <v>1.3</v>
      </c>
      <c r="T308" s="71">
        <v>13</v>
      </c>
      <c r="U308" s="71">
        <v>16</v>
      </c>
      <c r="V308" s="77">
        <v>-3</v>
      </c>
      <c r="W308" s="77">
        <v>-0.35</v>
      </c>
      <c r="X308" s="77">
        <v>-0.81</v>
      </c>
      <c r="Y308" s="70">
        <v>15.1</v>
      </c>
      <c r="Z308" s="71">
        <v>12.1</v>
      </c>
      <c r="AA308" s="78">
        <v>3</v>
      </c>
      <c r="AB308" s="78">
        <v>0.35</v>
      </c>
      <c r="AC308" s="78">
        <v>0.16</v>
      </c>
      <c r="AD308" s="63" t="s">
        <v>25</v>
      </c>
    </row>
    <row r="309" spans="1:30" ht="17.25" thickBot="1">
      <c r="A309" s="72">
        <v>52</v>
      </c>
      <c r="B309" s="57" t="s">
        <v>3137</v>
      </c>
      <c r="C309" s="58" t="s">
        <v>1859</v>
      </c>
      <c r="D309" s="69" t="s">
        <v>103</v>
      </c>
      <c r="E309" s="58" t="s">
        <v>73</v>
      </c>
      <c r="F309" s="69" t="s">
        <v>4348</v>
      </c>
      <c r="G309" s="69">
        <v>2004</v>
      </c>
      <c r="H309" s="70">
        <v>17</v>
      </c>
      <c r="I309" s="71">
        <v>764</v>
      </c>
      <c r="J309" s="71">
        <v>45</v>
      </c>
      <c r="K309" s="71">
        <v>30.3</v>
      </c>
      <c r="L309" s="71">
        <v>8.5</v>
      </c>
      <c r="M309" s="70">
        <v>9</v>
      </c>
      <c r="N309" s="71">
        <v>70</v>
      </c>
      <c r="O309" s="71">
        <v>2</v>
      </c>
      <c r="P309" s="70">
        <v>8</v>
      </c>
      <c r="Q309" s="71">
        <v>16</v>
      </c>
      <c r="R309" s="71">
        <v>7</v>
      </c>
      <c r="S309" s="70">
        <v>1.35</v>
      </c>
      <c r="T309" s="71">
        <v>11</v>
      </c>
      <c r="U309" s="71">
        <v>17</v>
      </c>
      <c r="V309" s="77">
        <v>-6</v>
      </c>
      <c r="W309" s="77">
        <v>-0.71</v>
      </c>
      <c r="X309" s="77">
        <v>-1.32</v>
      </c>
      <c r="Y309" s="70">
        <v>10.1</v>
      </c>
      <c r="Z309" s="71">
        <v>12.6</v>
      </c>
      <c r="AA309" s="77">
        <v>-2.4</v>
      </c>
      <c r="AB309" s="77">
        <v>-0.28000000000000003</v>
      </c>
      <c r="AC309" s="77">
        <v>-0.76</v>
      </c>
      <c r="AD309" s="63" t="s">
        <v>25</v>
      </c>
    </row>
    <row r="310" spans="1:30" ht="17.25" thickBot="1">
      <c r="A310" s="72">
        <v>494</v>
      </c>
      <c r="B310" s="57" t="s">
        <v>3350</v>
      </c>
      <c r="C310" s="58" t="s">
        <v>1813</v>
      </c>
      <c r="D310" s="69" t="s">
        <v>1818</v>
      </c>
      <c r="E310" s="58" t="s">
        <v>85</v>
      </c>
      <c r="F310" s="69" t="s">
        <v>4647</v>
      </c>
      <c r="G310" s="69">
        <v>2001</v>
      </c>
      <c r="H310" s="70">
        <v>11</v>
      </c>
      <c r="I310" s="71">
        <v>755</v>
      </c>
      <c r="J310" s="71">
        <v>69</v>
      </c>
      <c r="K310" s="71">
        <v>30</v>
      </c>
      <c r="L310" s="71">
        <v>8.4</v>
      </c>
      <c r="M310" s="70">
        <v>8</v>
      </c>
      <c r="N310" s="71">
        <v>87</v>
      </c>
      <c r="O310" s="71">
        <v>7</v>
      </c>
      <c r="P310" s="70">
        <v>3</v>
      </c>
      <c r="Q310" s="71">
        <v>19</v>
      </c>
      <c r="R310" s="60">
        <v>0</v>
      </c>
      <c r="S310" s="70">
        <v>0.82</v>
      </c>
      <c r="T310" s="71">
        <v>13</v>
      </c>
      <c r="U310" s="71">
        <v>16</v>
      </c>
      <c r="V310" s="77">
        <v>-3</v>
      </c>
      <c r="W310" s="77">
        <v>-0.36</v>
      </c>
      <c r="X310" s="78">
        <v>0.25</v>
      </c>
      <c r="Y310" s="70">
        <v>10.9</v>
      </c>
      <c r="Z310" s="71">
        <v>11.7</v>
      </c>
      <c r="AA310" s="77">
        <v>-0.8</v>
      </c>
      <c r="AB310" s="77">
        <v>-0.09</v>
      </c>
      <c r="AC310" s="78">
        <v>0.22</v>
      </c>
      <c r="AD310" s="63" t="s">
        <v>25</v>
      </c>
    </row>
    <row r="311" spans="1:30" ht="17.25" thickBot="1">
      <c r="A311" s="72">
        <v>78</v>
      </c>
      <c r="B311" s="57" t="s">
        <v>2937</v>
      </c>
      <c r="C311" s="58" t="s">
        <v>3012</v>
      </c>
      <c r="D311" s="69" t="s">
        <v>102</v>
      </c>
      <c r="E311" s="58" t="s">
        <v>96</v>
      </c>
      <c r="F311" s="69" t="s">
        <v>4365</v>
      </c>
      <c r="G311" s="69">
        <v>1998</v>
      </c>
      <c r="H311" s="70">
        <v>23</v>
      </c>
      <c r="I311" s="71">
        <v>746</v>
      </c>
      <c r="J311" s="71">
        <v>32</v>
      </c>
      <c r="K311" s="71">
        <v>29.6</v>
      </c>
      <c r="L311" s="71">
        <v>8.3000000000000007</v>
      </c>
      <c r="M311" s="70">
        <v>7</v>
      </c>
      <c r="N311" s="71">
        <v>71</v>
      </c>
      <c r="O311" s="71">
        <v>1</v>
      </c>
      <c r="P311" s="70">
        <v>16</v>
      </c>
      <c r="Q311" s="71">
        <v>16</v>
      </c>
      <c r="R311" s="71">
        <v>1</v>
      </c>
      <c r="S311" s="70">
        <v>1.22</v>
      </c>
      <c r="T311" s="71">
        <v>14</v>
      </c>
      <c r="U311" s="71">
        <v>12</v>
      </c>
      <c r="V311" s="78">
        <v>2</v>
      </c>
      <c r="W311" s="78">
        <v>0.24</v>
      </c>
      <c r="X311" s="78">
        <v>0.85</v>
      </c>
      <c r="Y311" s="70">
        <v>14.7</v>
      </c>
      <c r="Z311" s="71">
        <v>13</v>
      </c>
      <c r="AA311" s="78">
        <v>1.7</v>
      </c>
      <c r="AB311" s="78">
        <v>0.21</v>
      </c>
      <c r="AC311" s="78">
        <v>0.16</v>
      </c>
      <c r="AD311" s="63" t="s">
        <v>25</v>
      </c>
    </row>
    <row r="312" spans="1:30" ht="17.25" thickBot="1">
      <c r="A312" s="72">
        <v>131</v>
      </c>
      <c r="B312" s="57" t="s">
        <v>142</v>
      </c>
      <c r="C312" s="58" t="s">
        <v>1811</v>
      </c>
      <c r="D312" s="69" t="s">
        <v>104</v>
      </c>
      <c r="E312" s="58" t="s">
        <v>81</v>
      </c>
      <c r="F312" s="69" t="s">
        <v>4400</v>
      </c>
      <c r="G312" s="69">
        <v>1996</v>
      </c>
      <c r="H312" s="70">
        <v>12</v>
      </c>
      <c r="I312" s="71">
        <v>745</v>
      </c>
      <c r="J312" s="71">
        <v>62</v>
      </c>
      <c r="K312" s="71">
        <v>30.7</v>
      </c>
      <c r="L312" s="71">
        <v>8.3000000000000007</v>
      </c>
      <c r="M312" s="70">
        <v>9</v>
      </c>
      <c r="N312" s="71">
        <v>77</v>
      </c>
      <c r="O312" s="71">
        <v>3</v>
      </c>
      <c r="P312" s="70">
        <v>3</v>
      </c>
      <c r="Q312" s="71">
        <v>18</v>
      </c>
      <c r="R312" s="60">
        <v>0</v>
      </c>
      <c r="S312" s="70">
        <v>1.08</v>
      </c>
      <c r="T312" s="71">
        <v>12</v>
      </c>
      <c r="U312" s="71">
        <v>14</v>
      </c>
      <c r="V312" s="77">
        <v>-2</v>
      </c>
      <c r="W312" s="77">
        <v>-0.24</v>
      </c>
      <c r="X312" s="77">
        <v>-0.46</v>
      </c>
      <c r="Y312" s="70">
        <v>14.6</v>
      </c>
      <c r="Z312" s="71">
        <v>12.2</v>
      </c>
      <c r="AA312" s="78">
        <v>2.4</v>
      </c>
      <c r="AB312" s="78">
        <v>0.3</v>
      </c>
      <c r="AC312" s="77">
        <v>-0.1</v>
      </c>
      <c r="AD312" s="63" t="s">
        <v>25</v>
      </c>
    </row>
    <row r="313" spans="1:30" ht="17.25" thickBot="1">
      <c r="A313" s="72">
        <v>570</v>
      </c>
      <c r="B313" s="57" t="s">
        <v>2871</v>
      </c>
      <c r="C313" s="58" t="s">
        <v>1811</v>
      </c>
      <c r="D313" s="69" t="s">
        <v>102</v>
      </c>
      <c r="E313" s="58" t="s">
        <v>2342</v>
      </c>
      <c r="F313" s="69" t="s">
        <v>4693</v>
      </c>
      <c r="G313" s="69">
        <v>1989</v>
      </c>
      <c r="H313" s="70">
        <v>16</v>
      </c>
      <c r="I313" s="71">
        <v>731</v>
      </c>
      <c r="J313" s="71">
        <v>46</v>
      </c>
      <c r="K313" s="71">
        <v>29</v>
      </c>
      <c r="L313" s="71">
        <v>8.1</v>
      </c>
      <c r="M313" s="70">
        <v>7</v>
      </c>
      <c r="N313" s="71">
        <v>80</v>
      </c>
      <c r="O313" s="71">
        <v>4</v>
      </c>
      <c r="P313" s="70">
        <v>9</v>
      </c>
      <c r="Q313" s="71">
        <v>19</v>
      </c>
      <c r="R313" s="71">
        <v>9</v>
      </c>
      <c r="S313" s="70">
        <v>0.63</v>
      </c>
      <c r="T313" s="71">
        <v>9</v>
      </c>
      <c r="U313" s="71">
        <v>16</v>
      </c>
      <c r="V313" s="77">
        <v>-7</v>
      </c>
      <c r="W313" s="77">
        <v>-0.86</v>
      </c>
      <c r="X313" s="78">
        <v>0.55000000000000004</v>
      </c>
      <c r="Y313" s="70">
        <v>8.1</v>
      </c>
      <c r="Z313" s="71">
        <v>11.9</v>
      </c>
      <c r="AA313" s="77">
        <v>-3.8</v>
      </c>
      <c r="AB313" s="77">
        <v>-0.46</v>
      </c>
      <c r="AC313" s="78">
        <v>0.54</v>
      </c>
      <c r="AD313" s="63" t="s">
        <v>25</v>
      </c>
    </row>
    <row r="314" spans="1:30" ht="17.25" thickBot="1">
      <c r="A314" s="72">
        <v>508</v>
      </c>
      <c r="B314" s="57" t="s">
        <v>2653</v>
      </c>
      <c r="C314" s="58" t="s">
        <v>1824</v>
      </c>
      <c r="D314" s="69" t="s">
        <v>102</v>
      </c>
      <c r="E314" s="58" t="s">
        <v>2343</v>
      </c>
      <c r="F314" s="69" t="s">
        <v>4388</v>
      </c>
      <c r="G314" s="69">
        <v>2003</v>
      </c>
      <c r="H314" s="70">
        <v>18</v>
      </c>
      <c r="I314" s="71">
        <v>730</v>
      </c>
      <c r="J314" s="71">
        <v>41</v>
      </c>
      <c r="K314" s="71">
        <v>29</v>
      </c>
      <c r="L314" s="71">
        <v>8.1</v>
      </c>
      <c r="M314" s="70">
        <v>9</v>
      </c>
      <c r="N314" s="71">
        <v>60</v>
      </c>
      <c r="O314" s="71">
        <v>1</v>
      </c>
      <c r="P314" s="70">
        <v>9</v>
      </c>
      <c r="Q314" s="71">
        <v>21</v>
      </c>
      <c r="R314" s="71">
        <v>3</v>
      </c>
      <c r="S314" s="70">
        <v>0.33</v>
      </c>
      <c r="T314" s="71">
        <v>4</v>
      </c>
      <c r="U314" s="71">
        <v>20</v>
      </c>
      <c r="V314" s="77">
        <v>-16</v>
      </c>
      <c r="W314" s="77">
        <v>-1.97</v>
      </c>
      <c r="X314" s="77">
        <v>-0.26</v>
      </c>
      <c r="Y314" s="70">
        <v>4.9000000000000004</v>
      </c>
      <c r="Z314" s="71">
        <v>18.399999999999999</v>
      </c>
      <c r="AA314" s="77">
        <v>-13.5</v>
      </c>
      <c r="AB314" s="77">
        <v>-1.67</v>
      </c>
      <c r="AC314" s="77">
        <v>-0.75</v>
      </c>
      <c r="AD314" s="63" t="s">
        <v>25</v>
      </c>
    </row>
    <row r="315" spans="1:30" ht="17.25" thickBot="1">
      <c r="A315" s="72">
        <v>334</v>
      </c>
      <c r="B315" s="57" t="s">
        <v>220</v>
      </c>
      <c r="C315" s="58" t="s">
        <v>1851</v>
      </c>
      <c r="D315" s="69" t="s">
        <v>103</v>
      </c>
      <c r="E315" s="58" t="s">
        <v>63</v>
      </c>
      <c r="F315" s="69" t="s">
        <v>4544</v>
      </c>
      <c r="G315" s="69">
        <v>1991</v>
      </c>
      <c r="H315" s="70">
        <v>18</v>
      </c>
      <c r="I315" s="71">
        <v>728</v>
      </c>
      <c r="J315" s="71">
        <v>40</v>
      </c>
      <c r="K315" s="71">
        <v>28.9</v>
      </c>
      <c r="L315" s="71">
        <v>8.1</v>
      </c>
      <c r="M315" s="70">
        <v>8</v>
      </c>
      <c r="N315" s="71">
        <v>78</v>
      </c>
      <c r="O315" s="71">
        <v>2</v>
      </c>
      <c r="P315" s="70">
        <v>10</v>
      </c>
      <c r="Q315" s="71">
        <v>11</v>
      </c>
      <c r="R315" s="71">
        <v>9</v>
      </c>
      <c r="S315" s="70">
        <v>2.5</v>
      </c>
      <c r="T315" s="71">
        <v>22</v>
      </c>
      <c r="U315" s="71">
        <v>9</v>
      </c>
      <c r="V315" s="78">
        <v>13</v>
      </c>
      <c r="W315" s="78">
        <v>1.61</v>
      </c>
      <c r="X315" s="77">
        <v>-0.05</v>
      </c>
      <c r="Y315" s="70">
        <v>16.600000000000001</v>
      </c>
      <c r="Z315" s="71">
        <v>6.1</v>
      </c>
      <c r="AA315" s="78">
        <v>10.5</v>
      </c>
      <c r="AB315" s="78">
        <v>1.3</v>
      </c>
      <c r="AC315" s="77">
        <v>-0.04</v>
      </c>
      <c r="AD315" s="63" t="s">
        <v>25</v>
      </c>
    </row>
    <row r="316" spans="1:30" ht="17.25" thickBot="1">
      <c r="A316" s="72">
        <v>289</v>
      </c>
      <c r="B316" s="57" t="s">
        <v>88</v>
      </c>
      <c r="C316" s="58" t="s">
        <v>1811</v>
      </c>
      <c r="D316" s="69" t="s">
        <v>111</v>
      </c>
      <c r="E316" s="58" t="s">
        <v>85</v>
      </c>
      <c r="F316" s="69" t="s">
        <v>4519</v>
      </c>
      <c r="G316" s="69">
        <v>1997</v>
      </c>
      <c r="H316" s="70">
        <v>8</v>
      </c>
      <c r="I316" s="71">
        <v>720</v>
      </c>
      <c r="J316" s="71">
        <v>90</v>
      </c>
      <c r="K316" s="71">
        <v>28.6</v>
      </c>
      <c r="L316" s="71">
        <v>8</v>
      </c>
      <c r="M316" s="70">
        <v>8</v>
      </c>
      <c r="N316" s="71">
        <v>90</v>
      </c>
      <c r="O316" s="71">
        <v>8</v>
      </c>
      <c r="P316" s="59">
        <v>0</v>
      </c>
      <c r="Q316" s="60"/>
      <c r="R316" s="71">
        <v>7</v>
      </c>
      <c r="S316" s="70">
        <v>1</v>
      </c>
      <c r="T316" s="71">
        <v>12</v>
      </c>
      <c r="U316" s="71">
        <v>20</v>
      </c>
      <c r="V316" s="77">
        <v>-8</v>
      </c>
      <c r="W316" s="77">
        <v>-1</v>
      </c>
      <c r="X316" s="77">
        <v>-0.65</v>
      </c>
      <c r="Y316" s="70">
        <v>7.6</v>
      </c>
      <c r="Z316" s="71">
        <v>13.6</v>
      </c>
      <c r="AA316" s="77">
        <v>-6</v>
      </c>
      <c r="AB316" s="77">
        <v>-0.75</v>
      </c>
      <c r="AC316" s="77">
        <v>-0.71</v>
      </c>
      <c r="AD316" s="63" t="s">
        <v>25</v>
      </c>
    </row>
    <row r="317" spans="1:30" ht="17.25" thickBot="1">
      <c r="A317" s="72">
        <v>139</v>
      </c>
      <c r="B317" s="57" t="s">
        <v>145</v>
      </c>
      <c r="C317" s="58" t="s">
        <v>1811</v>
      </c>
      <c r="D317" s="69" t="s">
        <v>104</v>
      </c>
      <c r="E317" s="58" t="s">
        <v>85</v>
      </c>
      <c r="F317" s="69" t="s">
        <v>4406</v>
      </c>
      <c r="G317" s="69">
        <v>1991</v>
      </c>
      <c r="H317" s="70">
        <v>10</v>
      </c>
      <c r="I317" s="71">
        <v>718</v>
      </c>
      <c r="J317" s="71">
        <v>72</v>
      </c>
      <c r="K317" s="71">
        <v>28.5</v>
      </c>
      <c r="L317" s="71">
        <v>8</v>
      </c>
      <c r="M317" s="70">
        <v>7</v>
      </c>
      <c r="N317" s="71">
        <v>88</v>
      </c>
      <c r="O317" s="71">
        <v>5</v>
      </c>
      <c r="P317" s="70">
        <v>3</v>
      </c>
      <c r="Q317" s="71">
        <v>35</v>
      </c>
      <c r="R317" s="71">
        <v>17</v>
      </c>
      <c r="S317" s="70">
        <v>0.9</v>
      </c>
      <c r="T317" s="71">
        <v>9</v>
      </c>
      <c r="U317" s="71">
        <v>12</v>
      </c>
      <c r="V317" s="77">
        <v>-3</v>
      </c>
      <c r="W317" s="77">
        <v>-0.38</v>
      </c>
      <c r="X317" s="78">
        <v>0.22</v>
      </c>
      <c r="Y317" s="70">
        <v>8.1999999999999993</v>
      </c>
      <c r="Z317" s="71">
        <v>13.2</v>
      </c>
      <c r="AA317" s="77">
        <v>-5</v>
      </c>
      <c r="AB317" s="77">
        <v>-0.62</v>
      </c>
      <c r="AC317" s="77">
        <v>-0.53</v>
      </c>
      <c r="AD317" s="63" t="s">
        <v>25</v>
      </c>
    </row>
    <row r="318" spans="1:30" ht="17.25" thickBot="1">
      <c r="A318" s="72">
        <v>294</v>
      </c>
      <c r="B318" s="57" t="s">
        <v>206</v>
      </c>
      <c r="C318" s="58" t="s">
        <v>1810</v>
      </c>
      <c r="D318" s="69" t="s">
        <v>104</v>
      </c>
      <c r="E318" s="58" t="s">
        <v>77</v>
      </c>
      <c r="F318" s="69" t="s">
        <v>4521</v>
      </c>
      <c r="G318" s="69">
        <v>2002</v>
      </c>
      <c r="H318" s="70">
        <v>9</v>
      </c>
      <c r="I318" s="71">
        <v>713</v>
      </c>
      <c r="J318" s="71">
        <v>79</v>
      </c>
      <c r="K318" s="71">
        <v>28.3</v>
      </c>
      <c r="L318" s="71">
        <v>7.9</v>
      </c>
      <c r="M318" s="70">
        <v>9</v>
      </c>
      <c r="N318" s="71">
        <v>79</v>
      </c>
      <c r="O318" s="71">
        <v>2</v>
      </c>
      <c r="P318" s="59">
        <v>0</v>
      </c>
      <c r="Q318" s="60"/>
      <c r="R318" s="60">
        <v>0</v>
      </c>
      <c r="S318" s="70">
        <v>1.1100000000000001</v>
      </c>
      <c r="T318" s="71">
        <v>10</v>
      </c>
      <c r="U318" s="71">
        <v>12</v>
      </c>
      <c r="V318" s="77">
        <v>-2</v>
      </c>
      <c r="W318" s="77">
        <v>-0.25</v>
      </c>
      <c r="X318" s="78">
        <v>0.25</v>
      </c>
      <c r="Y318" s="70">
        <v>10.3</v>
      </c>
      <c r="Z318" s="71">
        <v>10.3</v>
      </c>
      <c r="AA318" s="78">
        <v>0.1</v>
      </c>
      <c r="AB318" s="78">
        <v>0.01</v>
      </c>
      <c r="AC318" s="77">
        <v>-7.0000000000000007E-2</v>
      </c>
      <c r="AD318" s="63" t="s">
        <v>25</v>
      </c>
    </row>
    <row r="319" spans="1:30" ht="17.25" thickBot="1">
      <c r="A319" s="72">
        <v>246</v>
      </c>
      <c r="B319" s="57" t="s">
        <v>3033</v>
      </c>
      <c r="C319" s="58" t="s">
        <v>3034</v>
      </c>
      <c r="D319" s="69" t="s">
        <v>104</v>
      </c>
      <c r="E319" s="58" t="s">
        <v>77</v>
      </c>
      <c r="F319" s="69" t="s">
        <v>4491</v>
      </c>
      <c r="G319" s="69">
        <v>1993</v>
      </c>
      <c r="H319" s="70">
        <v>17</v>
      </c>
      <c r="I319" s="71">
        <v>707</v>
      </c>
      <c r="J319" s="71">
        <v>42</v>
      </c>
      <c r="K319" s="71">
        <v>28.1</v>
      </c>
      <c r="L319" s="71">
        <v>7.9</v>
      </c>
      <c r="M319" s="70">
        <v>7</v>
      </c>
      <c r="N319" s="71">
        <v>88</v>
      </c>
      <c r="O319" s="71">
        <v>5</v>
      </c>
      <c r="P319" s="70">
        <v>10</v>
      </c>
      <c r="Q319" s="71">
        <v>9</v>
      </c>
      <c r="R319" s="71">
        <v>5</v>
      </c>
      <c r="S319" s="70">
        <v>0.76</v>
      </c>
      <c r="T319" s="71">
        <v>8</v>
      </c>
      <c r="U319" s="71">
        <v>18</v>
      </c>
      <c r="V319" s="77">
        <v>-10</v>
      </c>
      <c r="W319" s="77">
        <v>-1.27</v>
      </c>
      <c r="X319" s="77">
        <v>-1.17</v>
      </c>
      <c r="Y319" s="70">
        <v>13.3</v>
      </c>
      <c r="Z319" s="71">
        <v>11.9</v>
      </c>
      <c r="AA319" s="78">
        <v>1.4</v>
      </c>
      <c r="AB319" s="78">
        <v>0.18</v>
      </c>
      <c r="AC319" s="78">
        <v>0.18</v>
      </c>
      <c r="AD319" s="63" t="s">
        <v>25</v>
      </c>
    </row>
    <row r="320" spans="1:30" ht="17.25" thickBot="1">
      <c r="A320" s="72">
        <v>266</v>
      </c>
      <c r="B320" s="57" t="s">
        <v>196</v>
      </c>
      <c r="C320" s="58" t="s">
        <v>1811</v>
      </c>
      <c r="D320" s="69" t="s">
        <v>102</v>
      </c>
      <c r="E320" s="58" t="s">
        <v>65</v>
      </c>
      <c r="F320" s="69" t="s">
        <v>4505</v>
      </c>
      <c r="G320" s="69">
        <v>1995</v>
      </c>
      <c r="H320" s="70">
        <v>14</v>
      </c>
      <c r="I320" s="71">
        <v>707</v>
      </c>
      <c r="J320" s="71">
        <v>51</v>
      </c>
      <c r="K320" s="71">
        <v>28.1</v>
      </c>
      <c r="L320" s="71">
        <v>7.9</v>
      </c>
      <c r="M320" s="70">
        <v>7</v>
      </c>
      <c r="N320" s="71">
        <v>84</v>
      </c>
      <c r="O320" s="71">
        <v>5</v>
      </c>
      <c r="P320" s="70">
        <v>7</v>
      </c>
      <c r="Q320" s="71">
        <v>17</v>
      </c>
      <c r="R320" s="71">
        <v>6</v>
      </c>
      <c r="S320" s="70">
        <v>2.36</v>
      </c>
      <c r="T320" s="71">
        <v>16</v>
      </c>
      <c r="U320" s="71">
        <v>10</v>
      </c>
      <c r="V320" s="78">
        <v>6</v>
      </c>
      <c r="W320" s="78">
        <v>0.76</v>
      </c>
      <c r="X320" s="77">
        <v>-0.68</v>
      </c>
      <c r="Y320" s="70">
        <v>16.399999999999999</v>
      </c>
      <c r="Z320" s="71">
        <v>8.6</v>
      </c>
      <c r="AA320" s="78">
        <v>7.8</v>
      </c>
      <c r="AB320" s="78">
        <v>1</v>
      </c>
      <c r="AC320" s="77">
        <v>-0.05</v>
      </c>
      <c r="AD320" s="63" t="s">
        <v>25</v>
      </c>
    </row>
    <row r="321" spans="1:30" ht="17.25" thickBot="1">
      <c r="A321" s="72">
        <v>505</v>
      </c>
      <c r="B321" s="57" t="s">
        <v>2652</v>
      </c>
      <c r="C321" s="58" t="s">
        <v>1811</v>
      </c>
      <c r="D321" s="69" t="s">
        <v>1832</v>
      </c>
      <c r="E321" s="58" t="s">
        <v>2343</v>
      </c>
      <c r="F321" s="69" t="s">
        <v>4657</v>
      </c>
      <c r="G321" s="69">
        <v>1994</v>
      </c>
      <c r="H321" s="70">
        <v>15</v>
      </c>
      <c r="I321" s="71">
        <v>705</v>
      </c>
      <c r="J321" s="71">
        <v>47</v>
      </c>
      <c r="K321" s="71">
        <v>28</v>
      </c>
      <c r="L321" s="71">
        <v>7.8</v>
      </c>
      <c r="M321" s="70">
        <v>6</v>
      </c>
      <c r="N321" s="71">
        <v>75</v>
      </c>
      <c r="O321" s="71">
        <v>3</v>
      </c>
      <c r="P321" s="70">
        <v>9</v>
      </c>
      <c r="Q321" s="71">
        <v>28</v>
      </c>
      <c r="R321" s="71">
        <v>5</v>
      </c>
      <c r="S321" s="70">
        <v>0.53</v>
      </c>
      <c r="T321" s="71">
        <v>9</v>
      </c>
      <c r="U321" s="71">
        <v>15</v>
      </c>
      <c r="V321" s="77">
        <v>-6</v>
      </c>
      <c r="W321" s="77">
        <v>-0.77</v>
      </c>
      <c r="X321" s="78">
        <v>1.42</v>
      </c>
      <c r="Y321" s="70">
        <v>7.2</v>
      </c>
      <c r="Z321" s="71">
        <v>15.1</v>
      </c>
      <c r="AA321" s="77">
        <v>-7.9</v>
      </c>
      <c r="AB321" s="77">
        <v>-1.01</v>
      </c>
      <c r="AC321" s="78">
        <v>0.18</v>
      </c>
      <c r="AD321" s="63" t="s">
        <v>25</v>
      </c>
    </row>
    <row r="322" spans="1:30" ht="17.25" thickBot="1">
      <c r="A322" s="72">
        <v>600</v>
      </c>
      <c r="B322" s="57" t="s">
        <v>3253</v>
      </c>
      <c r="C322" s="58" t="s">
        <v>1811</v>
      </c>
      <c r="D322" s="69" t="s">
        <v>103</v>
      </c>
      <c r="E322" s="58" t="s">
        <v>95</v>
      </c>
      <c r="F322" s="69" t="s">
        <v>4712</v>
      </c>
      <c r="G322" s="69">
        <v>2003</v>
      </c>
      <c r="H322" s="70">
        <v>15</v>
      </c>
      <c r="I322" s="71">
        <v>692</v>
      </c>
      <c r="J322" s="71">
        <v>46</v>
      </c>
      <c r="K322" s="71">
        <v>27.5</v>
      </c>
      <c r="L322" s="71">
        <v>7.7</v>
      </c>
      <c r="M322" s="70">
        <v>7</v>
      </c>
      <c r="N322" s="71">
        <v>65</v>
      </c>
      <c r="O322" s="71">
        <v>2</v>
      </c>
      <c r="P322" s="70">
        <v>8</v>
      </c>
      <c r="Q322" s="71">
        <v>30</v>
      </c>
      <c r="R322" s="60">
        <v>0</v>
      </c>
      <c r="S322" s="70">
        <v>1.27</v>
      </c>
      <c r="T322" s="71">
        <v>13</v>
      </c>
      <c r="U322" s="71">
        <v>19</v>
      </c>
      <c r="V322" s="77">
        <v>-6</v>
      </c>
      <c r="W322" s="77">
        <v>-0.78</v>
      </c>
      <c r="X322" s="77">
        <v>-0.53</v>
      </c>
      <c r="Y322" s="70">
        <v>10.6</v>
      </c>
      <c r="Z322" s="71">
        <v>9.1</v>
      </c>
      <c r="AA322" s="78">
        <v>1.5</v>
      </c>
      <c r="AB322" s="78">
        <v>0.21</v>
      </c>
      <c r="AC322" s="78">
        <v>0.39</v>
      </c>
      <c r="AD322" s="63" t="s">
        <v>25</v>
      </c>
    </row>
    <row r="323" spans="1:30" ht="17.25" thickBot="1">
      <c r="A323" s="72">
        <v>509</v>
      </c>
      <c r="B323" s="57" t="s">
        <v>3131</v>
      </c>
      <c r="C323" s="58" t="s">
        <v>1862</v>
      </c>
      <c r="D323" s="69" t="s">
        <v>2773</v>
      </c>
      <c r="E323" s="58" t="s">
        <v>95</v>
      </c>
      <c r="F323" s="69" t="s">
        <v>4659</v>
      </c>
      <c r="G323" s="69">
        <v>2002</v>
      </c>
      <c r="H323" s="70">
        <v>20</v>
      </c>
      <c r="I323" s="71">
        <v>673</v>
      </c>
      <c r="J323" s="71">
        <v>34</v>
      </c>
      <c r="K323" s="71">
        <v>26.7</v>
      </c>
      <c r="L323" s="71">
        <v>7.5</v>
      </c>
      <c r="M323" s="70">
        <v>6</v>
      </c>
      <c r="N323" s="71">
        <v>71</v>
      </c>
      <c r="O323" s="71">
        <v>2</v>
      </c>
      <c r="P323" s="70">
        <v>14</v>
      </c>
      <c r="Q323" s="71">
        <v>18</v>
      </c>
      <c r="R323" s="71">
        <v>2</v>
      </c>
      <c r="S323" s="70">
        <v>1.45</v>
      </c>
      <c r="T323" s="71">
        <v>13</v>
      </c>
      <c r="U323" s="71">
        <v>13</v>
      </c>
      <c r="V323" s="60">
        <v>0</v>
      </c>
      <c r="W323" s="60">
        <v>0</v>
      </c>
      <c r="X323" s="78">
        <v>0.54</v>
      </c>
      <c r="Y323" s="70">
        <v>9.8000000000000007</v>
      </c>
      <c r="Z323" s="71">
        <v>7.6</v>
      </c>
      <c r="AA323" s="78">
        <v>2.1</v>
      </c>
      <c r="AB323" s="78">
        <v>0.33</v>
      </c>
      <c r="AC323" s="78">
        <v>0.54</v>
      </c>
      <c r="AD323" s="63" t="s">
        <v>25</v>
      </c>
    </row>
    <row r="324" spans="1:30" ht="17.25" thickBot="1">
      <c r="A324" s="72">
        <v>637</v>
      </c>
      <c r="B324" s="57" t="s">
        <v>333</v>
      </c>
      <c r="C324" s="58" t="s">
        <v>1817</v>
      </c>
      <c r="D324" s="69" t="s">
        <v>104</v>
      </c>
      <c r="E324" s="58" t="s">
        <v>75</v>
      </c>
      <c r="F324" s="69" t="s">
        <v>4736</v>
      </c>
      <c r="G324" s="69">
        <v>1995</v>
      </c>
      <c r="H324" s="70">
        <v>10</v>
      </c>
      <c r="I324" s="71">
        <v>672</v>
      </c>
      <c r="J324" s="71">
        <v>67</v>
      </c>
      <c r="K324" s="71">
        <v>26.7</v>
      </c>
      <c r="L324" s="71">
        <v>7.5</v>
      </c>
      <c r="M324" s="70">
        <v>8</v>
      </c>
      <c r="N324" s="71">
        <v>80</v>
      </c>
      <c r="O324" s="71">
        <v>3</v>
      </c>
      <c r="P324" s="70">
        <v>2</v>
      </c>
      <c r="Q324" s="71">
        <v>18</v>
      </c>
      <c r="R324" s="71">
        <v>10</v>
      </c>
      <c r="S324" s="70">
        <v>0.8</v>
      </c>
      <c r="T324" s="71">
        <v>7</v>
      </c>
      <c r="U324" s="71">
        <v>16</v>
      </c>
      <c r="V324" s="77">
        <v>-9</v>
      </c>
      <c r="W324" s="77">
        <v>-1.21</v>
      </c>
      <c r="X324" s="77">
        <v>-1.45</v>
      </c>
      <c r="Y324" s="70">
        <v>6.4</v>
      </c>
      <c r="Z324" s="71">
        <v>18</v>
      </c>
      <c r="AA324" s="77">
        <v>-11.6</v>
      </c>
      <c r="AB324" s="77">
        <v>-1.55</v>
      </c>
      <c r="AC324" s="77">
        <v>-1.59</v>
      </c>
      <c r="AD324" s="63" t="s">
        <v>25</v>
      </c>
    </row>
    <row r="325" spans="1:30" ht="17.25" thickBot="1">
      <c r="A325" s="72">
        <v>657</v>
      </c>
      <c r="B325" s="57" t="s">
        <v>340</v>
      </c>
      <c r="C325" s="58" t="s">
        <v>1864</v>
      </c>
      <c r="D325" s="69" t="s">
        <v>104</v>
      </c>
      <c r="E325" s="58" t="s">
        <v>79</v>
      </c>
      <c r="F325" s="69" t="s">
        <v>4209</v>
      </c>
      <c r="G325" s="69">
        <v>1996</v>
      </c>
      <c r="H325" s="70">
        <v>12</v>
      </c>
      <c r="I325" s="71">
        <v>672</v>
      </c>
      <c r="J325" s="71">
        <v>56</v>
      </c>
      <c r="K325" s="71">
        <v>26.7</v>
      </c>
      <c r="L325" s="71">
        <v>7.5</v>
      </c>
      <c r="M325" s="70">
        <v>8</v>
      </c>
      <c r="N325" s="71">
        <v>79</v>
      </c>
      <c r="O325" s="71">
        <v>6</v>
      </c>
      <c r="P325" s="70">
        <v>4</v>
      </c>
      <c r="Q325" s="71">
        <v>9</v>
      </c>
      <c r="R325" s="71">
        <v>11</v>
      </c>
      <c r="S325" s="70">
        <v>2.33</v>
      </c>
      <c r="T325" s="71">
        <v>16</v>
      </c>
      <c r="U325" s="71">
        <v>7</v>
      </c>
      <c r="V325" s="78">
        <v>9</v>
      </c>
      <c r="W325" s="78">
        <v>1.21</v>
      </c>
      <c r="X325" s="77">
        <v>-0.26</v>
      </c>
      <c r="Y325" s="70">
        <v>14.1</v>
      </c>
      <c r="Z325" s="71">
        <v>8.4</v>
      </c>
      <c r="AA325" s="78">
        <v>5.8</v>
      </c>
      <c r="AB325" s="78">
        <v>0.77</v>
      </c>
      <c r="AC325" s="77">
        <v>-0.32</v>
      </c>
      <c r="AD325" s="63" t="s">
        <v>25</v>
      </c>
    </row>
    <row r="326" spans="1:30" ht="17.25" thickBot="1">
      <c r="A326" s="72">
        <v>252</v>
      </c>
      <c r="B326" s="57" t="s">
        <v>191</v>
      </c>
      <c r="C326" s="58" t="s">
        <v>1811</v>
      </c>
      <c r="D326" s="69" t="s">
        <v>104</v>
      </c>
      <c r="E326" s="58" t="s">
        <v>96</v>
      </c>
      <c r="F326" s="69" t="s">
        <v>4496</v>
      </c>
      <c r="G326" s="69">
        <v>1998</v>
      </c>
      <c r="H326" s="70">
        <v>9</v>
      </c>
      <c r="I326" s="71">
        <v>670</v>
      </c>
      <c r="J326" s="71">
        <v>74</v>
      </c>
      <c r="K326" s="71">
        <v>26.6</v>
      </c>
      <c r="L326" s="71">
        <v>7.4</v>
      </c>
      <c r="M326" s="70">
        <v>8</v>
      </c>
      <c r="N326" s="71">
        <v>84</v>
      </c>
      <c r="O326" s="71">
        <v>6</v>
      </c>
      <c r="P326" s="70">
        <v>1</v>
      </c>
      <c r="Q326" s="71">
        <v>1</v>
      </c>
      <c r="R326" s="71">
        <v>19</v>
      </c>
      <c r="S326" s="70">
        <v>0.89</v>
      </c>
      <c r="T326" s="71">
        <v>6</v>
      </c>
      <c r="U326" s="71">
        <v>9</v>
      </c>
      <c r="V326" s="77">
        <v>-3</v>
      </c>
      <c r="W326" s="77">
        <v>-0.4</v>
      </c>
      <c r="X326" s="77">
        <v>-0.06</v>
      </c>
      <c r="Y326" s="70">
        <v>11.4</v>
      </c>
      <c r="Z326" s="71">
        <v>11</v>
      </c>
      <c r="AA326" s="78">
        <v>0.4</v>
      </c>
      <c r="AB326" s="78">
        <v>0.06</v>
      </c>
      <c r="AC326" s="77">
        <v>-0.05</v>
      </c>
      <c r="AD326" s="63" t="s">
        <v>25</v>
      </c>
    </row>
    <row r="327" spans="1:30" ht="17.25" thickBot="1">
      <c r="A327" s="72">
        <v>369</v>
      </c>
      <c r="B327" s="57" t="s">
        <v>2770</v>
      </c>
      <c r="C327" s="58" t="s">
        <v>1811</v>
      </c>
      <c r="D327" s="69" t="s">
        <v>103</v>
      </c>
      <c r="E327" s="58" t="s">
        <v>73</v>
      </c>
      <c r="F327" s="69" t="s">
        <v>4565</v>
      </c>
      <c r="G327" s="69">
        <v>1988</v>
      </c>
      <c r="H327" s="70">
        <v>20</v>
      </c>
      <c r="I327" s="71">
        <v>664</v>
      </c>
      <c r="J327" s="71">
        <v>33</v>
      </c>
      <c r="K327" s="71">
        <v>26.3</v>
      </c>
      <c r="L327" s="71">
        <v>7.4</v>
      </c>
      <c r="M327" s="70">
        <v>10</v>
      </c>
      <c r="N327" s="71">
        <v>53</v>
      </c>
      <c r="O327" s="60">
        <v>0</v>
      </c>
      <c r="P327" s="70">
        <v>10</v>
      </c>
      <c r="Q327" s="71">
        <v>13</v>
      </c>
      <c r="R327" s="71">
        <v>4</v>
      </c>
      <c r="S327" s="70">
        <v>1.45</v>
      </c>
      <c r="T327" s="71">
        <v>11</v>
      </c>
      <c r="U327" s="71">
        <v>10</v>
      </c>
      <c r="V327" s="78">
        <v>1</v>
      </c>
      <c r="W327" s="78">
        <v>0.14000000000000001</v>
      </c>
      <c r="X327" s="77">
        <v>-0.11</v>
      </c>
      <c r="Y327" s="70">
        <v>8.3000000000000007</v>
      </c>
      <c r="Z327" s="71">
        <v>9.6999999999999993</v>
      </c>
      <c r="AA327" s="77">
        <v>-1.4</v>
      </c>
      <c r="AB327" s="77">
        <v>-0.19</v>
      </c>
      <c r="AC327" s="77">
        <v>-0.59</v>
      </c>
      <c r="AD327" s="63" t="s">
        <v>25</v>
      </c>
    </row>
    <row r="328" spans="1:30" ht="17.25" thickBot="1">
      <c r="A328" s="72">
        <v>612</v>
      </c>
      <c r="B328" s="57" t="s">
        <v>3134</v>
      </c>
      <c r="C328" s="58" t="s">
        <v>1845</v>
      </c>
      <c r="D328" s="69" t="s">
        <v>1818</v>
      </c>
      <c r="E328" s="58" t="s">
        <v>95</v>
      </c>
      <c r="F328" s="69" t="s">
        <v>4720</v>
      </c>
      <c r="G328" s="69">
        <v>1999</v>
      </c>
      <c r="H328" s="70">
        <v>19</v>
      </c>
      <c r="I328" s="71">
        <v>661</v>
      </c>
      <c r="J328" s="71">
        <v>35</v>
      </c>
      <c r="K328" s="71">
        <v>26.2</v>
      </c>
      <c r="L328" s="71">
        <v>7.3</v>
      </c>
      <c r="M328" s="70">
        <v>6</v>
      </c>
      <c r="N328" s="71">
        <v>63</v>
      </c>
      <c r="O328" s="60">
        <v>0</v>
      </c>
      <c r="P328" s="70">
        <v>13</v>
      </c>
      <c r="Q328" s="71">
        <v>22</v>
      </c>
      <c r="R328" s="71">
        <v>4</v>
      </c>
      <c r="S328" s="70">
        <v>1.37</v>
      </c>
      <c r="T328" s="71">
        <v>10</v>
      </c>
      <c r="U328" s="71">
        <v>17</v>
      </c>
      <c r="V328" s="77">
        <v>-7</v>
      </c>
      <c r="W328" s="77">
        <v>-0.95</v>
      </c>
      <c r="X328" s="77">
        <v>-0.76</v>
      </c>
      <c r="Y328" s="70">
        <v>12.4</v>
      </c>
      <c r="Z328" s="71">
        <v>9.6</v>
      </c>
      <c r="AA328" s="78">
        <v>2.8</v>
      </c>
      <c r="AB328" s="78">
        <v>0.41</v>
      </c>
      <c r="AC328" s="78">
        <v>0.65</v>
      </c>
      <c r="AD328" s="63" t="s">
        <v>25</v>
      </c>
    </row>
    <row r="329" spans="1:30" ht="17.25" thickBot="1">
      <c r="A329" s="72">
        <v>138</v>
      </c>
      <c r="B329" s="57" t="s">
        <v>3302</v>
      </c>
      <c r="C329" s="58" t="s">
        <v>1811</v>
      </c>
      <c r="D329" s="69" t="s">
        <v>103</v>
      </c>
      <c r="E329" s="58" t="s">
        <v>2599</v>
      </c>
      <c r="F329" s="69" t="s">
        <v>4405</v>
      </c>
      <c r="G329" s="69">
        <v>1993</v>
      </c>
      <c r="H329" s="70">
        <v>14</v>
      </c>
      <c r="I329" s="71">
        <v>659</v>
      </c>
      <c r="J329" s="71">
        <v>47</v>
      </c>
      <c r="K329" s="71">
        <v>26.2</v>
      </c>
      <c r="L329" s="71">
        <v>7.3</v>
      </c>
      <c r="M329" s="70">
        <v>7</v>
      </c>
      <c r="N329" s="71">
        <v>75</v>
      </c>
      <c r="O329" s="71">
        <v>2</v>
      </c>
      <c r="P329" s="70">
        <v>7</v>
      </c>
      <c r="Q329" s="71">
        <v>19</v>
      </c>
      <c r="R329" s="71">
        <v>3</v>
      </c>
      <c r="S329" s="70">
        <v>0.64</v>
      </c>
      <c r="T329" s="71">
        <v>17</v>
      </c>
      <c r="U329" s="71">
        <v>19</v>
      </c>
      <c r="V329" s="77">
        <v>-2</v>
      </c>
      <c r="W329" s="77">
        <v>-0.27</v>
      </c>
      <c r="X329" s="78">
        <v>0.5</v>
      </c>
      <c r="Y329" s="70">
        <v>11</v>
      </c>
      <c r="Z329" s="71">
        <v>13.9</v>
      </c>
      <c r="AA329" s="77">
        <v>-2.8</v>
      </c>
      <c r="AB329" s="77">
        <v>-0.45</v>
      </c>
      <c r="AC329" s="78">
        <v>0.47</v>
      </c>
      <c r="AD329" s="63" t="s">
        <v>25</v>
      </c>
    </row>
    <row r="330" spans="1:30" ht="17.25" thickBot="1">
      <c r="A330" s="72">
        <v>98</v>
      </c>
      <c r="B330" s="57" t="s">
        <v>2613</v>
      </c>
      <c r="C330" s="58" t="s">
        <v>1811</v>
      </c>
      <c r="D330" s="69" t="s">
        <v>1852</v>
      </c>
      <c r="E330" s="58" t="s">
        <v>2343</v>
      </c>
      <c r="F330" s="69" t="s">
        <v>4378</v>
      </c>
      <c r="G330" s="69">
        <v>2003</v>
      </c>
      <c r="H330" s="70">
        <v>13</v>
      </c>
      <c r="I330" s="71">
        <v>650</v>
      </c>
      <c r="J330" s="71">
        <v>50</v>
      </c>
      <c r="K330" s="71">
        <v>25.8</v>
      </c>
      <c r="L330" s="71">
        <v>7.2</v>
      </c>
      <c r="M330" s="70">
        <v>8</v>
      </c>
      <c r="N330" s="71">
        <v>64</v>
      </c>
      <c r="O330" s="60">
        <v>0</v>
      </c>
      <c r="P330" s="70">
        <v>5</v>
      </c>
      <c r="Q330" s="71">
        <v>28</v>
      </c>
      <c r="R330" s="71">
        <v>8</v>
      </c>
      <c r="S330" s="70">
        <v>0.38</v>
      </c>
      <c r="T330" s="71">
        <v>2</v>
      </c>
      <c r="U330" s="71">
        <v>18</v>
      </c>
      <c r="V330" s="77">
        <v>-16</v>
      </c>
      <c r="W330" s="77">
        <v>-2.2200000000000002</v>
      </c>
      <c r="X330" s="77">
        <v>-0.57999999999999996</v>
      </c>
      <c r="Y330" s="70">
        <v>5.3</v>
      </c>
      <c r="Z330" s="71">
        <v>9.9</v>
      </c>
      <c r="AA330" s="77">
        <v>-4.5</v>
      </c>
      <c r="AB330" s="77">
        <v>-0.63</v>
      </c>
      <c r="AC330" s="78">
        <v>0.69</v>
      </c>
      <c r="AD330" s="63" t="s">
        <v>25</v>
      </c>
    </row>
    <row r="331" spans="1:30" ht="17.25" thickBot="1">
      <c r="A331" s="72">
        <v>392</v>
      </c>
      <c r="B331" s="57" t="s">
        <v>1788</v>
      </c>
      <c r="C331" s="58" t="s">
        <v>1858</v>
      </c>
      <c r="D331" s="69" t="s">
        <v>103</v>
      </c>
      <c r="E331" s="58" t="s">
        <v>75</v>
      </c>
      <c r="F331" s="69" t="s">
        <v>4584</v>
      </c>
      <c r="G331" s="69">
        <v>1996</v>
      </c>
      <c r="H331" s="70">
        <v>16</v>
      </c>
      <c r="I331" s="71">
        <v>644</v>
      </c>
      <c r="J331" s="71">
        <v>40</v>
      </c>
      <c r="K331" s="71">
        <v>25.6</v>
      </c>
      <c r="L331" s="71">
        <v>7.2</v>
      </c>
      <c r="M331" s="70">
        <v>7</v>
      </c>
      <c r="N331" s="71">
        <v>81</v>
      </c>
      <c r="O331" s="71">
        <v>3</v>
      </c>
      <c r="P331" s="70">
        <v>9</v>
      </c>
      <c r="Q331" s="71">
        <v>9</v>
      </c>
      <c r="R331" s="71">
        <v>9</v>
      </c>
      <c r="S331" s="70">
        <v>1.06</v>
      </c>
      <c r="T331" s="71">
        <v>7</v>
      </c>
      <c r="U331" s="71">
        <v>12</v>
      </c>
      <c r="V331" s="77">
        <v>-5</v>
      </c>
      <c r="W331" s="77">
        <v>-0.7</v>
      </c>
      <c r="X331" s="77">
        <v>-0.75</v>
      </c>
      <c r="Y331" s="70">
        <v>7.7</v>
      </c>
      <c r="Z331" s="71">
        <v>15.6</v>
      </c>
      <c r="AA331" s="77">
        <v>-7.9</v>
      </c>
      <c r="AB331" s="77">
        <v>-1.1000000000000001</v>
      </c>
      <c r="AC331" s="77">
        <v>-0.96</v>
      </c>
      <c r="AD331" s="63" t="s">
        <v>25</v>
      </c>
    </row>
    <row r="332" spans="1:30" ht="17.25" thickBot="1">
      <c r="A332" s="72">
        <v>29</v>
      </c>
      <c r="B332" s="57" t="s">
        <v>3162</v>
      </c>
      <c r="C332" s="58" t="s">
        <v>1812</v>
      </c>
      <c r="D332" s="69" t="s">
        <v>1852</v>
      </c>
      <c r="E332" s="58" t="s">
        <v>69</v>
      </c>
      <c r="F332" s="69" t="s">
        <v>4334</v>
      </c>
      <c r="G332" s="69">
        <v>1996</v>
      </c>
      <c r="H332" s="70">
        <v>14</v>
      </c>
      <c r="I332" s="71">
        <v>640</v>
      </c>
      <c r="J332" s="71">
        <v>46</v>
      </c>
      <c r="K332" s="71">
        <v>25.4</v>
      </c>
      <c r="L332" s="71">
        <v>7.1</v>
      </c>
      <c r="M332" s="70">
        <v>7</v>
      </c>
      <c r="N332" s="71">
        <v>83</v>
      </c>
      <c r="O332" s="71">
        <v>5</v>
      </c>
      <c r="P332" s="70">
        <v>7</v>
      </c>
      <c r="Q332" s="71">
        <v>8</v>
      </c>
      <c r="R332" s="71">
        <v>5</v>
      </c>
      <c r="S332" s="70">
        <v>1.79</v>
      </c>
      <c r="T332" s="71">
        <v>5</v>
      </c>
      <c r="U332" s="71">
        <v>9</v>
      </c>
      <c r="V332" s="77">
        <v>-4</v>
      </c>
      <c r="W332" s="77">
        <v>-0.56000000000000005</v>
      </c>
      <c r="X332" s="77">
        <v>-0.75</v>
      </c>
      <c r="Y332" s="70">
        <v>11.1</v>
      </c>
      <c r="Z332" s="71">
        <v>11.4</v>
      </c>
      <c r="AA332" s="77">
        <v>-0.3</v>
      </c>
      <c r="AB332" s="77">
        <v>-0.04</v>
      </c>
      <c r="AC332" s="78">
        <v>0.15</v>
      </c>
      <c r="AD332" s="63" t="s">
        <v>25</v>
      </c>
    </row>
    <row r="333" spans="1:30" ht="17.25" thickBot="1">
      <c r="A333" s="72">
        <v>642</v>
      </c>
      <c r="B333" s="57" t="s">
        <v>335</v>
      </c>
      <c r="C333" s="58" t="s">
        <v>1860</v>
      </c>
      <c r="D333" s="69" t="s">
        <v>104</v>
      </c>
      <c r="E333" s="58" t="s">
        <v>63</v>
      </c>
      <c r="F333" s="69" t="s">
        <v>4740</v>
      </c>
      <c r="G333" s="69">
        <v>1998</v>
      </c>
      <c r="H333" s="70">
        <v>13</v>
      </c>
      <c r="I333" s="71">
        <v>634</v>
      </c>
      <c r="J333" s="71">
        <v>49</v>
      </c>
      <c r="K333" s="71">
        <v>25.2</v>
      </c>
      <c r="L333" s="71">
        <v>7</v>
      </c>
      <c r="M333" s="70">
        <v>5</v>
      </c>
      <c r="N333" s="71">
        <v>83</v>
      </c>
      <c r="O333" s="71">
        <v>3</v>
      </c>
      <c r="P333" s="70">
        <v>8</v>
      </c>
      <c r="Q333" s="71">
        <v>28</v>
      </c>
      <c r="R333" s="71">
        <v>1</v>
      </c>
      <c r="S333" s="70">
        <v>2.38</v>
      </c>
      <c r="T333" s="71">
        <v>15</v>
      </c>
      <c r="U333" s="71">
        <v>5</v>
      </c>
      <c r="V333" s="78">
        <v>10</v>
      </c>
      <c r="W333" s="78">
        <v>1.42</v>
      </c>
      <c r="X333" s="77">
        <v>-0.3</v>
      </c>
      <c r="Y333" s="70">
        <v>12.3</v>
      </c>
      <c r="Z333" s="71">
        <v>5.5</v>
      </c>
      <c r="AA333" s="78">
        <v>6.8</v>
      </c>
      <c r="AB333" s="78">
        <v>0.97</v>
      </c>
      <c r="AC333" s="77">
        <v>-0.48</v>
      </c>
      <c r="AD333" s="63" t="s">
        <v>25</v>
      </c>
    </row>
    <row r="334" spans="1:30" ht="17.25" thickBot="1">
      <c r="A334" s="72">
        <v>348</v>
      </c>
      <c r="B334" s="57" t="s">
        <v>372</v>
      </c>
      <c r="C334" s="58" t="s">
        <v>1831</v>
      </c>
      <c r="D334" s="69" t="s">
        <v>111</v>
      </c>
      <c r="E334" s="58" t="s">
        <v>79</v>
      </c>
      <c r="F334" s="69" t="s">
        <v>4555</v>
      </c>
      <c r="G334" s="69">
        <v>1998</v>
      </c>
      <c r="H334" s="70">
        <v>7</v>
      </c>
      <c r="I334" s="71">
        <v>630</v>
      </c>
      <c r="J334" s="71">
        <v>90</v>
      </c>
      <c r="K334" s="71">
        <v>25</v>
      </c>
      <c r="L334" s="71">
        <v>7</v>
      </c>
      <c r="M334" s="70">
        <v>7</v>
      </c>
      <c r="N334" s="71">
        <v>90</v>
      </c>
      <c r="O334" s="71">
        <v>7</v>
      </c>
      <c r="P334" s="59">
        <v>0</v>
      </c>
      <c r="Q334" s="60"/>
      <c r="R334" s="71">
        <v>20</v>
      </c>
      <c r="S334" s="70">
        <v>2.71</v>
      </c>
      <c r="T334" s="71">
        <v>19</v>
      </c>
      <c r="U334" s="71">
        <v>7</v>
      </c>
      <c r="V334" s="78">
        <v>12</v>
      </c>
      <c r="W334" s="78">
        <v>1.71</v>
      </c>
      <c r="X334" s="78">
        <v>0.43</v>
      </c>
      <c r="Y334" s="70">
        <v>17.399999999999999</v>
      </c>
      <c r="Z334" s="71">
        <v>8.6</v>
      </c>
      <c r="AA334" s="78">
        <v>8.8000000000000007</v>
      </c>
      <c r="AB334" s="78">
        <v>1.26</v>
      </c>
      <c r="AC334" s="78">
        <v>0.35</v>
      </c>
      <c r="AD334" s="63" t="s">
        <v>25</v>
      </c>
    </row>
    <row r="335" spans="1:30" ht="17.25" thickBot="1">
      <c r="A335" s="72">
        <v>71</v>
      </c>
      <c r="B335" s="57" t="s">
        <v>127</v>
      </c>
      <c r="C335" s="58" t="s">
        <v>1814</v>
      </c>
      <c r="D335" s="69" t="s">
        <v>1818</v>
      </c>
      <c r="E335" s="58" t="s">
        <v>91</v>
      </c>
      <c r="F335" s="69" t="s">
        <v>4359</v>
      </c>
      <c r="G335" s="69">
        <v>1995</v>
      </c>
      <c r="H335" s="70">
        <v>13</v>
      </c>
      <c r="I335" s="71">
        <v>620</v>
      </c>
      <c r="J335" s="71">
        <v>48</v>
      </c>
      <c r="K335" s="71">
        <v>24.6</v>
      </c>
      <c r="L335" s="71">
        <v>6.9</v>
      </c>
      <c r="M335" s="70">
        <v>5</v>
      </c>
      <c r="N335" s="71">
        <v>73</v>
      </c>
      <c r="O335" s="71">
        <v>1</v>
      </c>
      <c r="P335" s="70">
        <v>8</v>
      </c>
      <c r="Q335" s="71">
        <v>32</v>
      </c>
      <c r="R335" s="71">
        <v>7</v>
      </c>
      <c r="S335" s="70">
        <v>1.62</v>
      </c>
      <c r="T335" s="71">
        <v>12</v>
      </c>
      <c r="U335" s="71">
        <v>8</v>
      </c>
      <c r="V335" s="78">
        <v>4</v>
      </c>
      <c r="W335" s="78">
        <v>0.57999999999999996</v>
      </c>
      <c r="X335" s="78">
        <v>0.96</v>
      </c>
      <c r="Y335" s="70">
        <v>10.1</v>
      </c>
      <c r="Z335" s="71">
        <v>13</v>
      </c>
      <c r="AA335" s="77">
        <v>-2.9</v>
      </c>
      <c r="AB335" s="77">
        <v>-0.43</v>
      </c>
      <c r="AC335" s="77">
        <v>-0.03</v>
      </c>
      <c r="AD335" s="63" t="s">
        <v>25</v>
      </c>
    </row>
    <row r="336" spans="1:30" ht="17.25" thickBot="1">
      <c r="A336" s="72">
        <v>102</v>
      </c>
      <c r="B336" s="57" t="s">
        <v>2616</v>
      </c>
      <c r="C336" s="58" t="s">
        <v>1824</v>
      </c>
      <c r="D336" s="69" t="s">
        <v>1809</v>
      </c>
      <c r="E336" s="58" t="s">
        <v>2342</v>
      </c>
      <c r="F336" s="69" t="s">
        <v>4382</v>
      </c>
      <c r="G336" s="69">
        <v>1998</v>
      </c>
      <c r="H336" s="70">
        <v>22</v>
      </c>
      <c r="I336" s="71">
        <v>596</v>
      </c>
      <c r="J336" s="71">
        <v>27</v>
      </c>
      <c r="K336" s="71">
        <v>23.7</v>
      </c>
      <c r="L336" s="71">
        <v>6.6</v>
      </c>
      <c r="M336" s="70">
        <v>6</v>
      </c>
      <c r="N336" s="71">
        <v>62</v>
      </c>
      <c r="O336" s="60">
        <v>0</v>
      </c>
      <c r="P336" s="70">
        <v>16</v>
      </c>
      <c r="Q336" s="71">
        <v>14</v>
      </c>
      <c r="R336" s="71">
        <v>5</v>
      </c>
      <c r="S336" s="70">
        <v>0.55000000000000004</v>
      </c>
      <c r="T336" s="71">
        <v>7</v>
      </c>
      <c r="U336" s="71">
        <v>11</v>
      </c>
      <c r="V336" s="77">
        <v>-4</v>
      </c>
      <c r="W336" s="77">
        <v>-0.6</v>
      </c>
      <c r="X336" s="78">
        <v>0.85</v>
      </c>
      <c r="Y336" s="70">
        <v>8.4</v>
      </c>
      <c r="Z336" s="71">
        <v>9</v>
      </c>
      <c r="AA336" s="77">
        <v>-0.7</v>
      </c>
      <c r="AB336" s="77">
        <v>-0.1</v>
      </c>
      <c r="AC336" s="78">
        <v>0.98</v>
      </c>
      <c r="AD336" s="63" t="s">
        <v>25</v>
      </c>
    </row>
    <row r="337" spans="1:30" ht="17.25" thickBot="1">
      <c r="A337" s="72">
        <v>160</v>
      </c>
      <c r="B337" s="57" t="s">
        <v>1784</v>
      </c>
      <c r="C337" s="58" t="s">
        <v>1817</v>
      </c>
      <c r="D337" s="69" t="s">
        <v>1809</v>
      </c>
      <c r="E337" s="58" t="s">
        <v>96</v>
      </c>
      <c r="F337" s="69" t="s">
        <v>4423</v>
      </c>
      <c r="G337" s="69">
        <v>1997</v>
      </c>
      <c r="H337" s="70">
        <v>14</v>
      </c>
      <c r="I337" s="71">
        <v>595</v>
      </c>
      <c r="J337" s="71">
        <v>43</v>
      </c>
      <c r="K337" s="71">
        <v>23.6</v>
      </c>
      <c r="L337" s="71">
        <v>6.6</v>
      </c>
      <c r="M337" s="70">
        <v>5</v>
      </c>
      <c r="N337" s="71">
        <v>84</v>
      </c>
      <c r="O337" s="71">
        <v>2</v>
      </c>
      <c r="P337" s="70">
        <v>9</v>
      </c>
      <c r="Q337" s="71">
        <v>19</v>
      </c>
      <c r="R337" s="71">
        <v>8</v>
      </c>
      <c r="S337" s="70">
        <v>0.43</v>
      </c>
      <c r="T337" s="71">
        <v>3</v>
      </c>
      <c r="U337" s="71">
        <v>10</v>
      </c>
      <c r="V337" s="77">
        <v>-7</v>
      </c>
      <c r="W337" s="77">
        <v>-1.06</v>
      </c>
      <c r="X337" s="77">
        <v>-0.92</v>
      </c>
      <c r="Y337" s="70">
        <v>8.6</v>
      </c>
      <c r="Z337" s="71">
        <v>9.8000000000000007</v>
      </c>
      <c r="AA337" s="77">
        <v>-1.2</v>
      </c>
      <c r="AB337" s="77">
        <v>-0.18</v>
      </c>
      <c r="AC337" s="77">
        <v>-0.36</v>
      </c>
      <c r="AD337" s="63" t="s">
        <v>25</v>
      </c>
    </row>
    <row r="338" spans="1:30" ht="17.25" thickBot="1">
      <c r="A338" s="72">
        <v>184</v>
      </c>
      <c r="B338" s="57" t="s">
        <v>165</v>
      </c>
      <c r="C338" s="58" t="s">
        <v>1831</v>
      </c>
      <c r="D338" s="69" t="s">
        <v>1832</v>
      </c>
      <c r="E338" s="58" t="s">
        <v>93</v>
      </c>
      <c r="F338" s="69" t="s">
        <v>4443</v>
      </c>
      <c r="G338" s="69">
        <v>1992</v>
      </c>
      <c r="H338" s="70">
        <v>21</v>
      </c>
      <c r="I338" s="71">
        <v>593</v>
      </c>
      <c r="J338" s="71">
        <v>28</v>
      </c>
      <c r="K338" s="71">
        <v>23.5</v>
      </c>
      <c r="L338" s="71">
        <v>6.6</v>
      </c>
      <c r="M338" s="70">
        <v>3</v>
      </c>
      <c r="N338" s="71">
        <v>78</v>
      </c>
      <c r="O338" s="71">
        <v>2</v>
      </c>
      <c r="P338" s="70">
        <v>18</v>
      </c>
      <c r="Q338" s="71">
        <v>20</v>
      </c>
      <c r="R338" s="71">
        <v>7</v>
      </c>
      <c r="S338" s="70">
        <v>1.76</v>
      </c>
      <c r="T338" s="71">
        <v>11</v>
      </c>
      <c r="U338" s="71">
        <v>11</v>
      </c>
      <c r="V338" s="60">
        <v>0</v>
      </c>
      <c r="W338" s="60">
        <v>0</v>
      </c>
      <c r="X338" s="78">
        <v>0.09</v>
      </c>
      <c r="Y338" s="70">
        <v>10.3</v>
      </c>
      <c r="Z338" s="71">
        <v>14.5</v>
      </c>
      <c r="AA338" s="77">
        <v>-4.3</v>
      </c>
      <c r="AB338" s="77">
        <v>-0.65</v>
      </c>
      <c r="AC338" s="77">
        <v>-0.36</v>
      </c>
      <c r="AD338" s="63" t="s">
        <v>25</v>
      </c>
    </row>
    <row r="339" spans="1:30" ht="17.25" thickBot="1">
      <c r="A339" s="72">
        <v>370</v>
      </c>
      <c r="B339" s="57" t="s">
        <v>3017</v>
      </c>
      <c r="C339" s="58" t="s">
        <v>1823</v>
      </c>
      <c r="D339" s="69" t="s">
        <v>1846</v>
      </c>
      <c r="E339" s="58" t="s">
        <v>73</v>
      </c>
      <c r="F339" s="69" t="s">
        <v>4566</v>
      </c>
      <c r="G339" s="69">
        <v>2000</v>
      </c>
      <c r="H339" s="70">
        <v>13</v>
      </c>
      <c r="I339" s="71">
        <v>593</v>
      </c>
      <c r="J339" s="71">
        <v>46</v>
      </c>
      <c r="K339" s="71">
        <v>23.5</v>
      </c>
      <c r="L339" s="71">
        <v>6.6</v>
      </c>
      <c r="M339" s="70">
        <v>7</v>
      </c>
      <c r="N339" s="71">
        <v>61</v>
      </c>
      <c r="O339" s="60">
        <v>0</v>
      </c>
      <c r="P339" s="70">
        <v>6</v>
      </c>
      <c r="Q339" s="71">
        <v>28</v>
      </c>
      <c r="R339" s="60">
        <v>0</v>
      </c>
      <c r="S339" s="70">
        <v>1.77</v>
      </c>
      <c r="T339" s="71">
        <v>11</v>
      </c>
      <c r="U339" s="71">
        <v>11</v>
      </c>
      <c r="V339" s="60">
        <v>0</v>
      </c>
      <c r="W339" s="60">
        <v>0</v>
      </c>
      <c r="X339" s="77">
        <v>-0.28000000000000003</v>
      </c>
      <c r="Y339" s="70">
        <v>8.4</v>
      </c>
      <c r="Z339" s="71">
        <v>5.7</v>
      </c>
      <c r="AA339" s="78">
        <v>2.7</v>
      </c>
      <c r="AB339" s="78">
        <v>0.41</v>
      </c>
      <c r="AC339" s="78">
        <v>0.21</v>
      </c>
      <c r="AD339" s="63" t="s">
        <v>25</v>
      </c>
    </row>
    <row r="340" spans="1:30" ht="17.25" thickBot="1">
      <c r="A340" s="72">
        <v>709</v>
      </c>
      <c r="B340" s="57" t="s">
        <v>2872</v>
      </c>
      <c r="C340" s="58" t="s">
        <v>1851</v>
      </c>
      <c r="D340" s="69" t="s">
        <v>1809</v>
      </c>
      <c r="E340" s="58" t="s">
        <v>83</v>
      </c>
      <c r="F340" s="69" t="s">
        <v>4789</v>
      </c>
      <c r="G340" s="69">
        <v>1999</v>
      </c>
      <c r="H340" s="70">
        <v>19</v>
      </c>
      <c r="I340" s="71">
        <v>592</v>
      </c>
      <c r="J340" s="71">
        <v>31</v>
      </c>
      <c r="K340" s="71">
        <v>23.5</v>
      </c>
      <c r="L340" s="71">
        <v>6.6</v>
      </c>
      <c r="M340" s="70">
        <v>7</v>
      </c>
      <c r="N340" s="71">
        <v>57</v>
      </c>
      <c r="O340" s="60">
        <v>0</v>
      </c>
      <c r="P340" s="70">
        <v>12</v>
      </c>
      <c r="Q340" s="71">
        <v>16</v>
      </c>
      <c r="R340" s="71">
        <v>5</v>
      </c>
      <c r="S340" s="70">
        <v>1.63</v>
      </c>
      <c r="T340" s="71">
        <v>13</v>
      </c>
      <c r="U340" s="71">
        <v>9</v>
      </c>
      <c r="V340" s="78">
        <v>4</v>
      </c>
      <c r="W340" s="78">
        <v>0.61</v>
      </c>
      <c r="X340" s="77">
        <v>-0.05</v>
      </c>
      <c r="Y340" s="70">
        <v>10.3</v>
      </c>
      <c r="Z340" s="71">
        <v>9.1</v>
      </c>
      <c r="AA340" s="78">
        <v>1.2</v>
      </c>
      <c r="AB340" s="78">
        <v>0.18</v>
      </c>
      <c r="AC340" s="77">
        <v>-0.28000000000000003</v>
      </c>
      <c r="AD340" s="63" t="s">
        <v>25</v>
      </c>
    </row>
    <row r="341" spans="1:30" ht="17.25" thickBot="1">
      <c r="A341" s="72">
        <v>170</v>
      </c>
      <c r="B341" s="57" t="s">
        <v>2867</v>
      </c>
      <c r="C341" s="58" t="s">
        <v>1843</v>
      </c>
      <c r="D341" s="69" t="s">
        <v>104</v>
      </c>
      <c r="E341" s="58" t="s">
        <v>2342</v>
      </c>
      <c r="F341" s="69" t="s">
        <v>4430</v>
      </c>
      <c r="G341" s="69">
        <v>1999</v>
      </c>
      <c r="H341" s="70">
        <v>12</v>
      </c>
      <c r="I341" s="71">
        <v>589</v>
      </c>
      <c r="J341" s="71">
        <v>49</v>
      </c>
      <c r="K341" s="71">
        <v>23.4</v>
      </c>
      <c r="L341" s="71">
        <v>6.5</v>
      </c>
      <c r="M341" s="70">
        <v>5</v>
      </c>
      <c r="N341" s="71">
        <v>86</v>
      </c>
      <c r="O341" s="71">
        <v>4</v>
      </c>
      <c r="P341" s="70">
        <v>7</v>
      </c>
      <c r="Q341" s="71">
        <v>23</v>
      </c>
      <c r="R341" s="71">
        <v>8</v>
      </c>
      <c r="S341" s="70">
        <v>0.67</v>
      </c>
      <c r="T341" s="71">
        <v>6</v>
      </c>
      <c r="U341" s="71">
        <v>25</v>
      </c>
      <c r="V341" s="77">
        <v>-19</v>
      </c>
      <c r="W341" s="77">
        <v>-2.9</v>
      </c>
      <c r="X341" s="77">
        <v>-2.16</v>
      </c>
      <c r="Y341" s="70">
        <v>6.3</v>
      </c>
      <c r="Z341" s="71">
        <v>16.100000000000001</v>
      </c>
      <c r="AA341" s="77">
        <v>-9.8000000000000007</v>
      </c>
      <c r="AB341" s="77">
        <v>-1.5</v>
      </c>
      <c r="AC341" s="77">
        <v>-0.85</v>
      </c>
      <c r="AD341" s="63" t="s">
        <v>25</v>
      </c>
    </row>
    <row r="342" spans="1:30" ht="17.25" thickBot="1">
      <c r="A342" s="72">
        <v>613</v>
      </c>
      <c r="B342" s="57" t="s">
        <v>324</v>
      </c>
      <c r="C342" s="58" t="s">
        <v>1811</v>
      </c>
      <c r="D342" s="69" t="s">
        <v>1809</v>
      </c>
      <c r="E342" s="58" t="s">
        <v>71</v>
      </c>
      <c r="F342" s="69" t="s">
        <v>4721</v>
      </c>
      <c r="G342" s="69">
        <v>2000</v>
      </c>
      <c r="H342" s="70">
        <v>17</v>
      </c>
      <c r="I342" s="71">
        <v>582</v>
      </c>
      <c r="J342" s="71">
        <v>34</v>
      </c>
      <c r="K342" s="71">
        <v>24</v>
      </c>
      <c r="L342" s="71">
        <v>6.5</v>
      </c>
      <c r="M342" s="70">
        <v>4</v>
      </c>
      <c r="N342" s="71">
        <v>73</v>
      </c>
      <c r="O342" s="71">
        <v>1</v>
      </c>
      <c r="P342" s="70">
        <v>13</v>
      </c>
      <c r="Q342" s="71">
        <v>22</v>
      </c>
      <c r="R342" s="71">
        <v>8</v>
      </c>
      <c r="S342" s="70">
        <v>2</v>
      </c>
      <c r="T342" s="71">
        <v>12</v>
      </c>
      <c r="U342" s="71">
        <v>15</v>
      </c>
      <c r="V342" s="77">
        <v>-3</v>
      </c>
      <c r="W342" s="77">
        <v>-0.46</v>
      </c>
      <c r="X342" s="77">
        <v>-1.58</v>
      </c>
      <c r="Y342" s="70">
        <v>10.7</v>
      </c>
      <c r="Z342" s="71">
        <v>14.6</v>
      </c>
      <c r="AA342" s="77">
        <v>-4</v>
      </c>
      <c r="AB342" s="77">
        <v>-0.61</v>
      </c>
      <c r="AC342" s="77">
        <v>-0.96</v>
      </c>
      <c r="AD342" s="63" t="s">
        <v>25</v>
      </c>
    </row>
    <row r="343" spans="1:30" ht="17.25" thickBot="1">
      <c r="A343" s="72">
        <v>47</v>
      </c>
      <c r="B343" s="57" t="s">
        <v>3256</v>
      </c>
      <c r="C343" s="58" t="s">
        <v>1813</v>
      </c>
      <c r="D343" s="69" t="s">
        <v>104</v>
      </c>
      <c r="E343" s="58" t="s">
        <v>81</v>
      </c>
      <c r="F343" s="69" t="s">
        <v>4345</v>
      </c>
      <c r="G343" s="69">
        <v>2001</v>
      </c>
      <c r="H343" s="70">
        <v>8</v>
      </c>
      <c r="I343" s="71">
        <v>560</v>
      </c>
      <c r="J343" s="71">
        <v>70</v>
      </c>
      <c r="K343" s="71">
        <v>23</v>
      </c>
      <c r="L343" s="71">
        <v>6.2</v>
      </c>
      <c r="M343" s="70">
        <v>6</v>
      </c>
      <c r="N343" s="71">
        <v>90</v>
      </c>
      <c r="O343" s="71">
        <v>5</v>
      </c>
      <c r="P343" s="70">
        <v>2</v>
      </c>
      <c r="Q343" s="71">
        <v>11</v>
      </c>
      <c r="R343" s="71">
        <v>6</v>
      </c>
      <c r="S343" s="70">
        <v>1.1299999999999999</v>
      </c>
      <c r="T343" s="71">
        <v>11</v>
      </c>
      <c r="U343" s="71">
        <v>15</v>
      </c>
      <c r="V343" s="77">
        <v>-4</v>
      </c>
      <c r="W343" s="77">
        <v>-0.64</v>
      </c>
      <c r="X343" s="77">
        <v>-0.93</v>
      </c>
      <c r="Y343" s="70">
        <v>10.8</v>
      </c>
      <c r="Z343" s="71">
        <v>10.3</v>
      </c>
      <c r="AA343" s="78">
        <v>0.4</v>
      </c>
      <c r="AB343" s="78">
        <v>7.0000000000000007E-2</v>
      </c>
      <c r="AC343" s="77">
        <v>-0.38</v>
      </c>
      <c r="AD343" s="63" t="s">
        <v>25</v>
      </c>
    </row>
    <row r="344" spans="1:30" ht="17.25" thickBot="1">
      <c r="A344" s="72">
        <v>410</v>
      </c>
      <c r="B344" s="57" t="s">
        <v>250</v>
      </c>
      <c r="C344" s="58" t="s">
        <v>1820</v>
      </c>
      <c r="D344" s="69" t="s">
        <v>104</v>
      </c>
      <c r="E344" s="58" t="s">
        <v>69</v>
      </c>
      <c r="F344" s="69" t="s">
        <v>4595</v>
      </c>
      <c r="G344" s="69">
        <v>1998</v>
      </c>
      <c r="H344" s="70">
        <v>8</v>
      </c>
      <c r="I344" s="71">
        <v>558</v>
      </c>
      <c r="J344" s="71">
        <v>70</v>
      </c>
      <c r="K344" s="71">
        <v>22.1</v>
      </c>
      <c r="L344" s="71">
        <v>6.2</v>
      </c>
      <c r="M344" s="70">
        <v>7</v>
      </c>
      <c r="N344" s="71">
        <v>76</v>
      </c>
      <c r="O344" s="71">
        <v>2</v>
      </c>
      <c r="P344" s="70">
        <v>1</v>
      </c>
      <c r="Q344" s="71">
        <v>28</v>
      </c>
      <c r="R344" s="60">
        <v>0</v>
      </c>
      <c r="S344" s="70">
        <v>1.63</v>
      </c>
      <c r="T344" s="71">
        <v>10</v>
      </c>
      <c r="U344" s="71">
        <v>10</v>
      </c>
      <c r="V344" s="60">
        <v>0</v>
      </c>
      <c r="W344" s="60">
        <v>0</v>
      </c>
      <c r="X344" s="60">
        <v>0</v>
      </c>
      <c r="Y344" s="70">
        <v>10.199999999999999</v>
      </c>
      <c r="Z344" s="71">
        <v>8.6</v>
      </c>
      <c r="AA344" s="78">
        <v>1.6</v>
      </c>
      <c r="AB344" s="78">
        <v>0.26</v>
      </c>
      <c r="AC344" s="78">
        <v>0.53</v>
      </c>
      <c r="AD344" s="63" t="s">
        <v>25</v>
      </c>
    </row>
    <row r="345" spans="1:30" ht="17.25" thickBot="1">
      <c r="A345" s="72">
        <v>402</v>
      </c>
      <c r="B345" s="57" t="s">
        <v>246</v>
      </c>
      <c r="C345" s="58" t="s">
        <v>1811</v>
      </c>
      <c r="D345" s="69" t="s">
        <v>2773</v>
      </c>
      <c r="E345" s="58" t="s">
        <v>73</v>
      </c>
      <c r="F345" s="69" t="s">
        <v>4592</v>
      </c>
      <c r="G345" s="69">
        <v>1994</v>
      </c>
      <c r="H345" s="70">
        <v>7</v>
      </c>
      <c r="I345" s="71">
        <v>554</v>
      </c>
      <c r="J345" s="71">
        <v>79</v>
      </c>
      <c r="K345" s="71">
        <v>22</v>
      </c>
      <c r="L345" s="71">
        <v>6.2</v>
      </c>
      <c r="M345" s="70">
        <v>7</v>
      </c>
      <c r="N345" s="71">
        <v>79</v>
      </c>
      <c r="O345" s="71">
        <v>2</v>
      </c>
      <c r="P345" s="59">
        <v>0</v>
      </c>
      <c r="Q345" s="60"/>
      <c r="R345" s="71">
        <v>1</v>
      </c>
      <c r="S345" s="70">
        <v>1.43</v>
      </c>
      <c r="T345" s="71">
        <v>13</v>
      </c>
      <c r="U345" s="71">
        <v>11</v>
      </c>
      <c r="V345" s="78">
        <v>2</v>
      </c>
      <c r="W345" s="78">
        <v>0.32</v>
      </c>
      <c r="X345" s="78">
        <v>0.14000000000000001</v>
      </c>
      <c r="Y345" s="70">
        <v>11.3</v>
      </c>
      <c r="Z345" s="71">
        <v>10</v>
      </c>
      <c r="AA345" s="78">
        <v>1.2</v>
      </c>
      <c r="AB345" s="78">
        <v>0.2</v>
      </c>
      <c r="AC345" s="77">
        <v>-0.06</v>
      </c>
      <c r="AD345" s="63" t="s">
        <v>25</v>
      </c>
    </row>
    <row r="346" spans="1:30" ht="17.25" thickBot="1">
      <c r="A346" s="72">
        <v>338</v>
      </c>
      <c r="B346" s="57" t="s">
        <v>222</v>
      </c>
      <c r="C346" s="58" t="s">
        <v>1824</v>
      </c>
      <c r="D346" s="69" t="s">
        <v>104</v>
      </c>
      <c r="E346" s="58" t="s">
        <v>77</v>
      </c>
      <c r="F346" s="69" t="s">
        <v>4548</v>
      </c>
      <c r="G346" s="69">
        <v>1990</v>
      </c>
      <c r="H346" s="70">
        <v>8</v>
      </c>
      <c r="I346" s="71">
        <v>547</v>
      </c>
      <c r="J346" s="71">
        <v>68</v>
      </c>
      <c r="K346" s="71">
        <v>21.7</v>
      </c>
      <c r="L346" s="71">
        <v>6.1</v>
      </c>
      <c r="M346" s="70">
        <v>6</v>
      </c>
      <c r="N346" s="71">
        <v>90</v>
      </c>
      <c r="O346" s="71">
        <v>5</v>
      </c>
      <c r="P346" s="70">
        <v>2</v>
      </c>
      <c r="Q346" s="71">
        <v>4</v>
      </c>
      <c r="R346" s="71">
        <v>19</v>
      </c>
      <c r="S346" s="70">
        <v>0.25</v>
      </c>
      <c r="T346" s="71">
        <v>7</v>
      </c>
      <c r="U346" s="71">
        <v>14</v>
      </c>
      <c r="V346" s="77">
        <v>-7</v>
      </c>
      <c r="W346" s="77">
        <v>-1.1499999999999999</v>
      </c>
      <c r="X346" s="77">
        <v>-0.92</v>
      </c>
      <c r="Y346" s="70">
        <v>6.2</v>
      </c>
      <c r="Z346" s="71">
        <v>9.5</v>
      </c>
      <c r="AA346" s="77">
        <v>-3.3</v>
      </c>
      <c r="AB346" s="77">
        <v>-0.54</v>
      </c>
      <c r="AC346" s="77">
        <v>-0.76</v>
      </c>
      <c r="AD346" s="63" t="s">
        <v>25</v>
      </c>
    </row>
    <row r="347" spans="1:30" ht="17.25" thickBot="1">
      <c r="A347" s="72">
        <v>458</v>
      </c>
      <c r="B347" s="57" t="s">
        <v>3961</v>
      </c>
      <c r="C347" s="58" t="s">
        <v>1845</v>
      </c>
      <c r="D347" s="69" t="s">
        <v>1832</v>
      </c>
      <c r="E347" s="58" t="s">
        <v>85</v>
      </c>
      <c r="F347" s="69" t="s">
        <v>4625</v>
      </c>
      <c r="G347" s="69">
        <v>1996</v>
      </c>
      <c r="H347" s="70">
        <v>6</v>
      </c>
      <c r="I347" s="71">
        <v>540</v>
      </c>
      <c r="J347" s="71">
        <v>90</v>
      </c>
      <c r="K347" s="71">
        <v>21.4</v>
      </c>
      <c r="L347" s="71">
        <v>6</v>
      </c>
      <c r="M347" s="70">
        <v>6</v>
      </c>
      <c r="N347" s="71">
        <v>90</v>
      </c>
      <c r="O347" s="71">
        <v>6</v>
      </c>
      <c r="P347" s="59">
        <v>0</v>
      </c>
      <c r="Q347" s="60"/>
      <c r="R347" s="60">
        <v>0</v>
      </c>
      <c r="S347" s="70">
        <v>0.83</v>
      </c>
      <c r="T347" s="71">
        <v>8</v>
      </c>
      <c r="U347" s="71">
        <v>12</v>
      </c>
      <c r="V347" s="77">
        <v>-4</v>
      </c>
      <c r="W347" s="77">
        <v>-0.67</v>
      </c>
      <c r="X347" s="77">
        <v>-0.17</v>
      </c>
      <c r="Y347" s="70">
        <v>7</v>
      </c>
      <c r="Z347" s="71">
        <v>7.3</v>
      </c>
      <c r="AA347" s="77">
        <v>-0.3</v>
      </c>
      <c r="AB347" s="77">
        <v>-0.06</v>
      </c>
      <c r="AC347" s="78">
        <v>0.24</v>
      </c>
      <c r="AD347" s="63" t="s">
        <v>25</v>
      </c>
    </row>
    <row r="348" spans="1:30" ht="17.25" thickBot="1">
      <c r="A348" s="72">
        <v>543</v>
      </c>
      <c r="B348" s="57" t="s">
        <v>64</v>
      </c>
      <c r="C348" s="58" t="s">
        <v>1811</v>
      </c>
      <c r="D348" s="69" t="s">
        <v>111</v>
      </c>
      <c r="E348" s="58" t="s">
        <v>63</v>
      </c>
      <c r="F348" s="69" t="s">
        <v>4678</v>
      </c>
      <c r="G348" s="69">
        <v>1998</v>
      </c>
      <c r="H348" s="70">
        <v>6</v>
      </c>
      <c r="I348" s="71">
        <v>540</v>
      </c>
      <c r="J348" s="71">
        <v>90</v>
      </c>
      <c r="K348" s="71">
        <v>21.4</v>
      </c>
      <c r="L348" s="71">
        <v>6</v>
      </c>
      <c r="M348" s="70">
        <v>6</v>
      </c>
      <c r="N348" s="71">
        <v>90</v>
      </c>
      <c r="O348" s="71">
        <v>6</v>
      </c>
      <c r="P348" s="59">
        <v>0</v>
      </c>
      <c r="Q348" s="60"/>
      <c r="R348" s="71">
        <v>21</v>
      </c>
      <c r="S348" s="70">
        <v>2.67</v>
      </c>
      <c r="T348" s="71">
        <v>11</v>
      </c>
      <c r="U348" s="71">
        <v>5</v>
      </c>
      <c r="V348" s="78">
        <v>6</v>
      </c>
      <c r="W348" s="78">
        <v>1</v>
      </c>
      <c r="X348" s="77">
        <v>-0.82</v>
      </c>
      <c r="Y348" s="70">
        <v>11.1</v>
      </c>
      <c r="Z348" s="71">
        <v>5.8</v>
      </c>
      <c r="AA348" s="78">
        <v>5.3</v>
      </c>
      <c r="AB348" s="78">
        <v>0.89</v>
      </c>
      <c r="AC348" s="77">
        <v>-0.56000000000000005</v>
      </c>
      <c r="AD348" s="63" t="s">
        <v>25</v>
      </c>
    </row>
    <row r="349" spans="1:30" ht="17.25" thickBot="1">
      <c r="A349" s="72">
        <v>602</v>
      </c>
      <c r="B349" s="57" t="s">
        <v>3965</v>
      </c>
      <c r="C349" s="58" t="s">
        <v>1843</v>
      </c>
      <c r="D349" s="69" t="s">
        <v>111</v>
      </c>
      <c r="E349" s="58" t="s">
        <v>87</v>
      </c>
      <c r="F349" s="69" t="s">
        <v>4713</v>
      </c>
      <c r="G349" s="69">
        <v>1992</v>
      </c>
      <c r="H349" s="70">
        <v>6</v>
      </c>
      <c r="I349" s="71">
        <v>540</v>
      </c>
      <c r="J349" s="71">
        <v>90</v>
      </c>
      <c r="K349" s="71">
        <v>21.4</v>
      </c>
      <c r="L349" s="71">
        <v>6</v>
      </c>
      <c r="M349" s="70">
        <v>6</v>
      </c>
      <c r="N349" s="71">
        <v>90</v>
      </c>
      <c r="O349" s="71">
        <v>6</v>
      </c>
      <c r="P349" s="59">
        <v>0</v>
      </c>
      <c r="Q349" s="60"/>
      <c r="R349" s="60">
        <v>0</v>
      </c>
      <c r="S349" s="70">
        <v>0.67</v>
      </c>
      <c r="T349" s="71">
        <v>7</v>
      </c>
      <c r="U349" s="71">
        <v>10</v>
      </c>
      <c r="V349" s="77">
        <v>-3</v>
      </c>
      <c r="W349" s="77">
        <v>-0.5</v>
      </c>
      <c r="X349" s="78">
        <v>0.09</v>
      </c>
      <c r="Y349" s="70">
        <v>9.1</v>
      </c>
      <c r="Z349" s="71">
        <v>8.3000000000000007</v>
      </c>
      <c r="AA349" s="78">
        <v>0.8</v>
      </c>
      <c r="AB349" s="78">
        <v>0.13</v>
      </c>
      <c r="AC349" s="78">
        <v>0.47</v>
      </c>
      <c r="AD349" s="63" t="s">
        <v>25</v>
      </c>
    </row>
    <row r="350" spans="1:30" ht="17.25" thickBot="1">
      <c r="A350" s="72">
        <v>540</v>
      </c>
      <c r="B350" s="57" t="s">
        <v>3568</v>
      </c>
      <c r="C350" s="58" t="s">
        <v>1811</v>
      </c>
      <c r="D350" s="69" t="s">
        <v>104</v>
      </c>
      <c r="E350" s="58" t="s">
        <v>79</v>
      </c>
      <c r="F350" s="69" t="s">
        <v>4675</v>
      </c>
      <c r="G350" s="69">
        <v>2003</v>
      </c>
      <c r="H350" s="70">
        <v>9</v>
      </c>
      <c r="I350" s="71">
        <v>533</v>
      </c>
      <c r="J350" s="71">
        <v>59</v>
      </c>
      <c r="K350" s="71">
        <v>21.2</v>
      </c>
      <c r="L350" s="71">
        <v>5.9</v>
      </c>
      <c r="M350" s="70">
        <v>6</v>
      </c>
      <c r="N350" s="71">
        <v>83</v>
      </c>
      <c r="O350" s="71">
        <v>4</v>
      </c>
      <c r="P350" s="70">
        <v>3</v>
      </c>
      <c r="Q350" s="71">
        <v>12</v>
      </c>
      <c r="R350" s="71">
        <v>15</v>
      </c>
      <c r="S350" s="70">
        <v>2.78</v>
      </c>
      <c r="T350" s="71">
        <v>13</v>
      </c>
      <c r="U350" s="71">
        <v>4</v>
      </c>
      <c r="V350" s="78">
        <v>9</v>
      </c>
      <c r="W350" s="78">
        <v>1.52</v>
      </c>
      <c r="X350" s="78">
        <v>0.16</v>
      </c>
      <c r="Y350" s="70">
        <v>13.5</v>
      </c>
      <c r="Z350" s="71">
        <v>6.2</v>
      </c>
      <c r="AA350" s="78">
        <v>7.3</v>
      </c>
      <c r="AB350" s="78">
        <v>1.24</v>
      </c>
      <c r="AC350" s="78">
        <v>0.3</v>
      </c>
      <c r="AD350" s="63" t="s">
        <v>25</v>
      </c>
    </row>
    <row r="351" spans="1:30" ht="17.25" thickBot="1">
      <c r="A351" s="72">
        <v>42</v>
      </c>
      <c r="B351" s="57" t="s">
        <v>3957</v>
      </c>
      <c r="C351" s="58" t="s">
        <v>3958</v>
      </c>
      <c r="D351" s="69" t="s">
        <v>104</v>
      </c>
      <c r="E351" s="58" t="s">
        <v>2342</v>
      </c>
      <c r="F351" s="69" t="s">
        <v>4341</v>
      </c>
      <c r="G351" s="69">
        <v>2000</v>
      </c>
      <c r="H351" s="70">
        <v>6</v>
      </c>
      <c r="I351" s="71">
        <v>527</v>
      </c>
      <c r="J351" s="71">
        <v>88</v>
      </c>
      <c r="K351" s="71">
        <v>20.9</v>
      </c>
      <c r="L351" s="71">
        <v>5.9</v>
      </c>
      <c r="M351" s="70">
        <v>6</v>
      </c>
      <c r="N351" s="71">
        <v>88</v>
      </c>
      <c r="O351" s="71">
        <v>4</v>
      </c>
      <c r="P351" s="59">
        <v>0</v>
      </c>
      <c r="Q351" s="60"/>
      <c r="R351" s="60">
        <v>0</v>
      </c>
      <c r="S351" s="70">
        <v>0.33</v>
      </c>
      <c r="T351" s="71">
        <v>4</v>
      </c>
      <c r="U351" s="71">
        <v>17</v>
      </c>
      <c r="V351" s="77">
        <v>-13</v>
      </c>
      <c r="W351" s="77">
        <v>-2.2200000000000002</v>
      </c>
      <c r="X351" s="77">
        <v>-1.23</v>
      </c>
      <c r="Y351" s="70">
        <v>5.2</v>
      </c>
      <c r="Z351" s="71">
        <v>12</v>
      </c>
      <c r="AA351" s="77">
        <v>-6.8</v>
      </c>
      <c r="AB351" s="77">
        <v>-1.1499999999999999</v>
      </c>
      <c r="AC351" s="77">
        <v>-0.39</v>
      </c>
      <c r="AD351" s="63" t="s">
        <v>25</v>
      </c>
    </row>
    <row r="352" spans="1:30" ht="17.25" thickBot="1">
      <c r="A352" s="72">
        <v>437</v>
      </c>
      <c r="B352" s="57" t="s">
        <v>260</v>
      </c>
      <c r="C352" s="58" t="s">
        <v>1837</v>
      </c>
      <c r="D352" s="69" t="s">
        <v>104</v>
      </c>
      <c r="E352" s="58" t="s">
        <v>95</v>
      </c>
      <c r="F352" s="69" t="s">
        <v>4609</v>
      </c>
      <c r="G352" s="69">
        <v>1997</v>
      </c>
      <c r="H352" s="70">
        <v>9</v>
      </c>
      <c r="I352" s="71">
        <v>527</v>
      </c>
      <c r="J352" s="71">
        <v>59</v>
      </c>
      <c r="K352" s="71">
        <v>20.9</v>
      </c>
      <c r="L352" s="71">
        <v>5.9</v>
      </c>
      <c r="M352" s="70">
        <v>5</v>
      </c>
      <c r="N352" s="71">
        <v>81</v>
      </c>
      <c r="O352" s="71">
        <v>4</v>
      </c>
      <c r="P352" s="70">
        <v>4</v>
      </c>
      <c r="Q352" s="71">
        <v>31</v>
      </c>
      <c r="R352" s="71">
        <v>14</v>
      </c>
      <c r="S352" s="70">
        <v>1.44</v>
      </c>
      <c r="T352" s="71">
        <v>11</v>
      </c>
      <c r="U352" s="71">
        <v>15</v>
      </c>
      <c r="V352" s="77">
        <v>-4</v>
      </c>
      <c r="W352" s="77">
        <v>-0.68</v>
      </c>
      <c r="X352" s="77">
        <v>-0.37</v>
      </c>
      <c r="Y352" s="70">
        <v>8.3000000000000007</v>
      </c>
      <c r="Z352" s="71">
        <v>6.7</v>
      </c>
      <c r="AA352" s="78">
        <v>1.6</v>
      </c>
      <c r="AB352" s="78">
        <v>0.33</v>
      </c>
      <c r="AC352" s="78">
        <v>0.5</v>
      </c>
      <c r="AD352" s="63" t="s">
        <v>25</v>
      </c>
    </row>
    <row r="353" spans="1:30" ht="17.25" thickBot="1">
      <c r="A353" s="72">
        <v>544</v>
      </c>
      <c r="B353" s="57" t="s">
        <v>2870</v>
      </c>
      <c r="C353" s="58" t="s">
        <v>1811</v>
      </c>
      <c r="D353" s="69" t="s">
        <v>1809</v>
      </c>
      <c r="E353" s="58" t="s">
        <v>2342</v>
      </c>
      <c r="F353" s="69" t="s">
        <v>4607</v>
      </c>
      <c r="G353" s="69">
        <v>2003</v>
      </c>
      <c r="H353" s="70">
        <v>14</v>
      </c>
      <c r="I353" s="71">
        <v>527</v>
      </c>
      <c r="J353" s="71">
        <v>38</v>
      </c>
      <c r="K353" s="71">
        <v>20.9</v>
      </c>
      <c r="L353" s="71">
        <v>5.9</v>
      </c>
      <c r="M353" s="70">
        <v>5</v>
      </c>
      <c r="N353" s="71">
        <v>68</v>
      </c>
      <c r="O353" s="60">
        <v>0</v>
      </c>
      <c r="P353" s="70">
        <v>9</v>
      </c>
      <c r="Q353" s="71">
        <v>21</v>
      </c>
      <c r="R353" s="71">
        <v>3</v>
      </c>
      <c r="S353" s="70">
        <v>0.36</v>
      </c>
      <c r="T353" s="71">
        <v>4</v>
      </c>
      <c r="U353" s="71">
        <v>17</v>
      </c>
      <c r="V353" s="77">
        <v>-13</v>
      </c>
      <c r="W353" s="77">
        <v>-2.2200000000000002</v>
      </c>
      <c r="X353" s="77">
        <v>-1.23</v>
      </c>
      <c r="Y353" s="70">
        <v>5.4</v>
      </c>
      <c r="Z353" s="71">
        <v>11.5</v>
      </c>
      <c r="AA353" s="77">
        <v>-6.1</v>
      </c>
      <c r="AB353" s="77">
        <v>-1.04</v>
      </c>
      <c r="AC353" s="77">
        <v>-0.24</v>
      </c>
      <c r="AD353" s="63" t="s">
        <v>25</v>
      </c>
    </row>
    <row r="354" spans="1:30" ht="17.25" thickBot="1">
      <c r="A354" s="72">
        <v>72</v>
      </c>
      <c r="B354" s="57" t="s">
        <v>3275</v>
      </c>
      <c r="C354" s="58" t="s">
        <v>1836</v>
      </c>
      <c r="D354" s="69" t="s">
        <v>103</v>
      </c>
      <c r="E354" s="58" t="s">
        <v>71</v>
      </c>
      <c r="F354" s="69" t="s">
        <v>4360</v>
      </c>
      <c r="G354" s="69">
        <v>1997</v>
      </c>
      <c r="H354" s="70">
        <v>12</v>
      </c>
      <c r="I354" s="71">
        <v>509</v>
      </c>
      <c r="J354" s="71">
        <v>42</v>
      </c>
      <c r="K354" s="71">
        <v>20.9</v>
      </c>
      <c r="L354" s="71">
        <v>5.7</v>
      </c>
      <c r="M354" s="70">
        <v>7</v>
      </c>
      <c r="N354" s="71">
        <v>58</v>
      </c>
      <c r="O354" s="71">
        <v>1</v>
      </c>
      <c r="P354" s="70">
        <v>5</v>
      </c>
      <c r="Q354" s="71">
        <v>20</v>
      </c>
      <c r="R354" s="60">
        <v>0</v>
      </c>
      <c r="S354" s="70">
        <v>1.67</v>
      </c>
      <c r="T354" s="71">
        <v>9</v>
      </c>
      <c r="U354" s="71">
        <v>12</v>
      </c>
      <c r="V354" s="77">
        <v>-3</v>
      </c>
      <c r="W354" s="77">
        <v>-0.53</v>
      </c>
      <c r="X354" s="77">
        <v>-1.61</v>
      </c>
      <c r="Y354" s="70">
        <v>8.9</v>
      </c>
      <c r="Z354" s="71">
        <v>10</v>
      </c>
      <c r="AA354" s="77">
        <v>-1.1000000000000001</v>
      </c>
      <c r="AB354" s="77">
        <v>-0.2</v>
      </c>
      <c r="AC354" s="77">
        <v>-0.4</v>
      </c>
      <c r="AD354" s="63" t="s">
        <v>25</v>
      </c>
    </row>
    <row r="355" spans="1:30" ht="17.25" thickBot="1">
      <c r="A355" s="72">
        <v>163</v>
      </c>
      <c r="B355" s="57" t="s">
        <v>3847</v>
      </c>
      <c r="C355" s="58" t="s">
        <v>1829</v>
      </c>
      <c r="D355" s="69" t="s">
        <v>102</v>
      </c>
      <c r="E355" s="58" t="s">
        <v>2342</v>
      </c>
      <c r="F355" s="69" t="s">
        <v>4425</v>
      </c>
      <c r="G355" s="69">
        <v>2002</v>
      </c>
      <c r="H355" s="70">
        <v>7</v>
      </c>
      <c r="I355" s="71">
        <v>509</v>
      </c>
      <c r="J355" s="71">
        <v>73</v>
      </c>
      <c r="K355" s="71">
        <v>20.2</v>
      </c>
      <c r="L355" s="71">
        <v>5.7</v>
      </c>
      <c r="M355" s="70">
        <v>5</v>
      </c>
      <c r="N355" s="71">
        <v>90</v>
      </c>
      <c r="O355" s="71">
        <v>4</v>
      </c>
      <c r="P355" s="70">
        <v>2</v>
      </c>
      <c r="Q355" s="71">
        <v>30</v>
      </c>
      <c r="R355" s="60">
        <v>0</v>
      </c>
      <c r="S355" s="70">
        <v>0.28999999999999998</v>
      </c>
      <c r="T355" s="71">
        <v>6</v>
      </c>
      <c r="U355" s="71">
        <v>15</v>
      </c>
      <c r="V355" s="77">
        <v>-9</v>
      </c>
      <c r="W355" s="77">
        <v>-1.59</v>
      </c>
      <c r="X355" s="77">
        <v>-0.43</v>
      </c>
      <c r="Y355" s="70">
        <v>6.1</v>
      </c>
      <c r="Z355" s="71">
        <v>11.6</v>
      </c>
      <c r="AA355" s="77">
        <v>-5.5</v>
      </c>
      <c r="AB355" s="77">
        <v>-0.97</v>
      </c>
      <c r="AC355" s="77">
        <v>-0.15</v>
      </c>
      <c r="AD355" s="63" t="s">
        <v>25</v>
      </c>
    </row>
    <row r="356" spans="1:30" ht="17.25" thickBot="1">
      <c r="A356" s="72">
        <v>554</v>
      </c>
      <c r="B356" s="57" t="s">
        <v>3042</v>
      </c>
      <c r="C356" s="58" t="s">
        <v>1819</v>
      </c>
      <c r="D356" s="69" t="s">
        <v>104</v>
      </c>
      <c r="E356" s="58" t="s">
        <v>77</v>
      </c>
      <c r="F356" s="69" t="s">
        <v>4684</v>
      </c>
      <c r="G356" s="69">
        <v>1996</v>
      </c>
      <c r="H356" s="70">
        <v>7</v>
      </c>
      <c r="I356" s="71">
        <v>508</v>
      </c>
      <c r="J356" s="71">
        <v>73</v>
      </c>
      <c r="K356" s="71">
        <v>20.2</v>
      </c>
      <c r="L356" s="71">
        <v>5.6</v>
      </c>
      <c r="M356" s="70">
        <v>6</v>
      </c>
      <c r="N356" s="71">
        <v>82</v>
      </c>
      <c r="O356" s="71">
        <v>2</v>
      </c>
      <c r="P356" s="70">
        <v>1</v>
      </c>
      <c r="Q356" s="71">
        <v>17</v>
      </c>
      <c r="R356" s="60">
        <v>0</v>
      </c>
      <c r="S356" s="70">
        <v>1</v>
      </c>
      <c r="T356" s="71">
        <v>7</v>
      </c>
      <c r="U356" s="71">
        <v>13</v>
      </c>
      <c r="V356" s="77">
        <v>-6</v>
      </c>
      <c r="W356" s="77">
        <v>-1.06</v>
      </c>
      <c r="X356" s="77">
        <v>-0.79</v>
      </c>
      <c r="Y356" s="70">
        <v>6.2</v>
      </c>
      <c r="Z356" s="71">
        <v>10.6</v>
      </c>
      <c r="AA356" s="77">
        <v>-4.5</v>
      </c>
      <c r="AB356" s="77">
        <v>-0.79</v>
      </c>
      <c r="AC356" s="77">
        <v>-1.06</v>
      </c>
      <c r="AD356" s="63" t="s">
        <v>25</v>
      </c>
    </row>
    <row r="357" spans="1:30" ht="17.25" thickBot="1">
      <c r="A357" s="72">
        <v>477</v>
      </c>
      <c r="B357" s="57" t="s">
        <v>277</v>
      </c>
      <c r="C357" s="58" t="s">
        <v>1840</v>
      </c>
      <c r="D357" s="69" t="s">
        <v>1809</v>
      </c>
      <c r="E357" s="58" t="s">
        <v>65</v>
      </c>
      <c r="F357" s="69" t="s">
        <v>4637</v>
      </c>
      <c r="G357" s="69">
        <v>1998</v>
      </c>
      <c r="H357" s="70">
        <v>11</v>
      </c>
      <c r="I357" s="71">
        <v>505</v>
      </c>
      <c r="J357" s="71">
        <v>46</v>
      </c>
      <c r="K357" s="71">
        <v>20</v>
      </c>
      <c r="L357" s="71">
        <v>5.6</v>
      </c>
      <c r="M357" s="70">
        <v>6</v>
      </c>
      <c r="N357" s="71">
        <v>68</v>
      </c>
      <c r="O357" s="71">
        <v>2</v>
      </c>
      <c r="P357" s="70">
        <v>5</v>
      </c>
      <c r="Q357" s="71">
        <v>20</v>
      </c>
      <c r="R357" s="71">
        <v>12</v>
      </c>
      <c r="S357" s="70">
        <v>2.1800000000000002</v>
      </c>
      <c r="T357" s="71">
        <v>12</v>
      </c>
      <c r="U357" s="71">
        <v>6</v>
      </c>
      <c r="V357" s="78">
        <v>6</v>
      </c>
      <c r="W357" s="78">
        <v>1.07</v>
      </c>
      <c r="X357" s="77">
        <v>-0.23</v>
      </c>
      <c r="Y357" s="70">
        <v>9.3000000000000007</v>
      </c>
      <c r="Z357" s="71">
        <v>5.4</v>
      </c>
      <c r="AA357" s="78">
        <v>3.9</v>
      </c>
      <c r="AB357" s="78">
        <v>0.7</v>
      </c>
      <c r="AC357" s="77">
        <v>-0.43</v>
      </c>
      <c r="AD357" s="63" t="s">
        <v>25</v>
      </c>
    </row>
    <row r="358" spans="1:30" ht="17.25" thickBot="1">
      <c r="A358" s="72">
        <v>327</v>
      </c>
      <c r="B358" s="57" t="s">
        <v>2634</v>
      </c>
      <c r="C358" s="58" t="s">
        <v>1811</v>
      </c>
      <c r="D358" s="69" t="s">
        <v>1832</v>
      </c>
      <c r="E358" s="58" t="s">
        <v>2599</v>
      </c>
      <c r="F358" s="69" t="s">
        <v>4539</v>
      </c>
      <c r="G358" s="69">
        <v>2000</v>
      </c>
      <c r="H358" s="70">
        <v>11</v>
      </c>
      <c r="I358" s="71">
        <v>503</v>
      </c>
      <c r="J358" s="71">
        <v>46</v>
      </c>
      <c r="K358" s="71">
        <v>20</v>
      </c>
      <c r="L358" s="71">
        <v>5.6</v>
      </c>
      <c r="M358" s="70">
        <v>5</v>
      </c>
      <c r="N358" s="71">
        <v>81</v>
      </c>
      <c r="O358" s="71">
        <v>2</v>
      </c>
      <c r="P358" s="70">
        <v>6</v>
      </c>
      <c r="Q358" s="71">
        <v>17</v>
      </c>
      <c r="R358" s="71">
        <v>9</v>
      </c>
      <c r="S358" s="70">
        <v>0.64</v>
      </c>
      <c r="T358" s="71">
        <v>5</v>
      </c>
      <c r="U358" s="71">
        <v>14</v>
      </c>
      <c r="V358" s="77">
        <v>-9</v>
      </c>
      <c r="W358" s="77">
        <v>-1.61</v>
      </c>
      <c r="X358" s="77">
        <v>-1.21</v>
      </c>
      <c r="Y358" s="70">
        <v>5.3</v>
      </c>
      <c r="Z358" s="71">
        <v>13.3</v>
      </c>
      <c r="AA358" s="77">
        <v>-8.1</v>
      </c>
      <c r="AB358" s="77">
        <v>-1.44</v>
      </c>
      <c r="AC358" s="77">
        <v>-0.78</v>
      </c>
      <c r="AD358" s="63" t="s">
        <v>25</v>
      </c>
    </row>
    <row r="359" spans="1:30" ht="17.25" thickBot="1">
      <c r="A359" s="72">
        <v>447</v>
      </c>
      <c r="B359" s="57" t="s">
        <v>2884</v>
      </c>
      <c r="C359" s="58" t="s">
        <v>1820</v>
      </c>
      <c r="D359" s="69" t="s">
        <v>104</v>
      </c>
      <c r="E359" s="58" t="s">
        <v>87</v>
      </c>
      <c r="F359" s="69" t="s">
        <v>4617</v>
      </c>
      <c r="G359" s="69">
        <v>1997</v>
      </c>
      <c r="H359" s="70">
        <v>9</v>
      </c>
      <c r="I359" s="71">
        <v>498</v>
      </c>
      <c r="J359" s="71">
        <v>55</v>
      </c>
      <c r="K359" s="71">
        <v>19.8</v>
      </c>
      <c r="L359" s="71">
        <v>5.5</v>
      </c>
      <c r="M359" s="70">
        <v>5</v>
      </c>
      <c r="N359" s="71">
        <v>74</v>
      </c>
      <c r="O359" s="71">
        <v>1</v>
      </c>
      <c r="P359" s="70">
        <v>4</v>
      </c>
      <c r="Q359" s="71">
        <v>32</v>
      </c>
      <c r="R359" s="71">
        <v>6</v>
      </c>
      <c r="S359" s="70">
        <v>1.33</v>
      </c>
      <c r="T359" s="71">
        <v>7</v>
      </c>
      <c r="U359" s="71">
        <v>7</v>
      </c>
      <c r="V359" s="60">
        <v>0</v>
      </c>
      <c r="W359" s="60">
        <v>0</v>
      </c>
      <c r="X359" s="78">
        <v>0.71</v>
      </c>
      <c r="Y359" s="70">
        <v>7.2</v>
      </c>
      <c r="Z359" s="71">
        <v>6.1</v>
      </c>
      <c r="AA359" s="78">
        <v>1.1000000000000001</v>
      </c>
      <c r="AB359" s="78">
        <v>0.2</v>
      </c>
      <c r="AC359" s="78">
        <v>0.55000000000000004</v>
      </c>
      <c r="AD359" s="63" t="s">
        <v>25</v>
      </c>
    </row>
    <row r="360" spans="1:30" ht="17.25" thickBot="1">
      <c r="A360" s="72">
        <v>496</v>
      </c>
      <c r="B360" s="57" t="s">
        <v>3453</v>
      </c>
      <c r="C360" s="58" t="s">
        <v>1831</v>
      </c>
      <c r="D360" s="69" t="s">
        <v>104</v>
      </c>
      <c r="E360" s="58" t="s">
        <v>87</v>
      </c>
      <c r="F360" s="69" t="s">
        <v>4649</v>
      </c>
      <c r="G360" s="69">
        <v>2002</v>
      </c>
      <c r="H360" s="70">
        <v>7</v>
      </c>
      <c r="I360" s="71">
        <v>496</v>
      </c>
      <c r="J360" s="71">
        <v>71</v>
      </c>
      <c r="K360" s="71">
        <v>19.7</v>
      </c>
      <c r="L360" s="71">
        <v>5.5</v>
      </c>
      <c r="M360" s="70">
        <v>5</v>
      </c>
      <c r="N360" s="71">
        <v>90</v>
      </c>
      <c r="O360" s="71">
        <v>5</v>
      </c>
      <c r="P360" s="70">
        <v>2</v>
      </c>
      <c r="Q360" s="71">
        <v>23</v>
      </c>
      <c r="R360" s="71">
        <v>3</v>
      </c>
      <c r="S360" s="70">
        <v>0.56999999999999995</v>
      </c>
      <c r="T360" s="71">
        <v>6</v>
      </c>
      <c r="U360" s="71">
        <v>9</v>
      </c>
      <c r="V360" s="77">
        <v>-3</v>
      </c>
      <c r="W360" s="77">
        <v>-0.54</v>
      </c>
      <c r="X360" s="78">
        <v>0.03</v>
      </c>
      <c r="Y360" s="70">
        <v>5.8</v>
      </c>
      <c r="Z360" s="71">
        <v>7.8</v>
      </c>
      <c r="AA360" s="77">
        <v>-2</v>
      </c>
      <c r="AB360" s="77">
        <v>-0.36</v>
      </c>
      <c r="AC360" s="77">
        <v>-0.15</v>
      </c>
      <c r="AD360" s="63" t="s">
        <v>25</v>
      </c>
    </row>
    <row r="361" spans="1:30" ht="17.25" thickBot="1">
      <c r="A361" s="72">
        <v>168</v>
      </c>
      <c r="B361" s="57" t="s">
        <v>160</v>
      </c>
      <c r="C361" s="58" t="s">
        <v>1843</v>
      </c>
      <c r="D361" s="69" t="s">
        <v>103</v>
      </c>
      <c r="E361" s="58" t="s">
        <v>65</v>
      </c>
      <c r="F361" s="69" t="s">
        <v>4429</v>
      </c>
      <c r="G361" s="69">
        <v>1991</v>
      </c>
      <c r="H361" s="70">
        <v>9</v>
      </c>
      <c r="I361" s="71">
        <v>493</v>
      </c>
      <c r="J361" s="71">
        <v>55</v>
      </c>
      <c r="K361" s="71">
        <v>19.600000000000001</v>
      </c>
      <c r="L361" s="71">
        <v>5.5</v>
      </c>
      <c r="M361" s="70">
        <v>6</v>
      </c>
      <c r="N361" s="71">
        <v>72</v>
      </c>
      <c r="O361" s="71">
        <v>3</v>
      </c>
      <c r="P361" s="70">
        <v>3</v>
      </c>
      <c r="Q361" s="71">
        <v>21</v>
      </c>
      <c r="R361" s="71">
        <v>2</v>
      </c>
      <c r="S361" s="70">
        <v>2.56</v>
      </c>
      <c r="T361" s="71">
        <v>16</v>
      </c>
      <c r="U361" s="71">
        <v>4</v>
      </c>
      <c r="V361" s="78">
        <v>12</v>
      </c>
      <c r="W361" s="78">
        <v>2.19</v>
      </c>
      <c r="X361" s="78">
        <v>1.17</v>
      </c>
      <c r="Y361" s="70">
        <v>13.9</v>
      </c>
      <c r="Z361" s="71">
        <v>5.6</v>
      </c>
      <c r="AA361" s="78">
        <v>8.3000000000000007</v>
      </c>
      <c r="AB361" s="78">
        <v>1.51</v>
      </c>
      <c r="AC361" s="78">
        <v>0.59</v>
      </c>
      <c r="AD361" s="63" t="s">
        <v>25</v>
      </c>
    </row>
    <row r="362" spans="1:30" ht="17.25" thickBot="1">
      <c r="A362" s="72">
        <v>204</v>
      </c>
      <c r="B362" s="57" t="s">
        <v>2625</v>
      </c>
      <c r="C362" s="58" t="s">
        <v>1831</v>
      </c>
      <c r="D362" s="69" t="s">
        <v>104</v>
      </c>
      <c r="E362" s="58" t="s">
        <v>2343</v>
      </c>
      <c r="F362" s="69" t="s">
        <v>4457</v>
      </c>
      <c r="G362" s="69">
        <v>1992</v>
      </c>
      <c r="H362" s="70">
        <v>6</v>
      </c>
      <c r="I362" s="71">
        <v>482</v>
      </c>
      <c r="J362" s="71">
        <v>80</v>
      </c>
      <c r="K362" s="71">
        <v>19.100000000000001</v>
      </c>
      <c r="L362" s="71">
        <v>5.4</v>
      </c>
      <c r="M362" s="70">
        <v>6</v>
      </c>
      <c r="N362" s="71">
        <v>80</v>
      </c>
      <c r="O362" s="71">
        <v>4</v>
      </c>
      <c r="P362" s="59">
        <v>0</v>
      </c>
      <c r="Q362" s="60"/>
      <c r="R362" s="60">
        <v>0</v>
      </c>
      <c r="S362" s="70">
        <v>0.17</v>
      </c>
      <c r="T362" s="71">
        <v>4</v>
      </c>
      <c r="U362" s="71">
        <v>17</v>
      </c>
      <c r="V362" s="77">
        <v>-13</v>
      </c>
      <c r="W362" s="77">
        <v>-2.4300000000000002</v>
      </c>
      <c r="X362" s="77">
        <v>-0.79</v>
      </c>
      <c r="Y362" s="70">
        <v>3.5</v>
      </c>
      <c r="Z362" s="71">
        <v>14.6</v>
      </c>
      <c r="AA362" s="77">
        <v>-11.1</v>
      </c>
      <c r="AB362" s="77">
        <v>-2.06</v>
      </c>
      <c r="AC362" s="77">
        <v>-1.1399999999999999</v>
      </c>
      <c r="AD362" s="63" t="s">
        <v>25</v>
      </c>
    </row>
    <row r="363" spans="1:30" ht="17.25" thickBot="1">
      <c r="A363" s="72">
        <v>220</v>
      </c>
      <c r="B363" s="57" t="s">
        <v>2912</v>
      </c>
      <c r="C363" s="58" t="s">
        <v>1819</v>
      </c>
      <c r="D363" s="69" t="s">
        <v>1809</v>
      </c>
      <c r="E363" s="58" t="s">
        <v>73</v>
      </c>
      <c r="F363" s="69" t="s">
        <v>4473</v>
      </c>
      <c r="G363" s="69">
        <v>2002</v>
      </c>
      <c r="H363" s="70">
        <v>15</v>
      </c>
      <c r="I363" s="71">
        <v>476</v>
      </c>
      <c r="J363" s="71">
        <v>32</v>
      </c>
      <c r="K363" s="71">
        <v>18.899999999999999</v>
      </c>
      <c r="L363" s="71">
        <v>5.3</v>
      </c>
      <c r="M363" s="70">
        <v>3</v>
      </c>
      <c r="N363" s="71">
        <v>50</v>
      </c>
      <c r="O363" s="60">
        <v>0</v>
      </c>
      <c r="P363" s="70">
        <v>12</v>
      </c>
      <c r="Q363" s="71">
        <v>27</v>
      </c>
      <c r="R363" s="60">
        <v>0</v>
      </c>
      <c r="S363" s="70">
        <v>1.53</v>
      </c>
      <c r="T363" s="71">
        <v>11</v>
      </c>
      <c r="U363" s="71">
        <v>10</v>
      </c>
      <c r="V363" s="78">
        <v>1</v>
      </c>
      <c r="W363" s="78">
        <v>0.19</v>
      </c>
      <c r="X363" s="77">
        <v>-0.03</v>
      </c>
      <c r="Y363" s="70">
        <v>9.4</v>
      </c>
      <c r="Z363" s="71">
        <v>6.2</v>
      </c>
      <c r="AA363" s="78">
        <v>3.2</v>
      </c>
      <c r="AB363" s="78">
        <v>0.6</v>
      </c>
      <c r="AC363" s="78">
        <v>0.44</v>
      </c>
      <c r="AD363" s="63" t="s">
        <v>25</v>
      </c>
    </row>
    <row r="364" spans="1:30" ht="17.25" thickBot="1">
      <c r="A364" s="72">
        <v>462</v>
      </c>
      <c r="B364" s="57" t="s">
        <v>270</v>
      </c>
      <c r="C364" s="58" t="s">
        <v>1811</v>
      </c>
      <c r="D364" s="69" t="s">
        <v>102</v>
      </c>
      <c r="E364" s="58" t="s">
        <v>67</v>
      </c>
      <c r="F364" s="69" t="s">
        <v>4628</v>
      </c>
      <c r="G364" s="69">
        <v>1995</v>
      </c>
      <c r="H364" s="70">
        <v>11</v>
      </c>
      <c r="I364" s="71">
        <v>476</v>
      </c>
      <c r="J364" s="71">
        <v>43</v>
      </c>
      <c r="K364" s="71">
        <v>18.899999999999999</v>
      </c>
      <c r="L364" s="71">
        <v>5.3</v>
      </c>
      <c r="M364" s="70">
        <v>4</v>
      </c>
      <c r="N364" s="71">
        <v>85</v>
      </c>
      <c r="O364" s="71">
        <v>3</v>
      </c>
      <c r="P364" s="70">
        <v>7</v>
      </c>
      <c r="Q364" s="71">
        <v>20</v>
      </c>
      <c r="R364" s="71">
        <v>5</v>
      </c>
      <c r="S364" s="70">
        <v>1.91</v>
      </c>
      <c r="T364" s="71">
        <v>19</v>
      </c>
      <c r="U364" s="71">
        <v>11</v>
      </c>
      <c r="V364" s="78">
        <v>8</v>
      </c>
      <c r="W364" s="78">
        <v>1.51</v>
      </c>
      <c r="X364" s="78">
        <v>1.38</v>
      </c>
      <c r="Y364" s="70">
        <v>11.8</v>
      </c>
      <c r="Z364" s="71">
        <v>7.7</v>
      </c>
      <c r="AA364" s="78">
        <v>4.0999999999999996</v>
      </c>
      <c r="AB364" s="78">
        <v>0.78</v>
      </c>
      <c r="AC364" s="78">
        <v>0.87</v>
      </c>
      <c r="AD364" s="63" t="s">
        <v>25</v>
      </c>
    </row>
    <row r="365" spans="1:30" ht="17.25" thickBot="1">
      <c r="A365" s="72">
        <v>214</v>
      </c>
      <c r="B365" s="57" t="s">
        <v>3959</v>
      </c>
      <c r="C365" s="58" t="s">
        <v>1813</v>
      </c>
      <c r="D365" s="69" t="s">
        <v>104</v>
      </c>
      <c r="E365" s="58" t="s">
        <v>2342</v>
      </c>
      <c r="F365" s="69" t="s">
        <v>4467</v>
      </c>
      <c r="G365" s="69">
        <v>2002</v>
      </c>
      <c r="H365" s="70">
        <v>6</v>
      </c>
      <c r="I365" s="71">
        <v>455</v>
      </c>
      <c r="J365" s="71">
        <v>76</v>
      </c>
      <c r="K365" s="71">
        <v>18.100000000000001</v>
      </c>
      <c r="L365" s="71">
        <v>5.0999999999999996</v>
      </c>
      <c r="M365" s="70">
        <v>5</v>
      </c>
      <c r="N365" s="71">
        <v>82</v>
      </c>
      <c r="O365" s="71">
        <v>3</v>
      </c>
      <c r="P365" s="70">
        <v>1</v>
      </c>
      <c r="Q365" s="71">
        <v>45</v>
      </c>
      <c r="R365" s="60">
        <v>0</v>
      </c>
      <c r="S365" s="70">
        <v>0.33</v>
      </c>
      <c r="T365" s="71">
        <v>5</v>
      </c>
      <c r="U365" s="71">
        <v>13</v>
      </c>
      <c r="V365" s="77">
        <v>-8</v>
      </c>
      <c r="W365" s="77">
        <v>-1.58</v>
      </c>
      <c r="X365" s="77">
        <v>-0.41</v>
      </c>
      <c r="Y365" s="70">
        <v>5.2</v>
      </c>
      <c r="Z365" s="71">
        <v>9.6</v>
      </c>
      <c r="AA365" s="77">
        <v>-4.5</v>
      </c>
      <c r="AB365" s="77">
        <v>-0.88</v>
      </c>
      <c r="AC365" s="77">
        <v>-0.04</v>
      </c>
      <c r="AD365" s="63" t="s">
        <v>25</v>
      </c>
    </row>
    <row r="366" spans="1:30" ht="17.25" thickBot="1">
      <c r="A366" s="72">
        <v>634</v>
      </c>
      <c r="B366" s="57" t="s">
        <v>3021</v>
      </c>
      <c r="C366" s="58" t="s">
        <v>1840</v>
      </c>
      <c r="D366" s="69" t="s">
        <v>104</v>
      </c>
      <c r="E366" s="58" t="s">
        <v>87</v>
      </c>
      <c r="F366" s="69" t="s">
        <v>4539</v>
      </c>
      <c r="G366" s="69">
        <v>2000</v>
      </c>
      <c r="H366" s="70">
        <v>7</v>
      </c>
      <c r="I366" s="71">
        <v>455</v>
      </c>
      <c r="J366" s="71">
        <v>65</v>
      </c>
      <c r="K366" s="71">
        <v>18.100000000000001</v>
      </c>
      <c r="L366" s="71">
        <v>5.0999999999999996</v>
      </c>
      <c r="M366" s="70">
        <v>5</v>
      </c>
      <c r="N366" s="71">
        <v>80</v>
      </c>
      <c r="O366" s="71">
        <v>4</v>
      </c>
      <c r="P366" s="70">
        <v>2</v>
      </c>
      <c r="Q366" s="71">
        <v>29</v>
      </c>
      <c r="R366" s="71">
        <v>5</v>
      </c>
      <c r="S366" s="70">
        <v>1.1399999999999999</v>
      </c>
      <c r="T366" s="71">
        <v>8</v>
      </c>
      <c r="U366" s="71">
        <v>9</v>
      </c>
      <c r="V366" s="77">
        <v>-1</v>
      </c>
      <c r="W366" s="77">
        <v>-0.2</v>
      </c>
      <c r="X366" s="78">
        <v>0.46</v>
      </c>
      <c r="Y366" s="70">
        <v>6.7</v>
      </c>
      <c r="Z366" s="71">
        <v>5.2</v>
      </c>
      <c r="AA366" s="78">
        <v>1.5</v>
      </c>
      <c r="AB366" s="78">
        <v>0.28999999999999998</v>
      </c>
      <c r="AC366" s="78">
        <v>0.65</v>
      </c>
      <c r="AD366" s="63" t="s">
        <v>25</v>
      </c>
    </row>
    <row r="367" spans="1:30" ht="17.25" thickBot="1">
      <c r="A367" s="72">
        <v>689</v>
      </c>
      <c r="B367" s="57" t="s">
        <v>3966</v>
      </c>
      <c r="C367" s="58" t="s">
        <v>1811</v>
      </c>
      <c r="D367" s="69" t="s">
        <v>103</v>
      </c>
      <c r="E367" s="58" t="s">
        <v>85</v>
      </c>
      <c r="F367" s="69" t="s">
        <v>4197</v>
      </c>
      <c r="G367" s="69">
        <v>2004</v>
      </c>
      <c r="H367" s="70">
        <v>6</v>
      </c>
      <c r="I367" s="71">
        <v>455</v>
      </c>
      <c r="J367" s="71">
        <v>76</v>
      </c>
      <c r="K367" s="71">
        <v>18.100000000000001</v>
      </c>
      <c r="L367" s="71">
        <v>5.0999999999999996</v>
      </c>
      <c r="M367" s="70">
        <v>5</v>
      </c>
      <c r="N367" s="71">
        <v>78</v>
      </c>
      <c r="O367" s="71">
        <v>1</v>
      </c>
      <c r="P367" s="70">
        <v>1</v>
      </c>
      <c r="Q367" s="71">
        <v>63</v>
      </c>
      <c r="R367" s="60">
        <v>0</v>
      </c>
      <c r="S367" s="70">
        <v>0.83</v>
      </c>
      <c r="T367" s="71">
        <v>5</v>
      </c>
      <c r="U367" s="71">
        <v>7</v>
      </c>
      <c r="V367" s="77">
        <v>-2</v>
      </c>
      <c r="W367" s="77">
        <v>-0.4</v>
      </c>
      <c r="X367" s="78">
        <v>0.17</v>
      </c>
      <c r="Y367" s="70">
        <v>5</v>
      </c>
      <c r="Z367" s="71">
        <v>5.8</v>
      </c>
      <c r="AA367" s="77">
        <v>-0.8</v>
      </c>
      <c r="AB367" s="77">
        <v>-0.16</v>
      </c>
      <c r="AC367" s="78">
        <v>0.11</v>
      </c>
      <c r="AD367" s="63" t="s">
        <v>25</v>
      </c>
    </row>
    <row r="368" spans="1:30" ht="17.25" thickBot="1">
      <c r="A368" s="72">
        <v>95</v>
      </c>
      <c r="B368" s="57" t="s">
        <v>3163</v>
      </c>
      <c r="C368" s="58" t="s">
        <v>1839</v>
      </c>
      <c r="D368" s="69" t="s">
        <v>102</v>
      </c>
      <c r="E368" s="58" t="s">
        <v>81</v>
      </c>
      <c r="F368" s="69" t="s">
        <v>4377</v>
      </c>
      <c r="G368" s="69">
        <v>2001</v>
      </c>
      <c r="H368" s="70">
        <v>13</v>
      </c>
      <c r="I368" s="71">
        <v>454</v>
      </c>
      <c r="J368" s="71">
        <v>35</v>
      </c>
      <c r="K368" s="71">
        <v>18.7</v>
      </c>
      <c r="L368" s="71">
        <v>5</v>
      </c>
      <c r="M368" s="70">
        <v>6</v>
      </c>
      <c r="N368" s="71">
        <v>60</v>
      </c>
      <c r="O368" s="60">
        <v>0</v>
      </c>
      <c r="P368" s="70">
        <v>7</v>
      </c>
      <c r="Q368" s="71">
        <v>14</v>
      </c>
      <c r="R368" s="71">
        <v>1</v>
      </c>
      <c r="S368" s="70">
        <v>1.69</v>
      </c>
      <c r="T368" s="71">
        <v>8</v>
      </c>
      <c r="U368" s="71">
        <v>5</v>
      </c>
      <c r="V368" s="78">
        <v>3</v>
      </c>
      <c r="W368" s="78">
        <v>0.59</v>
      </c>
      <c r="X368" s="78">
        <v>0.64</v>
      </c>
      <c r="Y368" s="70">
        <v>10.5</v>
      </c>
      <c r="Z368" s="71">
        <v>5.7</v>
      </c>
      <c r="AA368" s="78">
        <v>4.9000000000000004</v>
      </c>
      <c r="AB368" s="78">
        <v>0.97</v>
      </c>
      <c r="AC368" s="78">
        <v>0.74</v>
      </c>
      <c r="AD368" s="63" t="s">
        <v>25</v>
      </c>
    </row>
    <row r="369" spans="1:30" ht="17.25" thickBot="1">
      <c r="A369" s="72">
        <v>380</v>
      </c>
      <c r="B369" s="57" t="s">
        <v>237</v>
      </c>
      <c r="C369" s="58" t="s">
        <v>1811</v>
      </c>
      <c r="D369" s="69" t="s">
        <v>1852</v>
      </c>
      <c r="E369" s="58" t="s">
        <v>65</v>
      </c>
      <c r="F369" s="69" t="s">
        <v>4575</v>
      </c>
      <c r="G369" s="69">
        <v>2004</v>
      </c>
      <c r="H369" s="70">
        <v>10</v>
      </c>
      <c r="I369" s="71">
        <v>454</v>
      </c>
      <c r="J369" s="71">
        <v>45</v>
      </c>
      <c r="K369" s="71">
        <v>18</v>
      </c>
      <c r="L369" s="71">
        <v>5</v>
      </c>
      <c r="M369" s="70">
        <v>5</v>
      </c>
      <c r="N369" s="71">
        <v>78</v>
      </c>
      <c r="O369" s="71">
        <v>1</v>
      </c>
      <c r="P369" s="70">
        <v>5</v>
      </c>
      <c r="Q369" s="71">
        <v>13</v>
      </c>
      <c r="R369" s="71">
        <v>18</v>
      </c>
      <c r="S369" s="70">
        <v>2</v>
      </c>
      <c r="T369" s="71">
        <v>12</v>
      </c>
      <c r="U369" s="71">
        <v>5</v>
      </c>
      <c r="V369" s="78">
        <v>7</v>
      </c>
      <c r="W369" s="78">
        <v>1.39</v>
      </c>
      <c r="X369" s="78">
        <v>0.17</v>
      </c>
      <c r="Y369" s="70">
        <v>8.1</v>
      </c>
      <c r="Z369" s="71">
        <v>6</v>
      </c>
      <c r="AA369" s="78">
        <v>2</v>
      </c>
      <c r="AB369" s="78">
        <v>0.4</v>
      </c>
      <c r="AC369" s="77">
        <v>-0.78</v>
      </c>
      <c r="AD369" s="63" t="s">
        <v>25</v>
      </c>
    </row>
    <row r="370" spans="1:30" ht="17.25" thickBot="1">
      <c r="A370" s="72">
        <v>155</v>
      </c>
      <c r="B370" s="57" t="s">
        <v>2619</v>
      </c>
      <c r="C370" s="58" t="s">
        <v>1835</v>
      </c>
      <c r="D370" s="69" t="s">
        <v>103</v>
      </c>
      <c r="E370" s="58" t="s">
        <v>73</v>
      </c>
      <c r="F370" s="69" t="s">
        <v>4418</v>
      </c>
      <c r="G370" s="69">
        <v>1996</v>
      </c>
      <c r="H370" s="70">
        <v>9</v>
      </c>
      <c r="I370" s="71">
        <v>452</v>
      </c>
      <c r="J370" s="71">
        <v>50</v>
      </c>
      <c r="K370" s="71">
        <v>17.899999999999999</v>
      </c>
      <c r="L370" s="71">
        <v>5</v>
      </c>
      <c r="M370" s="70">
        <v>6</v>
      </c>
      <c r="N370" s="71">
        <v>68</v>
      </c>
      <c r="O370" s="60">
        <v>0</v>
      </c>
      <c r="P370" s="70">
        <v>3</v>
      </c>
      <c r="Q370" s="71">
        <v>16</v>
      </c>
      <c r="R370" s="71">
        <v>8</v>
      </c>
      <c r="S370" s="70">
        <v>2.11</v>
      </c>
      <c r="T370" s="71">
        <v>10</v>
      </c>
      <c r="U370" s="71">
        <v>5</v>
      </c>
      <c r="V370" s="78">
        <v>5</v>
      </c>
      <c r="W370" s="78">
        <v>1</v>
      </c>
      <c r="X370" s="78">
        <v>0.95</v>
      </c>
      <c r="Y370" s="70">
        <v>7.9</v>
      </c>
      <c r="Z370" s="71">
        <v>4.0999999999999996</v>
      </c>
      <c r="AA370" s="78">
        <v>3.8</v>
      </c>
      <c r="AB370" s="78">
        <v>0.76</v>
      </c>
      <c r="AC370" s="78">
        <v>0.63</v>
      </c>
      <c r="AD370" s="63" t="s">
        <v>25</v>
      </c>
    </row>
    <row r="371" spans="1:30" ht="17.25" thickBot="1">
      <c r="A371" s="72">
        <v>677</v>
      </c>
      <c r="B371" s="57" t="s">
        <v>3149</v>
      </c>
      <c r="C371" s="58" t="s">
        <v>1864</v>
      </c>
      <c r="D371" s="69" t="s">
        <v>111</v>
      </c>
      <c r="E371" s="58" t="s">
        <v>87</v>
      </c>
      <c r="F371" s="69" t="s">
        <v>4765</v>
      </c>
      <c r="G371" s="69">
        <v>1994</v>
      </c>
      <c r="H371" s="70">
        <v>5</v>
      </c>
      <c r="I371" s="71">
        <v>450</v>
      </c>
      <c r="J371" s="71">
        <v>90</v>
      </c>
      <c r="K371" s="71">
        <v>17.899999999999999</v>
      </c>
      <c r="L371" s="71">
        <v>5</v>
      </c>
      <c r="M371" s="70">
        <v>5</v>
      </c>
      <c r="N371" s="71">
        <v>90</v>
      </c>
      <c r="O371" s="71">
        <v>5</v>
      </c>
      <c r="P371" s="59">
        <v>0</v>
      </c>
      <c r="Q371" s="60"/>
      <c r="R371" s="71">
        <v>14</v>
      </c>
      <c r="S371" s="70">
        <v>0.6</v>
      </c>
      <c r="T371" s="71">
        <v>6</v>
      </c>
      <c r="U371" s="71">
        <v>12</v>
      </c>
      <c r="V371" s="77">
        <v>-6</v>
      </c>
      <c r="W371" s="77">
        <v>-1.2</v>
      </c>
      <c r="X371" s="77">
        <v>-0.77</v>
      </c>
      <c r="Y371" s="70">
        <v>4.9000000000000004</v>
      </c>
      <c r="Z371" s="71">
        <v>7.5</v>
      </c>
      <c r="AA371" s="77">
        <v>-2.6</v>
      </c>
      <c r="AB371" s="77">
        <v>-0.53</v>
      </c>
      <c r="AC371" s="77">
        <v>-0.35</v>
      </c>
      <c r="AD371" s="63" t="s">
        <v>25</v>
      </c>
    </row>
    <row r="372" spans="1:30" ht="17.25" thickBot="1">
      <c r="A372" s="72">
        <v>407</v>
      </c>
      <c r="B372" s="57" t="s">
        <v>248</v>
      </c>
      <c r="C372" s="58" t="s">
        <v>1813</v>
      </c>
      <c r="D372" s="69" t="s">
        <v>102</v>
      </c>
      <c r="E372" s="58" t="s">
        <v>69</v>
      </c>
      <c r="F372" s="69" t="s">
        <v>4396</v>
      </c>
      <c r="G372" s="69">
        <v>1995</v>
      </c>
      <c r="H372" s="70">
        <v>13</v>
      </c>
      <c r="I372" s="71">
        <v>448</v>
      </c>
      <c r="J372" s="71">
        <v>34</v>
      </c>
      <c r="K372" s="71">
        <v>17.8</v>
      </c>
      <c r="L372" s="71">
        <v>5</v>
      </c>
      <c r="M372" s="70">
        <v>5</v>
      </c>
      <c r="N372" s="71">
        <v>65</v>
      </c>
      <c r="O372" s="60">
        <v>0</v>
      </c>
      <c r="P372" s="70">
        <v>8</v>
      </c>
      <c r="Q372" s="71">
        <v>16</v>
      </c>
      <c r="R372" s="71">
        <v>3</v>
      </c>
      <c r="S372" s="70">
        <v>1.38</v>
      </c>
      <c r="T372" s="71">
        <v>11</v>
      </c>
      <c r="U372" s="71">
        <v>6</v>
      </c>
      <c r="V372" s="78">
        <v>5</v>
      </c>
      <c r="W372" s="78">
        <v>1</v>
      </c>
      <c r="X372" s="78">
        <v>1.22</v>
      </c>
      <c r="Y372" s="70">
        <v>7.5</v>
      </c>
      <c r="Z372" s="71">
        <v>8</v>
      </c>
      <c r="AA372" s="77">
        <v>-0.4</v>
      </c>
      <c r="AB372" s="77">
        <v>-0.09</v>
      </c>
      <c r="AC372" s="78">
        <v>7.0000000000000007E-2</v>
      </c>
      <c r="AD372" s="63" t="s">
        <v>25</v>
      </c>
    </row>
    <row r="373" spans="1:30" ht="17.25" thickBot="1">
      <c r="A373" s="72">
        <v>90</v>
      </c>
      <c r="B373" s="57" t="s">
        <v>3450</v>
      </c>
      <c r="C373" s="58" t="s">
        <v>1849</v>
      </c>
      <c r="D373" s="69" t="s">
        <v>104</v>
      </c>
      <c r="E373" s="58" t="s">
        <v>79</v>
      </c>
      <c r="F373" s="69" t="s">
        <v>4208</v>
      </c>
      <c r="G373" s="69">
        <v>2003</v>
      </c>
      <c r="H373" s="70">
        <v>6</v>
      </c>
      <c r="I373" s="71">
        <v>441</v>
      </c>
      <c r="J373" s="71">
        <v>74</v>
      </c>
      <c r="K373" s="71">
        <v>17.5</v>
      </c>
      <c r="L373" s="71">
        <v>4.9000000000000004</v>
      </c>
      <c r="M373" s="70">
        <v>6</v>
      </c>
      <c r="N373" s="71">
        <v>74</v>
      </c>
      <c r="O373" s="60">
        <v>0</v>
      </c>
      <c r="P373" s="59">
        <v>0</v>
      </c>
      <c r="Q373" s="60"/>
      <c r="R373" s="71">
        <v>6</v>
      </c>
      <c r="S373" s="70">
        <v>2.67</v>
      </c>
      <c r="T373" s="71">
        <v>12</v>
      </c>
      <c r="U373" s="71">
        <v>3</v>
      </c>
      <c r="V373" s="78">
        <v>9</v>
      </c>
      <c r="W373" s="78">
        <v>1.84</v>
      </c>
      <c r="X373" s="78">
        <v>0.54</v>
      </c>
      <c r="Y373" s="70">
        <v>10.8</v>
      </c>
      <c r="Z373" s="71">
        <v>4.7</v>
      </c>
      <c r="AA373" s="78">
        <v>6.2</v>
      </c>
      <c r="AB373" s="78">
        <v>1.26</v>
      </c>
      <c r="AC373" s="78">
        <v>0.31</v>
      </c>
      <c r="AD373" s="63" t="s">
        <v>25</v>
      </c>
    </row>
    <row r="374" spans="1:30" ht="17.25" thickBot="1">
      <c r="A374" s="72">
        <v>702</v>
      </c>
      <c r="B374" s="57" t="s">
        <v>358</v>
      </c>
      <c r="C374" s="58" t="s">
        <v>1811</v>
      </c>
      <c r="D374" s="69" t="s">
        <v>104</v>
      </c>
      <c r="E374" s="58" t="s">
        <v>87</v>
      </c>
      <c r="F374" s="69" t="s">
        <v>4219</v>
      </c>
      <c r="G374" s="69">
        <v>1997</v>
      </c>
      <c r="H374" s="70">
        <v>7</v>
      </c>
      <c r="I374" s="71">
        <v>439</v>
      </c>
      <c r="J374" s="71">
        <v>63</v>
      </c>
      <c r="K374" s="71">
        <v>17.399999999999999</v>
      </c>
      <c r="L374" s="71">
        <v>4.9000000000000004</v>
      </c>
      <c r="M374" s="70">
        <v>5</v>
      </c>
      <c r="N374" s="71">
        <v>85</v>
      </c>
      <c r="O374" s="71">
        <v>3</v>
      </c>
      <c r="P374" s="70">
        <v>2</v>
      </c>
      <c r="Q374" s="71">
        <v>7</v>
      </c>
      <c r="R374" s="71">
        <v>7</v>
      </c>
      <c r="S374" s="70">
        <v>1.57</v>
      </c>
      <c r="T374" s="71">
        <v>7</v>
      </c>
      <c r="U374" s="71">
        <v>8</v>
      </c>
      <c r="V374" s="77">
        <v>-1</v>
      </c>
      <c r="W374" s="77">
        <v>-0.21</v>
      </c>
      <c r="X374" s="78">
        <v>0.44</v>
      </c>
      <c r="Y374" s="70">
        <v>5.0999999999999996</v>
      </c>
      <c r="Z374" s="71">
        <v>7.2</v>
      </c>
      <c r="AA374" s="77">
        <v>-2.1</v>
      </c>
      <c r="AB374" s="77">
        <v>-0.44</v>
      </c>
      <c r="AC374" s="77">
        <v>-0.23</v>
      </c>
      <c r="AD374" s="63" t="s">
        <v>25</v>
      </c>
    </row>
    <row r="375" spans="1:30" ht="17.25" thickBot="1">
      <c r="A375" s="72">
        <v>705</v>
      </c>
      <c r="B375" s="57" t="s">
        <v>379</v>
      </c>
      <c r="C375" s="58" t="s">
        <v>1861</v>
      </c>
      <c r="D375" s="69" t="s">
        <v>103</v>
      </c>
      <c r="E375" s="58" t="s">
        <v>77</v>
      </c>
      <c r="F375" s="69" t="s">
        <v>4785</v>
      </c>
      <c r="G375" s="69">
        <v>2004</v>
      </c>
      <c r="H375" s="70">
        <v>17</v>
      </c>
      <c r="I375" s="71">
        <v>439</v>
      </c>
      <c r="J375" s="71">
        <v>26</v>
      </c>
      <c r="K375" s="71">
        <v>17.399999999999999</v>
      </c>
      <c r="L375" s="71">
        <v>4.9000000000000004</v>
      </c>
      <c r="M375" s="70">
        <v>4</v>
      </c>
      <c r="N375" s="71">
        <v>58</v>
      </c>
      <c r="O375" s="60">
        <v>0</v>
      </c>
      <c r="P375" s="70">
        <v>13</v>
      </c>
      <c r="Q375" s="71">
        <v>16</v>
      </c>
      <c r="R375" s="71">
        <v>11</v>
      </c>
      <c r="S375" s="70">
        <v>1.1200000000000001</v>
      </c>
      <c r="T375" s="71">
        <v>8</v>
      </c>
      <c r="U375" s="71">
        <v>6</v>
      </c>
      <c r="V375" s="78">
        <v>2</v>
      </c>
      <c r="W375" s="78">
        <v>0.41</v>
      </c>
      <c r="X375" s="78">
        <v>1.02</v>
      </c>
      <c r="Y375" s="59"/>
      <c r="Z375" s="60"/>
      <c r="AA375" s="60"/>
      <c r="AB375" s="60"/>
      <c r="AC375" s="60"/>
      <c r="AD375" s="63" t="s">
        <v>25</v>
      </c>
    </row>
    <row r="376" spans="1:30" ht="17.25" thickBot="1">
      <c r="A376" s="72">
        <v>644</v>
      </c>
      <c r="B376" s="57" t="s">
        <v>2661</v>
      </c>
      <c r="C376" s="58" t="s">
        <v>1851</v>
      </c>
      <c r="D376" s="69" t="s">
        <v>103</v>
      </c>
      <c r="E376" s="58" t="s">
        <v>67</v>
      </c>
      <c r="F376" s="69" t="s">
        <v>4742</v>
      </c>
      <c r="G376" s="69">
        <v>2000</v>
      </c>
      <c r="H376" s="70">
        <v>8</v>
      </c>
      <c r="I376" s="71">
        <v>438</v>
      </c>
      <c r="J376" s="71">
        <v>55</v>
      </c>
      <c r="K376" s="71">
        <v>17.399999999999999</v>
      </c>
      <c r="L376" s="71">
        <v>4.9000000000000004</v>
      </c>
      <c r="M376" s="70">
        <v>5</v>
      </c>
      <c r="N376" s="71">
        <v>74</v>
      </c>
      <c r="O376" s="71">
        <v>1</v>
      </c>
      <c r="P376" s="70">
        <v>3</v>
      </c>
      <c r="Q376" s="71">
        <v>22</v>
      </c>
      <c r="R376" s="71">
        <v>1</v>
      </c>
      <c r="S376" s="70">
        <v>1.63</v>
      </c>
      <c r="T376" s="71">
        <v>11</v>
      </c>
      <c r="U376" s="71">
        <v>5</v>
      </c>
      <c r="V376" s="78">
        <v>6</v>
      </c>
      <c r="W376" s="78">
        <v>1.23</v>
      </c>
      <c r="X376" s="78">
        <v>1.02</v>
      </c>
      <c r="Y376" s="70">
        <v>10.1</v>
      </c>
      <c r="Z376" s="71">
        <v>6.3</v>
      </c>
      <c r="AA376" s="78">
        <v>3.8</v>
      </c>
      <c r="AB376" s="78">
        <v>0.78</v>
      </c>
      <c r="AC376" s="78">
        <v>0.86</v>
      </c>
      <c r="AD376" s="63" t="s">
        <v>25</v>
      </c>
    </row>
    <row r="377" spans="1:30" ht="17.25" thickBot="1">
      <c r="A377" s="72">
        <v>32</v>
      </c>
      <c r="B377" s="57" t="s">
        <v>115</v>
      </c>
      <c r="C377" s="58" t="s">
        <v>1810</v>
      </c>
      <c r="D377" s="69" t="s">
        <v>1809</v>
      </c>
      <c r="E377" s="58" t="s">
        <v>67</v>
      </c>
      <c r="F377" s="69" t="s">
        <v>4336</v>
      </c>
      <c r="G377" s="69">
        <v>2002</v>
      </c>
      <c r="H377" s="70">
        <v>11</v>
      </c>
      <c r="I377" s="71">
        <v>434</v>
      </c>
      <c r="J377" s="71">
        <v>39</v>
      </c>
      <c r="K377" s="71">
        <v>17.2</v>
      </c>
      <c r="L377" s="71">
        <v>4.8</v>
      </c>
      <c r="M377" s="70">
        <v>4</v>
      </c>
      <c r="N377" s="71">
        <v>83</v>
      </c>
      <c r="O377" s="71">
        <v>2</v>
      </c>
      <c r="P377" s="70">
        <v>7</v>
      </c>
      <c r="Q377" s="71">
        <v>15</v>
      </c>
      <c r="R377" s="60">
        <v>0</v>
      </c>
      <c r="S377" s="70">
        <v>1.73</v>
      </c>
      <c r="T377" s="71">
        <v>14</v>
      </c>
      <c r="U377" s="71">
        <v>6</v>
      </c>
      <c r="V377" s="78">
        <v>8</v>
      </c>
      <c r="W377" s="78">
        <v>1.66</v>
      </c>
      <c r="X377" s="78">
        <v>1.53</v>
      </c>
      <c r="Y377" s="70">
        <v>10.5</v>
      </c>
      <c r="Z377" s="71">
        <v>5.0999999999999996</v>
      </c>
      <c r="AA377" s="78">
        <v>5.3</v>
      </c>
      <c r="AB377" s="78">
        <v>1.1100000000000001</v>
      </c>
      <c r="AC377" s="78">
        <v>1.26</v>
      </c>
      <c r="AD377" s="63" t="s">
        <v>25</v>
      </c>
    </row>
    <row r="378" spans="1:30" ht="17.25" thickBot="1">
      <c r="A378" s="72">
        <v>103</v>
      </c>
      <c r="B378" s="57" t="s">
        <v>134</v>
      </c>
      <c r="C378" s="58" t="s">
        <v>1819</v>
      </c>
      <c r="D378" s="69" t="s">
        <v>1832</v>
      </c>
      <c r="E378" s="58" t="s">
        <v>93</v>
      </c>
      <c r="F378" s="69" t="s">
        <v>4383</v>
      </c>
      <c r="G378" s="69">
        <v>2002</v>
      </c>
      <c r="H378" s="70">
        <v>14</v>
      </c>
      <c r="I378" s="71">
        <v>432</v>
      </c>
      <c r="J378" s="71">
        <v>31</v>
      </c>
      <c r="K378" s="71">
        <v>17.100000000000001</v>
      </c>
      <c r="L378" s="71">
        <v>4.8</v>
      </c>
      <c r="M378" s="70">
        <v>4</v>
      </c>
      <c r="N378" s="71">
        <v>76</v>
      </c>
      <c r="O378" s="60">
        <v>0</v>
      </c>
      <c r="P378" s="70">
        <v>10</v>
      </c>
      <c r="Q378" s="71">
        <v>13</v>
      </c>
      <c r="R378" s="71">
        <v>9</v>
      </c>
      <c r="S378" s="70">
        <v>1.43</v>
      </c>
      <c r="T378" s="71">
        <v>4</v>
      </c>
      <c r="U378" s="71">
        <v>8</v>
      </c>
      <c r="V378" s="77">
        <v>-4</v>
      </c>
      <c r="W378" s="77">
        <v>-0.83</v>
      </c>
      <c r="X378" s="77">
        <v>-0.92</v>
      </c>
      <c r="Y378" s="70">
        <v>5.5</v>
      </c>
      <c r="Z378" s="71">
        <v>7.3</v>
      </c>
      <c r="AA378" s="77">
        <v>-1.8</v>
      </c>
      <c r="AB378" s="77">
        <v>-0.37</v>
      </c>
      <c r="AC378" s="60">
        <v>0</v>
      </c>
      <c r="AD378" s="63" t="s">
        <v>25</v>
      </c>
    </row>
    <row r="379" spans="1:30" ht="17.25" thickBot="1">
      <c r="A379" s="72">
        <v>229</v>
      </c>
      <c r="B379" s="57" t="s">
        <v>181</v>
      </c>
      <c r="C379" s="58" t="s">
        <v>1819</v>
      </c>
      <c r="D379" s="69" t="s">
        <v>1809</v>
      </c>
      <c r="E379" s="58" t="s">
        <v>91</v>
      </c>
      <c r="F379" s="69" t="s">
        <v>4481</v>
      </c>
      <c r="G379" s="69">
        <v>1996</v>
      </c>
      <c r="H379" s="70">
        <v>15</v>
      </c>
      <c r="I379" s="71">
        <v>426</v>
      </c>
      <c r="J379" s="71">
        <v>28</v>
      </c>
      <c r="K379" s="71">
        <v>16.899999999999999</v>
      </c>
      <c r="L379" s="71">
        <v>4.7</v>
      </c>
      <c r="M379" s="70">
        <v>4</v>
      </c>
      <c r="N379" s="71">
        <v>78</v>
      </c>
      <c r="O379" s="71">
        <v>2</v>
      </c>
      <c r="P379" s="70">
        <v>11</v>
      </c>
      <c r="Q379" s="71">
        <v>11</v>
      </c>
      <c r="R379" s="71">
        <v>6</v>
      </c>
      <c r="S379" s="70">
        <v>1.67</v>
      </c>
      <c r="T379" s="71">
        <v>6</v>
      </c>
      <c r="U379" s="71">
        <v>9</v>
      </c>
      <c r="V379" s="77">
        <v>-3</v>
      </c>
      <c r="W379" s="77">
        <v>-0.63</v>
      </c>
      <c r="X379" s="77">
        <v>-0.59</v>
      </c>
      <c r="Y379" s="70">
        <v>6.7</v>
      </c>
      <c r="Z379" s="71">
        <v>9.6</v>
      </c>
      <c r="AA379" s="77">
        <v>-2.8</v>
      </c>
      <c r="AB379" s="77">
        <v>-0.6</v>
      </c>
      <c r="AC379" s="77">
        <v>-0.24</v>
      </c>
      <c r="AD379" s="63" t="s">
        <v>25</v>
      </c>
    </row>
    <row r="380" spans="1:30" ht="17.25" thickBot="1">
      <c r="A380" s="72">
        <v>372</v>
      </c>
      <c r="B380" s="57" t="s">
        <v>2641</v>
      </c>
      <c r="C380" s="58" t="s">
        <v>1814</v>
      </c>
      <c r="D380" s="69" t="s">
        <v>104</v>
      </c>
      <c r="E380" s="58" t="s">
        <v>2343</v>
      </c>
      <c r="F380" s="69" t="s">
        <v>4568</v>
      </c>
      <c r="G380" s="69">
        <v>2001</v>
      </c>
      <c r="H380" s="70">
        <v>9</v>
      </c>
      <c r="I380" s="71">
        <v>421</v>
      </c>
      <c r="J380" s="71">
        <v>47</v>
      </c>
      <c r="K380" s="71">
        <v>16.7</v>
      </c>
      <c r="L380" s="71">
        <v>4.7</v>
      </c>
      <c r="M380" s="70">
        <v>4</v>
      </c>
      <c r="N380" s="71">
        <v>64</v>
      </c>
      <c r="O380" s="60">
        <v>0</v>
      </c>
      <c r="P380" s="70">
        <v>5</v>
      </c>
      <c r="Q380" s="71">
        <v>33</v>
      </c>
      <c r="R380" s="71">
        <v>15</v>
      </c>
      <c r="S380" s="70">
        <v>0.22</v>
      </c>
      <c r="T380" s="71">
        <v>5</v>
      </c>
      <c r="U380" s="71">
        <v>10</v>
      </c>
      <c r="V380" s="77">
        <v>-5</v>
      </c>
      <c r="W380" s="77">
        <v>-1.07</v>
      </c>
      <c r="X380" s="78">
        <v>0.86</v>
      </c>
      <c r="Y380" s="70">
        <v>3.2</v>
      </c>
      <c r="Z380" s="71">
        <v>11</v>
      </c>
      <c r="AA380" s="77">
        <v>-7.8</v>
      </c>
      <c r="AB380" s="77">
        <v>-1.67</v>
      </c>
      <c r="AC380" s="77">
        <v>-0.63</v>
      </c>
      <c r="AD380" s="63" t="s">
        <v>25</v>
      </c>
    </row>
    <row r="381" spans="1:30" ht="17.25" thickBot="1">
      <c r="A381" s="72">
        <v>385</v>
      </c>
      <c r="B381" s="57" t="s">
        <v>2684</v>
      </c>
      <c r="C381" s="58" t="s">
        <v>1820</v>
      </c>
      <c r="D381" s="69" t="s">
        <v>103</v>
      </c>
      <c r="E381" s="58" t="s">
        <v>71</v>
      </c>
      <c r="F381" s="69" t="s">
        <v>4579</v>
      </c>
      <c r="G381" s="69">
        <v>1996</v>
      </c>
      <c r="H381" s="70">
        <v>12</v>
      </c>
      <c r="I381" s="71">
        <v>420</v>
      </c>
      <c r="J381" s="71">
        <v>35</v>
      </c>
      <c r="K381" s="71">
        <v>17.3</v>
      </c>
      <c r="L381" s="71">
        <v>4.7</v>
      </c>
      <c r="M381" s="70">
        <v>4</v>
      </c>
      <c r="N381" s="71">
        <v>78</v>
      </c>
      <c r="O381" s="60">
        <v>0</v>
      </c>
      <c r="P381" s="70">
        <v>8</v>
      </c>
      <c r="Q381" s="71">
        <v>14</v>
      </c>
      <c r="R381" s="71">
        <v>6</v>
      </c>
      <c r="S381" s="70">
        <v>1.58</v>
      </c>
      <c r="T381" s="71">
        <v>10</v>
      </c>
      <c r="U381" s="71">
        <v>10</v>
      </c>
      <c r="V381" s="60">
        <v>0</v>
      </c>
      <c r="W381" s="60">
        <v>0</v>
      </c>
      <c r="X381" s="77">
        <v>-0.9</v>
      </c>
      <c r="Y381" s="70">
        <v>9.4</v>
      </c>
      <c r="Z381" s="71">
        <v>10.199999999999999</v>
      </c>
      <c r="AA381" s="77">
        <v>-0.8</v>
      </c>
      <c r="AB381" s="77">
        <v>-0.18</v>
      </c>
      <c r="AC381" s="77">
        <v>-0.36</v>
      </c>
      <c r="AD381" s="63" t="s">
        <v>25</v>
      </c>
    </row>
    <row r="382" spans="1:30" ht="17.25" thickBot="1">
      <c r="A382" s="72">
        <v>688</v>
      </c>
      <c r="B382" s="57" t="s">
        <v>3721</v>
      </c>
      <c r="C382" s="58" t="s">
        <v>1835</v>
      </c>
      <c r="D382" s="69" t="s">
        <v>102</v>
      </c>
      <c r="E382" s="58" t="s">
        <v>71</v>
      </c>
      <c r="F382" s="69" t="s">
        <v>4774</v>
      </c>
      <c r="G382" s="69">
        <v>1996</v>
      </c>
      <c r="H382" s="70">
        <v>7</v>
      </c>
      <c r="I382" s="71">
        <v>418</v>
      </c>
      <c r="J382" s="71">
        <v>60</v>
      </c>
      <c r="K382" s="71">
        <v>17.2</v>
      </c>
      <c r="L382" s="71">
        <v>4.5999999999999996</v>
      </c>
      <c r="M382" s="70">
        <v>5</v>
      </c>
      <c r="N382" s="71">
        <v>79</v>
      </c>
      <c r="O382" s="60">
        <v>0</v>
      </c>
      <c r="P382" s="70">
        <v>2</v>
      </c>
      <c r="Q382" s="71">
        <v>12</v>
      </c>
      <c r="R382" s="60">
        <v>0</v>
      </c>
      <c r="S382" s="70">
        <v>2</v>
      </c>
      <c r="T382" s="71">
        <v>12</v>
      </c>
      <c r="U382" s="71">
        <v>7</v>
      </c>
      <c r="V382" s="78">
        <v>5</v>
      </c>
      <c r="W382" s="78">
        <v>1.08</v>
      </c>
      <c r="X382" s="78">
        <v>0.41</v>
      </c>
      <c r="Y382" s="70">
        <v>9.1</v>
      </c>
      <c r="Z382" s="71">
        <v>4.9000000000000004</v>
      </c>
      <c r="AA382" s="78">
        <v>4.2</v>
      </c>
      <c r="AB382" s="78">
        <v>0.9</v>
      </c>
      <c r="AC382" s="78">
        <v>0.95</v>
      </c>
      <c r="AD382" s="63" t="s">
        <v>25</v>
      </c>
    </row>
    <row r="383" spans="1:30" ht="17.25" thickBot="1">
      <c r="A383" s="72">
        <v>430</v>
      </c>
      <c r="B383" s="57" t="s">
        <v>258</v>
      </c>
      <c r="C383" s="58" t="s">
        <v>1810</v>
      </c>
      <c r="D383" s="69" t="s">
        <v>104</v>
      </c>
      <c r="E383" s="58" t="s">
        <v>87</v>
      </c>
      <c r="F383" s="69" t="s">
        <v>4603</v>
      </c>
      <c r="G383" s="69">
        <v>1996</v>
      </c>
      <c r="H383" s="70">
        <v>5</v>
      </c>
      <c r="I383" s="71">
        <v>416</v>
      </c>
      <c r="J383" s="71">
        <v>83</v>
      </c>
      <c r="K383" s="71">
        <v>16.5</v>
      </c>
      <c r="L383" s="71">
        <v>4.5999999999999996</v>
      </c>
      <c r="M383" s="70">
        <v>5</v>
      </c>
      <c r="N383" s="71">
        <v>83</v>
      </c>
      <c r="O383" s="71">
        <v>4</v>
      </c>
      <c r="P383" s="59">
        <v>0</v>
      </c>
      <c r="Q383" s="60"/>
      <c r="R383" s="71">
        <v>1</v>
      </c>
      <c r="S383" s="70">
        <v>1.4</v>
      </c>
      <c r="T383" s="71">
        <v>7</v>
      </c>
      <c r="U383" s="71">
        <v>6</v>
      </c>
      <c r="V383" s="78">
        <v>1</v>
      </c>
      <c r="W383" s="78">
        <v>0.22</v>
      </c>
      <c r="X383" s="78">
        <v>0.94</v>
      </c>
      <c r="Y383" s="70">
        <v>5</v>
      </c>
      <c r="Z383" s="71">
        <v>5.7</v>
      </c>
      <c r="AA383" s="77">
        <v>-0.7</v>
      </c>
      <c r="AB383" s="77">
        <v>-0.14000000000000001</v>
      </c>
      <c r="AC383" s="78">
        <v>0.12</v>
      </c>
      <c r="AD383" s="63" t="s">
        <v>25</v>
      </c>
    </row>
    <row r="384" spans="1:30" ht="17.25" thickBot="1">
      <c r="A384" s="72">
        <v>553</v>
      </c>
      <c r="B384" s="57" t="s">
        <v>3042</v>
      </c>
      <c r="C384" s="58" t="s">
        <v>1819</v>
      </c>
      <c r="D384" s="69" t="s">
        <v>104</v>
      </c>
      <c r="E384" s="58" t="s">
        <v>69</v>
      </c>
      <c r="F384" s="69" t="s">
        <v>4684</v>
      </c>
      <c r="G384" s="69">
        <v>1996</v>
      </c>
      <c r="H384" s="70">
        <v>9</v>
      </c>
      <c r="I384" s="71">
        <v>412</v>
      </c>
      <c r="J384" s="71">
        <v>46</v>
      </c>
      <c r="K384" s="71">
        <v>16.3</v>
      </c>
      <c r="L384" s="71">
        <v>4.5999999999999996</v>
      </c>
      <c r="M384" s="70">
        <v>4</v>
      </c>
      <c r="N384" s="71">
        <v>83</v>
      </c>
      <c r="O384" s="71">
        <v>1</v>
      </c>
      <c r="P384" s="70">
        <v>5</v>
      </c>
      <c r="Q384" s="71">
        <v>16</v>
      </c>
      <c r="R384" s="71">
        <v>5</v>
      </c>
      <c r="S384" s="70">
        <v>1</v>
      </c>
      <c r="T384" s="71">
        <v>4</v>
      </c>
      <c r="U384" s="71">
        <v>7</v>
      </c>
      <c r="V384" s="77">
        <v>-3</v>
      </c>
      <c r="W384" s="77">
        <v>-0.66</v>
      </c>
      <c r="X384" s="77">
        <v>-0.78</v>
      </c>
      <c r="Y384" s="70">
        <v>6.7</v>
      </c>
      <c r="Z384" s="71">
        <v>6</v>
      </c>
      <c r="AA384" s="78">
        <v>0.7</v>
      </c>
      <c r="AB384" s="78">
        <v>0.15</v>
      </c>
      <c r="AC384" s="78">
        <v>0.35</v>
      </c>
      <c r="AD384" s="63" t="s">
        <v>25</v>
      </c>
    </row>
    <row r="385" spans="1:30" ht="17.25" thickBot="1">
      <c r="A385" s="72">
        <v>653</v>
      </c>
      <c r="B385" s="57" t="s">
        <v>3136</v>
      </c>
      <c r="C385" s="58" t="s">
        <v>1843</v>
      </c>
      <c r="D385" s="69" t="s">
        <v>1818</v>
      </c>
      <c r="E385" s="58" t="s">
        <v>2342</v>
      </c>
      <c r="F385" s="69" t="s">
        <v>4749</v>
      </c>
      <c r="G385" s="69">
        <v>1999</v>
      </c>
      <c r="H385" s="70">
        <v>14</v>
      </c>
      <c r="I385" s="71">
        <v>405</v>
      </c>
      <c r="J385" s="71">
        <v>29</v>
      </c>
      <c r="K385" s="71">
        <v>16.100000000000001</v>
      </c>
      <c r="L385" s="71">
        <v>4.5</v>
      </c>
      <c r="M385" s="70">
        <v>3</v>
      </c>
      <c r="N385" s="71">
        <v>62</v>
      </c>
      <c r="O385" s="60">
        <v>0</v>
      </c>
      <c r="P385" s="70">
        <v>11</v>
      </c>
      <c r="Q385" s="71">
        <v>20</v>
      </c>
      <c r="R385" s="71">
        <v>5</v>
      </c>
      <c r="S385" s="70">
        <v>0.64</v>
      </c>
      <c r="T385" s="71">
        <v>4</v>
      </c>
      <c r="U385" s="71">
        <v>9</v>
      </c>
      <c r="V385" s="77">
        <v>-5</v>
      </c>
      <c r="W385" s="77">
        <v>-1.1100000000000001</v>
      </c>
      <c r="X385" s="78">
        <v>0.17</v>
      </c>
      <c r="Y385" s="70">
        <v>3.5</v>
      </c>
      <c r="Z385" s="71">
        <v>9.5</v>
      </c>
      <c r="AA385" s="77">
        <v>-6</v>
      </c>
      <c r="AB385" s="77">
        <v>-1.33</v>
      </c>
      <c r="AC385" s="77">
        <v>-0.56999999999999995</v>
      </c>
      <c r="AD385" s="63" t="s">
        <v>25</v>
      </c>
    </row>
    <row r="386" spans="1:30" ht="17.25" thickBot="1">
      <c r="A386" s="72">
        <v>346</v>
      </c>
      <c r="B386" s="57" t="s">
        <v>225</v>
      </c>
      <c r="C386" s="58" t="s">
        <v>1811</v>
      </c>
      <c r="D386" s="69" t="s">
        <v>104</v>
      </c>
      <c r="E386" s="58" t="s">
        <v>96</v>
      </c>
      <c r="F386" s="69" t="s">
        <v>4553</v>
      </c>
      <c r="G386" s="69">
        <v>1993</v>
      </c>
      <c r="H386" s="70">
        <v>7</v>
      </c>
      <c r="I386" s="71">
        <v>404</v>
      </c>
      <c r="J386" s="71">
        <v>58</v>
      </c>
      <c r="K386" s="71">
        <v>16</v>
      </c>
      <c r="L386" s="71">
        <v>4.5</v>
      </c>
      <c r="M386" s="70">
        <v>4</v>
      </c>
      <c r="N386" s="71">
        <v>83</v>
      </c>
      <c r="O386" s="71">
        <v>3</v>
      </c>
      <c r="P386" s="70">
        <v>3</v>
      </c>
      <c r="Q386" s="71">
        <v>24</v>
      </c>
      <c r="R386" s="71">
        <v>18</v>
      </c>
      <c r="S386" s="70">
        <v>0.43</v>
      </c>
      <c r="T386" s="71">
        <v>2</v>
      </c>
      <c r="U386" s="71">
        <v>11</v>
      </c>
      <c r="V386" s="77">
        <v>-9</v>
      </c>
      <c r="W386" s="77">
        <v>-2</v>
      </c>
      <c r="X386" s="77">
        <v>-1.96</v>
      </c>
      <c r="Y386" s="70">
        <v>5.4</v>
      </c>
      <c r="Z386" s="71">
        <v>9.1999999999999993</v>
      </c>
      <c r="AA386" s="77">
        <v>-3.8</v>
      </c>
      <c r="AB386" s="77">
        <v>-0.84</v>
      </c>
      <c r="AC386" s="77">
        <v>-1.1100000000000001</v>
      </c>
      <c r="AD386" s="63" t="s">
        <v>25</v>
      </c>
    </row>
    <row r="387" spans="1:30" ht="17.25" thickBot="1">
      <c r="A387" s="72">
        <v>651</v>
      </c>
      <c r="B387" s="57" t="s">
        <v>337</v>
      </c>
      <c r="C387" s="58" t="s">
        <v>1838</v>
      </c>
      <c r="D387" s="69" t="s">
        <v>1809</v>
      </c>
      <c r="E387" s="58" t="s">
        <v>93</v>
      </c>
      <c r="F387" s="69" t="s">
        <v>4748</v>
      </c>
      <c r="G387" s="69">
        <v>2001</v>
      </c>
      <c r="H387" s="70">
        <v>14</v>
      </c>
      <c r="I387" s="71">
        <v>403</v>
      </c>
      <c r="J387" s="71">
        <v>29</v>
      </c>
      <c r="K387" s="71">
        <v>16</v>
      </c>
      <c r="L387" s="71">
        <v>4.5</v>
      </c>
      <c r="M387" s="70">
        <v>3</v>
      </c>
      <c r="N387" s="71">
        <v>78</v>
      </c>
      <c r="O387" s="71">
        <v>2</v>
      </c>
      <c r="P387" s="70">
        <v>11</v>
      </c>
      <c r="Q387" s="71">
        <v>15</v>
      </c>
      <c r="R387" s="71">
        <v>9</v>
      </c>
      <c r="S387" s="70">
        <v>1.36</v>
      </c>
      <c r="T387" s="71">
        <v>6</v>
      </c>
      <c r="U387" s="71">
        <v>12</v>
      </c>
      <c r="V387" s="77">
        <v>-6</v>
      </c>
      <c r="W387" s="77">
        <v>-1.34</v>
      </c>
      <c r="X387" s="77">
        <v>-1.51</v>
      </c>
      <c r="Y387" s="70">
        <v>6.3</v>
      </c>
      <c r="Z387" s="71">
        <v>10.8</v>
      </c>
      <c r="AA387" s="77">
        <v>-4.4000000000000004</v>
      </c>
      <c r="AB387" s="77">
        <v>-0.99</v>
      </c>
      <c r="AC387" s="77">
        <v>-0.74</v>
      </c>
      <c r="AD387" s="63" t="s">
        <v>25</v>
      </c>
    </row>
    <row r="388" spans="1:30" ht="17.25" thickBot="1">
      <c r="A388" s="72">
        <v>291</v>
      </c>
      <c r="B388" s="57" t="s">
        <v>204</v>
      </c>
      <c r="C388" s="58" t="s">
        <v>1811</v>
      </c>
      <c r="D388" s="69" t="s">
        <v>104</v>
      </c>
      <c r="E388" s="58" t="s">
        <v>77</v>
      </c>
      <c r="F388" s="69" t="s">
        <v>4379</v>
      </c>
      <c r="G388" s="69">
        <v>1997</v>
      </c>
      <c r="H388" s="70">
        <v>5</v>
      </c>
      <c r="I388" s="71">
        <v>401</v>
      </c>
      <c r="J388" s="71">
        <v>80</v>
      </c>
      <c r="K388" s="71">
        <v>15.9</v>
      </c>
      <c r="L388" s="71">
        <v>4.5</v>
      </c>
      <c r="M388" s="70">
        <v>5</v>
      </c>
      <c r="N388" s="71">
        <v>80</v>
      </c>
      <c r="O388" s="71">
        <v>4</v>
      </c>
      <c r="P388" s="59">
        <v>0</v>
      </c>
      <c r="Q388" s="60"/>
      <c r="R388" s="60">
        <v>0</v>
      </c>
      <c r="S388" s="70">
        <v>1.2</v>
      </c>
      <c r="T388" s="71">
        <v>8</v>
      </c>
      <c r="U388" s="71">
        <v>5</v>
      </c>
      <c r="V388" s="78">
        <v>3</v>
      </c>
      <c r="W388" s="78">
        <v>0.67</v>
      </c>
      <c r="X388" s="78">
        <v>1.31</v>
      </c>
      <c r="Y388" s="70">
        <v>9.8000000000000007</v>
      </c>
      <c r="Z388" s="71">
        <v>5.0999999999999996</v>
      </c>
      <c r="AA388" s="78">
        <v>4.7</v>
      </c>
      <c r="AB388" s="78">
        <v>1.05</v>
      </c>
      <c r="AC388" s="78">
        <v>1.18</v>
      </c>
      <c r="AD388" s="63" t="s">
        <v>25</v>
      </c>
    </row>
    <row r="389" spans="1:30" ht="17.25" thickBot="1">
      <c r="A389" s="72">
        <v>336</v>
      </c>
      <c r="B389" s="57" t="s">
        <v>2635</v>
      </c>
      <c r="C389" s="58" t="s">
        <v>1824</v>
      </c>
      <c r="D389" s="69" t="s">
        <v>104</v>
      </c>
      <c r="E389" s="58" t="s">
        <v>2599</v>
      </c>
      <c r="F389" s="69" t="s">
        <v>4546</v>
      </c>
      <c r="G389" s="69">
        <v>1997</v>
      </c>
      <c r="H389" s="70">
        <v>8</v>
      </c>
      <c r="I389" s="71">
        <v>400</v>
      </c>
      <c r="J389" s="71">
        <v>50</v>
      </c>
      <c r="K389" s="71">
        <v>15.9</v>
      </c>
      <c r="L389" s="71">
        <v>4.4000000000000004</v>
      </c>
      <c r="M389" s="70">
        <v>4</v>
      </c>
      <c r="N389" s="71">
        <v>78</v>
      </c>
      <c r="O389" s="71">
        <v>2</v>
      </c>
      <c r="P389" s="70">
        <v>4</v>
      </c>
      <c r="Q389" s="71">
        <v>22</v>
      </c>
      <c r="R389" s="71">
        <v>4</v>
      </c>
      <c r="S389" s="70">
        <v>1.1299999999999999</v>
      </c>
      <c r="T389" s="71">
        <v>2</v>
      </c>
      <c r="U389" s="71">
        <v>6</v>
      </c>
      <c r="V389" s="77">
        <v>-4</v>
      </c>
      <c r="W389" s="77">
        <v>-0.9</v>
      </c>
      <c r="X389" s="77">
        <v>-0.31</v>
      </c>
      <c r="Y389" s="70">
        <v>3.5</v>
      </c>
      <c r="Z389" s="71">
        <v>7.3</v>
      </c>
      <c r="AA389" s="77">
        <v>-3.8</v>
      </c>
      <c r="AB389" s="77">
        <v>-0.86</v>
      </c>
      <c r="AC389" s="77">
        <v>-0.06</v>
      </c>
      <c r="AD389" s="63" t="s">
        <v>25</v>
      </c>
    </row>
    <row r="390" spans="1:30" ht="17.25" thickBot="1">
      <c r="A390" s="72">
        <v>453</v>
      </c>
      <c r="B390" s="57" t="s">
        <v>267</v>
      </c>
      <c r="C390" s="58" t="s">
        <v>1811</v>
      </c>
      <c r="D390" s="69" t="s">
        <v>103</v>
      </c>
      <c r="E390" s="58" t="s">
        <v>69</v>
      </c>
      <c r="F390" s="69" t="s">
        <v>4621</v>
      </c>
      <c r="G390" s="69">
        <v>1999</v>
      </c>
      <c r="H390" s="70">
        <v>8</v>
      </c>
      <c r="I390" s="71">
        <v>400</v>
      </c>
      <c r="J390" s="71">
        <v>50</v>
      </c>
      <c r="K390" s="71">
        <v>15.9</v>
      </c>
      <c r="L390" s="71">
        <v>4.4000000000000004</v>
      </c>
      <c r="M390" s="70">
        <v>4</v>
      </c>
      <c r="N390" s="71">
        <v>72</v>
      </c>
      <c r="O390" s="60">
        <v>0</v>
      </c>
      <c r="P390" s="70">
        <v>4</v>
      </c>
      <c r="Q390" s="71">
        <v>28</v>
      </c>
      <c r="R390" s="60">
        <v>0</v>
      </c>
      <c r="S390" s="70">
        <v>1.88</v>
      </c>
      <c r="T390" s="71">
        <v>2</v>
      </c>
      <c r="U390" s="71">
        <v>6</v>
      </c>
      <c r="V390" s="77">
        <v>-4</v>
      </c>
      <c r="W390" s="77">
        <v>-0.9</v>
      </c>
      <c r="X390" s="77">
        <v>-1.07</v>
      </c>
      <c r="Y390" s="70">
        <v>5.9</v>
      </c>
      <c r="Z390" s="71">
        <v>6.9</v>
      </c>
      <c r="AA390" s="77">
        <v>-1</v>
      </c>
      <c r="AB390" s="77">
        <v>-0.23</v>
      </c>
      <c r="AC390" s="77">
        <v>-0.09</v>
      </c>
      <c r="AD390" s="63" t="s">
        <v>25</v>
      </c>
    </row>
    <row r="391" spans="1:30" ht="17.25" thickBot="1">
      <c r="A391" s="72">
        <v>328</v>
      </c>
      <c r="B391" s="57" t="s">
        <v>217</v>
      </c>
      <c r="C391" s="58" t="s">
        <v>1811</v>
      </c>
      <c r="D391" s="69" t="s">
        <v>1846</v>
      </c>
      <c r="E391" s="58" t="s">
        <v>91</v>
      </c>
      <c r="F391" s="69" t="s">
        <v>4540</v>
      </c>
      <c r="G391" s="69">
        <v>2000</v>
      </c>
      <c r="H391" s="70">
        <v>9</v>
      </c>
      <c r="I391" s="71">
        <v>399</v>
      </c>
      <c r="J391" s="71">
        <v>44</v>
      </c>
      <c r="K391" s="71">
        <v>15.8</v>
      </c>
      <c r="L391" s="71">
        <v>4.4000000000000004</v>
      </c>
      <c r="M391" s="70">
        <v>4</v>
      </c>
      <c r="N391" s="71">
        <v>90</v>
      </c>
      <c r="O391" s="71">
        <v>4</v>
      </c>
      <c r="P391" s="70">
        <v>5</v>
      </c>
      <c r="Q391" s="71">
        <v>8</v>
      </c>
      <c r="R391" s="71">
        <v>6</v>
      </c>
      <c r="S391" s="70">
        <v>1.33</v>
      </c>
      <c r="T391" s="71">
        <v>2</v>
      </c>
      <c r="U391" s="71">
        <v>12</v>
      </c>
      <c r="V391" s="77">
        <v>-10</v>
      </c>
      <c r="W391" s="77">
        <v>-2.2599999999999998</v>
      </c>
      <c r="X391" s="77">
        <v>-2.5099999999999998</v>
      </c>
      <c r="Y391" s="70">
        <v>5.0999999999999996</v>
      </c>
      <c r="Z391" s="71">
        <v>10.199999999999999</v>
      </c>
      <c r="AA391" s="77">
        <v>-5.0999999999999996</v>
      </c>
      <c r="AB391" s="77">
        <v>-1.1599999999999999</v>
      </c>
      <c r="AC391" s="77">
        <v>-0.9</v>
      </c>
      <c r="AD391" s="63" t="s">
        <v>25</v>
      </c>
    </row>
    <row r="392" spans="1:30" ht="17.25" thickBot="1">
      <c r="A392" s="72">
        <v>389</v>
      </c>
      <c r="B392" s="57" t="s">
        <v>2643</v>
      </c>
      <c r="C392" s="58" t="s">
        <v>1811</v>
      </c>
      <c r="D392" s="69" t="s">
        <v>1832</v>
      </c>
      <c r="E392" s="58" t="s">
        <v>2343</v>
      </c>
      <c r="F392" s="69" t="s">
        <v>4582</v>
      </c>
      <c r="G392" s="69">
        <v>1997</v>
      </c>
      <c r="H392" s="70">
        <v>8</v>
      </c>
      <c r="I392" s="71">
        <v>399</v>
      </c>
      <c r="J392" s="71">
        <v>50</v>
      </c>
      <c r="K392" s="71">
        <v>15.8</v>
      </c>
      <c r="L392" s="71">
        <v>4.4000000000000004</v>
      </c>
      <c r="M392" s="70">
        <v>3</v>
      </c>
      <c r="N392" s="71">
        <v>71</v>
      </c>
      <c r="O392" s="71">
        <v>1</v>
      </c>
      <c r="P392" s="70">
        <v>5</v>
      </c>
      <c r="Q392" s="71">
        <v>37</v>
      </c>
      <c r="R392" s="71">
        <v>3</v>
      </c>
      <c r="S392" s="70">
        <v>0.88</v>
      </c>
      <c r="T392" s="71">
        <v>6</v>
      </c>
      <c r="U392" s="71">
        <v>9</v>
      </c>
      <c r="V392" s="77">
        <v>-3</v>
      </c>
      <c r="W392" s="77">
        <v>-0.68</v>
      </c>
      <c r="X392" s="78">
        <v>1.32</v>
      </c>
      <c r="Y392" s="70">
        <v>5.6</v>
      </c>
      <c r="Z392" s="71">
        <v>8.5</v>
      </c>
      <c r="AA392" s="77">
        <v>-2.9</v>
      </c>
      <c r="AB392" s="77">
        <v>-0.66</v>
      </c>
      <c r="AC392" s="78">
        <v>0.56999999999999995</v>
      </c>
      <c r="AD392" s="63" t="s">
        <v>25</v>
      </c>
    </row>
    <row r="393" spans="1:30" ht="17.25" thickBot="1">
      <c r="A393" s="72">
        <v>503</v>
      </c>
      <c r="B393" s="57" t="s">
        <v>3130</v>
      </c>
      <c r="C393" s="58" t="s">
        <v>1843</v>
      </c>
      <c r="D393" s="69" t="s">
        <v>102</v>
      </c>
      <c r="E393" s="58" t="s">
        <v>87</v>
      </c>
      <c r="F393" s="69" t="s">
        <v>4655</v>
      </c>
      <c r="G393" s="69">
        <v>1995</v>
      </c>
      <c r="H393" s="70">
        <v>14</v>
      </c>
      <c r="I393" s="71">
        <v>398</v>
      </c>
      <c r="J393" s="71">
        <v>28</v>
      </c>
      <c r="K393" s="71">
        <v>15.8</v>
      </c>
      <c r="L393" s="71">
        <v>4.4000000000000004</v>
      </c>
      <c r="M393" s="70">
        <v>4</v>
      </c>
      <c r="N393" s="71">
        <v>52</v>
      </c>
      <c r="O393" s="60">
        <v>0</v>
      </c>
      <c r="P393" s="70">
        <v>10</v>
      </c>
      <c r="Q393" s="71">
        <v>19</v>
      </c>
      <c r="R393" s="71">
        <v>3</v>
      </c>
      <c r="S393" s="70">
        <v>0.43</v>
      </c>
      <c r="T393" s="71">
        <v>3</v>
      </c>
      <c r="U393" s="71">
        <v>5</v>
      </c>
      <c r="V393" s="77">
        <v>-2</v>
      </c>
      <c r="W393" s="77">
        <v>-0.45</v>
      </c>
      <c r="X393" s="78">
        <v>0.14000000000000001</v>
      </c>
      <c r="Y393" s="70">
        <v>6.8</v>
      </c>
      <c r="Z393" s="71">
        <v>7.3</v>
      </c>
      <c r="AA393" s="77">
        <v>-0.5</v>
      </c>
      <c r="AB393" s="77">
        <v>-0.12</v>
      </c>
      <c r="AC393" s="78">
        <v>0.14000000000000001</v>
      </c>
      <c r="AD393" s="63" t="s">
        <v>25</v>
      </c>
    </row>
    <row r="394" spans="1:30" ht="17.25" thickBot="1">
      <c r="A394" s="72">
        <v>319</v>
      </c>
      <c r="B394" s="57" t="s">
        <v>212</v>
      </c>
      <c r="C394" s="58" t="s">
        <v>1811</v>
      </c>
      <c r="D394" s="69" t="s">
        <v>104</v>
      </c>
      <c r="E394" s="58" t="s">
        <v>81</v>
      </c>
      <c r="F394" s="69" t="s">
        <v>4533</v>
      </c>
      <c r="G394" s="69">
        <v>1999</v>
      </c>
      <c r="H394" s="70">
        <v>8</v>
      </c>
      <c r="I394" s="71">
        <v>388</v>
      </c>
      <c r="J394" s="71">
        <v>49</v>
      </c>
      <c r="K394" s="71">
        <v>16</v>
      </c>
      <c r="L394" s="71">
        <v>4.3</v>
      </c>
      <c r="M394" s="70">
        <v>5</v>
      </c>
      <c r="N394" s="71">
        <v>62</v>
      </c>
      <c r="O394" s="60">
        <v>0</v>
      </c>
      <c r="P394" s="70">
        <v>3</v>
      </c>
      <c r="Q394" s="71">
        <v>25</v>
      </c>
      <c r="R394" s="60">
        <v>0</v>
      </c>
      <c r="S394" s="70">
        <v>0.75</v>
      </c>
      <c r="T394" s="71">
        <v>6</v>
      </c>
      <c r="U394" s="71">
        <v>11</v>
      </c>
      <c r="V394" s="77">
        <v>-5</v>
      </c>
      <c r="W394" s="77">
        <v>-1.1599999999999999</v>
      </c>
      <c r="X394" s="77">
        <v>-1.47</v>
      </c>
      <c r="Y394" s="70">
        <v>7.6</v>
      </c>
      <c r="Z394" s="71">
        <v>9.5</v>
      </c>
      <c r="AA394" s="77">
        <v>-1.9</v>
      </c>
      <c r="AB394" s="77">
        <v>-0.43</v>
      </c>
      <c r="AC394" s="77">
        <v>-0.95</v>
      </c>
      <c r="AD394" s="63" t="s">
        <v>25</v>
      </c>
    </row>
    <row r="395" spans="1:30" ht="17.25" thickBot="1">
      <c r="A395" s="72">
        <v>3</v>
      </c>
      <c r="B395" s="57" t="s">
        <v>2601</v>
      </c>
      <c r="C395" s="58" t="s">
        <v>1829</v>
      </c>
      <c r="D395" s="69" t="s">
        <v>1818</v>
      </c>
      <c r="E395" s="58" t="s">
        <v>2343</v>
      </c>
      <c r="F395" s="69" t="s">
        <v>4314</v>
      </c>
      <c r="G395" s="69">
        <v>2002</v>
      </c>
      <c r="H395" s="70">
        <v>8</v>
      </c>
      <c r="I395" s="71">
        <v>387</v>
      </c>
      <c r="J395" s="71">
        <v>48</v>
      </c>
      <c r="K395" s="71">
        <v>15.4</v>
      </c>
      <c r="L395" s="71">
        <v>4.3</v>
      </c>
      <c r="M395" s="70">
        <v>3</v>
      </c>
      <c r="N395" s="71">
        <v>86</v>
      </c>
      <c r="O395" s="71">
        <v>1</v>
      </c>
      <c r="P395" s="70">
        <v>5</v>
      </c>
      <c r="Q395" s="71">
        <v>26</v>
      </c>
      <c r="R395" s="71">
        <v>11</v>
      </c>
      <c r="S395" s="70">
        <v>0.13</v>
      </c>
      <c r="T395" s="71">
        <v>2</v>
      </c>
      <c r="U395" s="71">
        <v>13</v>
      </c>
      <c r="V395" s="77">
        <v>-11</v>
      </c>
      <c r="W395" s="77">
        <v>-2.56</v>
      </c>
      <c r="X395" s="77">
        <v>-0.91</v>
      </c>
      <c r="Y395" s="70">
        <v>3.1</v>
      </c>
      <c r="Z395" s="71">
        <v>11.5</v>
      </c>
      <c r="AA395" s="77">
        <v>-8.4</v>
      </c>
      <c r="AB395" s="77">
        <v>-1.96</v>
      </c>
      <c r="AC395" s="77">
        <v>-0.97</v>
      </c>
      <c r="AD395" s="63" t="s">
        <v>25</v>
      </c>
    </row>
    <row r="396" spans="1:30" ht="17.25" thickBot="1">
      <c r="A396" s="72">
        <v>574</v>
      </c>
      <c r="B396" s="57" t="s">
        <v>309</v>
      </c>
      <c r="C396" s="58" t="s">
        <v>1811</v>
      </c>
      <c r="D396" s="69" t="s">
        <v>103</v>
      </c>
      <c r="E396" s="58" t="s">
        <v>95</v>
      </c>
      <c r="F396" s="69" t="s">
        <v>4696</v>
      </c>
      <c r="G396" s="69">
        <v>1995</v>
      </c>
      <c r="H396" s="70">
        <v>11</v>
      </c>
      <c r="I396" s="71">
        <v>386</v>
      </c>
      <c r="J396" s="71">
        <v>35</v>
      </c>
      <c r="K396" s="71">
        <v>15.3</v>
      </c>
      <c r="L396" s="71">
        <v>4.3</v>
      </c>
      <c r="M396" s="70">
        <v>3</v>
      </c>
      <c r="N396" s="71">
        <v>70</v>
      </c>
      <c r="O396" s="71">
        <v>1</v>
      </c>
      <c r="P396" s="70">
        <v>8</v>
      </c>
      <c r="Q396" s="71">
        <v>22</v>
      </c>
      <c r="R396" s="71">
        <v>8</v>
      </c>
      <c r="S396" s="70">
        <v>1.18</v>
      </c>
      <c r="T396" s="71">
        <v>4</v>
      </c>
      <c r="U396" s="71">
        <v>12</v>
      </c>
      <c r="V396" s="77">
        <v>-8</v>
      </c>
      <c r="W396" s="77">
        <v>-1.87</v>
      </c>
      <c r="X396" s="77">
        <v>-1.74</v>
      </c>
      <c r="Y396" s="70">
        <v>4</v>
      </c>
      <c r="Z396" s="71">
        <v>11.2</v>
      </c>
      <c r="AA396" s="77">
        <v>-7.2</v>
      </c>
      <c r="AB396" s="77">
        <v>-1.68</v>
      </c>
      <c r="AC396" s="77">
        <v>-1.88</v>
      </c>
      <c r="AD396" s="63" t="s">
        <v>25</v>
      </c>
    </row>
    <row r="397" spans="1:30" ht="17.25" thickBot="1">
      <c r="A397" s="72">
        <v>69</v>
      </c>
      <c r="B397" s="57" t="s">
        <v>2609</v>
      </c>
      <c r="C397" s="58" t="s">
        <v>1865</v>
      </c>
      <c r="D397" s="69" t="s">
        <v>103</v>
      </c>
      <c r="E397" s="58" t="s">
        <v>2343</v>
      </c>
      <c r="F397" s="69" t="s">
        <v>4358</v>
      </c>
      <c r="G397" s="69">
        <v>2001</v>
      </c>
      <c r="H397" s="70">
        <v>11</v>
      </c>
      <c r="I397" s="71">
        <v>366</v>
      </c>
      <c r="J397" s="71">
        <v>33</v>
      </c>
      <c r="K397" s="71">
        <v>14.5</v>
      </c>
      <c r="L397" s="71">
        <v>4.0999999999999996</v>
      </c>
      <c r="M397" s="70">
        <v>4</v>
      </c>
      <c r="N397" s="71">
        <v>61</v>
      </c>
      <c r="O397" s="60">
        <v>0</v>
      </c>
      <c r="P397" s="70">
        <v>7</v>
      </c>
      <c r="Q397" s="71">
        <v>17</v>
      </c>
      <c r="R397" s="71">
        <v>8</v>
      </c>
      <c r="S397" s="70">
        <v>0.45</v>
      </c>
      <c r="T397" s="71">
        <v>2</v>
      </c>
      <c r="U397" s="71">
        <v>12</v>
      </c>
      <c r="V397" s="77">
        <v>-10</v>
      </c>
      <c r="W397" s="77">
        <v>-2.46</v>
      </c>
      <c r="X397" s="77">
        <v>-0.79</v>
      </c>
      <c r="Y397" s="70">
        <v>1.8</v>
      </c>
      <c r="Z397" s="71">
        <v>8.6</v>
      </c>
      <c r="AA397" s="77">
        <v>-6.8</v>
      </c>
      <c r="AB397" s="77">
        <v>-1.68</v>
      </c>
      <c r="AC397" s="77">
        <v>-0.63</v>
      </c>
      <c r="AD397" s="63" t="s">
        <v>25</v>
      </c>
    </row>
    <row r="398" spans="1:30" ht="17.25" thickBot="1">
      <c r="A398" s="72">
        <v>158</v>
      </c>
      <c r="B398" s="57" t="s">
        <v>155</v>
      </c>
      <c r="C398" s="58" t="s">
        <v>1824</v>
      </c>
      <c r="D398" s="69" t="s">
        <v>103</v>
      </c>
      <c r="E398" s="58" t="s">
        <v>77</v>
      </c>
      <c r="F398" s="69" t="s">
        <v>4421</v>
      </c>
      <c r="G398" s="69">
        <v>2000</v>
      </c>
      <c r="H398" s="70">
        <v>14</v>
      </c>
      <c r="I398" s="71">
        <v>362</v>
      </c>
      <c r="J398" s="71">
        <v>26</v>
      </c>
      <c r="K398" s="71">
        <v>14.4</v>
      </c>
      <c r="L398" s="71">
        <v>4</v>
      </c>
      <c r="M398" s="70">
        <v>2</v>
      </c>
      <c r="N398" s="71">
        <v>70</v>
      </c>
      <c r="O398" s="60">
        <v>0</v>
      </c>
      <c r="P398" s="70">
        <v>12</v>
      </c>
      <c r="Q398" s="71">
        <v>19</v>
      </c>
      <c r="R398" s="71">
        <v>2</v>
      </c>
      <c r="S398" s="70">
        <v>0.5</v>
      </c>
      <c r="T398" s="71">
        <v>7</v>
      </c>
      <c r="U398" s="71">
        <v>4</v>
      </c>
      <c r="V398" s="78">
        <v>3</v>
      </c>
      <c r="W398" s="78">
        <v>0.75</v>
      </c>
      <c r="X398" s="78">
        <v>1.37</v>
      </c>
      <c r="Y398" s="70">
        <v>7.3</v>
      </c>
      <c r="Z398" s="71">
        <v>5</v>
      </c>
      <c r="AA398" s="78">
        <v>2.4</v>
      </c>
      <c r="AB398" s="78">
        <v>0.59</v>
      </c>
      <c r="AC398" s="78">
        <v>0.63</v>
      </c>
      <c r="AD398" s="63" t="s">
        <v>25</v>
      </c>
    </row>
    <row r="399" spans="1:30" ht="17.25" thickBot="1">
      <c r="A399" s="72">
        <v>58</v>
      </c>
      <c r="B399" s="57" t="s">
        <v>126</v>
      </c>
      <c r="C399" s="58" t="s">
        <v>1811</v>
      </c>
      <c r="D399" s="69" t="s">
        <v>102</v>
      </c>
      <c r="E399" s="58" t="s">
        <v>67</v>
      </c>
      <c r="F399" s="69" t="s">
        <v>4352</v>
      </c>
      <c r="G399" s="69">
        <v>1997</v>
      </c>
      <c r="H399" s="70">
        <v>11</v>
      </c>
      <c r="I399" s="71">
        <v>360</v>
      </c>
      <c r="J399" s="71">
        <v>33</v>
      </c>
      <c r="K399" s="71">
        <v>14.3</v>
      </c>
      <c r="L399" s="71">
        <v>4</v>
      </c>
      <c r="M399" s="70">
        <v>3</v>
      </c>
      <c r="N399" s="71">
        <v>53</v>
      </c>
      <c r="O399" s="60">
        <v>0</v>
      </c>
      <c r="P399" s="70">
        <v>8</v>
      </c>
      <c r="Q399" s="71">
        <v>25</v>
      </c>
      <c r="R399" s="60">
        <v>0</v>
      </c>
      <c r="S399" s="70">
        <v>1.55</v>
      </c>
      <c r="T399" s="71">
        <v>10</v>
      </c>
      <c r="U399" s="71">
        <v>5</v>
      </c>
      <c r="V399" s="78">
        <v>5</v>
      </c>
      <c r="W399" s="78">
        <v>1.25</v>
      </c>
      <c r="X399" s="78">
        <v>1</v>
      </c>
      <c r="Y399" s="70">
        <v>7.4</v>
      </c>
      <c r="Z399" s="71">
        <v>5.0999999999999996</v>
      </c>
      <c r="AA399" s="78">
        <v>2.2999999999999998</v>
      </c>
      <c r="AB399" s="78">
        <v>0.56999999999999995</v>
      </c>
      <c r="AC399" s="78">
        <v>0.57999999999999996</v>
      </c>
      <c r="AD399" s="63" t="s">
        <v>25</v>
      </c>
    </row>
    <row r="400" spans="1:30" ht="17.25" thickBot="1">
      <c r="A400" s="72">
        <v>396</v>
      </c>
      <c r="B400" s="57" t="s">
        <v>1780</v>
      </c>
      <c r="C400" s="58" t="s">
        <v>1811</v>
      </c>
      <c r="D400" s="69" t="s">
        <v>102</v>
      </c>
      <c r="E400" s="58" t="s">
        <v>81</v>
      </c>
      <c r="F400" s="69" t="s">
        <v>4585</v>
      </c>
      <c r="G400" s="69">
        <v>2002</v>
      </c>
      <c r="H400" s="70">
        <v>12</v>
      </c>
      <c r="I400" s="71">
        <v>349</v>
      </c>
      <c r="J400" s="71">
        <v>29</v>
      </c>
      <c r="K400" s="71">
        <v>14.4</v>
      </c>
      <c r="L400" s="71">
        <v>3.9</v>
      </c>
      <c r="M400" s="70">
        <v>4</v>
      </c>
      <c r="N400" s="71">
        <v>59</v>
      </c>
      <c r="O400" s="60">
        <v>0</v>
      </c>
      <c r="P400" s="70">
        <v>8</v>
      </c>
      <c r="Q400" s="71">
        <v>14</v>
      </c>
      <c r="R400" s="71">
        <v>10</v>
      </c>
      <c r="S400" s="70">
        <v>1.33</v>
      </c>
      <c r="T400" s="71">
        <v>5</v>
      </c>
      <c r="U400" s="71">
        <v>8</v>
      </c>
      <c r="V400" s="77">
        <v>-3</v>
      </c>
      <c r="W400" s="77">
        <v>-0.77</v>
      </c>
      <c r="X400" s="77">
        <v>-0.99</v>
      </c>
      <c r="Y400" s="70">
        <v>6.4</v>
      </c>
      <c r="Z400" s="71">
        <v>6.3</v>
      </c>
      <c r="AA400" s="60">
        <v>0</v>
      </c>
      <c r="AB400" s="78">
        <v>0.01</v>
      </c>
      <c r="AC400" s="77">
        <v>-0.41</v>
      </c>
      <c r="AD400" s="63" t="s">
        <v>25</v>
      </c>
    </row>
    <row r="401" spans="1:30" ht="17.25" thickBot="1">
      <c r="A401" s="72">
        <v>206</v>
      </c>
      <c r="B401" s="57" t="s">
        <v>2679</v>
      </c>
      <c r="C401" s="58" t="s">
        <v>1828</v>
      </c>
      <c r="D401" s="69" t="s">
        <v>104</v>
      </c>
      <c r="E401" s="58" t="s">
        <v>2342</v>
      </c>
      <c r="F401" s="69" t="s">
        <v>4458</v>
      </c>
      <c r="G401" s="69">
        <v>1998</v>
      </c>
      <c r="H401" s="70">
        <v>6</v>
      </c>
      <c r="I401" s="71">
        <v>325</v>
      </c>
      <c r="J401" s="71">
        <v>54</v>
      </c>
      <c r="K401" s="71">
        <v>12.9</v>
      </c>
      <c r="L401" s="71">
        <v>3.6</v>
      </c>
      <c r="M401" s="70">
        <v>4</v>
      </c>
      <c r="N401" s="71">
        <v>77</v>
      </c>
      <c r="O401" s="60">
        <v>0</v>
      </c>
      <c r="P401" s="70">
        <v>2</v>
      </c>
      <c r="Q401" s="71">
        <v>9</v>
      </c>
      <c r="R401" s="71">
        <v>5</v>
      </c>
      <c r="S401" s="70">
        <v>1</v>
      </c>
      <c r="T401" s="71">
        <v>1</v>
      </c>
      <c r="U401" s="71">
        <v>7</v>
      </c>
      <c r="V401" s="77">
        <v>-6</v>
      </c>
      <c r="W401" s="77">
        <v>-1.66</v>
      </c>
      <c r="X401" s="77">
        <v>-0.47</v>
      </c>
      <c r="Y401" s="70">
        <v>2.9</v>
      </c>
      <c r="Z401" s="71">
        <v>5.0999999999999996</v>
      </c>
      <c r="AA401" s="77">
        <v>-2.2000000000000002</v>
      </c>
      <c r="AB401" s="77">
        <v>-0.6</v>
      </c>
      <c r="AC401" s="78">
        <v>0.28000000000000003</v>
      </c>
      <c r="AD401" s="63" t="s">
        <v>25</v>
      </c>
    </row>
    <row r="402" spans="1:30" ht="17.25" thickBot="1">
      <c r="A402" s="72">
        <v>61</v>
      </c>
      <c r="B402" s="57" t="s">
        <v>2607</v>
      </c>
      <c r="C402" s="58" t="s">
        <v>1811</v>
      </c>
      <c r="D402" s="69" t="s">
        <v>1832</v>
      </c>
      <c r="E402" s="58" t="s">
        <v>2343</v>
      </c>
      <c r="F402" s="69" t="s">
        <v>4353</v>
      </c>
      <c r="G402" s="69">
        <v>1988</v>
      </c>
      <c r="H402" s="70">
        <v>8</v>
      </c>
      <c r="I402" s="71">
        <v>321</v>
      </c>
      <c r="J402" s="71">
        <v>40</v>
      </c>
      <c r="K402" s="71">
        <v>12.7</v>
      </c>
      <c r="L402" s="71">
        <v>3.6</v>
      </c>
      <c r="M402" s="70">
        <v>3</v>
      </c>
      <c r="N402" s="71">
        <v>68</v>
      </c>
      <c r="O402" s="71">
        <v>1</v>
      </c>
      <c r="P402" s="70">
        <v>5</v>
      </c>
      <c r="Q402" s="71">
        <v>24</v>
      </c>
      <c r="R402" s="60">
        <v>0</v>
      </c>
      <c r="S402" s="70">
        <v>0.13</v>
      </c>
      <c r="T402" s="71">
        <v>2</v>
      </c>
      <c r="U402" s="71">
        <v>6</v>
      </c>
      <c r="V402" s="77">
        <v>-4</v>
      </c>
      <c r="W402" s="77">
        <v>-1.1200000000000001</v>
      </c>
      <c r="X402" s="78">
        <v>0.76</v>
      </c>
      <c r="Y402" s="70">
        <v>3.4</v>
      </c>
      <c r="Z402" s="71">
        <v>7.3</v>
      </c>
      <c r="AA402" s="77">
        <v>-4</v>
      </c>
      <c r="AB402" s="77">
        <v>-1.1100000000000001</v>
      </c>
      <c r="AC402" s="78">
        <v>0.03</v>
      </c>
      <c r="AD402" s="63" t="s">
        <v>25</v>
      </c>
    </row>
    <row r="403" spans="1:30" ht="17.25" thickBot="1">
      <c r="A403" s="72">
        <v>265</v>
      </c>
      <c r="B403" s="57" t="s">
        <v>3849</v>
      </c>
      <c r="C403" s="58" t="s">
        <v>1842</v>
      </c>
      <c r="D403" s="69" t="s">
        <v>111</v>
      </c>
      <c r="E403" s="58" t="s">
        <v>2343</v>
      </c>
      <c r="F403" s="69" t="s">
        <v>4504</v>
      </c>
      <c r="G403" s="69">
        <v>1996</v>
      </c>
      <c r="H403" s="70">
        <v>4</v>
      </c>
      <c r="I403" s="71">
        <v>321</v>
      </c>
      <c r="J403" s="71">
        <v>80</v>
      </c>
      <c r="K403" s="71">
        <v>12.7</v>
      </c>
      <c r="L403" s="71">
        <v>3.6</v>
      </c>
      <c r="M403" s="70">
        <v>4</v>
      </c>
      <c r="N403" s="71">
        <v>80</v>
      </c>
      <c r="O403" s="71">
        <v>3</v>
      </c>
      <c r="P403" s="59">
        <v>0</v>
      </c>
      <c r="Q403" s="60"/>
      <c r="R403" s="71">
        <v>1</v>
      </c>
      <c r="S403" s="70">
        <v>0.25</v>
      </c>
      <c r="T403" s="71">
        <v>4</v>
      </c>
      <c r="U403" s="71">
        <v>11</v>
      </c>
      <c r="V403" s="77">
        <v>-7</v>
      </c>
      <c r="W403" s="77">
        <v>-1.96</v>
      </c>
      <c r="X403" s="77">
        <v>-0.2</v>
      </c>
      <c r="Y403" s="70">
        <v>2.2000000000000002</v>
      </c>
      <c r="Z403" s="71">
        <v>7.8</v>
      </c>
      <c r="AA403" s="77">
        <v>-5.6</v>
      </c>
      <c r="AB403" s="77">
        <v>-1.57</v>
      </c>
      <c r="AC403" s="77">
        <v>-0.5</v>
      </c>
      <c r="AD403" s="63" t="s">
        <v>25</v>
      </c>
    </row>
    <row r="404" spans="1:30" ht="17.25" thickBot="1">
      <c r="A404" s="72">
        <v>489</v>
      </c>
      <c r="B404" s="57" t="s">
        <v>281</v>
      </c>
      <c r="C404" s="58" t="s">
        <v>1851</v>
      </c>
      <c r="D404" s="69" t="s">
        <v>104</v>
      </c>
      <c r="E404" s="58" t="s">
        <v>91</v>
      </c>
      <c r="F404" s="69" t="s">
        <v>4645</v>
      </c>
      <c r="G404" s="69">
        <v>1988</v>
      </c>
      <c r="H404" s="70">
        <v>7</v>
      </c>
      <c r="I404" s="71">
        <v>321</v>
      </c>
      <c r="J404" s="71">
        <v>46</v>
      </c>
      <c r="K404" s="71">
        <v>12.7</v>
      </c>
      <c r="L404" s="71">
        <v>3.6</v>
      </c>
      <c r="M404" s="70">
        <v>3</v>
      </c>
      <c r="N404" s="71">
        <v>90</v>
      </c>
      <c r="O404" s="71">
        <v>3</v>
      </c>
      <c r="P404" s="70">
        <v>4</v>
      </c>
      <c r="Q404" s="71">
        <v>13</v>
      </c>
      <c r="R404" s="71">
        <v>21</v>
      </c>
      <c r="S404" s="70">
        <v>2.29</v>
      </c>
      <c r="T404" s="71">
        <v>6</v>
      </c>
      <c r="U404" s="71">
        <v>2</v>
      </c>
      <c r="V404" s="78">
        <v>4</v>
      </c>
      <c r="W404" s="78">
        <v>1.1200000000000001</v>
      </c>
      <c r="X404" s="78">
        <v>1.45</v>
      </c>
      <c r="Y404" s="70">
        <v>7</v>
      </c>
      <c r="Z404" s="71">
        <v>7.6</v>
      </c>
      <c r="AA404" s="77">
        <v>-0.6</v>
      </c>
      <c r="AB404" s="77">
        <v>-0.17</v>
      </c>
      <c r="AC404" s="78">
        <v>0.27</v>
      </c>
      <c r="AD404" s="63" t="s">
        <v>25</v>
      </c>
    </row>
    <row r="405" spans="1:30" ht="17.25" thickBot="1">
      <c r="A405" s="72">
        <v>473</v>
      </c>
      <c r="B405" s="57" t="s">
        <v>3508</v>
      </c>
      <c r="C405" s="58" t="s">
        <v>1813</v>
      </c>
      <c r="D405" s="69" t="s">
        <v>1818</v>
      </c>
      <c r="E405" s="58" t="s">
        <v>81</v>
      </c>
      <c r="F405" s="69" t="s">
        <v>4070</v>
      </c>
      <c r="G405" s="69">
        <v>1997</v>
      </c>
      <c r="H405" s="70">
        <v>7</v>
      </c>
      <c r="I405" s="71">
        <v>319</v>
      </c>
      <c r="J405" s="71">
        <v>46</v>
      </c>
      <c r="K405" s="71">
        <v>13.1</v>
      </c>
      <c r="L405" s="71">
        <v>3.5</v>
      </c>
      <c r="M405" s="70">
        <v>2</v>
      </c>
      <c r="N405" s="71">
        <v>71</v>
      </c>
      <c r="O405" s="60">
        <v>0</v>
      </c>
      <c r="P405" s="70">
        <v>5</v>
      </c>
      <c r="Q405" s="71">
        <v>36</v>
      </c>
      <c r="R405" s="71">
        <v>1</v>
      </c>
      <c r="S405" s="70">
        <v>1.43</v>
      </c>
      <c r="T405" s="71">
        <v>8</v>
      </c>
      <c r="U405" s="71">
        <v>10</v>
      </c>
      <c r="V405" s="77">
        <v>-2</v>
      </c>
      <c r="W405" s="77">
        <v>-0.56000000000000005</v>
      </c>
      <c r="X405" s="77">
        <v>-0.73</v>
      </c>
      <c r="Y405" s="70">
        <v>6.6</v>
      </c>
      <c r="Z405" s="71">
        <v>6.2</v>
      </c>
      <c r="AA405" s="78">
        <v>0.4</v>
      </c>
      <c r="AB405" s="78">
        <v>0.11</v>
      </c>
      <c r="AC405" s="77">
        <v>-0.28999999999999998</v>
      </c>
      <c r="AD405" s="63" t="s">
        <v>25</v>
      </c>
    </row>
    <row r="406" spans="1:30" ht="17.25" thickBot="1">
      <c r="A406" s="72">
        <v>218</v>
      </c>
      <c r="B406" s="57" t="s">
        <v>92</v>
      </c>
      <c r="C406" s="58" t="s">
        <v>1833</v>
      </c>
      <c r="D406" s="69" t="s">
        <v>111</v>
      </c>
      <c r="E406" s="58" t="s">
        <v>91</v>
      </c>
      <c r="F406" s="69" t="s">
        <v>4471</v>
      </c>
      <c r="G406" s="69">
        <v>1985</v>
      </c>
      <c r="H406" s="70">
        <v>5</v>
      </c>
      <c r="I406" s="71">
        <v>316</v>
      </c>
      <c r="J406" s="71">
        <v>63</v>
      </c>
      <c r="K406" s="71">
        <v>12.5</v>
      </c>
      <c r="L406" s="71">
        <v>3.5</v>
      </c>
      <c r="M406" s="70">
        <v>3</v>
      </c>
      <c r="N406" s="71">
        <v>90</v>
      </c>
      <c r="O406" s="71">
        <v>3</v>
      </c>
      <c r="P406" s="70">
        <v>2</v>
      </c>
      <c r="Q406" s="71">
        <v>23</v>
      </c>
      <c r="R406" s="71">
        <v>22</v>
      </c>
      <c r="S406" s="70">
        <v>1.4</v>
      </c>
      <c r="T406" s="71">
        <v>5</v>
      </c>
      <c r="U406" s="71">
        <v>9</v>
      </c>
      <c r="V406" s="77">
        <v>-4</v>
      </c>
      <c r="W406" s="77">
        <v>-1.1399999999999999</v>
      </c>
      <c r="X406" s="77">
        <v>-1.1399999999999999</v>
      </c>
      <c r="Y406" s="70">
        <v>5.3</v>
      </c>
      <c r="Z406" s="71">
        <v>6.1</v>
      </c>
      <c r="AA406" s="77">
        <v>-0.8</v>
      </c>
      <c r="AB406" s="77">
        <v>-0.23</v>
      </c>
      <c r="AC406" s="78">
        <v>0.19</v>
      </c>
      <c r="AD406" s="63" t="s">
        <v>25</v>
      </c>
    </row>
    <row r="407" spans="1:30" ht="17.25" thickBot="1">
      <c r="A407" s="72">
        <v>673</v>
      </c>
      <c r="B407" s="57" t="s">
        <v>345</v>
      </c>
      <c r="C407" s="58" t="s">
        <v>1821</v>
      </c>
      <c r="D407" s="69" t="s">
        <v>102</v>
      </c>
      <c r="E407" s="58" t="s">
        <v>75</v>
      </c>
      <c r="F407" s="69" t="s">
        <v>4763</v>
      </c>
      <c r="G407" s="69">
        <v>1995</v>
      </c>
      <c r="H407" s="70">
        <v>13</v>
      </c>
      <c r="I407" s="71">
        <v>315</v>
      </c>
      <c r="J407" s="71">
        <v>24</v>
      </c>
      <c r="K407" s="71">
        <v>12.5</v>
      </c>
      <c r="L407" s="71">
        <v>3.5</v>
      </c>
      <c r="M407" s="70">
        <v>2</v>
      </c>
      <c r="N407" s="71">
        <v>61</v>
      </c>
      <c r="O407" s="60">
        <v>0</v>
      </c>
      <c r="P407" s="70">
        <v>11</v>
      </c>
      <c r="Q407" s="71">
        <v>18</v>
      </c>
      <c r="R407" s="71">
        <v>7</v>
      </c>
      <c r="S407" s="70">
        <v>1.23</v>
      </c>
      <c r="T407" s="71">
        <v>6</v>
      </c>
      <c r="U407" s="71">
        <v>5</v>
      </c>
      <c r="V407" s="78">
        <v>1</v>
      </c>
      <c r="W407" s="78">
        <v>0.28999999999999998</v>
      </c>
      <c r="X407" s="78">
        <v>0.49</v>
      </c>
      <c r="Y407" s="70">
        <v>6.5</v>
      </c>
      <c r="Z407" s="71">
        <v>4.3</v>
      </c>
      <c r="AA407" s="78">
        <v>2.2000000000000002</v>
      </c>
      <c r="AB407" s="78">
        <v>0.63</v>
      </c>
      <c r="AC407" s="78">
        <v>1.1599999999999999</v>
      </c>
      <c r="AD407" s="63" t="s">
        <v>25</v>
      </c>
    </row>
    <row r="408" spans="1:30" ht="17.25" thickBot="1">
      <c r="A408" s="72">
        <v>93</v>
      </c>
      <c r="B408" s="57" t="s">
        <v>3194</v>
      </c>
      <c r="C408" s="58" t="s">
        <v>1811</v>
      </c>
      <c r="D408" s="69" t="s">
        <v>1818</v>
      </c>
      <c r="E408" s="58" t="s">
        <v>2343</v>
      </c>
      <c r="F408" s="69" t="s">
        <v>4376</v>
      </c>
      <c r="G408" s="69">
        <v>2000</v>
      </c>
      <c r="H408" s="70">
        <v>11</v>
      </c>
      <c r="I408" s="71">
        <v>307</v>
      </c>
      <c r="J408" s="71">
        <v>28</v>
      </c>
      <c r="K408" s="71">
        <v>12.2</v>
      </c>
      <c r="L408" s="71">
        <v>3.4</v>
      </c>
      <c r="M408" s="70">
        <v>3</v>
      </c>
      <c r="N408" s="71">
        <v>61</v>
      </c>
      <c r="O408" s="60">
        <v>0</v>
      </c>
      <c r="P408" s="70">
        <v>8</v>
      </c>
      <c r="Q408" s="71">
        <v>16</v>
      </c>
      <c r="R408" s="60">
        <v>0</v>
      </c>
      <c r="S408" s="70">
        <v>0.64</v>
      </c>
      <c r="T408" s="60">
        <v>0</v>
      </c>
      <c r="U408" s="71">
        <v>7</v>
      </c>
      <c r="V408" s="77">
        <v>-7</v>
      </c>
      <c r="W408" s="77">
        <v>-2.0499999999999998</v>
      </c>
      <c r="X408" s="77">
        <v>-0.3</v>
      </c>
      <c r="Y408" s="70">
        <v>1.5</v>
      </c>
      <c r="Z408" s="71">
        <v>5.7</v>
      </c>
      <c r="AA408" s="77">
        <v>-4.2</v>
      </c>
      <c r="AB408" s="77">
        <v>-1.22</v>
      </c>
      <c r="AC408" s="77">
        <v>-0.09</v>
      </c>
      <c r="AD408" s="63" t="s">
        <v>25</v>
      </c>
    </row>
    <row r="409" spans="1:30" ht="17.25" thickBot="1">
      <c r="A409" s="72">
        <v>696</v>
      </c>
      <c r="B409" s="57" t="s">
        <v>3276</v>
      </c>
      <c r="C409" s="58" t="s">
        <v>1811</v>
      </c>
      <c r="D409" s="69" t="s">
        <v>103</v>
      </c>
      <c r="E409" s="58" t="s">
        <v>67</v>
      </c>
      <c r="F409" s="69" t="s">
        <v>4779</v>
      </c>
      <c r="G409" s="69">
        <v>1999</v>
      </c>
      <c r="H409" s="70">
        <v>6</v>
      </c>
      <c r="I409" s="71">
        <v>304</v>
      </c>
      <c r="J409" s="71">
        <v>51</v>
      </c>
      <c r="K409" s="71">
        <v>12.1</v>
      </c>
      <c r="L409" s="71">
        <v>3.4</v>
      </c>
      <c r="M409" s="70">
        <v>3</v>
      </c>
      <c r="N409" s="71">
        <v>79</v>
      </c>
      <c r="O409" s="60">
        <v>0</v>
      </c>
      <c r="P409" s="70">
        <v>3</v>
      </c>
      <c r="Q409" s="71">
        <v>22</v>
      </c>
      <c r="R409" s="60">
        <v>0</v>
      </c>
      <c r="S409" s="70">
        <v>1.17</v>
      </c>
      <c r="T409" s="71">
        <v>5</v>
      </c>
      <c r="U409" s="71">
        <v>5</v>
      </c>
      <c r="V409" s="60">
        <v>0</v>
      </c>
      <c r="W409" s="60">
        <v>0</v>
      </c>
      <c r="X409" s="77">
        <v>-0.45</v>
      </c>
      <c r="Y409" s="70">
        <v>3.9</v>
      </c>
      <c r="Z409" s="71">
        <v>4.9000000000000004</v>
      </c>
      <c r="AA409" s="77">
        <v>-1</v>
      </c>
      <c r="AB409" s="77">
        <v>-0.28999999999999998</v>
      </c>
      <c r="AC409" s="77">
        <v>-0.41</v>
      </c>
      <c r="AD409" s="63" t="s">
        <v>25</v>
      </c>
    </row>
    <row r="410" spans="1:30" ht="17.25" thickBot="1">
      <c r="A410" s="72">
        <v>73</v>
      </c>
      <c r="B410" s="57" t="s">
        <v>1783</v>
      </c>
      <c r="C410" s="58" t="s">
        <v>1811</v>
      </c>
      <c r="D410" s="69" t="s">
        <v>111</v>
      </c>
      <c r="E410" s="58" t="s">
        <v>93</v>
      </c>
      <c r="F410" s="69" t="s">
        <v>4361</v>
      </c>
      <c r="G410" s="69">
        <v>1993</v>
      </c>
      <c r="H410" s="70">
        <v>4</v>
      </c>
      <c r="I410" s="71">
        <v>293</v>
      </c>
      <c r="J410" s="71">
        <v>73</v>
      </c>
      <c r="K410" s="71">
        <v>11.6</v>
      </c>
      <c r="L410" s="71">
        <v>3.3</v>
      </c>
      <c r="M410" s="70">
        <v>2</v>
      </c>
      <c r="N410" s="71">
        <v>90</v>
      </c>
      <c r="O410" s="71">
        <v>2</v>
      </c>
      <c r="P410" s="70">
        <v>2</v>
      </c>
      <c r="Q410" s="71">
        <v>57</v>
      </c>
      <c r="R410" s="71">
        <v>24</v>
      </c>
      <c r="S410" s="70">
        <v>0.75</v>
      </c>
      <c r="T410" s="71">
        <v>2</v>
      </c>
      <c r="U410" s="71">
        <v>4</v>
      </c>
      <c r="V410" s="77">
        <v>-2</v>
      </c>
      <c r="W410" s="77">
        <v>-0.61</v>
      </c>
      <c r="X410" s="77">
        <v>-0.61</v>
      </c>
      <c r="Y410" s="70">
        <v>2.7</v>
      </c>
      <c r="Z410" s="71">
        <v>5</v>
      </c>
      <c r="AA410" s="77">
        <v>-2.2999999999999998</v>
      </c>
      <c r="AB410" s="77">
        <v>-0.72</v>
      </c>
      <c r="AC410" s="77">
        <v>-0.39</v>
      </c>
      <c r="AD410" s="63" t="s">
        <v>25</v>
      </c>
    </row>
    <row r="411" spans="1:30" ht="17.25" thickBot="1">
      <c r="A411" s="72">
        <v>104</v>
      </c>
      <c r="B411" s="57" t="s">
        <v>3197</v>
      </c>
      <c r="C411" s="58" t="s">
        <v>1836</v>
      </c>
      <c r="D411" s="69" t="s">
        <v>104</v>
      </c>
      <c r="E411" s="58" t="s">
        <v>93</v>
      </c>
      <c r="F411" s="69" t="s">
        <v>4384</v>
      </c>
      <c r="G411" s="69">
        <v>1998</v>
      </c>
      <c r="H411" s="70">
        <v>4</v>
      </c>
      <c r="I411" s="71">
        <v>291</v>
      </c>
      <c r="J411" s="71">
        <v>73</v>
      </c>
      <c r="K411" s="71">
        <v>11.5</v>
      </c>
      <c r="L411" s="71">
        <v>3.2</v>
      </c>
      <c r="M411" s="70">
        <v>3</v>
      </c>
      <c r="N411" s="71">
        <v>90</v>
      </c>
      <c r="O411" s="71">
        <v>3</v>
      </c>
      <c r="P411" s="70">
        <v>1</v>
      </c>
      <c r="Q411" s="71">
        <v>21</v>
      </c>
      <c r="R411" s="71">
        <v>17</v>
      </c>
      <c r="S411" s="70">
        <v>2.25</v>
      </c>
      <c r="T411" s="71">
        <v>9</v>
      </c>
      <c r="U411" s="71">
        <v>6</v>
      </c>
      <c r="V411" s="78">
        <v>3</v>
      </c>
      <c r="W411" s="78">
        <v>0.93</v>
      </c>
      <c r="X411" s="78">
        <v>1.1299999999999999</v>
      </c>
      <c r="Y411" s="70">
        <v>4.9000000000000004</v>
      </c>
      <c r="Z411" s="71">
        <v>8.4</v>
      </c>
      <c r="AA411" s="77">
        <v>-3.5</v>
      </c>
      <c r="AB411" s="77">
        <v>-1.08</v>
      </c>
      <c r="AC411" s="77">
        <v>-0.8</v>
      </c>
      <c r="AD411" s="63" t="s">
        <v>25</v>
      </c>
    </row>
    <row r="412" spans="1:30" ht="17.25" thickBot="1">
      <c r="A412" s="72">
        <v>671</v>
      </c>
      <c r="B412" s="57" t="s">
        <v>344</v>
      </c>
      <c r="C412" s="58" t="s">
        <v>1840</v>
      </c>
      <c r="D412" s="69" t="s">
        <v>1809</v>
      </c>
      <c r="E412" s="58" t="s">
        <v>63</v>
      </c>
      <c r="F412" s="69" t="s">
        <v>4762</v>
      </c>
      <c r="G412" s="69">
        <v>2000</v>
      </c>
      <c r="H412" s="70">
        <v>9</v>
      </c>
      <c r="I412" s="71">
        <v>286</v>
      </c>
      <c r="J412" s="71">
        <v>32</v>
      </c>
      <c r="K412" s="71">
        <v>11.3</v>
      </c>
      <c r="L412" s="71">
        <v>3.2</v>
      </c>
      <c r="M412" s="70">
        <v>2</v>
      </c>
      <c r="N412" s="71">
        <v>62</v>
      </c>
      <c r="O412" s="60">
        <v>0</v>
      </c>
      <c r="P412" s="70">
        <v>7</v>
      </c>
      <c r="Q412" s="71">
        <v>23</v>
      </c>
      <c r="R412" s="71">
        <v>5</v>
      </c>
      <c r="S412" s="70">
        <v>2.2200000000000002</v>
      </c>
      <c r="T412" s="71">
        <v>11</v>
      </c>
      <c r="U412" s="71">
        <v>2</v>
      </c>
      <c r="V412" s="78">
        <v>9</v>
      </c>
      <c r="W412" s="78">
        <v>2.83</v>
      </c>
      <c r="X412" s="78">
        <v>1.34</v>
      </c>
      <c r="Y412" s="70">
        <v>7.3</v>
      </c>
      <c r="Z412" s="71">
        <v>1.7</v>
      </c>
      <c r="AA412" s="78">
        <v>5.7</v>
      </c>
      <c r="AB412" s="78">
        <v>1.78</v>
      </c>
      <c r="AC412" s="78">
        <v>0.51</v>
      </c>
      <c r="AD412" s="63" t="s">
        <v>25</v>
      </c>
    </row>
    <row r="413" spans="1:30" ht="17.25" thickBot="1">
      <c r="A413" s="72">
        <v>99</v>
      </c>
      <c r="B413" s="57" t="s">
        <v>660</v>
      </c>
      <c r="C413" s="58" t="s">
        <v>1837</v>
      </c>
      <c r="D413" s="69" t="s">
        <v>1818</v>
      </c>
      <c r="E413" s="58" t="s">
        <v>95</v>
      </c>
      <c r="F413" s="69" t="s">
        <v>4379</v>
      </c>
      <c r="G413" s="69">
        <v>1997</v>
      </c>
      <c r="H413" s="70">
        <v>13</v>
      </c>
      <c r="I413" s="71">
        <v>282</v>
      </c>
      <c r="J413" s="71">
        <v>22</v>
      </c>
      <c r="K413" s="71">
        <v>11.2</v>
      </c>
      <c r="L413" s="71">
        <v>3.1</v>
      </c>
      <c r="M413" s="70">
        <v>2</v>
      </c>
      <c r="N413" s="71">
        <v>65</v>
      </c>
      <c r="O413" s="60">
        <v>0</v>
      </c>
      <c r="P413" s="70">
        <v>11</v>
      </c>
      <c r="Q413" s="71">
        <v>14</v>
      </c>
      <c r="R413" s="71">
        <v>7</v>
      </c>
      <c r="S413" s="70">
        <v>0.92</v>
      </c>
      <c r="T413" s="71">
        <v>5</v>
      </c>
      <c r="U413" s="71">
        <v>7</v>
      </c>
      <c r="V413" s="77">
        <v>-2</v>
      </c>
      <c r="W413" s="77">
        <v>-0.64</v>
      </c>
      <c r="X413" s="77">
        <v>-0.28000000000000003</v>
      </c>
      <c r="Y413" s="70">
        <v>5.6</v>
      </c>
      <c r="Z413" s="71">
        <v>6.1</v>
      </c>
      <c r="AA413" s="77">
        <v>-0.5</v>
      </c>
      <c r="AB413" s="77">
        <v>-0.16</v>
      </c>
      <c r="AC413" s="77">
        <v>-0.08</v>
      </c>
      <c r="AD413" s="63" t="s">
        <v>25</v>
      </c>
    </row>
    <row r="414" spans="1:30" ht="17.25" thickBot="1">
      <c r="A414" s="72">
        <v>517</v>
      </c>
      <c r="B414" s="57" t="s">
        <v>287</v>
      </c>
      <c r="C414" s="58" t="s">
        <v>1823</v>
      </c>
      <c r="D414" s="69" t="s">
        <v>1832</v>
      </c>
      <c r="E414" s="58" t="s">
        <v>63</v>
      </c>
      <c r="F414" s="69" t="s">
        <v>4479</v>
      </c>
      <c r="G414" s="69">
        <v>1993</v>
      </c>
      <c r="H414" s="70">
        <v>6</v>
      </c>
      <c r="I414" s="71">
        <v>278</v>
      </c>
      <c r="J414" s="71">
        <v>46</v>
      </c>
      <c r="K414" s="71">
        <v>11</v>
      </c>
      <c r="L414" s="71">
        <v>3.1</v>
      </c>
      <c r="M414" s="70">
        <v>3</v>
      </c>
      <c r="N414" s="71">
        <v>78</v>
      </c>
      <c r="O414" s="71">
        <v>2</v>
      </c>
      <c r="P414" s="70">
        <v>3</v>
      </c>
      <c r="Q414" s="71">
        <v>14</v>
      </c>
      <c r="R414" s="71">
        <v>1</v>
      </c>
      <c r="S414" s="70">
        <v>2.67</v>
      </c>
      <c r="T414" s="71">
        <v>4</v>
      </c>
      <c r="U414" s="71">
        <v>2</v>
      </c>
      <c r="V414" s="78">
        <v>2</v>
      </c>
      <c r="W414" s="78">
        <v>0.65</v>
      </c>
      <c r="X414" s="77">
        <v>-1.1200000000000001</v>
      </c>
      <c r="Y414" s="70">
        <v>4.4000000000000004</v>
      </c>
      <c r="Z414" s="71">
        <v>2.5</v>
      </c>
      <c r="AA414" s="78">
        <v>1.8</v>
      </c>
      <c r="AB414" s="78">
        <v>0.6</v>
      </c>
      <c r="AC414" s="77">
        <v>-0.82</v>
      </c>
      <c r="AD414" s="63" t="s">
        <v>25</v>
      </c>
    </row>
    <row r="415" spans="1:30" ht="17.25" thickBot="1">
      <c r="A415" s="72">
        <v>660</v>
      </c>
      <c r="B415" s="57" t="s">
        <v>2665</v>
      </c>
      <c r="C415" s="58" t="s">
        <v>1813</v>
      </c>
      <c r="D415" s="69" t="s">
        <v>103</v>
      </c>
      <c r="E415" s="58" t="s">
        <v>81</v>
      </c>
      <c r="F415" s="69" t="s">
        <v>4755</v>
      </c>
      <c r="G415" s="69">
        <v>2004</v>
      </c>
      <c r="H415" s="70">
        <v>10</v>
      </c>
      <c r="I415" s="71">
        <v>273</v>
      </c>
      <c r="J415" s="71">
        <v>27</v>
      </c>
      <c r="K415" s="71">
        <v>11.2</v>
      </c>
      <c r="L415" s="71">
        <v>3</v>
      </c>
      <c r="M415" s="70">
        <v>3</v>
      </c>
      <c r="N415" s="71">
        <v>72</v>
      </c>
      <c r="O415" s="71">
        <v>1</v>
      </c>
      <c r="P415" s="70">
        <v>7</v>
      </c>
      <c r="Q415" s="71">
        <v>8</v>
      </c>
      <c r="R415" s="71">
        <v>4</v>
      </c>
      <c r="S415" s="70">
        <v>1.2</v>
      </c>
      <c r="T415" s="71">
        <v>3</v>
      </c>
      <c r="U415" s="71">
        <v>6</v>
      </c>
      <c r="V415" s="77">
        <v>-3</v>
      </c>
      <c r="W415" s="77">
        <v>-0.99</v>
      </c>
      <c r="X415" s="77">
        <v>-1.2</v>
      </c>
      <c r="Y415" s="70">
        <v>6.4</v>
      </c>
      <c r="Z415" s="71">
        <v>6.5</v>
      </c>
      <c r="AA415" s="77">
        <v>-0.2</v>
      </c>
      <c r="AB415" s="77">
        <v>-0.05</v>
      </c>
      <c r="AC415" s="77">
        <v>-0.47</v>
      </c>
      <c r="AD415" s="63" t="s">
        <v>25</v>
      </c>
    </row>
    <row r="416" spans="1:30" ht="17.25" thickBot="1">
      <c r="A416" s="72">
        <v>528</v>
      </c>
      <c r="B416" s="57" t="s">
        <v>291</v>
      </c>
      <c r="C416" s="58" t="s">
        <v>1811</v>
      </c>
      <c r="D416" s="69" t="s">
        <v>103</v>
      </c>
      <c r="E416" s="58" t="s">
        <v>91</v>
      </c>
      <c r="F416" s="69" t="s">
        <v>4669</v>
      </c>
      <c r="G416" s="69">
        <v>1995</v>
      </c>
      <c r="H416" s="70">
        <v>6</v>
      </c>
      <c r="I416" s="71">
        <v>271</v>
      </c>
      <c r="J416" s="71">
        <v>45</v>
      </c>
      <c r="K416" s="71">
        <v>10.8</v>
      </c>
      <c r="L416" s="71">
        <v>3</v>
      </c>
      <c r="M416" s="70">
        <v>3</v>
      </c>
      <c r="N416" s="71">
        <v>61</v>
      </c>
      <c r="O416" s="60">
        <v>0</v>
      </c>
      <c r="P416" s="70">
        <v>3</v>
      </c>
      <c r="Q416" s="71">
        <v>30</v>
      </c>
      <c r="R416" s="60">
        <v>0</v>
      </c>
      <c r="S416" s="70">
        <v>0.83</v>
      </c>
      <c r="T416" s="71">
        <v>3</v>
      </c>
      <c r="U416" s="71">
        <v>7</v>
      </c>
      <c r="V416" s="77">
        <v>-4</v>
      </c>
      <c r="W416" s="77">
        <v>-1.33</v>
      </c>
      <c r="X416" s="77">
        <v>-1.33</v>
      </c>
      <c r="Y416" s="70">
        <v>3.3</v>
      </c>
      <c r="Z416" s="71">
        <v>4.7</v>
      </c>
      <c r="AA416" s="77">
        <v>-1.4</v>
      </c>
      <c r="AB416" s="77">
        <v>-0.47</v>
      </c>
      <c r="AC416" s="77">
        <v>-7.0000000000000007E-2</v>
      </c>
      <c r="AD416" s="63" t="s">
        <v>25</v>
      </c>
    </row>
    <row r="417" spans="1:30" ht="17.25" thickBot="1">
      <c r="A417" s="72">
        <v>221</v>
      </c>
      <c r="B417" s="57" t="s">
        <v>1760</v>
      </c>
      <c r="C417" s="58" t="s">
        <v>1821</v>
      </c>
      <c r="D417" s="69" t="s">
        <v>104</v>
      </c>
      <c r="E417" s="58" t="s">
        <v>87</v>
      </c>
      <c r="F417" s="69" t="s">
        <v>4474</v>
      </c>
      <c r="G417" s="69">
        <v>1989</v>
      </c>
      <c r="H417" s="70">
        <v>5</v>
      </c>
      <c r="I417" s="71">
        <v>269</v>
      </c>
      <c r="J417" s="71">
        <v>54</v>
      </c>
      <c r="K417" s="71">
        <v>10.7</v>
      </c>
      <c r="L417" s="71">
        <v>3</v>
      </c>
      <c r="M417" s="70">
        <v>3</v>
      </c>
      <c r="N417" s="71">
        <v>70</v>
      </c>
      <c r="O417" s="71">
        <v>1</v>
      </c>
      <c r="P417" s="70">
        <v>2</v>
      </c>
      <c r="Q417" s="71">
        <v>30</v>
      </c>
      <c r="R417" s="71">
        <v>5</v>
      </c>
      <c r="S417" s="70">
        <v>0.67</v>
      </c>
      <c r="T417" s="71">
        <v>3</v>
      </c>
      <c r="U417" s="71">
        <v>9</v>
      </c>
      <c r="V417" s="77">
        <v>-6</v>
      </c>
      <c r="W417" s="77">
        <v>-2.0099999999999998</v>
      </c>
      <c r="X417" s="77">
        <v>-1.61</v>
      </c>
      <c r="Y417" s="70">
        <v>4.5999999999999996</v>
      </c>
      <c r="Z417" s="71">
        <v>4.8</v>
      </c>
      <c r="AA417" s="77">
        <v>-0.2</v>
      </c>
      <c r="AB417" s="77">
        <v>-0.06</v>
      </c>
      <c r="AC417" s="78">
        <v>0.2</v>
      </c>
      <c r="AD417" s="63" t="s">
        <v>25</v>
      </c>
    </row>
    <row r="418" spans="1:30" ht="17.25" thickBot="1">
      <c r="A418" s="72">
        <v>311</v>
      </c>
      <c r="B418" s="57" t="s">
        <v>209</v>
      </c>
      <c r="C418" s="58" t="s">
        <v>1811</v>
      </c>
      <c r="D418" s="69" t="s">
        <v>102</v>
      </c>
      <c r="E418" s="58" t="s">
        <v>91</v>
      </c>
      <c r="F418" s="69" t="s">
        <v>4529</v>
      </c>
      <c r="G418" s="69">
        <v>1992</v>
      </c>
      <c r="H418" s="70">
        <v>14</v>
      </c>
      <c r="I418" s="71">
        <v>264</v>
      </c>
      <c r="J418" s="71">
        <v>19</v>
      </c>
      <c r="K418" s="71">
        <v>10.5</v>
      </c>
      <c r="L418" s="71">
        <v>2.9</v>
      </c>
      <c r="M418" s="70">
        <v>2</v>
      </c>
      <c r="N418" s="71">
        <v>75</v>
      </c>
      <c r="O418" s="60">
        <v>0</v>
      </c>
      <c r="P418" s="70">
        <v>12</v>
      </c>
      <c r="Q418" s="71">
        <v>10</v>
      </c>
      <c r="R418" s="71">
        <v>14</v>
      </c>
      <c r="S418" s="70">
        <v>1.1399999999999999</v>
      </c>
      <c r="T418" s="71">
        <v>4</v>
      </c>
      <c r="U418" s="71">
        <v>7</v>
      </c>
      <c r="V418" s="77">
        <v>-3</v>
      </c>
      <c r="W418" s="77">
        <v>-1.02</v>
      </c>
      <c r="X418" s="77">
        <v>-0.98</v>
      </c>
      <c r="Y418" s="70">
        <v>4.5</v>
      </c>
      <c r="Z418" s="71">
        <v>6.2</v>
      </c>
      <c r="AA418" s="77">
        <v>-1.7</v>
      </c>
      <c r="AB418" s="77">
        <v>-0.57999999999999996</v>
      </c>
      <c r="AC418" s="77">
        <v>-0.2</v>
      </c>
      <c r="AD418" s="63" t="s">
        <v>25</v>
      </c>
    </row>
    <row r="419" spans="1:30" ht="17.25" thickBot="1">
      <c r="A419" s="72">
        <v>610</v>
      </c>
      <c r="B419" s="57" t="s">
        <v>2325</v>
      </c>
      <c r="C419" s="58" t="s">
        <v>1840</v>
      </c>
      <c r="D419" s="69" t="s">
        <v>102</v>
      </c>
      <c r="E419" s="58" t="s">
        <v>93</v>
      </c>
      <c r="F419" s="69" t="s">
        <v>4718</v>
      </c>
      <c r="G419" s="69">
        <v>2002</v>
      </c>
      <c r="H419" s="70">
        <v>8</v>
      </c>
      <c r="I419" s="71">
        <v>264</v>
      </c>
      <c r="J419" s="71">
        <v>33</v>
      </c>
      <c r="K419" s="71">
        <v>10.5</v>
      </c>
      <c r="L419" s="71">
        <v>2.9</v>
      </c>
      <c r="M419" s="70">
        <v>3</v>
      </c>
      <c r="N419" s="71">
        <v>67</v>
      </c>
      <c r="O419" s="60">
        <v>0</v>
      </c>
      <c r="P419" s="70">
        <v>5</v>
      </c>
      <c r="Q419" s="71">
        <v>13</v>
      </c>
      <c r="R419" s="71">
        <v>9</v>
      </c>
      <c r="S419" s="70">
        <v>0.88</v>
      </c>
      <c r="T419" s="71">
        <v>2</v>
      </c>
      <c r="U419" s="71">
        <v>8</v>
      </c>
      <c r="V419" s="77">
        <v>-6</v>
      </c>
      <c r="W419" s="77">
        <v>-2.0499999999999998</v>
      </c>
      <c r="X419" s="77">
        <v>-2.21</v>
      </c>
      <c r="Y419" s="70">
        <v>3.5</v>
      </c>
      <c r="Z419" s="71">
        <v>7.5</v>
      </c>
      <c r="AA419" s="77">
        <v>-4</v>
      </c>
      <c r="AB419" s="77">
        <v>-1.38</v>
      </c>
      <c r="AC419" s="77">
        <v>-1.1299999999999999</v>
      </c>
      <c r="AD419" s="63" t="s">
        <v>25</v>
      </c>
    </row>
    <row r="420" spans="1:30" ht="17.25" thickBot="1">
      <c r="A420" s="72">
        <v>597</v>
      </c>
      <c r="B420" s="57" t="s">
        <v>316</v>
      </c>
      <c r="C420" s="58" t="s">
        <v>1835</v>
      </c>
      <c r="D420" s="69" t="s">
        <v>1818</v>
      </c>
      <c r="E420" s="58" t="s">
        <v>77</v>
      </c>
      <c r="F420" s="69" t="s">
        <v>4710</v>
      </c>
      <c r="G420" s="69">
        <v>2001</v>
      </c>
      <c r="H420" s="70">
        <v>5</v>
      </c>
      <c r="I420" s="71">
        <v>257</v>
      </c>
      <c r="J420" s="71">
        <v>51</v>
      </c>
      <c r="K420" s="71">
        <v>10.199999999999999</v>
      </c>
      <c r="L420" s="71">
        <v>2.9</v>
      </c>
      <c r="M420" s="70">
        <v>3</v>
      </c>
      <c r="N420" s="71">
        <v>73</v>
      </c>
      <c r="O420" s="60">
        <v>0</v>
      </c>
      <c r="P420" s="70">
        <v>2</v>
      </c>
      <c r="Q420" s="71">
        <v>19</v>
      </c>
      <c r="R420" s="60">
        <v>0</v>
      </c>
      <c r="S420" s="70">
        <v>1.2</v>
      </c>
      <c r="T420" s="71">
        <v>4</v>
      </c>
      <c r="U420" s="71">
        <v>2</v>
      </c>
      <c r="V420" s="78">
        <v>2</v>
      </c>
      <c r="W420" s="78">
        <v>0.7</v>
      </c>
      <c r="X420" s="78">
        <v>1.26</v>
      </c>
      <c r="Y420" s="70">
        <v>4.4000000000000004</v>
      </c>
      <c r="Z420" s="71">
        <v>2.4</v>
      </c>
      <c r="AA420" s="78">
        <v>2</v>
      </c>
      <c r="AB420" s="78">
        <v>0.71</v>
      </c>
      <c r="AC420" s="78">
        <v>0.72</v>
      </c>
      <c r="AD420" s="63" t="s">
        <v>25</v>
      </c>
    </row>
    <row r="421" spans="1:30" ht="17.25" thickBot="1">
      <c r="A421" s="72">
        <v>92</v>
      </c>
      <c r="B421" s="57" t="s">
        <v>3717</v>
      </c>
      <c r="C421" s="58" t="s">
        <v>3363</v>
      </c>
      <c r="D421" s="69" t="s">
        <v>1809</v>
      </c>
      <c r="E421" s="58" t="s">
        <v>2343</v>
      </c>
      <c r="F421" s="69" t="s">
        <v>4375</v>
      </c>
      <c r="G421" s="69">
        <v>1999</v>
      </c>
      <c r="H421" s="70">
        <v>4</v>
      </c>
      <c r="I421" s="71">
        <v>254</v>
      </c>
      <c r="J421" s="71">
        <v>64</v>
      </c>
      <c r="K421" s="71">
        <v>10.1</v>
      </c>
      <c r="L421" s="71">
        <v>2.8</v>
      </c>
      <c r="M421" s="70">
        <v>4</v>
      </c>
      <c r="N421" s="71">
        <v>64</v>
      </c>
      <c r="O421" s="60">
        <v>0</v>
      </c>
      <c r="P421" s="59">
        <v>0</v>
      </c>
      <c r="Q421" s="60"/>
      <c r="R421" s="71">
        <v>1</v>
      </c>
      <c r="S421" s="70">
        <v>0.5</v>
      </c>
      <c r="T421" s="71">
        <v>5</v>
      </c>
      <c r="U421" s="71">
        <v>9</v>
      </c>
      <c r="V421" s="77">
        <v>-4</v>
      </c>
      <c r="W421" s="77">
        <v>-1.42</v>
      </c>
      <c r="X421" s="78">
        <v>0.41</v>
      </c>
      <c r="Y421" s="70">
        <v>3.3</v>
      </c>
      <c r="Z421" s="71">
        <v>6.1</v>
      </c>
      <c r="AA421" s="77">
        <v>-2.7</v>
      </c>
      <c r="AB421" s="77">
        <v>-0.97</v>
      </c>
      <c r="AC421" s="78">
        <v>0.19</v>
      </c>
      <c r="AD421" s="63" t="s">
        <v>25</v>
      </c>
    </row>
    <row r="422" spans="1:30" ht="17.25" thickBot="1">
      <c r="A422" s="72">
        <v>701</v>
      </c>
      <c r="B422" s="57" t="s">
        <v>2668</v>
      </c>
      <c r="C422" s="58" t="s">
        <v>1811</v>
      </c>
      <c r="D422" s="69" t="s">
        <v>1818</v>
      </c>
      <c r="E422" s="58" t="s">
        <v>2599</v>
      </c>
      <c r="F422" s="69" t="s">
        <v>4784</v>
      </c>
      <c r="G422" s="69">
        <v>1994</v>
      </c>
      <c r="H422" s="70">
        <v>15</v>
      </c>
      <c r="I422" s="71">
        <v>250</v>
      </c>
      <c r="J422" s="71">
        <v>17</v>
      </c>
      <c r="K422" s="71">
        <v>9.9</v>
      </c>
      <c r="L422" s="71">
        <v>2.8</v>
      </c>
      <c r="M422" s="70">
        <v>2</v>
      </c>
      <c r="N422" s="71">
        <v>62</v>
      </c>
      <c r="O422" s="60">
        <v>0</v>
      </c>
      <c r="P422" s="70">
        <v>13</v>
      </c>
      <c r="Q422" s="71">
        <v>10</v>
      </c>
      <c r="R422" s="71">
        <v>7</v>
      </c>
      <c r="S422" s="70">
        <v>0.67</v>
      </c>
      <c r="T422" s="71">
        <v>6</v>
      </c>
      <c r="U422" s="71">
        <v>6</v>
      </c>
      <c r="V422" s="60">
        <v>0</v>
      </c>
      <c r="W422" s="60">
        <v>0</v>
      </c>
      <c r="X422" s="78">
        <v>0.71</v>
      </c>
      <c r="Y422" s="70">
        <v>5</v>
      </c>
      <c r="Z422" s="71">
        <v>5.9</v>
      </c>
      <c r="AA422" s="77">
        <v>-0.9</v>
      </c>
      <c r="AB422" s="77">
        <v>-0.34</v>
      </c>
      <c r="AC422" s="78">
        <v>0.53</v>
      </c>
      <c r="AD422" s="63" t="s">
        <v>25</v>
      </c>
    </row>
    <row r="423" spans="1:30" ht="17.25" thickBot="1">
      <c r="A423" s="72">
        <v>330</v>
      </c>
      <c r="B423" s="57" t="s">
        <v>218</v>
      </c>
      <c r="C423" s="58" t="s">
        <v>1837</v>
      </c>
      <c r="D423" s="69" t="s">
        <v>1818</v>
      </c>
      <c r="E423" s="58" t="s">
        <v>87</v>
      </c>
      <c r="F423" s="69" t="s">
        <v>4541</v>
      </c>
      <c r="G423" s="69">
        <v>2001</v>
      </c>
      <c r="H423" s="70">
        <v>3</v>
      </c>
      <c r="I423" s="71">
        <v>237</v>
      </c>
      <c r="J423" s="71">
        <v>79</v>
      </c>
      <c r="K423" s="71">
        <v>9.4</v>
      </c>
      <c r="L423" s="71">
        <v>2.6</v>
      </c>
      <c r="M423" s="70">
        <v>3</v>
      </c>
      <c r="N423" s="71">
        <v>79</v>
      </c>
      <c r="O423" s="60">
        <v>0</v>
      </c>
      <c r="P423" s="59">
        <v>0</v>
      </c>
      <c r="Q423" s="60"/>
      <c r="R423" s="60">
        <v>0</v>
      </c>
      <c r="S423" s="70">
        <v>1</v>
      </c>
      <c r="T423" s="71">
        <v>4</v>
      </c>
      <c r="U423" s="71">
        <v>5</v>
      </c>
      <c r="V423" s="77">
        <v>-1</v>
      </c>
      <c r="W423" s="77">
        <v>-0.38</v>
      </c>
      <c r="X423" s="78">
        <v>0.21</v>
      </c>
      <c r="Y423" s="70">
        <v>2.9</v>
      </c>
      <c r="Z423" s="71">
        <v>2.8</v>
      </c>
      <c r="AA423" s="78">
        <v>0.1</v>
      </c>
      <c r="AB423" s="78">
        <v>0.03</v>
      </c>
      <c r="AC423" s="78">
        <v>0.3</v>
      </c>
      <c r="AD423" s="63" t="s">
        <v>25</v>
      </c>
    </row>
    <row r="424" spans="1:30" ht="17.25" thickBot="1">
      <c r="A424" s="72">
        <v>13</v>
      </c>
      <c r="B424" s="57" t="s">
        <v>1777</v>
      </c>
      <c r="C424" s="58" t="s">
        <v>1813</v>
      </c>
      <c r="D424" s="69" t="s">
        <v>1809</v>
      </c>
      <c r="E424" s="58" t="s">
        <v>85</v>
      </c>
      <c r="F424" s="69" t="s">
        <v>4322</v>
      </c>
      <c r="G424" s="69">
        <v>2002</v>
      </c>
      <c r="H424" s="70">
        <v>16</v>
      </c>
      <c r="I424" s="71">
        <v>235</v>
      </c>
      <c r="J424" s="71">
        <v>15</v>
      </c>
      <c r="K424" s="71">
        <v>9.3000000000000007</v>
      </c>
      <c r="L424" s="71">
        <v>2.6</v>
      </c>
      <c r="M424" s="59">
        <v>0</v>
      </c>
      <c r="N424" s="60"/>
      <c r="O424" s="60">
        <v>0</v>
      </c>
      <c r="P424" s="70">
        <v>16</v>
      </c>
      <c r="Q424" s="71">
        <v>15</v>
      </c>
      <c r="R424" s="71">
        <v>9</v>
      </c>
      <c r="S424" s="70">
        <v>0.63</v>
      </c>
      <c r="T424" s="71">
        <v>7</v>
      </c>
      <c r="U424" s="71">
        <v>12</v>
      </c>
      <c r="V424" s="77">
        <v>-5</v>
      </c>
      <c r="W424" s="77">
        <v>-1.91</v>
      </c>
      <c r="X424" s="77">
        <v>-1.52</v>
      </c>
      <c r="Y424" s="70">
        <v>6.5</v>
      </c>
      <c r="Z424" s="71">
        <v>7</v>
      </c>
      <c r="AA424" s="77">
        <v>-0.5</v>
      </c>
      <c r="AB424" s="77">
        <v>-0.18</v>
      </c>
      <c r="AC424" s="78">
        <v>7.0000000000000007E-2</v>
      </c>
      <c r="AD424" s="63" t="s">
        <v>25</v>
      </c>
    </row>
    <row r="425" spans="1:30" ht="17.25" thickBot="1">
      <c r="A425" s="72">
        <v>140</v>
      </c>
      <c r="B425" s="57" t="s">
        <v>3385</v>
      </c>
      <c r="C425" s="58" t="s">
        <v>1831</v>
      </c>
      <c r="D425" s="69" t="s">
        <v>104</v>
      </c>
      <c r="E425" s="58" t="s">
        <v>96</v>
      </c>
      <c r="F425" s="69" t="s">
        <v>4407</v>
      </c>
      <c r="G425" s="69">
        <v>1988</v>
      </c>
      <c r="H425" s="70">
        <v>5</v>
      </c>
      <c r="I425" s="71">
        <v>235</v>
      </c>
      <c r="J425" s="71">
        <v>47</v>
      </c>
      <c r="K425" s="71">
        <v>9.3000000000000007</v>
      </c>
      <c r="L425" s="71">
        <v>2.6</v>
      </c>
      <c r="M425" s="70">
        <v>2</v>
      </c>
      <c r="N425" s="71">
        <v>78</v>
      </c>
      <c r="O425" s="71">
        <v>1</v>
      </c>
      <c r="P425" s="70">
        <v>3</v>
      </c>
      <c r="Q425" s="71">
        <v>26</v>
      </c>
      <c r="R425" s="71">
        <v>6</v>
      </c>
      <c r="S425" s="70">
        <v>1</v>
      </c>
      <c r="T425" s="71">
        <v>1</v>
      </c>
      <c r="U425" s="71">
        <v>2</v>
      </c>
      <c r="V425" s="77">
        <v>-1</v>
      </c>
      <c r="W425" s="77">
        <v>-0.38</v>
      </c>
      <c r="X425" s="77">
        <v>-0.03</v>
      </c>
      <c r="Y425" s="70">
        <v>4.7</v>
      </c>
      <c r="Z425" s="71">
        <v>3.2</v>
      </c>
      <c r="AA425" s="78">
        <v>1.5</v>
      </c>
      <c r="AB425" s="78">
        <v>0.56999999999999995</v>
      </c>
      <c r="AC425" s="78">
        <v>0.53</v>
      </c>
      <c r="AD425" s="63" t="s">
        <v>25</v>
      </c>
    </row>
    <row r="426" spans="1:30" ht="17.25" thickBot="1">
      <c r="A426" s="72">
        <v>150</v>
      </c>
      <c r="B426" s="57" t="s">
        <v>2780</v>
      </c>
      <c r="C426" s="58" t="s">
        <v>1811</v>
      </c>
      <c r="D426" s="69" t="s">
        <v>104</v>
      </c>
      <c r="E426" s="58" t="s">
        <v>91</v>
      </c>
      <c r="F426" s="69" t="s">
        <v>4415</v>
      </c>
      <c r="G426" s="69">
        <v>1989</v>
      </c>
      <c r="H426" s="70">
        <v>5</v>
      </c>
      <c r="I426" s="71">
        <v>235</v>
      </c>
      <c r="J426" s="71">
        <v>47</v>
      </c>
      <c r="K426" s="71">
        <v>9.3000000000000007</v>
      </c>
      <c r="L426" s="71">
        <v>2.6</v>
      </c>
      <c r="M426" s="70">
        <v>3</v>
      </c>
      <c r="N426" s="71">
        <v>73</v>
      </c>
      <c r="O426" s="71">
        <v>1</v>
      </c>
      <c r="P426" s="70">
        <v>2</v>
      </c>
      <c r="Q426" s="71">
        <v>8</v>
      </c>
      <c r="R426" s="71">
        <v>17</v>
      </c>
      <c r="S426" s="70">
        <v>0.8</v>
      </c>
      <c r="T426" s="71">
        <v>2</v>
      </c>
      <c r="U426" s="71">
        <v>6</v>
      </c>
      <c r="V426" s="77">
        <v>-4</v>
      </c>
      <c r="W426" s="77">
        <v>-1.53</v>
      </c>
      <c r="X426" s="77">
        <v>-1.53</v>
      </c>
      <c r="Y426" s="70">
        <v>3.4</v>
      </c>
      <c r="Z426" s="71">
        <v>2.6</v>
      </c>
      <c r="AA426" s="78">
        <v>0.8</v>
      </c>
      <c r="AB426" s="78">
        <v>0.31</v>
      </c>
      <c r="AC426" s="78">
        <v>0.78</v>
      </c>
      <c r="AD426" s="63" t="s">
        <v>25</v>
      </c>
    </row>
    <row r="427" spans="1:30" ht="17.25" thickBot="1">
      <c r="A427" s="72">
        <v>615</v>
      </c>
      <c r="B427" s="57" t="s">
        <v>325</v>
      </c>
      <c r="C427" s="58" t="s">
        <v>1811</v>
      </c>
      <c r="D427" s="69" t="s">
        <v>103</v>
      </c>
      <c r="E427" s="58" t="s">
        <v>63</v>
      </c>
      <c r="F427" s="69" t="s">
        <v>4723</v>
      </c>
      <c r="G427" s="69">
        <v>2000</v>
      </c>
      <c r="H427" s="70">
        <v>10</v>
      </c>
      <c r="I427" s="71">
        <v>235</v>
      </c>
      <c r="J427" s="71">
        <v>24</v>
      </c>
      <c r="K427" s="71">
        <v>9.3000000000000007</v>
      </c>
      <c r="L427" s="71">
        <v>2.6</v>
      </c>
      <c r="M427" s="70">
        <v>2</v>
      </c>
      <c r="N427" s="71">
        <v>72</v>
      </c>
      <c r="O427" s="60">
        <v>0</v>
      </c>
      <c r="P427" s="70">
        <v>8</v>
      </c>
      <c r="Q427" s="71">
        <v>12</v>
      </c>
      <c r="R427" s="71">
        <v>11</v>
      </c>
      <c r="S427" s="70">
        <v>2.2999999999999998</v>
      </c>
      <c r="T427" s="71">
        <v>9</v>
      </c>
      <c r="U427" s="71">
        <v>1</v>
      </c>
      <c r="V427" s="78">
        <v>8</v>
      </c>
      <c r="W427" s="78">
        <v>3.06</v>
      </c>
      <c r="X427" s="78">
        <v>1.57</v>
      </c>
      <c r="Y427" s="70">
        <v>5.5</v>
      </c>
      <c r="Z427" s="71">
        <v>1.4</v>
      </c>
      <c r="AA427" s="78">
        <v>4.0999999999999996</v>
      </c>
      <c r="AB427" s="78">
        <v>1.58</v>
      </c>
      <c r="AC427" s="78">
        <v>0.28000000000000003</v>
      </c>
      <c r="AD427" s="63" t="s">
        <v>25</v>
      </c>
    </row>
    <row r="428" spans="1:30" ht="17.25" thickBot="1">
      <c r="A428" s="72">
        <v>233</v>
      </c>
      <c r="B428" s="57" t="s">
        <v>2394</v>
      </c>
      <c r="C428" s="58" t="s">
        <v>1821</v>
      </c>
      <c r="D428" s="69" t="s">
        <v>1809</v>
      </c>
      <c r="E428" s="58" t="s">
        <v>85</v>
      </c>
      <c r="F428" s="69" t="s">
        <v>4484</v>
      </c>
      <c r="G428" s="69">
        <v>2004</v>
      </c>
      <c r="H428" s="70">
        <v>10</v>
      </c>
      <c r="I428" s="71">
        <v>232</v>
      </c>
      <c r="J428" s="71">
        <v>23</v>
      </c>
      <c r="K428" s="71">
        <v>9.1999999999999993</v>
      </c>
      <c r="L428" s="71">
        <v>2.6</v>
      </c>
      <c r="M428" s="70">
        <v>1</v>
      </c>
      <c r="N428" s="71">
        <v>83</v>
      </c>
      <c r="O428" s="60">
        <v>0</v>
      </c>
      <c r="P428" s="70">
        <v>9</v>
      </c>
      <c r="Q428" s="71">
        <v>17</v>
      </c>
      <c r="R428" s="71">
        <v>9</v>
      </c>
      <c r="S428" s="70">
        <v>0.7</v>
      </c>
      <c r="T428" s="71">
        <v>7</v>
      </c>
      <c r="U428" s="71">
        <v>7</v>
      </c>
      <c r="V428" s="60">
        <v>0</v>
      </c>
      <c r="W428" s="60">
        <v>0</v>
      </c>
      <c r="X428" s="78">
        <v>0.59</v>
      </c>
      <c r="Y428" s="70">
        <v>4.3</v>
      </c>
      <c r="Z428" s="71">
        <v>3.5</v>
      </c>
      <c r="AA428" s="78">
        <v>0.8</v>
      </c>
      <c r="AB428" s="78">
        <v>0.32</v>
      </c>
      <c r="AC428" s="78">
        <v>0.62</v>
      </c>
      <c r="AD428" s="63" t="s">
        <v>25</v>
      </c>
    </row>
    <row r="429" spans="1:30" ht="17.25" thickBot="1">
      <c r="A429" s="72">
        <v>166</v>
      </c>
      <c r="B429" s="57" t="s">
        <v>2781</v>
      </c>
      <c r="C429" s="58" t="s">
        <v>1811</v>
      </c>
      <c r="D429" s="69" t="s">
        <v>103</v>
      </c>
      <c r="E429" s="58" t="s">
        <v>2343</v>
      </c>
      <c r="F429" s="69" t="s">
        <v>4427</v>
      </c>
      <c r="G429" s="69">
        <v>1998</v>
      </c>
      <c r="H429" s="70">
        <v>9</v>
      </c>
      <c r="I429" s="71">
        <v>221</v>
      </c>
      <c r="J429" s="71">
        <v>25</v>
      </c>
      <c r="K429" s="71">
        <v>8.8000000000000007</v>
      </c>
      <c r="L429" s="71">
        <v>2.5</v>
      </c>
      <c r="M429" s="70">
        <v>2</v>
      </c>
      <c r="N429" s="71">
        <v>45</v>
      </c>
      <c r="O429" s="60">
        <v>0</v>
      </c>
      <c r="P429" s="70">
        <v>7</v>
      </c>
      <c r="Q429" s="71">
        <v>19</v>
      </c>
      <c r="R429" s="71">
        <v>1</v>
      </c>
      <c r="S429" s="70">
        <v>0.44</v>
      </c>
      <c r="T429" s="71">
        <v>2</v>
      </c>
      <c r="U429" s="71">
        <v>11</v>
      </c>
      <c r="V429" s="77">
        <v>-9</v>
      </c>
      <c r="W429" s="77">
        <v>-3.67</v>
      </c>
      <c r="X429" s="77">
        <v>-2.06</v>
      </c>
      <c r="Y429" s="70">
        <v>3</v>
      </c>
      <c r="Z429" s="71">
        <v>7.1</v>
      </c>
      <c r="AA429" s="77">
        <v>-4.0999999999999996</v>
      </c>
      <c r="AB429" s="77">
        <v>-1.67</v>
      </c>
      <c r="AC429" s="77">
        <v>-0.57999999999999996</v>
      </c>
      <c r="AD429" s="63" t="s">
        <v>25</v>
      </c>
    </row>
    <row r="430" spans="1:30" ht="17.25" thickBot="1">
      <c r="A430" s="72">
        <v>445</v>
      </c>
      <c r="B430" s="57" t="s">
        <v>3356</v>
      </c>
      <c r="C430" s="58" t="s">
        <v>1833</v>
      </c>
      <c r="D430" s="69" t="s">
        <v>1852</v>
      </c>
      <c r="E430" s="58" t="s">
        <v>73</v>
      </c>
      <c r="F430" s="69" t="s">
        <v>4615</v>
      </c>
      <c r="G430" s="69">
        <v>1999</v>
      </c>
      <c r="H430" s="70">
        <v>9</v>
      </c>
      <c r="I430" s="71">
        <v>221</v>
      </c>
      <c r="J430" s="71">
        <v>25</v>
      </c>
      <c r="K430" s="71">
        <v>8.8000000000000007</v>
      </c>
      <c r="L430" s="71">
        <v>2.5</v>
      </c>
      <c r="M430" s="70">
        <v>1</v>
      </c>
      <c r="N430" s="71">
        <v>75</v>
      </c>
      <c r="O430" s="60">
        <v>0</v>
      </c>
      <c r="P430" s="70">
        <v>8</v>
      </c>
      <c r="Q430" s="71">
        <v>18</v>
      </c>
      <c r="R430" s="71">
        <v>8</v>
      </c>
      <c r="S430" s="70">
        <v>1.89</v>
      </c>
      <c r="T430" s="71">
        <v>5</v>
      </c>
      <c r="U430" s="71">
        <v>3</v>
      </c>
      <c r="V430" s="78">
        <v>2</v>
      </c>
      <c r="W430" s="78">
        <v>0.81</v>
      </c>
      <c r="X430" s="78">
        <v>0.66</v>
      </c>
      <c r="Y430" s="70">
        <v>3.8</v>
      </c>
      <c r="Z430" s="71">
        <v>3.4</v>
      </c>
      <c r="AA430" s="78">
        <v>0.4</v>
      </c>
      <c r="AB430" s="78">
        <v>0.16</v>
      </c>
      <c r="AC430" s="77">
        <v>-0.09</v>
      </c>
      <c r="AD430" s="63" t="s">
        <v>25</v>
      </c>
    </row>
    <row r="431" spans="1:30" ht="17.25" thickBot="1">
      <c r="A431" s="72">
        <v>55</v>
      </c>
      <c r="B431" s="57" t="s">
        <v>125</v>
      </c>
      <c r="C431" s="58" t="s">
        <v>1830</v>
      </c>
      <c r="D431" s="69" t="s">
        <v>103</v>
      </c>
      <c r="E431" s="58" t="s">
        <v>77</v>
      </c>
      <c r="F431" s="69" t="s">
        <v>4350</v>
      </c>
      <c r="G431" s="69">
        <v>1998</v>
      </c>
      <c r="H431" s="70">
        <v>9</v>
      </c>
      <c r="I431" s="71">
        <v>218</v>
      </c>
      <c r="J431" s="71">
        <v>24</v>
      </c>
      <c r="K431" s="71">
        <v>8.6999999999999993</v>
      </c>
      <c r="L431" s="71">
        <v>2.4</v>
      </c>
      <c r="M431" s="70">
        <v>2</v>
      </c>
      <c r="N431" s="71">
        <v>66</v>
      </c>
      <c r="O431" s="60">
        <v>0</v>
      </c>
      <c r="P431" s="70">
        <v>7</v>
      </c>
      <c r="Q431" s="71">
        <v>12</v>
      </c>
      <c r="R431" s="71">
        <v>7</v>
      </c>
      <c r="S431" s="70">
        <v>1.1100000000000001</v>
      </c>
      <c r="T431" s="71">
        <v>2</v>
      </c>
      <c r="U431" s="71">
        <v>5</v>
      </c>
      <c r="V431" s="77">
        <v>-3</v>
      </c>
      <c r="W431" s="77">
        <v>-1.24</v>
      </c>
      <c r="X431" s="77">
        <v>-0.89</v>
      </c>
      <c r="Y431" s="70">
        <v>4.2</v>
      </c>
      <c r="Z431" s="71">
        <v>3</v>
      </c>
      <c r="AA431" s="78">
        <v>1.2</v>
      </c>
      <c r="AB431" s="78">
        <v>0.5</v>
      </c>
      <c r="AC431" s="78">
        <v>0.49</v>
      </c>
      <c r="AD431" s="63" t="s">
        <v>25</v>
      </c>
    </row>
    <row r="432" spans="1:30" ht="17.25" thickBot="1">
      <c r="A432" s="72">
        <v>183</v>
      </c>
      <c r="B432" s="57" t="s">
        <v>2623</v>
      </c>
      <c r="C432" s="58" t="s">
        <v>1811</v>
      </c>
      <c r="D432" s="69" t="s">
        <v>103</v>
      </c>
      <c r="E432" s="58" t="s">
        <v>96</v>
      </c>
      <c r="F432" s="69" t="s">
        <v>4442</v>
      </c>
      <c r="G432" s="69">
        <v>2003</v>
      </c>
      <c r="H432" s="70">
        <v>11</v>
      </c>
      <c r="I432" s="71">
        <v>210</v>
      </c>
      <c r="J432" s="71">
        <v>19</v>
      </c>
      <c r="K432" s="71">
        <v>8.3000000000000007</v>
      </c>
      <c r="L432" s="71">
        <v>2.2999999999999998</v>
      </c>
      <c r="M432" s="70">
        <v>1</v>
      </c>
      <c r="N432" s="71">
        <v>65</v>
      </c>
      <c r="O432" s="60">
        <v>0</v>
      </c>
      <c r="P432" s="70">
        <v>10</v>
      </c>
      <c r="Q432" s="71">
        <v>15</v>
      </c>
      <c r="R432" s="71">
        <v>14</v>
      </c>
      <c r="S432" s="70">
        <v>0.73</v>
      </c>
      <c r="T432" s="71">
        <v>2</v>
      </c>
      <c r="U432" s="71">
        <v>3</v>
      </c>
      <c r="V432" s="77">
        <v>-1</v>
      </c>
      <c r="W432" s="77">
        <v>-0.43</v>
      </c>
      <c r="X432" s="77">
        <v>-0.08</v>
      </c>
      <c r="Y432" s="70">
        <v>5.4</v>
      </c>
      <c r="Z432" s="71">
        <v>3.7</v>
      </c>
      <c r="AA432" s="78">
        <v>1.7</v>
      </c>
      <c r="AB432" s="78">
        <v>0.72</v>
      </c>
      <c r="AC432" s="78">
        <v>0.69</v>
      </c>
      <c r="AD432" s="63" t="s">
        <v>25</v>
      </c>
    </row>
    <row r="433" spans="1:30" ht="17.25" thickBot="1">
      <c r="A433" s="72">
        <v>363</v>
      </c>
      <c r="B433" s="57" t="s">
        <v>230</v>
      </c>
      <c r="C433" s="58" t="s">
        <v>1850</v>
      </c>
      <c r="D433" s="69" t="s">
        <v>103</v>
      </c>
      <c r="E433" s="58" t="s">
        <v>87</v>
      </c>
      <c r="F433" s="69" t="s">
        <v>4561</v>
      </c>
      <c r="G433" s="69">
        <v>1989</v>
      </c>
      <c r="H433" s="70">
        <v>11</v>
      </c>
      <c r="I433" s="71">
        <v>209</v>
      </c>
      <c r="J433" s="71">
        <v>19</v>
      </c>
      <c r="K433" s="71">
        <v>8.3000000000000007</v>
      </c>
      <c r="L433" s="71">
        <v>2.2999999999999998</v>
      </c>
      <c r="M433" s="70">
        <v>2</v>
      </c>
      <c r="N433" s="71">
        <v>64</v>
      </c>
      <c r="O433" s="60">
        <v>0</v>
      </c>
      <c r="P433" s="70">
        <v>9</v>
      </c>
      <c r="Q433" s="71">
        <v>9</v>
      </c>
      <c r="R433" s="71">
        <v>14</v>
      </c>
      <c r="S433" s="70">
        <v>1.18</v>
      </c>
      <c r="T433" s="71">
        <v>1</v>
      </c>
      <c r="U433" s="71">
        <v>6</v>
      </c>
      <c r="V433" s="77">
        <v>-5</v>
      </c>
      <c r="W433" s="77">
        <v>-2.15</v>
      </c>
      <c r="X433" s="77">
        <v>-1.72</v>
      </c>
      <c r="Y433" s="70">
        <v>1.4</v>
      </c>
      <c r="Z433" s="71">
        <v>5.9</v>
      </c>
      <c r="AA433" s="77">
        <v>-4.5</v>
      </c>
      <c r="AB433" s="77">
        <v>-1.92</v>
      </c>
      <c r="AC433" s="77">
        <v>-1.83</v>
      </c>
      <c r="AD433" s="63" t="s">
        <v>25</v>
      </c>
    </row>
    <row r="434" spans="1:30" ht="17.25" thickBot="1">
      <c r="A434" s="72">
        <v>393</v>
      </c>
      <c r="B434" s="57" t="s">
        <v>2644</v>
      </c>
      <c r="C434" s="58" t="s">
        <v>1817</v>
      </c>
      <c r="D434" s="69" t="s">
        <v>1818</v>
      </c>
      <c r="E434" s="58" t="s">
        <v>81</v>
      </c>
      <c r="F434" s="69" t="s">
        <v>4585</v>
      </c>
      <c r="G434" s="69">
        <v>2002</v>
      </c>
      <c r="H434" s="70">
        <v>12</v>
      </c>
      <c r="I434" s="71">
        <v>209</v>
      </c>
      <c r="J434" s="71">
        <v>17</v>
      </c>
      <c r="K434" s="71">
        <v>8.6</v>
      </c>
      <c r="L434" s="71">
        <v>2.2999999999999998</v>
      </c>
      <c r="M434" s="70">
        <v>1</v>
      </c>
      <c r="N434" s="71">
        <v>57</v>
      </c>
      <c r="O434" s="60">
        <v>0</v>
      </c>
      <c r="P434" s="70">
        <v>11</v>
      </c>
      <c r="Q434" s="71">
        <v>14</v>
      </c>
      <c r="R434" s="71">
        <v>8</v>
      </c>
      <c r="S434" s="70">
        <v>1.67</v>
      </c>
      <c r="T434" s="71">
        <v>2</v>
      </c>
      <c r="U434" s="71">
        <v>5</v>
      </c>
      <c r="V434" s="77">
        <v>-3</v>
      </c>
      <c r="W434" s="77">
        <v>-1.29</v>
      </c>
      <c r="X434" s="77">
        <v>-1.49</v>
      </c>
      <c r="Y434" s="70">
        <v>4.5</v>
      </c>
      <c r="Z434" s="71">
        <v>5.2</v>
      </c>
      <c r="AA434" s="77">
        <v>-0.6</v>
      </c>
      <c r="AB434" s="77">
        <v>-0.28000000000000003</v>
      </c>
      <c r="AC434" s="77">
        <v>-0.7</v>
      </c>
      <c r="AD434" s="63" t="s">
        <v>25</v>
      </c>
    </row>
    <row r="435" spans="1:30" ht="17.25" thickBot="1">
      <c r="A435" s="72">
        <v>504</v>
      </c>
      <c r="B435" s="57" t="s">
        <v>374</v>
      </c>
      <c r="C435" s="58" t="s">
        <v>1835</v>
      </c>
      <c r="D435" s="69" t="s">
        <v>111</v>
      </c>
      <c r="E435" s="58" t="s">
        <v>65</v>
      </c>
      <c r="F435" s="69" t="s">
        <v>4656</v>
      </c>
      <c r="G435" s="69">
        <v>1992</v>
      </c>
      <c r="H435" s="70">
        <v>3</v>
      </c>
      <c r="I435" s="71">
        <v>208</v>
      </c>
      <c r="J435" s="71">
        <v>69</v>
      </c>
      <c r="K435" s="71">
        <v>8.3000000000000007</v>
      </c>
      <c r="L435" s="71">
        <v>2.2999999999999998</v>
      </c>
      <c r="M435" s="70">
        <v>1</v>
      </c>
      <c r="N435" s="71">
        <v>90</v>
      </c>
      <c r="O435" s="71">
        <v>1</v>
      </c>
      <c r="P435" s="70">
        <v>2</v>
      </c>
      <c r="Q435" s="71">
        <v>59</v>
      </c>
      <c r="R435" s="71">
        <v>25</v>
      </c>
      <c r="S435" s="70">
        <v>2.33</v>
      </c>
      <c r="T435" s="71">
        <v>5</v>
      </c>
      <c r="U435" s="71">
        <v>3</v>
      </c>
      <c r="V435" s="78">
        <v>2</v>
      </c>
      <c r="W435" s="78">
        <v>0.87</v>
      </c>
      <c r="X435" s="77">
        <v>-0.42</v>
      </c>
      <c r="Y435" s="70">
        <v>4.0999999999999996</v>
      </c>
      <c r="Z435" s="71">
        <v>3.4</v>
      </c>
      <c r="AA435" s="78">
        <v>0.7</v>
      </c>
      <c r="AB435" s="78">
        <v>0.32</v>
      </c>
      <c r="AC435" s="77">
        <v>-0.78</v>
      </c>
      <c r="AD435" s="63" t="s">
        <v>25</v>
      </c>
    </row>
    <row r="436" spans="1:30" ht="17.25" thickBot="1">
      <c r="A436" s="72">
        <v>178</v>
      </c>
      <c r="B436" s="57" t="s">
        <v>3139</v>
      </c>
      <c r="C436" s="58" t="s">
        <v>1811</v>
      </c>
      <c r="D436" s="69" t="s">
        <v>104</v>
      </c>
      <c r="E436" s="58" t="s">
        <v>71</v>
      </c>
      <c r="F436" s="69" t="s">
        <v>4437</v>
      </c>
      <c r="G436" s="69">
        <v>1994</v>
      </c>
      <c r="H436" s="70">
        <v>4</v>
      </c>
      <c r="I436" s="71">
        <v>201</v>
      </c>
      <c r="J436" s="71">
        <v>50</v>
      </c>
      <c r="K436" s="71">
        <v>8.3000000000000007</v>
      </c>
      <c r="L436" s="71">
        <v>2.2000000000000002</v>
      </c>
      <c r="M436" s="70">
        <v>1</v>
      </c>
      <c r="N436" s="71">
        <v>90</v>
      </c>
      <c r="O436" s="71">
        <v>1</v>
      </c>
      <c r="P436" s="70">
        <v>3</v>
      </c>
      <c r="Q436" s="71">
        <v>37</v>
      </c>
      <c r="R436" s="71">
        <v>8</v>
      </c>
      <c r="S436" s="70">
        <v>1.5</v>
      </c>
      <c r="T436" s="71">
        <v>1</v>
      </c>
      <c r="U436" s="71">
        <v>8</v>
      </c>
      <c r="V436" s="77">
        <v>-7</v>
      </c>
      <c r="W436" s="77">
        <v>-3.13</v>
      </c>
      <c r="X436" s="77">
        <v>-4.22</v>
      </c>
      <c r="Y436" s="70">
        <v>2.6</v>
      </c>
      <c r="Z436" s="71">
        <v>6.9</v>
      </c>
      <c r="AA436" s="77">
        <v>-4.3</v>
      </c>
      <c r="AB436" s="77">
        <v>-1.94</v>
      </c>
      <c r="AC436" s="77">
        <v>-2.2400000000000002</v>
      </c>
      <c r="AD436" s="63" t="s">
        <v>25</v>
      </c>
    </row>
    <row r="437" spans="1:30" ht="17.25" thickBot="1">
      <c r="A437" s="72">
        <v>126</v>
      </c>
      <c r="B437" s="57" t="s">
        <v>4003</v>
      </c>
      <c r="C437" s="58" t="s">
        <v>1811</v>
      </c>
      <c r="D437" s="69" t="s">
        <v>104</v>
      </c>
      <c r="E437" s="58" t="s">
        <v>81</v>
      </c>
      <c r="F437" s="69" t="s">
        <v>4398</v>
      </c>
      <c r="G437" s="69">
        <v>1999</v>
      </c>
      <c r="H437" s="70">
        <v>3</v>
      </c>
      <c r="I437" s="71">
        <v>200</v>
      </c>
      <c r="J437" s="71">
        <v>67</v>
      </c>
      <c r="K437" s="71">
        <v>8.1999999999999993</v>
      </c>
      <c r="L437" s="71">
        <v>2.2000000000000002</v>
      </c>
      <c r="M437" s="70">
        <v>2</v>
      </c>
      <c r="N437" s="71">
        <v>90</v>
      </c>
      <c r="O437" s="71">
        <v>2</v>
      </c>
      <c r="P437" s="70">
        <v>1</v>
      </c>
      <c r="Q437" s="71">
        <v>20</v>
      </c>
      <c r="R437" s="71">
        <v>1</v>
      </c>
      <c r="S437" s="70">
        <v>1.67</v>
      </c>
      <c r="T437" s="71">
        <v>5</v>
      </c>
      <c r="U437" s="71">
        <v>5</v>
      </c>
      <c r="V437" s="60">
        <v>0</v>
      </c>
      <c r="W437" s="60">
        <v>0</v>
      </c>
      <c r="X437" s="77">
        <v>-0.08</v>
      </c>
      <c r="Y437" s="70">
        <v>3.4</v>
      </c>
      <c r="Z437" s="71">
        <v>3.3</v>
      </c>
      <c r="AA437" s="78">
        <v>0.2</v>
      </c>
      <c r="AB437" s="78">
        <v>7.0000000000000007E-2</v>
      </c>
      <c r="AC437" s="77">
        <v>-0.32</v>
      </c>
      <c r="AD437" s="63" t="s">
        <v>25</v>
      </c>
    </row>
    <row r="438" spans="1:30" ht="17.25" thickBot="1">
      <c r="A438" s="72">
        <v>253</v>
      </c>
      <c r="B438" s="57" t="s">
        <v>367</v>
      </c>
      <c r="C438" s="58" t="s">
        <v>1840</v>
      </c>
      <c r="D438" s="69" t="s">
        <v>1809</v>
      </c>
      <c r="E438" s="58" t="s">
        <v>96</v>
      </c>
      <c r="F438" s="69" t="s">
        <v>4497</v>
      </c>
      <c r="G438" s="69">
        <v>1993</v>
      </c>
      <c r="H438" s="70">
        <v>5</v>
      </c>
      <c r="I438" s="71">
        <v>200</v>
      </c>
      <c r="J438" s="71">
        <v>40</v>
      </c>
      <c r="K438" s="71">
        <v>7.9</v>
      </c>
      <c r="L438" s="71">
        <v>2.2000000000000002</v>
      </c>
      <c r="M438" s="70">
        <v>1</v>
      </c>
      <c r="N438" s="71">
        <v>64</v>
      </c>
      <c r="O438" s="60">
        <v>0</v>
      </c>
      <c r="P438" s="70">
        <v>4</v>
      </c>
      <c r="Q438" s="71">
        <v>34</v>
      </c>
      <c r="R438" s="71">
        <v>2</v>
      </c>
      <c r="S438" s="59">
        <v>0</v>
      </c>
      <c r="T438" s="71">
        <v>2</v>
      </c>
      <c r="U438" s="71">
        <v>4</v>
      </c>
      <c r="V438" s="77">
        <v>-2</v>
      </c>
      <c r="W438" s="77">
        <v>-0.9</v>
      </c>
      <c r="X438" s="77">
        <v>-0.59</v>
      </c>
      <c r="Y438" s="70">
        <v>2.8</v>
      </c>
      <c r="Z438" s="71">
        <v>3.8</v>
      </c>
      <c r="AA438" s="77">
        <v>-1</v>
      </c>
      <c r="AB438" s="77">
        <v>-0.47</v>
      </c>
      <c r="AC438" s="77">
        <v>-0.61</v>
      </c>
      <c r="AD438" s="63" t="s">
        <v>25</v>
      </c>
    </row>
    <row r="439" spans="1:30" ht="17.25" thickBot="1">
      <c r="A439" s="72">
        <v>618</v>
      </c>
      <c r="B439" s="57" t="s">
        <v>327</v>
      </c>
      <c r="C439" s="58" t="s">
        <v>1863</v>
      </c>
      <c r="D439" s="69" t="s">
        <v>102</v>
      </c>
      <c r="E439" s="58" t="s">
        <v>71</v>
      </c>
      <c r="F439" s="69" t="s">
        <v>4726</v>
      </c>
      <c r="G439" s="69">
        <v>1999</v>
      </c>
      <c r="H439" s="70">
        <v>5</v>
      </c>
      <c r="I439" s="71">
        <v>199</v>
      </c>
      <c r="J439" s="71">
        <v>40</v>
      </c>
      <c r="K439" s="71">
        <v>8.1999999999999993</v>
      </c>
      <c r="L439" s="71">
        <v>2.2000000000000002</v>
      </c>
      <c r="M439" s="70">
        <v>2</v>
      </c>
      <c r="N439" s="71">
        <v>73</v>
      </c>
      <c r="O439" s="60">
        <v>0</v>
      </c>
      <c r="P439" s="70">
        <v>3</v>
      </c>
      <c r="Q439" s="71">
        <v>18</v>
      </c>
      <c r="R439" s="71">
        <v>2</v>
      </c>
      <c r="S439" s="70">
        <v>2.6</v>
      </c>
      <c r="T439" s="71">
        <v>6</v>
      </c>
      <c r="U439" s="71">
        <v>2</v>
      </c>
      <c r="V439" s="78">
        <v>4</v>
      </c>
      <c r="W439" s="78">
        <v>1.81</v>
      </c>
      <c r="X439" s="78">
        <v>1.1599999999999999</v>
      </c>
      <c r="Y439" s="70">
        <v>4.7</v>
      </c>
      <c r="Z439" s="71">
        <v>1.8</v>
      </c>
      <c r="AA439" s="78">
        <v>2.9</v>
      </c>
      <c r="AB439" s="78">
        <v>1.31</v>
      </c>
      <c r="AC439" s="78">
        <v>1.3</v>
      </c>
      <c r="AD439" s="63" t="s">
        <v>25</v>
      </c>
    </row>
    <row r="440" spans="1:30" ht="17.25" thickBot="1">
      <c r="A440" s="72">
        <v>248</v>
      </c>
      <c r="B440" s="57" t="s">
        <v>3227</v>
      </c>
      <c r="C440" s="58" t="s">
        <v>1819</v>
      </c>
      <c r="D440" s="69" t="s">
        <v>1818</v>
      </c>
      <c r="E440" s="58" t="s">
        <v>71</v>
      </c>
      <c r="F440" s="69" t="s">
        <v>4493</v>
      </c>
      <c r="G440" s="69">
        <v>2001</v>
      </c>
      <c r="H440" s="70">
        <v>10</v>
      </c>
      <c r="I440" s="71">
        <v>196</v>
      </c>
      <c r="J440" s="71">
        <v>20</v>
      </c>
      <c r="K440" s="71">
        <v>8.1</v>
      </c>
      <c r="L440" s="71">
        <v>2.2000000000000002</v>
      </c>
      <c r="M440" s="70">
        <v>2</v>
      </c>
      <c r="N440" s="71">
        <v>58</v>
      </c>
      <c r="O440" s="60">
        <v>0</v>
      </c>
      <c r="P440" s="70">
        <v>8</v>
      </c>
      <c r="Q440" s="71">
        <v>10</v>
      </c>
      <c r="R440" s="71">
        <v>7</v>
      </c>
      <c r="S440" s="70">
        <v>1.2</v>
      </c>
      <c r="T440" s="71">
        <v>4</v>
      </c>
      <c r="U440" s="71">
        <v>11</v>
      </c>
      <c r="V440" s="77">
        <v>-7</v>
      </c>
      <c r="W440" s="77">
        <v>-3.21</v>
      </c>
      <c r="X440" s="77">
        <v>-4.3</v>
      </c>
      <c r="Y440" s="70">
        <v>4.7</v>
      </c>
      <c r="Z440" s="71">
        <v>7.2</v>
      </c>
      <c r="AA440" s="77">
        <v>-2.5</v>
      </c>
      <c r="AB440" s="77">
        <v>-1.1399999999999999</v>
      </c>
      <c r="AC440" s="77">
        <v>-1.37</v>
      </c>
      <c r="AD440" s="63" t="s">
        <v>25</v>
      </c>
    </row>
    <row r="441" spans="1:30" ht="17.25" thickBot="1">
      <c r="A441" s="72">
        <v>467</v>
      </c>
      <c r="B441" s="57" t="s">
        <v>272</v>
      </c>
      <c r="C441" s="58" t="s">
        <v>1811</v>
      </c>
      <c r="D441" s="69" t="s">
        <v>1818</v>
      </c>
      <c r="E441" s="58" t="s">
        <v>63</v>
      </c>
      <c r="F441" s="69" t="s">
        <v>4193</v>
      </c>
      <c r="G441" s="69">
        <v>1999</v>
      </c>
      <c r="H441" s="70">
        <v>14</v>
      </c>
      <c r="I441" s="71">
        <v>194</v>
      </c>
      <c r="J441" s="71">
        <v>14</v>
      </c>
      <c r="K441" s="71">
        <v>7.7</v>
      </c>
      <c r="L441" s="71">
        <v>2.2000000000000002</v>
      </c>
      <c r="M441" s="59">
        <v>0</v>
      </c>
      <c r="N441" s="60"/>
      <c r="O441" s="60">
        <v>0</v>
      </c>
      <c r="P441" s="70">
        <v>14</v>
      </c>
      <c r="Q441" s="71">
        <v>14</v>
      </c>
      <c r="R441" s="71">
        <v>14</v>
      </c>
      <c r="S441" s="70">
        <v>2.21</v>
      </c>
      <c r="T441" s="71">
        <v>8</v>
      </c>
      <c r="U441" s="71">
        <v>1</v>
      </c>
      <c r="V441" s="78">
        <v>7</v>
      </c>
      <c r="W441" s="78">
        <v>3.25</v>
      </c>
      <c r="X441" s="78">
        <v>1.74</v>
      </c>
      <c r="Y441" s="70">
        <v>6.4</v>
      </c>
      <c r="Z441" s="71">
        <v>2.1</v>
      </c>
      <c r="AA441" s="78">
        <v>4.3</v>
      </c>
      <c r="AB441" s="78">
        <v>1.99</v>
      </c>
      <c r="AC441" s="78">
        <v>0.71</v>
      </c>
      <c r="AD441" s="63" t="s">
        <v>25</v>
      </c>
    </row>
    <row r="442" spans="1:30" ht="17.25" thickBot="1">
      <c r="A442" s="72">
        <v>299</v>
      </c>
      <c r="B442" s="57" t="s">
        <v>3960</v>
      </c>
      <c r="C442" s="58" t="s">
        <v>1811</v>
      </c>
      <c r="D442" s="69" t="s">
        <v>104</v>
      </c>
      <c r="E442" s="58" t="s">
        <v>2343</v>
      </c>
      <c r="F442" s="69" t="s">
        <v>4523</v>
      </c>
      <c r="G442" s="69">
        <v>1996</v>
      </c>
      <c r="H442" s="70">
        <v>3</v>
      </c>
      <c r="I442" s="71">
        <v>192</v>
      </c>
      <c r="J442" s="71">
        <v>64</v>
      </c>
      <c r="K442" s="71">
        <v>7.6</v>
      </c>
      <c r="L442" s="71">
        <v>2.1</v>
      </c>
      <c r="M442" s="70">
        <v>3</v>
      </c>
      <c r="N442" s="71">
        <v>64</v>
      </c>
      <c r="O442" s="71">
        <v>2</v>
      </c>
      <c r="P442" s="59">
        <v>0</v>
      </c>
      <c r="Q442" s="60"/>
      <c r="R442" s="60">
        <v>0</v>
      </c>
      <c r="S442" s="70">
        <v>1</v>
      </c>
      <c r="T442" s="71">
        <v>3</v>
      </c>
      <c r="U442" s="71">
        <v>6</v>
      </c>
      <c r="V442" s="77">
        <v>-3</v>
      </c>
      <c r="W442" s="77">
        <v>-1.41</v>
      </c>
      <c r="X442" s="78">
        <v>0.41</v>
      </c>
      <c r="Y442" s="70">
        <v>3.1</v>
      </c>
      <c r="Z442" s="71">
        <v>4.3</v>
      </c>
      <c r="AA442" s="77">
        <v>-1.2</v>
      </c>
      <c r="AB442" s="77">
        <v>-0.56000000000000005</v>
      </c>
      <c r="AC442" s="78">
        <v>0.63</v>
      </c>
      <c r="AD442" s="63" t="s">
        <v>25</v>
      </c>
    </row>
    <row r="443" spans="1:30" ht="17.25" thickBot="1">
      <c r="A443" s="72">
        <v>199</v>
      </c>
      <c r="B443" s="57" t="s">
        <v>2766</v>
      </c>
      <c r="C443" s="58" t="s">
        <v>1845</v>
      </c>
      <c r="D443" s="69" t="s">
        <v>1818</v>
      </c>
      <c r="E443" s="58" t="s">
        <v>83</v>
      </c>
      <c r="F443" s="69" t="s">
        <v>4455</v>
      </c>
      <c r="G443" s="69">
        <v>2003</v>
      </c>
      <c r="H443" s="70">
        <v>14</v>
      </c>
      <c r="I443" s="71">
        <v>185</v>
      </c>
      <c r="J443" s="71">
        <v>13</v>
      </c>
      <c r="K443" s="71">
        <v>7.3</v>
      </c>
      <c r="L443" s="71">
        <v>2.1</v>
      </c>
      <c r="M443" s="59">
        <v>0</v>
      </c>
      <c r="N443" s="60"/>
      <c r="O443" s="60">
        <v>0</v>
      </c>
      <c r="P443" s="70">
        <v>14</v>
      </c>
      <c r="Q443" s="71">
        <v>13</v>
      </c>
      <c r="R443" s="71">
        <v>4</v>
      </c>
      <c r="S443" s="70">
        <v>2.14</v>
      </c>
      <c r="T443" s="71">
        <v>11</v>
      </c>
      <c r="U443" s="71">
        <v>1</v>
      </c>
      <c r="V443" s="78">
        <v>10</v>
      </c>
      <c r="W443" s="78">
        <v>4.8600000000000003</v>
      </c>
      <c r="X443" s="78">
        <v>4.5599999999999996</v>
      </c>
      <c r="Y443" s="70">
        <v>5.5</v>
      </c>
      <c r="Z443" s="71">
        <v>2.2000000000000002</v>
      </c>
      <c r="AA443" s="78">
        <v>3.3</v>
      </c>
      <c r="AB443" s="78">
        <v>1.59</v>
      </c>
      <c r="AC443" s="78">
        <v>1.28</v>
      </c>
      <c r="AD443" s="63" t="s">
        <v>25</v>
      </c>
    </row>
    <row r="444" spans="1:30" ht="17.25" thickBot="1">
      <c r="A444" s="72">
        <v>85</v>
      </c>
      <c r="B444" s="57" t="s">
        <v>2779</v>
      </c>
      <c r="C444" s="58" t="s">
        <v>1815</v>
      </c>
      <c r="D444" s="69" t="s">
        <v>1818</v>
      </c>
      <c r="E444" s="58" t="s">
        <v>65</v>
      </c>
      <c r="F444" s="69" t="s">
        <v>4369</v>
      </c>
      <c r="G444" s="69">
        <v>2003</v>
      </c>
      <c r="H444" s="70">
        <v>9</v>
      </c>
      <c r="I444" s="71">
        <v>180</v>
      </c>
      <c r="J444" s="71">
        <v>20</v>
      </c>
      <c r="K444" s="71">
        <v>7.1</v>
      </c>
      <c r="L444" s="71">
        <v>2</v>
      </c>
      <c r="M444" s="70">
        <v>1</v>
      </c>
      <c r="N444" s="71">
        <v>60</v>
      </c>
      <c r="O444" s="60">
        <v>0</v>
      </c>
      <c r="P444" s="70">
        <v>8</v>
      </c>
      <c r="Q444" s="71">
        <v>15</v>
      </c>
      <c r="R444" s="71">
        <v>17</v>
      </c>
      <c r="S444" s="70">
        <v>2.33</v>
      </c>
      <c r="T444" s="71">
        <v>5</v>
      </c>
      <c r="U444" s="71">
        <v>2</v>
      </c>
      <c r="V444" s="78">
        <v>3</v>
      </c>
      <c r="W444" s="78">
        <v>1.5</v>
      </c>
      <c r="X444" s="78">
        <v>0.27</v>
      </c>
      <c r="Y444" s="70">
        <v>5.0999999999999996</v>
      </c>
      <c r="Z444" s="71">
        <v>1.7</v>
      </c>
      <c r="AA444" s="78">
        <v>3.4</v>
      </c>
      <c r="AB444" s="78">
        <v>1.68</v>
      </c>
      <c r="AC444" s="78">
        <v>0.69</v>
      </c>
      <c r="AD444" s="63" t="s">
        <v>25</v>
      </c>
    </row>
    <row r="445" spans="1:30" ht="17.25" thickBot="1">
      <c r="A445" s="72">
        <v>541</v>
      </c>
      <c r="B445" s="57" t="s">
        <v>2692</v>
      </c>
      <c r="C445" s="58" t="s">
        <v>2693</v>
      </c>
      <c r="D445" s="69" t="s">
        <v>111</v>
      </c>
      <c r="E445" s="58" t="s">
        <v>95</v>
      </c>
      <c r="F445" s="69" t="s">
        <v>4676</v>
      </c>
      <c r="G445" s="69">
        <v>1997</v>
      </c>
      <c r="H445" s="70">
        <v>2</v>
      </c>
      <c r="I445" s="71">
        <v>180</v>
      </c>
      <c r="J445" s="71">
        <v>90</v>
      </c>
      <c r="K445" s="71">
        <v>7.1</v>
      </c>
      <c r="L445" s="71">
        <v>2</v>
      </c>
      <c r="M445" s="70">
        <v>2</v>
      </c>
      <c r="N445" s="71">
        <v>90</v>
      </c>
      <c r="O445" s="71">
        <v>2</v>
      </c>
      <c r="P445" s="59">
        <v>0</v>
      </c>
      <c r="Q445" s="60"/>
      <c r="R445" s="71">
        <v>11</v>
      </c>
      <c r="S445" s="70">
        <v>1.5</v>
      </c>
      <c r="T445" s="71">
        <v>3</v>
      </c>
      <c r="U445" s="71">
        <v>7</v>
      </c>
      <c r="V445" s="77">
        <v>-4</v>
      </c>
      <c r="W445" s="77">
        <v>-2</v>
      </c>
      <c r="X445" s="77">
        <v>-1.73</v>
      </c>
      <c r="Y445" s="70">
        <v>2</v>
      </c>
      <c r="Z445" s="71">
        <v>2.8</v>
      </c>
      <c r="AA445" s="77">
        <v>-0.8</v>
      </c>
      <c r="AB445" s="77">
        <v>-0.39</v>
      </c>
      <c r="AC445" s="77">
        <v>-0.33</v>
      </c>
      <c r="AD445" s="63" t="s">
        <v>25</v>
      </c>
    </row>
    <row r="446" spans="1:30" ht="17.25" thickBot="1">
      <c r="A446" s="72">
        <v>476</v>
      </c>
      <c r="B446" s="57" t="s">
        <v>277</v>
      </c>
      <c r="C446" s="58" t="s">
        <v>1840</v>
      </c>
      <c r="D446" s="69" t="s">
        <v>103</v>
      </c>
      <c r="E446" s="58" t="s">
        <v>93</v>
      </c>
      <c r="F446" s="69" t="s">
        <v>4637</v>
      </c>
      <c r="G446" s="69">
        <v>1998</v>
      </c>
      <c r="H446" s="70">
        <v>2</v>
      </c>
      <c r="I446" s="71">
        <v>179</v>
      </c>
      <c r="J446" s="71">
        <v>90</v>
      </c>
      <c r="K446" s="71">
        <v>7.1</v>
      </c>
      <c r="L446" s="71">
        <v>2</v>
      </c>
      <c r="M446" s="70">
        <v>2</v>
      </c>
      <c r="N446" s="71">
        <v>90</v>
      </c>
      <c r="O446" s="71">
        <v>1</v>
      </c>
      <c r="P446" s="59">
        <v>0</v>
      </c>
      <c r="Q446" s="60"/>
      <c r="R446" s="60">
        <v>0</v>
      </c>
      <c r="S446" s="59">
        <v>0</v>
      </c>
      <c r="T446" s="71">
        <v>1</v>
      </c>
      <c r="U446" s="71">
        <v>5</v>
      </c>
      <c r="V446" s="77">
        <v>-4</v>
      </c>
      <c r="W446" s="77">
        <v>-2.0099999999999998</v>
      </c>
      <c r="X446" s="77">
        <v>-2.09</v>
      </c>
      <c r="Y446" s="70">
        <v>4.3</v>
      </c>
      <c r="Z446" s="71">
        <v>4.4000000000000004</v>
      </c>
      <c r="AA446" s="77">
        <v>-0.1</v>
      </c>
      <c r="AB446" s="77">
        <v>-0.06</v>
      </c>
      <c r="AC446" s="78">
        <v>0.33</v>
      </c>
      <c r="AD446" s="63" t="s">
        <v>25</v>
      </c>
    </row>
    <row r="447" spans="1:30" ht="17.25" thickBot="1">
      <c r="A447" s="72">
        <v>561</v>
      </c>
      <c r="B447" s="57" t="s">
        <v>301</v>
      </c>
      <c r="C447" s="58" t="s">
        <v>1817</v>
      </c>
      <c r="D447" s="69" t="s">
        <v>1809</v>
      </c>
      <c r="E447" s="58" t="s">
        <v>85</v>
      </c>
      <c r="F447" s="69" t="s">
        <v>4687</v>
      </c>
      <c r="G447" s="69">
        <v>1996</v>
      </c>
      <c r="H447" s="70">
        <v>4</v>
      </c>
      <c r="I447" s="71">
        <v>176</v>
      </c>
      <c r="J447" s="71">
        <v>44</v>
      </c>
      <c r="K447" s="71">
        <v>7</v>
      </c>
      <c r="L447" s="71">
        <v>2</v>
      </c>
      <c r="M447" s="70">
        <v>2</v>
      </c>
      <c r="N447" s="71">
        <v>77</v>
      </c>
      <c r="O447" s="60">
        <v>0</v>
      </c>
      <c r="P447" s="70">
        <v>2</v>
      </c>
      <c r="Q447" s="71">
        <v>11</v>
      </c>
      <c r="R447" s="71">
        <v>19</v>
      </c>
      <c r="S447" s="70">
        <v>1.5</v>
      </c>
      <c r="T447" s="71">
        <v>1</v>
      </c>
      <c r="U447" s="71">
        <v>2</v>
      </c>
      <c r="V447" s="77">
        <v>-1</v>
      </c>
      <c r="W447" s="77">
        <v>-0.51</v>
      </c>
      <c r="X447" s="78">
        <v>0.03</v>
      </c>
      <c r="Y447" s="70">
        <v>2</v>
      </c>
      <c r="Z447" s="71">
        <v>2.8</v>
      </c>
      <c r="AA447" s="77">
        <v>-0.8</v>
      </c>
      <c r="AB447" s="77">
        <v>-0.41</v>
      </c>
      <c r="AC447" s="77">
        <v>-0.17</v>
      </c>
      <c r="AD447" s="63" t="s">
        <v>25</v>
      </c>
    </row>
    <row r="448" spans="1:30" ht="17.25" thickBot="1">
      <c r="A448" s="72">
        <v>236</v>
      </c>
      <c r="B448" s="57" t="s">
        <v>3032</v>
      </c>
      <c r="C448" s="58" t="s">
        <v>1831</v>
      </c>
      <c r="D448" s="69" t="s">
        <v>102</v>
      </c>
      <c r="E448" s="58" t="s">
        <v>93</v>
      </c>
      <c r="F448" s="69" t="s">
        <v>4485</v>
      </c>
      <c r="G448" s="69">
        <v>2005</v>
      </c>
      <c r="H448" s="70">
        <v>4</v>
      </c>
      <c r="I448" s="71">
        <v>175</v>
      </c>
      <c r="J448" s="71">
        <v>44</v>
      </c>
      <c r="K448" s="71">
        <v>6.9</v>
      </c>
      <c r="L448" s="71">
        <v>1.9</v>
      </c>
      <c r="M448" s="70">
        <v>1</v>
      </c>
      <c r="N448" s="71">
        <v>76</v>
      </c>
      <c r="O448" s="60">
        <v>0</v>
      </c>
      <c r="P448" s="70">
        <v>3</v>
      </c>
      <c r="Q448" s="71">
        <v>33</v>
      </c>
      <c r="R448" s="71">
        <v>6</v>
      </c>
      <c r="S448" s="70">
        <v>0.75</v>
      </c>
      <c r="T448" s="71">
        <v>4</v>
      </c>
      <c r="U448" s="71">
        <v>3</v>
      </c>
      <c r="V448" s="78">
        <v>1</v>
      </c>
      <c r="W448" s="78">
        <v>0.51</v>
      </c>
      <c r="X448" s="78">
        <v>0.63</v>
      </c>
      <c r="Y448" s="70">
        <v>2.6</v>
      </c>
      <c r="Z448" s="71">
        <v>3.3</v>
      </c>
      <c r="AA448" s="77">
        <v>-0.7</v>
      </c>
      <c r="AB448" s="77">
        <v>-0.36</v>
      </c>
      <c r="AC448" s="78">
        <v>0.01</v>
      </c>
      <c r="AD448" s="63" t="s">
        <v>25</v>
      </c>
    </row>
    <row r="449" spans="1:30" ht="17.25" thickBot="1">
      <c r="A449" s="72">
        <v>521</v>
      </c>
      <c r="B449" s="57" t="s">
        <v>375</v>
      </c>
      <c r="C449" s="58" t="s">
        <v>1836</v>
      </c>
      <c r="D449" s="69" t="s">
        <v>1818</v>
      </c>
      <c r="E449" s="58" t="s">
        <v>69</v>
      </c>
      <c r="F449" s="69" t="s">
        <v>4666</v>
      </c>
      <c r="G449" s="69">
        <v>2001</v>
      </c>
      <c r="H449" s="70">
        <v>9</v>
      </c>
      <c r="I449" s="71">
        <v>172</v>
      </c>
      <c r="J449" s="71">
        <v>19</v>
      </c>
      <c r="K449" s="71">
        <v>6.8</v>
      </c>
      <c r="L449" s="71">
        <v>1.9</v>
      </c>
      <c r="M449" s="70">
        <v>1</v>
      </c>
      <c r="N449" s="71">
        <v>60</v>
      </c>
      <c r="O449" s="60">
        <v>0</v>
      </c>
      <c r="P449" s="70">
        <v>8</v>
      </c>
      <c r="Q449" s="71">
        <v>14</v>
      </c>
      <c r="R449" s="71">
        <v>11</v>
      </c>
      <c r="S449" s="70">
        <v>1.1100000000000001</v>
      </c>
      <c r="T449" s="71">
        <v>2</v>
      </c>
      <c r="U449" s="71">
        <v>2</v>
      </c>
      <c r="V449" s="60">
        <v>0</v>
      </c>
      <c r="W449" s="60">
        <v>0</v>
      </c>
      <c r="X449" s="60">
        <v>0</v>
      </c>
      <c r="Y449" s="70">
        <v>3.2</v>
      </c>
      <c r="Z449" s="71">
        <v>3.7</v>
      </c>
      <c r="AA449" s="77">
        <v>-0.5</v>
      </c>
      <c r="AB449" s="77">
        <v>-0.27</v>
      </c>
      <c r="AC449" s="77">
        <v>-0.13</v>
      </c>
      <c r="AD449" s="63" t="s">
        <v>25</v>
      </c>
    </row>
    <row r="450" spans="1:30" ht="17.25" thickBot="1">
      <c r="A450" s="72">
        <v>136</v>
      </c>
      <c r="B450" s="57" t="s">
        <v>144</v>
      </c>
      <c r="C450" s="58" t="s">
        <v>1811</v>
      </c>
      <c r="D450" s="69" t="s">
        <v>1809</v>
      </c>
      <c r="E450" s="58" t="s">
        <v>81</v>
      </c>
      <c r="F450" s="69" t="s">
        <v>4198</v>
      </c>
      <c r="G450" s="69">
        <v>2003</v>
      </c>
      <c r="H450" s="70">
        <v>6</v>
      </c>
      <c r="I450" s="71">
        <v>171</v>
      </c>
      <c r="J450" s="71">
        <v>29</v>
      </c>
      <c r="K450" s="71">
        <v>7</v>
      </c>
      <c r="L450" s="71">
        <v>1.9</v>
      </c>
      <c r="M450" s="70">
        <v>2</v>
      </c>
      <c r="N450" s="71">
        <v>63</v>
      </c>
      <c r="O450" s="60">
        <v>0</v>
      </c>
      <c r="P450" s="70">
        <v>4</v>
      </c>
      <c r="Q450" s="71">
        <v>12</v>
      </c>
      <c r="R450" s="71">
        <v>2</v>
      </c>
      <c r="S450" s="70">
        <v>1.17</v>
      </c>
      <c r="T450" s="71">
        <v>4</v>
      </c>
      <c r="U450" s="71">
        <v>4</v>
      </c>
      <c r="V450" s="60">
        <v>0</v>
      </c>
      <c r="W450" s="60">
        <v>0</v>
      </c>
      <c r="X450" s="77">
        <v>-0.08</v>
      </c>
      <c r="Y450" s="70">
        <v>4</v>
      </c>
      <c r="Z450" s="71">
        <v>3.8</v>
      </c>
      <c r="AA450" s="78">
        <v>0.2</v>
      </c>
      <c r="AB450" s="78">
        <v>0.11</v>
      </c>
      <c r="AC450" s="77">
        <v>-0.27</v>
      </c>
      <c r="AD450" s="63" t="s">
        <v>25</v>
      </c>
    </row>
    <row r="451" spans="1:30" ht="17.25" thickBot="1">
      <c r="A451" s="72">
        <v>340</v>
      </c>
      <c r="B451" s="57" t="s">
        <v>223</v>
      </c>
      <c r="C451" s="58" t="s">
        <v>1855</v>
      </c>
      <c r="D451" s="69" t="s">
        <v>102</v>
      </c>
      <c r="E451" s="58" t="s">
        <v>93</v>
      </c>
      <c r="F451" s="69" t="s">
        <v>4216</v>
      </c>
      <c r="G451" s="69">
        <v>1997</v>
      </c>
      <c r="H451" s="70">
        <v>11</v>
      </c>
      <c r="I451" s="71">
        <v>166</v>
      </c>
      <c r="J451" s="71">
        <v>15</v>
      </c>
      <c r="K451" s="71">
        <v>6.6</v>
      </c>
      <c r="L451" s="71">
        <v>1.8</v>
      </c>
      <c r="M451" s="70">
        <v>1</v>
      </c>
      <c r="N451" s="71">
        <v>60</v>
      </c>
      <c r="O451" s="60">
        <v>0</v>
      </c>
      <c r="P451" s="70">
        <v>10</v>
      </c>
      <c r="Q451" s="71">
        <v>11</v>
      </c>
      <c r="R451" s="71">
        <v>9</v>
      </c>
      <c r="S451" s="70">
        <v>1.0900000000000001</v>
      </c>
      <c r="T451" s="71">
        <v>6</v>
      </c>
      <c r="U451" s="71">
        <v>2</v>
      </c>
      <c r="V451" s="78">
        <v>4</v>
      </c>
      <c r="W451" s="78">
        <v>2.17</v>
      </c>
      <c r="X451" s="78">
        <v>2.4</v>
      </c>
      <c r="Y451" s="70">
        <v>5.5</v>
      </c>
      <c r="Z451" s="71">
        <v>2.7</v>
      </c>
      <c r="AA451" s="78">
        <v>2.8</v>
      </c>
      <c r="AB451" s="78">
        <v>1.5</v>
      </c>
      <c r="AC451" s="78">
        <v>2</v>
      </c>
      <c r="AD451" s="63" t="s">
        <v>25</v>
      </c>
    </row>
    <row r="452" spans="1:30" ht="17.25" thickBot="1">
      <c r="A452" s="72">
        <v>34</v>
      </c>
      <c r="B452" s="57" t="s">
        <v>116</v>
      </c>
      <c r="C452" s="58" t="s">
        <v>1811</v>
      </c>
      <c r="D452" s="69" t="s">
        <v>102</v>
      </c>
      <c r="E452" s="58" t="s">
        <v>95</v>
      </c>
      <c r="F452" s="69" t="s">
        <v>4218</v>
      </c>
      <c r="G452" s="69">
        <v>1999</v>
      </c>
      <c r="H452" s="70">
        <v>3</v>
      </c>
      <c r="I452" s="71">
        <v>152</v>
      </c>
      <c r="J452" s="71">
        <v>51</v>
      </c>
      <c r="K452" s="71">
        <v>6</v>
      </c>
      <c r="L452" s="71">
        <v>1.7</v>
      </c>
      <c r="M452" s="70">
        <v>2</v>
      </c>
      <c r="N452" s="71">
        <v>61</v>
      </c>
      <c r="O452" s="60">
        <v>0</v>
      </c>
      <c r="P452" s="70">
        <v>1</v>
      </c>
      <c r="Q452" s="71">
        <v>31</v>
      </c>
      <c r="R452" s="60">
        <v>0</v>
      </c>
      <c r="S452" s="70">
        <v>0.33</v>
      </c>
      <c r="T452" s="71">
        <v>1</v>
      </c>
      <c r="U452" s="71">
        <v>5</v>
      </c>
      <c r="V452" s="77">
        <v>-4</v>
      </c>
      <c r="W452" s="77">
        <v>-2.37</v>
      </c>
      <c r="X452" s="77">
        <v>-2.1</v>
      </c>
      <c r="Y452" s="70">
        <v>0.6</v>
      </c>
      <c r="Z452" s="71">
        <v>4.4000000000000004</v>
      </c>
      <c r="AA452" s="77">
        <v>-3.8</v>
      </c>
      <c r="AB452" s="77">
        <v>-2.27</v>
      </c>
      <c r="AC452" s="77">
        <v>-2.3199999999999998</v>
      </c>
      <c r="AD452" s="63" t="s">
        <v>25</v>
      </c>
    </row>
    <row r="453" spans="1:30" ht="17.25" thickBot="1">
      <c r="A453" s="72">
        <v>710</v>
      </c>
      <c r="B453" s="57" t="s">
        <v>2669</v>
      </c>
      <c r="C453" s="58" t="s">
        <v>1812</v>
      </c>
      <c r="D453" s="69" t="s">
        <v>1818</v>
      </c>
      <c r="E453" s="58" t="s">
        <v>2342</v>
      </c>
      <c r="F453" s="69" t="s">
        <v>4524</v>
      </c>
      <c r="G453" s="69">
        <v>2000</v>
      </c>
      <c r="H453" s="70">
        <v>6</v>
      </c>
      <c r="I453" s="71">
        <v>152</v>
      </c>
      <c r="J453" s="71">
        <v>25</v>
      </c>
      <c r="K453" s="71">
        <v>6</v>
      </c>
      <c r="L453" s="71">
        <v>1.7</v>
      </c>
      <c r="M453" s="70">
        <v>1</v>
      </c>
      <c r="N453" s="71">
        <v>67</v>
      </c>
      <c r="O453" s="60">
        <v>0</v>
      </c>
      <c r="P453" s="70">
        <v>5</v>
      </c>
      <c r="Q453" s="71">
        <v>17</v>
      </c>
      <c r="R453" s="71">
        <v>7</v>
      </c>
      <c r="S453" s="70">
        <v>0.17</v>
      </c>
      <c r="T453" s="71">
        <v>2</v>
      </c>
      <c r="U453" s="71">
        <v>4</v>
      </c>
      <c r="V453" s="77">
        <v>-2</v>
      </c>
      <c r="W453" s="77">
        <v>-1.18</v>
      </c>
      <c r="X453" s="78">
        <v>7.0000000000000007E-2</v>
      </c>
      <c r="Y453" s="70">
        <v>1.8</v>
      </c>
      <c r="Z453" s="71">
        <v>2.8</v>
      </c>
      <c r="AA453" s="77">
        <v>-1.1000000000000001</v>
      </c>
      <c r="AB453" s="77">
        <v>-0.64</v>
      </c>
      <c r="AC453" s="78">
        <v>0.23</v>
      </c>
      <c r="AD453" s="63" t="s">
        <v>25</v>
      </c>
    </row>
    <row r="454" spans="1:30" ht="17.25" thickBot="1">
      <c r="A454" s="72">
        <v>211</v>
      </c>
      <c r="B454" s="57" t="s">
        <v>4463</v>
      </c>
      <c r="C454" s="58" t="s">
        <v>1822</v>
      </c>
      <c r="D454" s="69" t="s">
        <v>1809</v>
      </c>
      <c r="E454" s="58" t="s">
        <v>73</v>
      </c>
      <c r="F454" s="69" t="s">
        <v>4464</v>
      </c>
      <c r="G454" s="69">
        <v>2004</v>
      </c>
      <c r="H454" s="70">
        <v>5</v>
      </c>
      <c r="I454" s="71">
        <v>147</v>
      </c>
      <c r="J454" s="71">
        <v>29</v>
      </c>
      <c r="K454" s="71">
        <v>5.8</v>
      </c>
      <c r="L454" s="71">
        <v>1.6</v>
      </c>
      <c r="M454" s="70">
        <v>2</v>
      </c>
      <c r="N454" s="71">
        <v>56</v>
      </c>
      <c r="O454" s="60">
        <v>0</v>
      </c>
      <c r="P454" s="70">
        <v>3</v>
      </c>
      <c r="Q454" s="71">
        <v>12</v>
      </c>
      <c r="R454" s="60">
        <v>0</v>
      </c>
      <c r="S454" s="70">
        <v>2</v>
      </c>
      <c r="T454" s="71">
        <v>6</v>
      </c>
      <c r="U454" s="71">
        <v>4</v>
      </c>
      <c r="V454" s="78">
        <v>2</v>
      </c>
      <c r="W454" s="78">
        <v>1.22</v>
      </c>
      <c r="X454" s="78">
        <v>1.07</v>
      </c>
      <c r="Y454" s="70">
        <v>3.6</v>
      </c>
      <c r="Z454" s="71">
        <v>2.5</v>
      </c>
      <c r="AA454" s="78">
        <v>1.1000000000000001</v>
      </c>
      <c r="AB454" s="78">
        <v>0.64</v>
      </c>
      <c r="AC454" s="78">
        <v>0.42</v>
      </c>
      <c r="AD454" s="63" t="s">
        <v>25</v>
      </c>
    </row>
    <row r="455" spans="1:30" ht="17.25" thickBot="1">
      <c r="A455" s="72">
        <v>551</v>
      </c>
      <c r="B455" s="57" t="s">
        <v>295</v>
      </c>
      <c r="C455" s="58" t="s">
        <v>1811</v>
      </c>
      <c r="D455" s="69" t="s">
        <v>1818</v>
      </c>
      <c r="E455" s="58" t="s">
        <v>2342</v>
      </c>
      <c r="F455" s="69" t="s">
        <v>4682</v>
      </c>
      <c r="G455" s="69">
        <v>1994</v>
      </c>
      <c r="H455" s="70">
        <v>12</v>
      </c>
      <c r="I455" s="71">
        <v>142</v>
      </c>
      <c r="J455" s="71">
        <v>12</v>
      </c>
      <c r="K455" s="71">
        <v>5.6</v>
      </c>
      <c r="L455" s="71">
        <v>1.6</v>
      </c>
      <c r="M455" s="59">
        <v>0</v>
      </c>
      <c r="N455" s="60"/>
      <c r="O455" s="60">
        <v>0</v>
      </c>
      <c r="P455" s="70">
        <v>12</v>
      </c>
      <c r="Q455" s="71">
        <v>12</v>
      </c>
      <c r="R455" s="71">
        <v>3</v>
      </c>
      <c r="S455" s="70">
        <v>0.57999999999999996</v>
      </c>
      <c r="T455" s="71">
        <v>2</v>
      </c>
      <c r="U455" s="71">
        <v>5</v>
      </c>
      <c r="V455" s="77">
        <v>-3</v>
      </c>
      <c r="W455" s="77">
        <v>-1.9</v>
      </c>
      <c r="X455" s="77">
        <v>-0.69</v>
      </c>
      <c r="Y455" s="70">
        <v>2.7</v>
      </c>
      <c r="Z455" s="71">
        <v>3.8</v>
      </c>
      <c r="AA455" s="77">
        <v>-1.1000000000000001</v>
      </c>
      <c r="AB455" s="77">
        <v>-0.68</v>
      </c>
      <c r="AC455" s="78">
        <v>0.18</v>
      </c>
      <c r="AD455" s="63" t="s">
        <v>25</v>
      </c>
    </row>
    <row r="456" spans="1:30" ht="17.25" thickBot="1">
      <c r="A456" s="72">
        <v>314</v>
      </c>
      <c r="B456" s="57" t="s">
        <v>211</v>
      </c>
      <c r="C456" s="58" t="s">
        <v>1826</v>
      </c>
      <c r="D456" s="69" t="s">
        <v>103</v>
      </c>
      <c r="E456" s="58" t="s">
        <v>96</v>
      </c>
      <c r="F456" s="69" t="s">
        <v>4532</v>
      </c>
      <c r="G456" s="69">
        <v>1996</v>
      </c>
      <c r="H456" s="70">
        <v>2</v>
      </c>
      <c r="I456" s="71">
        <v>140</v>
      </c>
      <c r="J456" s="71">
        <v>70</v>
      </c>
      <c r="K456" s="71">
        <v>5.6</v>
      </c>
      <c r="L456" s="71">
        <v>1.6</v>
      </c>
      <c r="M456" s="70">
        <v>2</v>
      </c>
      <c r="N456" s="71">
        <v>70</v>
      </c>
      <c r="O456" s="71">
        <v>1</v>
      </c>
      <c r="P456" s="59">
        <v>0</v>
      </c>
      <c r="Q456" s="60"/>
      <c r="R456" s="60">
        <v>0</v>
      </c>
      <c r="S456" s="59">
        <v>0</v>
      </c>
      <c r="T456" s="60">
        <v>0</v>
      </c>
      <c r="U456" s="71">
        <v>3</v>
      </c>
      <c r="V456" s="77">
        <v>-3</v>
      </c>
      <c r="W456" s="77">
        <v>-1.93</v>
      </c>
      <c r="X456" s="77">
        <v>-1.66</v>
      </c>
      <c r="Y456" s="70">
        <v>2.9</v>
      </c>
      <c r="Z456" s="71">
        <v>3.3</v>
      </c>
      <c r="AA456" s="77">
        <v>-0.3</v>
      </c>
      <c r="AB456" s="77">
        <v>-0.21</v>
      </c>
      <c r="AC456" s="77">
        <v>-0.32</v>
      </c>
      <c r="AD456" s="63" t="s">
        <v>25</v>
      </c>
    </row>
    <row r="457" spans="1:30" ht="17.25" thickBot="1">
      <c r="A457" s="72">
        <v>542</v>
      </c>
      <c r="B457" s="57" t="s">
        <v>2694</v>
      </c>
      <c r="C457" s="58" t="s">
        <v>1811</v>
      </c>
      <c r="D457" s="69" t="s">
        <v>1809</v>
      </c>
      <c r="E457" s="58" t="s">
        <v>85</v>
      </c>
      <c r="F457" s="69" t="s">
        <v>4677</v>
      </c>
      <c r="G457" s="69">
        <v>2002</v>
      </c>
      <c r="H457" s="70">
        <v>6</v>
      </c>
      <c r="I457" s="71">
        <v>136</v>
      </c>
      <c r="J457" s="71">
        <v>23</v>
      </c>
      <c r="K457" s="71">
        <v>5.4</v>
      </c>
      <c r="L457" s="71">
        <v>1.5</v>
      </c>
      <c r="M457" s="59">
        <v>0</v>
      </c>
      <c r="N457" s="60"/>
      <c r="O457" s="60">
        <v>0</v>
      </c>
      <c r="P457" s="70">
        <v>6</v>
      </c>
      <c r="Q457" s="71">
        <v>23</v>
      </c>
      <c r="R457" s="71">
        <v>4</v>
      </c>
      <c r="S457" s="70">
        <v>0.33</v>
      </c>
      <c r="T457" s="71">
        <v>1</v>
      </c>
      <c r="U457" s="71">
        <v>3</v>
      </c>
      <c r="V457" s="77">
        <v>-2</v>
      </c>
      <c r="W457" s="77">
        <v>-1.32</v>
      </c>
      <c r="X457" s="77">
        <v>-0.83</v>
      </c>
      <c r="Y457" s="70">
        <v>2.4</v>
      </c>
      <c r="Z457" s="71">
        <v>3.1</v>
      </c>
      <c r="AA457" s="77">
        <v>-0.7</v>
      </c>
      <c r="AB457" s="77">
        <v>-0.47</v>
      </c>
      <c r="AC457" s="77">
        <v>-0.23</v>
      </c>
      <c r="AD457" s="63" t="s">
        <v>25</v>
      </c>
    </row>
    <row r="458" spans="1:30" ht="17.25" thickBot="1">
      <c r="A458" s="72">
        <v>510</v>
      </c>
      <c r="B458" s="57" t="s">
        <v>3201</v>
      </c>
      <c r="C458" s="58" t="s">
        <v>1811</v>
      </c>
      <c r="D458" s="69" t="s">
        <v>103</v>
      </c>
      <c r="E458" s="58" t="s">
        <v>85</v>
      </c>
      <c r="F458" s="69" t="s">
        <v>4660</v>
      </c>
      <c r="G458" s="69">
        <v>2005</v>
      </c>
      <c r="H458" s="70">
        <v>8</v>
      </c>
      <c r="I458" s="71">
        <v>135</v>
      </c>
      <c r="J458" s="71">
        <v>17</v>
      </c>
      <c r="K458" s="71">
        <v>5.4</v>
      </c>
      <c r="L458" s="71">
        <v>1.5</v>
      </c>
      <c r="M458" s="59">
        <v>0</v>
      </c>
      <c r="N458" s="60"/>
      <c r="O458" s="60">
        <v>0</v>
      </c>
      <c r="P458" s="70">
        <v>8</v>
      </c>
      <c r="Q458" s="71">
        <v>17</v>
      </c>
      <c r="R458" s="71">
        <v>8</v>
      </c>
      <c r="S458" s="70">
        <v>1.1299999999999999</v>
      </c>
      <c r="T458" s="71">
        <v>2</v>
      </c>
      <c r="U458" s="71">
        <v>4</v>
      </c>
      <c r="V458" s="77">
        <v>-2</v>
      </c>
      <c r="W458" s="77">
        <v>-1.33</v>
      </c>
      <c r="X458" s="77">
        <v>-0.84</v>
      </c>
      <c r="Y458" s="70">
        <v>2.7</v>
      </c>
      <c r="Z458" s="71">
        <v>2.5</v>
      </c>
      <c r="AA458" s="78">
        <v>0.1</v>
      </c>
      <c r="AB458" s="78">
        <v>0.09</v>
      </c>
      <c r="AC458" s="78">
        <v>0.35</v>
      </c>
      <c r="AD458" s="63" t="s">
        <v>25</v>
      </c>
    </row>
    <row r="459" spans="1:30" ht="17.25" thickBot="1">
      <c r="A459" s="72">
        <v>625</v>
      </c>
      <c r="B459" s="57" t="s">
        <v>377</v>
      </c>
      <c r="C459" s="58" t="s">
        <v>1839</v>
      </c>
      <c r="D459" s="69" t="s">
        <v>111</v>
      </c>
      <c r="E459" s="58" t="s">
        <v>77</v>
      </c>
      <c r="F459" s="69" t="s">
        <v>4730</v>
      </c>
      <c r="G459" s="69">
        <v>1995</v>
      </c>
      <c r="H459" s="70">
        <v>2</v>
      </c>
      <c r="I459" s="71">
        <v>135</v>
      </c>
      <c r="J459" s="71">
        <v>68</v>
      </c>
      <c r="K459" s="71">
        <v>5.4</v>
      </c>
      <c r="L459" s="71">
        <v>1.5</v>
      </c>
      <c r="M459" s="70">
        <v>1</v>
      </c>
      <c r="N459" s="71">
        <v>90</v>
      </c>
      <c r="O459" s="71">
        <v>1</v>
      </c>
      <c r="P459" s="70">
        <v>1</v>
      </c>
      <c r="Q459" s="71">
        <v>45</v>
      </c>
      <c r="R459" s="71">
        <v>25</v>
      </c>
      <c r="S459" s="70">
        <v>1.5</v>
      </c>
      <c r="T459" s="71">
        <v>3</v>
      </c>
      <c r="U459" s="71">
        <v>2</v>
      </c>
      <c r="V459" s="78">
        <v>1</v>
      </c>
      <c r="W459" s="78">
        <v>0.67</v>
      </c>
      <c r="X459" s="78">
        <v>1.1599999999999999</v>
      </c>
      <c r="Y459" s="70">
        <v>1.4</v>
      </c>
      <c r="Z459" s="71">
        <v>1.6</v>
      </c>
      <c r="AA459" s="77">
        <v>-0.2</v>
      </c>
      <c r="AB459" s="77">
        <v>-0.16</v>
      </c>
      <c r="AC459" s="77">
        <v>-0.23</v>
      </c>
      <c r="AD459" s="63" t="s">
        <v>25</v>
      </c>
    </row>
    <row r="460" spans="1:30" ht="17.25" thickBot="1">
      <c r="A460" s="72">
        <v>282</v>
      </c>
      <c r="B460" s="57" t="s">
        <v>4204</v>
      </c>
      <c r="C460" s="58" t="s">
        <v>1860</v>
      </c>
      <c r="D460" s="69" t="s">
        <v>104</v>
      </c>
      <c r="E460" s="58" t="s">
        <v>2599</v>
      </c>
      <c r="F460" s="69" t="s">
        <v>4516</v>
      </c>
      <c r="G460" s="69">
        <v>1999</v>
      </c>
      <c r="H460" s="70">
        <v>3</v>
      </c>
      <c r="I460" s="71">
        <v>134</v>
      </c>
      <c r="J460" s="71">
        <v>45</v>
      </c>
      <c r="K460" s="71">
        <v>5.3</v>
      </c>
      <c r="L460" s="71">
        <v>1.5</v>
      </c>
      <c r="M460" s="70">
        <v>1</v>
      </c>
      <c r="N460" s="71">
        <v>67</v>
      </c>
      <c r="O460" s="60">
        <v>0</v>
      </c>
      <c r="P460" s="70">
        <v>2</v>
      </c>
      <c r="Q460" s="71">
        <v>34</v>
      </c>
      <c r="R460" s="60">
        <v>0</v>
      </c>
      <c r="S460" s="70">
        <v>0.33</v>
      </c>
      <c r="T460" s="71">
        <v>6</v>
      </c>
      <c r="U460" s="71">
        <v>4</v>
      </c>
      <c r="V460" s="78">
        <v>2</v>
      </c>
      <c r="W460" s="78">
        <v>1.34</v>
      </c>
      <c r="X460" s="78">
        <v>2.1</v>
      </c>
      <c r="Y460" s="70">
        <v>1.9</v>
      </c>
      <c r="Z460" s="71">
        <v>1.2</v>
      </c>
      <c r="AA460" s="78">
        <v>0.7</v>
      </c>
      <c r="AB460" s="78">
        <v>0.98</v>
      </c>
      <c r="AC460" s="78">
        <v>1.85</v>
      </c>
      <c r="AD460" s="63" t="s">
        <v>25</v>
      </c>
    </row>
    <row r="461" spans="1:30" ht="17.25" thickBot="1">
      <c r="A461" s="72">
        <v>435</v>
      </c>
      <c r="B461" s="57" t="s">
        <v>3038</v>
      </c>
      <c r="C461" s="58" t="s">
        <v>1865</v>
      </c>
      <c r="D461" s="69" t="s">
        <v>1809</v>
      </c>
      <c r="E461" s="58" t="s">
        <v>69</v>
      </c>
      <c r="F461" s="69" t="s">
        <v>4607</v>
      </c>
      <c r="G461" s="69">
        <v>2003</v>
      </c>
      <c r="H461" s="70">
        <v>5</v>
      </c>
      <c r="I461" s="71">
        <v>133</v>
      </c>
      <c r="J461" s="71">
        <v>27</v>
      </c>
      <c r="K461" s="71">
        <v>5.3</v>
      </c>
      <c r="L461" s="71">
        <v>1.5</v>
      </c>
      <c r="M461" s="70">
        <v>1</v>
      </c>
      <c r="N461" s="71">
        <v>90</v>
      </c>
      <c r="O461" s="71">
        <v>1</v>
      </c>
      <c r="P461" s="70">
        <v>4</v>
      </c>
      <c r="Q461" s="71">
        <v>11</v>
      </c>
      <c r="R461" s="71">
        <v>9</v>
      </c>
      <c r="S461" s="70">
        <v>2</v>
      </c>
      <c r="T461" s="71">
        <v>2</v>
      </c>
      <c r="U461" s="71">
        <v>1</v>
      </c>
      <c r="V461" s="78">
        <v>1</v>
      </c>
      <c r="W461" s="78">
        <v>0.68</v>
      </c>
      <c r="X461" s="78">
        <v>0.71</v>
      </c>
      <c r="Y461" s="70">
        <v>1.4</v>
      </c>
      <c r="Z461" s="71">
        <v>3</v>
      </c>
      <c r="AA461" s="77">
        <v>-1.6</v>
      </c>
      <c r="AB461" s="77">
        <v>-1.1000000000000001</v>
      </c>
      <c r="AC461" s="77">
        <v>-1</v>
      </c>
      <c r="AD461" s="63" t="s">
        <v>25</v>
      </c>
    </row>
    <row r="462" spans="1:30" ht="17.25" thickBot="1">
      <c r="A462" s="72">
        <v>171</v>
      </c>
      <c r="B462" s="57" t="s">
        <v>3029</v>
      </c>
      <c r="C462" s="58" t="s">
        <v>1843</v>
      </c>
      <c r="D462" s="69" t="s">
        <v>103</v>
      </c>
      <c r="E462" s="58" t="s">
        <v>83</v>
      </c>
      <c r="F462" s="69" t="s">
        <v>4431</v>
      </c>
      <c r="G462" s="69">
        <v>1995</v>
      </c>
      <c r="H462" s="70">
        <v>8</v>
      </c>
      <c r="I462" s="71">
        <v>119</v>
      </c>
      <c r="J462" s="71">
        <v>15</v>
      </c>
      <c r="K462" s="71">
        <v>4.7</v>
      </c>
      <c r="L462" s="71">
        <v>1.3</v>
      </c>
      <c r="M462" s="70">
        <v>1</v>
      </c>
      <c r="N462" s="71">
        <v>85</v>
      </c>
      <c r="O462" s="60">
        <v>0</v>
      </c>
      <c r="P462" s="70">
        <v>7</v>
      </c>
      <c r="Q462" s="71">
        <v>5</v>
      </c>
      <c r="R462" s="71">
        <v>10</v>
      </c>
      <c r="S462" s="70">
        <v>2.25</v>
      </c>
      <c r="T462" s="71">
        <v>3</v>
      </c>
      <c r="U462" s="71">
        <v>3</v>
      </c>
      <c r="V462" s="60">
        <v>0</v>
      </c>
      <c r="W462" s="60">
        <v>0</v>
      </c>
      <c r="X462" s="77">
        <v>-0.67</v>
      </c>
      <c r="Y462" s="70">
        <v>2.6</v>
      </c>
      <c r="Z462" s="71">
        <v>1.7</v>
      </c>
      <c r="AA462" s="78">
        <v>1</v>
      </c>
      <c r="AB462" s="78">
        <v>0.72</v>
      </c>
      <c r="AC462" s="78">
        <v>0.34</v>
      </c>
      <c r="AD462" s="63" t="s">
        <v>25</v>
      </c>
    </row>
    <row r="463" spans="1:30" ht="17.25" thickBot="1">
      <c r="A463" s="72">
        <v>276</v>
      </c>
      <c r="B463" s="57" t="s">
        <v>3036</v>
      </c>
      <c r="C463" s="58" t="s">
        <v>1811</v>
      </c>
      <c r="D463" s="69" t="s">
        <v>104</v>
      </c>
      <c r="E463" s="58" t="s">
        <v>67</v>
      </c>
      <c r="F463" s="69" t="s">
        <v>4512</v>
      </c>
      <c r="G463" s="69">
        <v>2004</v>
      </c>
      <c r="H463" s="70">
        <v>8</v>
      </c>
      <c r="I463" s="71">
        <v>111</v>
      </c>
      <c r="J463" s="71">
        <v>14</v>
      </c>
      <c r="K463" s="71">
        <v>4.4000000000000004</v>
      </c>
      <c r="L463" s="71">
        <v>1.2</v>
      </c>
      <c r="M463" s="70">
        <v>1</v>
      </c>
      <c r="N463" s="71">
        <v>45</v>
      </c>
      <c r="O463" s="60">
        <v>0</v>
      </c>
      <c r="P463" s="70">
        <v>7</v>
      </c>
      <c r="Q463" s="71">
        <v>9</v>
      </c>
      <c r="R463" s="71">
        <v>15</v>
      </c>
      <c r="S463" s="70">
        <v>0.75</v>
      </c>
      <c r="T463" s="71">
        <v>2</v>
      </c>
      <c r="U463" s="71">
        <v>3</v>
      </c>
      <c r="V463" s="77">
        <v>-1</v>
      </c>
      <c r="W463" s="77">
        <v>-0.81</v>
      </c>
      <c r="X463" s="77">
        <v>-1.26</v>
      </c>
      <c r="Y463" s="70">
        <v>2</v>
      </c>
      <c r="Z463" s="71">
        <v>4</v>
      </c>
      <c r="AA463" s="77">
        <v>-2</v>
      </c>
      <c r="AB463" s="77">
        <v>-1.65</v>
      </c>
      <c r="AC463" s="77">
        <v>-1.8</v>
      </c>
      <c r="AD463" s="63" t="s">
        <v>25</v>
      </c>
    </row>
    <row r="464" spans="1:30" ht="17.25" thickBot="1">
      <c r="A464" s="72">
        <v>419</v>
      </c>
      <c r="B464" s="57" t="s">
        <v>254</v>
      </c>
      <c r="C464" s="58" t="s">
        <v>1813</v>
      </c>
      <c r="D464" s="69" t="s">
        <v>102</v>
      </c>
      <c r="E464" s="58" t="s">
        <v>96</v>
      </c>
      <c r="F464" s="69" t="s">
        <v>4538</v>
      </c>
      <c r="G464" s="69">
        <v>1996</v>
      </c>
      <c r="H464" s="70">
        <v>2</v>
      </c>
      <c r="I464" s="71">
        <v>111</v>
      </c>
      <c r="J464" s="71">
        <v>56</v>
      </c>
      <c r="K464" s="71">
        <v>4.4000000000000004</v>
      </c>
      <c r="L464" s="71">
        <v>1.2</v>
      </c>
      <c r="M464" s="70">
        <v>1</v>
      </c>
      <c r="N464" s="71">
        <v>71</v>
      </c>
      <c r="O464" s="60">
        <v>0</v>
      </c>
      <c r="P464" s="70">
        <v>1</v>
      </c>
      <c r="Q464" s="71">
        <v>40</v>
      </c>
      <c r="R464" s="71">
        <v>1</v>
      </c>
      <c r="S464" s="59">
        <v>0</v>
      </c>
      <c r="T464" s="60">
        <v>0</v>
      </c>
      <c r="U464" s="71">
        <v>2</v>
      </c>
      <c r="V464" s="77">
        <v>-2</v>
      </c>
      <c r="W464" s="77">
        <v>-1.62</v>
      </c>
      <c r="X464" s="77">
        <v>-1.32</v>
      </c>
      <c r="Y464" s="70">
        <v>2.8</v>
      </c>
      <c r="Z464" s="71">
        <v>1.5</v>
      </c>
      <c r="AA464" s="78">
        <v>1.3</v>
      </c>
      <c r="AB464" s="78">
        <v>1.08</v>
      </c>
      <c r="AC464" s="78">
        <v>1.03</v>
      </c>
      <c r="AD464" s="63" t="s">
        <v>25</v>
      </c>
    </row>
    <row r="465" spans="1:30" ht="17.25" thickBot="1">
      <c r="A465" s="72">
        <v>474</v>
      </c>
      <c r="B465" s="57" t="s">
        <v>3570</v>
      </c>
      <c r="C465" s="58" t="s">
        <v>1837</v>
      </c>
      <c r="D465" s="69" t="s">
        <v>104</v>
      </c>
      <c r="E465" s="58" t="s">
        <v>2343</v>
      </c>
      <c r="F465" s="69" t="s">
        <v>4635</v>
      </c>
      <c r="G465" s="69">
        <v>1999</v>
      </c>
      <c r="H465" s="70">
        <v>5</v>
      </c>
      <c r="I465" s="71">
        <v>110</v>
      </c>
      <c r="J465" s="71">
        <v>22</v>
      </c>
      <c r="K465" s="71">
        <v>4.4000000000000004</v>
      </c>
      <c r="L465" s="71">
        <v>1.2</v>
      </c>
      <c r="M465" s="70">
        <v>2</v>
      </c>
      <c r="N465" s="71">
        <v>27</v>
      </c>
      <c r="O465" s="60">
        <v>0</v>
      </c>
      <c r="P465" s="70">
        <v>3</v>
      </c>
      <c r="Q465" s="71">
        <v>19</v>
      </c>
      <c r="R465" s="71">
        <v>1</v>
      </c>
      <c r="S465" s="70">
        <v>0.8</v>
      </c>
      <c r="T465" s="71">
        <v>1</v>
      </c>
      <c r="U465" s="71">
        <v>6</v>
      </c>
      <c r="V465" s="77">
        <v>-5</v>
      </c>
      <c r="W465" s="77">
        <v>-4.09</v>
      </c>
      <c r="X465" s="77">
        <v>-2.41</v>
      </c>
      <c r="Y465" s="70">
        <v>1.7</v>
      </c>
      <c r="Z465" s="71">
        <v>2.5</v>
      </c>
      <c r="AA465" s="77">
        <v>-0.7</v>
      </c>
      <c r="AB465" s="77">
        <v>-0.6</v>
      </c>
      <c r="AC465" s="78">
        <v>0.56000000000000005</v>
      </c>
      <c r="AD465" s="63" t="s">
        <v>25</v>
      </c>
    </row>
    <row r="466" spans="1:30" ht="17.25" thickBot="1">
      <c r="A466" s="72">
        <v>342</v>
      </c>
      <c r="B466" s="57" t="s">
        <v>3505</v>
      </c>
      <c r="C466" s="58" t="s">
        <v>1813</v>
      </c>
      <c r="D466" s="69" t="s">
        <v>104</v>
      </c>
      <c r="E466" s="58" t="s">
        <v>69</v>
      </c>
      <c r="F466" s="69" t="s">
        <v>4551</v>
      </c>
      <c r="G466" s="69">
        <v>2004</v>
      </c>
      <c r="H466" s="70">
        <v>4</v>
      </c>
      <c r="I466" s="71">
        <v>109</v>
      </c>
      <c r="J466" s="71">
        <v>27</v>
      </c>
      <c r="K466" s="71">
        <v>4.3</v>
      </c>
      <c r="L466" s="71">
        <v>1.2</v>
      </c>
      <c r="M466" s="70">
        <v>1</v>
      </c>
      <c r="N466" s="71">
        <v>83</v>
      </c>
      <c r="O466" s="60">
        <v>0</v>
      </c>
      <c r="P466" s="70">
        <v>3</v>
      </c>
      <c r="Q466" s="71">
        <v>9</v>
      </c>
      <c r="R466" s="71">
        <v>5</v>
      </c>
      <c r="S466" s="70">
        <v>1.5</v>
      </c>
      <c r="T466" s="60">
        <v>0</v>
      </c>
      <c r="U466" s="71">
        <v>4</v>
      </c>
      <c r="V466" s="77">
        <v>-4</v>
      </c>
      <c r="W466" s="77">
        <v>-3.3</v>
      </c>
      <c r="X466" s="77">
        <v>-3.45</v>
      </c>
      <c r="Y466" s="70">
        <v>1</v>
      </c>
      <c r="Z466" s="71">
        <v>1.7</v>
      </c>
      <c r="AA466" s="77">
        <v>-0.7</v>
      </c>
      <c r="AB466" s="77">
        <v>-0.55000000000000004</v>
      </c>
      <c r="AC466" s="77">
        <v>-0.42</v>
      </c>
      <c r="AD466" s="63" t="s">
        <v>25</v>
      </c>
    </row>
    <row r="467" spans="1:30" ht="17.25" thickBot="1">
      <c r="A467" s="72">
        <v>562</v>
      </c>
      <c r="B467" s="57" t="s">
        <v>2787</v>
      </c>
      <c r="C467" s="58" t="s">
        <v>1810</v>
      </c>
      <c r="D467" s="69" t="s">
        <v>102</v>
      </c>
      <c r="E467" s="58" t="s">
        <v>67</v>
      </c>
      <c r="F467" s="69" t="s">
        <v>4688</v>
      </c>
      <c r="G467" s="69">
        <v>1989</v>
      </c>
      <c r="H467" s="70">
        <v>8</v>
      </c>
      <c r="I467" s="71">
        <v>109</v>
      </c>
      <c r="J467" s="71">
        <v>14</v>
      </c>
      <c r="K467" s="71">
        <v>4.3</v>
      </c>
      <c r="L467" s="71">
        <v>1.2</v>
      </c>
      <c r="M467" s="59">
        <v>0</v>
      </c>
      <c r="N467" s="60"/>
      <c r="O467" s="60">
        <v>0</v>
      </c>
      <c r="P467" s="70">
        <v>8</v>
      </c>
      <c r="Q467" s="71">
        <v>14</v>
      </c>
      <c r="R467" s="71">
        <v>13</v>
      </c>
      <c r="S467" s="70">
        <v>1.63</v>
      </c>
      <c r="T467" s="71">
        <v>3</v>
      </c>
      <c r="U467" s="71">
        <v>4</v>
      </c>
      <c r="V467" s="77">
        <v>-1</v>
      </c>
      <c r="W467" s="77">
        <v>-0.83</v>
      </c>
      <c r="X467" s="77">
        <v>-1.27</v>
      </c>
      <c r="Y467" s="70">
        <v>2.4</v>
      </c>
      <c r="Z467" s="71">
        <v>4</v>
      </c>
      <c r="AA467" s="77">
        <v>-1.6</v>
      </c>
      <c r="AB467" s="77">
        <v>-1.29</v>
      </c>
      <c r="AC467" s="77">
        <v>-1.43</v>
      </c>
      <c r="AD467" s="63" t="s">
        <v>25</v>
      </c>
    </row>
    <row r="468" spans="1:30" ht="17.25" thickBot="1">
      <c r="A468" s="72">
        <v>365</v>
      </c>
      <c r="B468" s="57" t="s">
        <v>3279</v>
      </c>
      <c r="C468" s="58" t="s">
        <v>1828</v>
      </c>
      <c r="D468" s="69" t="s">
        <v>104</v>
      </c>
      <c r="E468" s="58" t="s">
        <v>67</v>
      </c>
      <c r="F468" s="69" t="s">
        <v>4563</v>
      </c>
      <c r="G468" s="69">
        <v>1994</v>
      </c>
      <c r="H468" s="70">
        <v>7</v>
      </c>
      <c r="I468" s="71">
        <v>108</v>
      </c>
      <c r="J468" s="71">
        <v>15</v>
      </c>
      <c r="K468" s="71">
        <v>4.3</v>
      </c>
      <c r="L468" s="71">
        <v>1.2</v>
      </c>
      <c r="M468" s="59">
        <v>0</v>
      </c>
      <c r="N468" s="60"/>
      <c r="O468" s="60">
        <v>0</v>
      </c>
      <c r="P468" s="70">
        <v>7</v>
      </c>
      <c r="Q468" s="71">
        <v>15</v>
      </c>
      <c r="R468" s="71">
        <v>11</v>
      </c>
      <c r="S468" s="70">
        <v>1.29</v>
      </c>
      <c r="T468" s="71">
        <v>5</v>
      </c>
      <c r="U468" s="71">
        <v>2</v>
      </c>
      <c r="V468" s="78">
        <v>3</v>
      </c>
      <c r="W468" s="78">
        <v>2.5</v>
      </c>
      <c r="X468" s="78">
        <v>2.2000000000000002</v>
      </c>
      <c r="Y468" s="70">
        <v>4.2</v>
      </c>
      <c r="Z468" s="71">
        <v>2.1</v>
      </c>
      <c r="AA468" s="78">
        <v>2.1</v>
      </c>
      <c r="AB468" s="78">
        <v>1.75</v>
      </c>
      <c r="AC468" s="78">
        <v>1.75</v>
      </c>
      <c r="AD468" s="63" t="s">
        <v>25</v>
      </c>
    </row>
    <row r="469" spans="1:30" ht="17.25" thickBot="1">
      <c r="A469" s="72">
        <v>448</v>
      </c>
      <c r="B469" s="57" t="s">
        <v>266</v>
      </c>
      <c r="C469" s="58" t="s">
        <v>1837</v>
      </c>
      <c r="D469" s="69" t="s">
        <v>1818</v>
      </c>
      <c r="E469" s="58" t="s">
        <v>95</v>
      </c>
      <c r="F469" s="69" t="s">
        <v>4618</v>
      </c>
      <c r="G469" s="69">
        <v>1992</v>
      </c>
      <c r="H469" s="70">
        <v>8</v>
      </c>
      <c r="I469" s="71">
        <v>108</v>
      </c>
      <c r="J469" s="71">
        <v>14</v>
      </c>
      <c r="K469" s="71">
        <v>4.3</v>
      </c>
      <c r="L469" s="71">
        <v>1.2</v>
      </c>
      <c r="M469" s="59">
        <v>0</v>
      </c>
      <c r="N469" s="60"/>
      <c r="O469" s="60">
        <v>0</v>
      </c>
      <c r="P469" s="70">
        <v>8</v>
      </c>
      <c r="Q469" s="71">
        <v>14</v>
      </c>
      <c r="R469" s="71">
        <v>8</v>
      </c>
      <c r="S469" s="70">
        <v>0.88</v>
      </c>
      <c r="T469" s="71">
        <v>3</v>
      </c>
      <c r="U469" s="71">
        <v>2</v>
      </c>
      <c r="V469" s="78">
        <v>1</v>
      </c>
      <c r="W469" s="78">
        <v>0.83</v>
      </c>
      <c r="X469" s="78">
        <v>1.28</v>
      </c>
      <c r="Y469" s="70">
        <v>4.7</v>
      </c>
      <c r="Z469" s="71">
        <v>2.5</v>
      </c>
      <c r="AA469" s="78">
        <v>2.2000000000000002</v>
      </c>
      <c r="AB469" s="78">
        <v>1.85</v>
      </c>
      <c r="AC469" s="78">
        <v>2.0299999999999998</v>
      </c>
      <c r="AD469" s="63" t="s">
        <v>25</v>
      </c>
    </row>
    <row r="470" spans="1:30" ht="17.25" thickBot="1">
      <c r="A470" s="72">
        <v>649</v>
      </c>
      <c r="B470" s="57" t="s">
        <v>2774</v>
      </c>
      <c r="C470" s="58" t="s">
        <v>1819</v>
      </c>
      <c r="D470" s="69" t="s">
        <v>1818</v>
      </c>
      <c r="E470" s="58" t="s">
        <v>75</v>
      </c>
      <c r="F470" s="69" t="s">
        <v>4746</v>
      </c>
      <c r="G470" s="69">
        <v>1996</v>
      </c>
      <c r="H470" s="70">
        <v>9</v>
      </c>
      <c r="I470" s="71">
        <v>108</v>
      </c>
      <c r="J470" s="71">
        <v>12</v>
      </c>
      <c r="K470" s="71">
        <v>4.3</v>
      </c>
      <c r="L470" s="71">
        <v>1.2</v>
      </c>
      <c r="M470" s="59">
        <v>0</v>
      </c>
      <c r="N470" s="60"/>
      <c r="O470" s="60">
        <v>0</v>
      </c>
      <c r="P470" s="70">
        <v>9</v>
      </c>
      <c r="Q470" s="71">
        <v>12</v>
      </c>
      <c r="R470" s="60">
        <v>0</v>
      </c>
      <c r="S470" s="70">
        <v>1.1100000000000001</v>
      </c>
      <c r="T470" s="71">
        <v>4</v>
      </c>
      <c r="U470" s="71">
        <v>4</v>
      </c>
      <c r="V470" s="60">
        <v>0</v>
      </c>
      <c r="W470" s="60">
        <v>0</v>
      </c>
      <c r="X470" s="78">
        <v>0.15</v>
      </c>
      <c r="Y470" s="70">
        <v>3.5</v>
      </c>
      <c r="Z470" s="71">
        <v>5.2</v>
      </c>
      <c r="AA470" s="77">
        <v>-1.6</v>
      </c>
      <c r="AB470" s="77">
        <v>-1.36</v>
      </c>
      <c r="AC470" s="77">
        <v>-1.02</v>
      </c>
      <c r="AD470" s="63" t="s">
        <v>25</v>
      </c>
    </row>
    <row r="471" spans="1:30" ht="17.25" thickBot="1">
      <c r="A471" s="72">
        <v>37</v>
      </c>
      <c r="B471" s="57" t="s">
        <v>4072</v>
      </c>
      <c r="C471" s="58" t="s">
        <v>1811</v>
      </c>
      <c r="D471" s="69" t="s">
        <v>103</v>
      </c>
      <c r="E471" s="58" t="s">
        <v>2343</v>
      </c>
      <c r="F471" s="69" t="s">
        <v>4338</v>
      </c>
      <c r="G471" s="69">
        <v>2004</v>
      </c>
      <c r="H471" s="70">
        <v>2</v>
      </c>
      <c r="I471" s="71">
        <v>106</v>
      </c>
      <c r="J471" s="71">
        <v>53</v>
      </c>
      <c r="K471" s="71">
        <v>4.2</v>
      </c>
      <c r="L471" s="71">
        <v>1.2</v>
      </c>
      <c r="M471" s="70">
        <v>1</v>
      </c>
      <c r="N471" s="71">
        <v>79</v>
      </c>
      <c r="O471" s="60">
        <v>0</v>
      </c>
      <c r="P471" s="70">
        <v>1</v>
      </c>
      <c r="Q471" s="71">
        <v>27</v>
      </c>
      <c r="R471" s="71">
        <v>2</v>
      </c>
      <c r="S471" s="70">
        <v>0.5</v>
      </c>
      <c r="T471" s="71">
        <v>2</v>
      </c>
      <c r="U471" s="71">
        <v>1</v>
      </c>
      <c r="V471" s="78">
        <v>1</v>
      </c>
      <c r="W471" s="78">
        <v>0.85</v>
      </c>
      <c r="X471" s="78">
        <v>2.75</v>
      </c>
      <c r="Y471" s="70">
        <v>1.3</v>
      </c>
      <c r="Z471" s="71">
        <v>2.5</v>
      </c>
      <c r="AA471" s="77">
        <v>-1.2</v>
      </c>
      <c r="AB471" s="77">
        <v>-1.05</v>
      </c>
      <c r="AC471" s="78">
        <v>0.09</v>
      </c>
      <c r="AD471" s="63" t="s">
        <v>25</v>
      </c>
    </row>
    <row r="472" spans="1:30" ht="17.25" thickBot="1">
      <c r="A472" s="72">
        <v>146</v>
      </c>
      <c r="B472" s="57" t="s">
        <v>148</v>
      </c>
      <c r="C472" s="58" t="s">
        <v>1829</v>
      </c>
      <c r="D472" s="69" t="s">
        <v>1809</v>
      </c>
      <c r="E472" s="58" t="s">
        <v>91</v>
      </c>
      <c r="F472" s="69" t="s">
        <v>4412</v>
      </c>
      <c r="G472" s="69">
        <v>1996</v>
      </c>
      <c r="H472" s="70">
        <v>5</v>
      </c>
      <c r="I472" s="71">
        <v>105</v>
      </c>
      <c r="J472" s="71">
        <v>21</v>
      </c>
      <c r="K472" s="71">
        <v>4.2</v>
      </c>
      <c r="L472" s="71">
        <v>1.2</v>
      </c>
      <c r="M472" s="70">
        <v>1</v>
      </c>
      <c r="N472" s="71">
        <v>69</v>
      </c>
      <c r="O472" s="60">
        <v>0</v>
      </c>
      <c r="P472" s="70">
        <v>4</v>
      </c>
      <c r="Q472" s="71">
        <v>9</v>
      </c>
      <c r="R472" s="71">
        <v>14</v>
      </c>
      <c r="S472" s="70">
        <v>0.6</v>
      </c>
      <c r="T472" s="71">
        <v>1</v>
      </c>
      <c r="U472" s="71">
        <v>3</v>
      </c>
      <c r="V472" s="77">
        <v>-2</v>
      </c>
      <c r="W472" s="77">
        <v>-1.71</v>
      </c>
      <c r="X472" s="77">
        <v>-1.64</v>
      </c>
      <c r="Y472" s="70">
        <v>1.3</v>
      </c>
      <c r="Z472" s="71">
        <v>3</v>
      </c>
      <c r="AA472" s="77">
        <v>-1.7</v>
      </c>
      <c r="AB472" s="77">
        <v>-1.49</v>
      </c>
      <c r="AC472" s="77">
        <v>-1.1399999999999999</v>
      </c>
      <c r="AD472" s="63" t="s">
        <v>25</v>
      </c>
    </row>
    <row r="473" spans="1:30" ht="17.25" thickBot="1">
      <c r="A473" s="72">
        <v>523</v>
      </c>
      <c r="B473" s="57" t="s">
        <v>290</v>
      </c>
      <c r="C473" s="58" t="s">
        <v>1842</v>
      </c>
      <c r="D473" s="69" t="s">
        <v>102</v>
      </c>
      <c r="E473" s="58" t="s">
        <v>71</v>
      </c>
      <c r="F473" s="69" t="s">
        <v>4667</v>
      </c>
      <c r="G473" s="69">
        <v>1989</v>
      </c>
      <c r="H473" s="70">
        <v>5</v>
      </c>
      <c r="I473" s="71">
        <v>103</v>
      </c>
      <c r="J473" s="71">
        <v>21</v>
      </c>
      <c r="K473" s="71">
        <v>4.2</v>
      </c>
      <c r="L473" s="71">
        <v>1.1000000000000001</v>
      </c>
      <c r="M473" s="59">
        <v>0</v>
      </c>
      <c r="N473" s="60"/>
      <c r="O473" s="60">
        <v>0</v>
      </c>
      <c r="P473" s="70">
        <v>5</v>
      </c>
      <c r="Q473" s="71">
        <v>21</v>
      </c>
      <c r="R473" s="60">
        <v>0</v>
      </c>
      <c r="S473" s="70">
        <v>2.6</v>
      </c>
      <c r="T473" s="71">
        <v>4</v>
      </c>
      <c r="U473" s="71">
        <v>1</v>
      </c>
      <c r="V473" s="78">
        <v>3</v>
      </c>
      <c r="W473" s="78">
        <v>2.62</v>
      </c>
      <c r="X473" s="78">
        <v>1.96</v>
      </c>
      <c r="Y473" s="70">
        <v>2.1</v>
      </c>
      <c r="Z473" s="71">
        <v>1.5</v>
      </c>
      <c r="AA473" s="78">
        <v>0.7</v>
      </c>
      <c r="AB473" s="78">
        <v>0.6</v>
      </c>
      <c r="AC473" s="78">
        <v>0.5</v>
      </c>
      <c r="AD473" s="63" t="s">
        <v>25</v>
      </c>
    </row>
    <row r="474" spans="1:30" ht="17.25" thickBot="1">
      <c r="A474" s="72">
        <v>663</v>
      </c>
      <c r="B474" s="57" t="s">
        <v>3882</v>
      </c>
      <c r="C474" s="58" t="s">
        <v>3027</v>
      </c>
      <c r="D474" s="69" t="s">
        <v>1818</v>
      </c>
      <c r="E474" s="58" t="s">
        <v>95</v>
      </c>
      <c r="F474" s="69" t="s">
        <v>4221</v>
      </c>
      <c r="G474" s="69">
        <v>1997</v>
      </c>
      <c r="H474" s="70">
        <v>6</v>
      </c>
      <c r="I474" s="71">
        <v>102</v>
      </c>
      <c r="J474" s="71">
        <v>17</v>
      </c>
      <c r="K474" s="71">
        <v>4</v>
      </c>
      <c r="L474" s="71">
        <v>1.1000000000000001</v>
      </c>
      <c r="M474" s="59">
        <v>0</v>
      </c>
      <c r="N474" s="60"/>
      <c r="O474" s="60">
        <v>0</v>
      </c>
      <c r="P474" s="70">
        <v>6</v>
      </c>
      <c r="Q474" s="71">
        <v>17</v>
      </c>
      <c r="R474" s="60">
        <v>0</v>
      </c>
      <c r="S474" s="70">
        <v>1.33</v>
      </c>
      <c r="T474" s="71">
        <v>6</v>
      </c>
      <c r="U474" s="71">
        <v>1</v>
      </c>
      <c r="V474" s="78">
        <v>5</v>
      </c>
      <c r="W474" s="78">
        <v>4.41</v>
      </c>
      <c r="X474" s="78">
        <v>5.01</v>
      </c>
      <c r="Y474" s="70">
        <v>2.2999999999999998</v>
      </c>
      <c r="Z474" s="71">
        <v>0.3</v>
      </c>
      <c r="AA474" s="78">
        <v>2</v>
      </c>
      <c r="AB474" s="78">
        <v>3.16</v>
      </c>
      <c r="AC474" s="78">
        <v>3.32</v>
      </c>
      <c r="AD474" s="63" t="s">
        <v>25</v>
      </c>
    </row>
    <row r="475" spans="1:30" ht="17.25" thickBot="1">
      <c r="A475" s="72">
        <v>529</v>
      </c>
      <c r="B475" s="57" t="s">
        <v>291</v>
      </c>
      <c r="C475" s="58" t="s">
        <v>1811</v>
      </c>
      <c r="D475" s="69" t="s">
        <v>103</v>
      </c>
      <c r="E475" s="58" t="s">
        <v>65</v>
      </c>
      <c r="F475" s="69" t="s">
        <v>4669</v>
      </c>
      <c r="G475" s="69">
        <v>1995</v>
      </c>
      <c r="H475" s="70">
        <v>4</v>
      </c>
      <c r="I475" s="71">
        <v>93</v>
      </c>
      <c r="J475" s="71">
        <v>23</v>
      </c>
      <c r="K475" s="71">
        <v>3.7</v>
      </c>
      <c r="L475" s="71">
        <v>1</v>
      </c>
      <c r="M475" s="59">
        <v>0</v>
      </c>
      <c r="N475" s="60"/>
      <c r="O475" s="60">
        <v>0</v>
      </c>
      <c r="P475" s="70">
        <v>4</v>
      </c>
      <c r="Q475" s="71">
        <v>23</v>
      </c>
      <c r="R475" s="71">
        <v>16</v>
      </c>
      <c r="S475" s="70">
        <v>2.25</v>
      </c>
      <c r="T475" s="71">
        <v>3</v>
      </c>
      <c r="U475" s="71">
        <v>2</v>
      </c>
      <c r="V475" s="78">
        <v>1</v>
      </c>
      <c r="W475" s="78">
        <v>0.97</v>
      </c>
      <c r="X475" s="77">
        <v>-0.28999999999999998</v>
      </c>
      <c r="Y475" s="70">
        <v>1.7</v>
      </c>
      <c r="Z475" s="71">
        <v>1.6</v>
      </c>
      <c r="AA475" s="78">
        <v>0.2</v>
      </c>
      <c r="AB475" s="78">
        <v>0.17</v>
      </c>
      <c r="AC475" s="77">
        <v>-0.9</v>
      </c>
      <c r="AD475" s="63" t="s">
        <v>25</v>
      </c>
    </row>
    <row r="476" spans="1:30" ht="17.25" thickBot="1">
      <c r="A476" s="72">
        <v>225</v>
      </c>
      <c r="B476" s="57" t="s">
        <v>3226</v>
      </c>
      <c r="C476" s="58" t="s">
        <v>1810</v>
      </c>
      <c r="D476" s="69" t="s">
        <v>1852</v>
      </c>
      <c r="E476" s="58" t="s">
        <v>2343</v>
      </c>
      <c r="F476" s="69" t="s">
        <v>4478</v>
      </c>
      <c r="G476" s="69">
        <v>1991</v>
      </c>
      <c r="H476" s="70">
        <v>4</v>
      </c>
      <c r="I476" s="71">
        <v>92</v>
      </c>
      <c r="J476" s="71">
        <v>23</v>
      </c>
      <c r="K476" s="71">
        <v>3.7</v>
      </c>
      <c r="L476" s="71">
        <v>1</v>
      </c>
      <c r="M476" s="70">
        <v>1</v>
      </c>
      <c r="N476" s="71">
        <v>45</v>
      </c>
      <c r="O476" s="60">
        <v>0</v>
      </c>
      <c r="P476" s="70">
        <v>3</v>
      </c>
      <c r="Q476" s="71">
        <v>16</v>
      </c>
      <c r="R476" s="71">
        <v>5</v>
      </c>
      <c r="S476" s="59">
        <v>0</v>
      </c>
      <c r="T476" s="71">
        <v>1</v>
      </c>
      <c r="U476" s="71">
        <v>5</v>
      </c>
      <c r="V476" s="77">
        <v>-4</v>
      </c>
      <c r="W476" s="77">
        <v>-3.91</v>
      </c>
      <c r="X476" s="77">
        <v>-2.21</v>
      </c>
      <c r="Y476" s="70">
        <v>1</v>
      </c>
      <c r="Z476" s="71">
        <v>3</v>
      </c>
      <c r="AA476" s="77">
        <v>-2</v>
      </c>
      <c r="AB476" s="77">
        <v>-1.92</v>
      </c>
      <c r="AC476" s="77">
        <v>-0.81</v>
      </c>
      <c r="AD476" s="63" t="s">
        <v>25</v>
      </c>
    </row>
    <row r="477" spans="1:30" ht="17.25" thickBot="1">
      <c r="A477" s="72">
        <v>401</v>
      </c>
      <c r="B477" s="57" t="s">
        <v>2645</v>
      </c>
      <c r="C477" s="58" t="s">
        <v>1843</v>
      </c>
      <c r="D477" s="69" t="s">
        <v>1809</v>
      </c>
      <c r="E477" s="58" t="s">
        <v>2342</v>
      </c>
      <c r="F477" s="69" t="s">
        <v>4591</v>
      </c>
      <c r="G477" s="69">
        <v>1997</v>
      </c>
      <c r="H477" s="70">
        <v>6</v>
      </c>
      <c r="I477" s="71">
        <v>92</v>
      </c>
      <c r="J477" s="71">
        <v>15</v>
      </c>
      <c r="K477" s="71">
        <v>3.7</v>
      </c>
      <c r="L477" s="71">
        <v>1</v>
      </c>
      <c r="M477" s="70">
        <v>1</v>
      </c>
      <c r="N477" s="71">
        <v>45</v>
      </c>
      <c r="O477" s="60">
        <v>0</v>
      </c>
      <c r="P477" s="70">
        <v>5</v>
      </c>
      <c r="Q477" s="71">
        <v>9</v>
      </c>
      <c r="R477" s="71">
        <v>6</v>
      </c>
      <c r="S477" s="59">
        <v>0</v>
      </c>
      <c r="T477" s="60">
        <v>0</v>
      </c>
      <c r="U477" s="71">
        <v>4</v>
      </c>
      <c r="V477" s="77">
        <v>-4</v>
      </c>
      <c r="W477" s="77">
        <v>-3.91</v>
      </c>
      <c r="X477" s="77">
        <v>-2.76</v>
      </c>
      <c r="Y477" s="70">
        <v>0.3</v>
      </c>
      <c r="Z477" s="71">
        <v>3.1</v>
      </c>
      <c r="AA477" s="77">
        <v>-2.8</v>
      </c>
      <c r="AB477" s="77">
        <v>-2.73</v>
      </c>
      <c r="AC477" s="77">
        <v>-1.95</v>
      </c>
      <c r="AD477" s="63" t="s">
        <v>25</v>
      </c>
    </row>
    <row r="478" spans="1:30" ht="17.25" thickBot="1">
      <c r="A478" s="72">
        <v>344</v>
      </c>
      <c r="B478" s="57" t="s">
        <v>3390</v>
      </c>
      <c r="C478" s="58" t="s">
        <v>1835</v>
      </c>
      <c r="D478" s="69" t="s">
        <v>111</v>
      </c>
      <c r="E478" s="58" t="s">
        <v>67</v>
      </c>
      <c r="F478" s="69" t="s">
        <v>4138</v>
      </c>
      <c r="G478" s="69">
        <v>1993</v>
      </c>
      <c r="H478" s="70">
        <v>1</v>
      </c>
      <c r="I478" s="71">
        <v>90</v>
      </c>
      <c r="J478" s="71">
        <v>90</v>
      </c>
      <c r="K478" s="71">
        <v>3.6</v>
      </c>
      <c r="L478" s="71">
        <v>1</v>
      </c>
      <c r="M478" s="70">
        <v>1</v>
      </c>
      <c r="N478" s="71">
        <v>90</v>
      </c>
      <c r="O478" s="71">
        <v>1</v>
      </c>
      <c r="P478" s="59">
        <v>0</v>
      </c>
      <c r="Q478" s="60"/>
      <c r="R478" s="71">
        <v>15</v>
      </c>
      <c r="S478" s="59">
        <v>0</v>
      </c>
      <c r="T478" s="71">
        <v>1</v>
      </c>
      <c r="U478" s="71">
        <v>4</v>
      </c>
      <c r="V478" s="77">
        <v>-3</v>
      </c>
      <c r="W478" s="77">
        <v>-3</v>
      </c>
      <c r="X478" s="77">
        <v>-3.52</v>
      </c>
      <c r="Y478" s="70">
        <v>0.2</v>
      </c>
      <c r="Z478" s="71">
        <v>2.8</v>
      </c>
      <c r="AA478" s="77">
        <v>-2.7</v>
      </c>
      <c r="AB478" s="77">
        <v>-2.69</v>
      </c>
      <c r="AC478" s="77">
        <v>-2.86</v>
      </c>
      <c r="AD478" s="63" t="s">
        <v>25</v>
      </c>
    </row>
    <row r="479" spans="1:30" ht="17.25" thickBot="1">
      <c r="A479" s="72">
        <v>495</v>
      </c>
      <c r="B479" s="57" t="s">
        <v>282</v>
      </c>
      <c r="C479" s="58" t="s">
        <v>1828</v>
      </c>
      <c r="D479" s="69" t="s">
        <v>111</v>
      </c>
      <c r="E479" s="58" t="s">
        <v>83</v>
      </c>
      <c r="F479" s="69" t="s">
        <v>4648</v>
      </c>
      <c r="G479" s="69">
        <v>1990</v>
      </c>
      <c r="H479" s="70">
        <v>1</v>
      </c>
      <c r="I479" s="71">
        <v>90</v>
      </c>
      <c r="J479" s="71">
        <v>90</v>
      </c>
      <c r="K479" s="71">
        <v>3.6</v>
      </c>
      <c r="L479" s="71">
        <v>1</v>
      </c>
      <c r="M479" s="70">
        <v>1</v>
      </c>
      <c r="N479" s="71">
        <v>90</v>
      </c>
      <c r="O479" s="71">
        <v>1</v>
      </c>
      <c r="P479" s="59">
        <v>0</v>
      </c>
      <c r="Q479" s="60"/>
      <c r="R479" s="71">
        <v>20</v>
      </c>
      <c r="S479" s="70">
        <v>3</v>
      </c>
      <c r="T479" s="71">
        <v>3</v>
      </c>
      <c r="U479" s="71">
        <v>1</v>
      </c>
      <c r="V479" s="78">
        <v>2</v>
      </c>
      <c r="W479" s="78">
        <v>2</v>
      </c>
      <c r="X479" s="78">
        <v>1.41</v>
      </c>
      <c r="Y479" s="70">
        <v>2.5</v>
      </c>
      <c r="Z479" s="71">
        <v>0.7</v>
      </c>
      <c r="AA479" s="78">
        <v>1.8</v>
      </c>
      <c r="AB479" s="78">
        <v>1.78</v>
      </c>
      <c r="AC479" s="78">
        <v>1.43</v>
      </c>
      <c r="AD479" s="63" t="s">
        <v>25</v>
      </c>
    </row>
    <row r="480" spans="1:30" ht="17.25" thickBot="1">
      <c r="A480" s="72">
        <v>137</v>
      </c>
      <c r="B480" s="57" t="s">
        <v>3541</v>
      </c>
      <c r="C480" s="58" t="s">
        <v>1811</v>
      </c>
      <c r="D480" s="69" t="s">
        <v>103</v>
      </c>
      <c r="E480" s="58" t="s">
        <v>79</v>
      </c>
      <c r="F480" s="69" t="s">
        <v>4404</v>
      </c>
      <c r="G480" s="69">
        <v>2005</v>
      </c>
      <c r="H480" s="70">
        <v>5</v>
      </c>
      <c r="I480" s="71">
        <v>89</v>
      </c>
      <c r="J480" s="71">
        <v>18</v>
      </c>
      <c r="K480" s="71">
        <v>3.5</v>
      </c>
      <c r="L480" s="71">
        <v>1</v>
      </c>
      <c r="M480" s="70">
        <v>1</v>
      </c>
      <c r="N480" s="71">
        <v>59</v>
      </c>
      <c r="O480" s="60">
        <v>0</v>
      </c>
      <c r="P480" s="70">
        <v>4</v>
      </c>
      <c r="Q480" s="71">
        <v>8</v>
      </c>
      <c r="R480" s="71">
        <v>3</v>
      </c>
      <c r="S480" s="70">
        <v>3</v>
      </c>
      <c r="T480" s="71">
        <v>2</v>
      </c>
      <c r="U480" s="60">
        <v>0</v>
      </c>
      <c r="V480" s="78">
        <v>2</v>
      </c>
      <c r="W480" s="78">
        <v>2.02</v>
      </c>
      <c r="X480" s="78">
        <v>0.65</v>
      </c>
      <c r="Y480" s="70">
        <v>1.7</v>
      </c>
      <c r="Z480" s="71">
        <v>1.7</v>
      </c>
      <c r="AA480" s="77">
        <v>-0.1</v>
      </c>
      <c r="AB480" s="77">
        <v>-0.05</v>
      </c>
      <c r="AC480" s="77">
        <v>-1.0900000000000001</v>
      </c>
      <c r="AD480" s="63" t="s">
        <v>25</v>
      </c>
    </row>
    <row r="481" spans="1:30" ht="17.25" thickBot="1">
      <c r="A481" s="72">
        <v>455</v>
      </c>
      <c r="B481" s="57" t="s">
        <v>268</v>
      </c>
      <c r="C481" s="58" t="s">
        <v>1811</v>
      </c>
      <c r="D481" s="69" t="s">
        <v>102</v>
      </c>
      <c r="E481" s="58" t="s">
        <v>91</v>
      </c>
      <c r="F481" s="69" t="s">
        <v>4622</v>
      </c>
      <c r="G481" s="69">
        <v>2004</v>
      </c>
      <c r="H481" s="70">
        <v>5</v>
      </c>
      <c r="I481" s="71">
        <v>80</v>
      </c>
      <c r="J481" s="71">
        <v>16</v>
      </c>
      <c r="K481" s="71">
        <v>3.2</v>
      </c>
      <c r="L481" s="71">
        <v>0.9</v>
      </c>
      <c r="M481" s="59">
        <v>0</v>
      </c>
      <c r="N481" s="60"/>
      <c r="O481" s="60">
        <v>0</v>
      </c>
      <c r="P481" s="70">
        <v>5</v>
      </c>
      <c r="Q481" s="71">
        <v>16</v>
      </c>
      <c r="R481" s="71">
        <v>18</v>
      </c>
      <c r="S481" s="70">
        <v>1.6</v>
      </c>
      <c r="T481" s="71">
        <v>2</v>
      </c>
      <c r="U481" s="71">
        <v>2</v>
      </c>
      <c r="V481" s="60">
        <v>0</v>
      </c>
      <c r="W481" s="60">
        <v>0</v>
      </c>
      <c r="X481" s="78">
        <v>0.15</v>
      </c>
      <c r="Y481" s="70">
        <v>1.3</v>
      </c>
      <c r="Z481" s="71">
        <v>2.6</v>
      </c>
      <c r="AA481" s="77">
        <v>-1.3</v>
      </c>
      <c r="AB481" s="77">
        <v>-1.46</v>
      </c>
      <c r="AC481" s="77">
        <v>-1.0900000000000001</v>
      </c>
      <c r="AD481" s="63" t="s">
        <v>25</v>
      </c>
    </row>
    <row r="482" spans="1:30" ht="17.25" thickBot="1">
      <c r="A482" s="72">
        <v>587</v>
      </c>
      <c r="B482" s="57" t="s">
        <v>314</v>
      </c>
      <c r="C482" s="58" t="s">
        <v>1811</v>
      </c>
      <c r="D482" s="69" t="s">
        <v>1818</v>
      </c>
      <c r="E482" s="58" t="s">
        <v>69</v>
      </c>
      <c r="F482" s="69" t="s">
        <v>4705</v>
      </c>
      <c r="G482" s="69">
        <v>2000</v>
      </c>
      <c r="H482" s="70">
        <v>3</v>
      </c>
      <c r="I482" s="71">
        <v>79</v>
      </c>
      <c r="J482" s="71">
        <v>26</v>
      </c>
      <c r="K482" s="71">
        <v>3.1</v>
      </c>
      <c r="L482" s="71">
        <v>0.9</v>
      </c>
      <c r="M482" s="59">
        <v>0</v>
      </c>
      <c r="N482" s="60"/>
      <c r="O482" s="60">
        <v>0</v>
      </c>
      <c r="P482" s="70">
        <v>3</v>
      </c>
      <c r="Q482" s="71">
        <v>26</v>
      </c>
      <c r="R482" s="60">
        <v>0</v>
      </c>
      <c r="S482" s="70">
        <v>2</v>
      </c>
      <c r="T482" s="71">
        <v>2</v>
      </c>
      <c r="U482" s="71">
        <v>1</v>
      </c>
      <c r="V482" s="78">
        <v>1</v>
      </c>
      <c r="W482" s="78">
        <v>1.1399999999999999</v>
      </c>
      <c r="X482" s="78">
        <v>1.18</v>
      </c>
      <c r="Y482" s="70">
        <v>2.6</v>
      </c>
      <c r="Z482" s="71">
        <v>1.9</v>
      </c>
      <c r="AA482" s="78">
        <v>0.8</v>
      </c>
      <c r="AB482" s="78">
        <v>0.89</v>
      </c>
      <c r="AC482" s="78">
        <v>1.07</v>
      </c>
      <c r="AD482" s="63" t="s">
        <v>25</v>
      </c>
    </row>
    <row r="483" spans="1:30" ht="17.25" thickBot="1">
      <c r="A483" s="72">
        <v>631</v>
      </c>
      <c r="B483" s="57" t="s">
        <v>331</v>
      </c>
      <c r="C483" s="58" t="s">
        <v>1811</v>
      </c>
      <c r="D483" s="69" t="s">
        <v>104</v>
      </c>
      <c r="E483" s="58" t="s">
        <v>67</v>
      </c>
      <c r="F483" s="69" t="s">
        <v>4732</v>
      </c>
      <c r="G483" s="69">
        <v>1995</v>
      </c>
      <c r="H483" s="70">
        <v>3</v>
      </c>
      <c r="I483" s="71">
        <v>78</v>
      </c>
      <c r="J483" s="71">
        <v>26</v>
      </c>
      <c r="K483" s="71">
        <v>3.1</v>
      </c>
      <c r="L483" s="71">
        <v>0.9</v>
      </c>
      <c r="M483" s="70">
        <v>1</v>
      </c>
      <c r="N483" s="71">
        <v>73</v>
      </c>
      <c r="O483" s="60">
        <v>0</v>
      </c>
      <c r="P483" s="70">
        <v>2</v>
      </c>
      <c r="Q483" s="71">
        <v>3</v>
      </c>
      <c r="R483" s="71">
        <v>8</v>
      </c>
      <c r="S483" s="70">
        <v>0.33</v>
      </c>
      <c r="T483" s="60">
        <v>0</v>
      </c>
      <c r="U483" s="71">
        <v>4</v>
      </c>
      <c r="V483" s="77">
        <v>-4</v>
      </c>
      <c r="W483" s="77">
        <v>-4.62</v>
      </c>
      <c r="X483" s="77">
        <v>-5.17</v>
      </c>
      <c r="Y483" s="70">
        <v>1.1000000000000001</v>
      </c>
      <c r="Z483" s="71">
        <v>1.6</v>
      </c>
      <c r="AA483" s="77">
        <v>-0.5</v>
      </c>
      <c r="AB483" s="77">
        <v>-0.55000000000000004</v>
      </c>
      <c r="AC483" s="77">
        <v>-0.64</v>
      </c>
      <c r="AD483" s="63" t="s">
        <v>25</v>
      </c>
    </row>
    <row r="484" spans="1:30" ht="17.25" thickBot="1">
      <c r="A484" s="72">
        <v>585</v>
      </c>
      <c r="B484" s="57" t="s">
        <v>313</v>
      </c>
      <c r="C484" s="58" t="s">
        <v>1845</v>
      </c>
      <c r="D484" s="69" t="s">
        <v>104</v>
      </c>
      <c r="E484" s="58" t="s">
        <v>71</v>
      </c>
      <c r="F484" s="69" t="s">
        <v>4703</v>
      </c>
      <c r="G484" s="69">
        <v>1996</v>
      </c>
      <c r="H484" s="70">
        <v>1</v>
      </c>
      <c r="I484" s="71">
        <v>77</v>
      </c>
      <c r="J484" s="71">
        <v>77</v>
      </c>
      <c r="K484" s="71">
        <v>3.2</v>
      </c>
      <c r="L484" s="71">
        <v>0.9</v>
      </c>
      <c r="M484" s="59">
        <v>0</v>
      </c>
      <c r="N484" s="60"/>
      <c r="O484" s="60">
        <v>0</v>
      </c>
      <c r="P484" s="70">
        <v>1</v>
      </c>
      <c r="Q484" s="71">
        <v>77</v>
      </c>
      <c r="R484" s="71">
        <v>3</v>
      </c>
      <c r="S484" s="70">
        <v>1</v>
      </c>
      <c r="T484" s="71">
        <v>1</v>
      </c>
      <c r="U484" s="71">
        <v>2</v>
      </c>
      <c r="V484" s="77">
        <v>-1</v>
      </c>
      <c r="W484" s="77">
        <v>-1.17</v>
      </c>
      <c r="X484" s="77">
        <v>-1.97</v>
      </c>
      <c r="Y484" s="70">
        <v>0.7</v>
      </c>
      <c r="Z484" s="71">
        <v>2.2000000000000002</v>
      </c>
      <c r="AA484" s="77">
        <v>-1.5</v>
      </c>
      <c r="AB484" s="77">
        <v>-1.8</v>
      </c>
      <c r="AC484" s="77">
        <v>-1.98</v>
      </c>
      <c r="AD484" s="63" t="s">
        <v>25</v>
      </c>
    </row>
    <row r="485" spans="1:30" ht="17.25" thickBot="1">
      <c r="A485" s="72">
        <v>279</v>
      </c>
      <c r="B485" s="57" t="s">
        <v>2880</v>
      </c>
      <c r="C485" s="58" t="s">
        <v>1837</v>
      </c>
      <c r="D485" s="69" t="s">
        <v>103</v>
      </c>
      <c r="E485" s="58" t="s">
        <v>75</v>
      </c>
      <c r="F485" s="69" t="s">
        <v>4514</v>
      </c>
      <c r="G485" s="69">
        <v>2005</v>
      </c>
      <c r="H485" s="70">
        <v>1</v>
      </c>
      <c r="I485" s="71">
        <v>75</v>
      </c>
      <c r="J485" s="71">
        <v>75</v>
      </c>
      <c r="K485" s="71">
        <v>3</v>
      </c>
      <c r="L485" s="71">
        <v>0.8</v>
      </c>
      <c r="M485" s="59">
        <v>0</v>
      </c>
      <c r="N485" s="60"/>
      <c r="O485" s="60">
        <v>0</v>
      </c>
      <c r="P485" s="70">
        <v>1</v>
      </c>
      <c r="Q485" s="71">
        <v>75</v>
      </c>
      <c r="R485" s="71">
        <v>4</v>
      </c>
      <c r="S485" s="59">
        <v>0</v>
      </c>
      <c r="T485" s="71">
        <v>1</v>
      </c>
      <c r="U485" s="71">
        <v>5</v>
      </c>
      <c r="V485" s="77">
        <v>-4</v>
      </c>
      <c r="W485" s="77">
        <v>-4.8</v>
      </c>
      <c r="X485" s="77">
        <v>-4.8</v>
      </c>
      <c r="Y485" s="70">
        <v>1.4</v>
      </c>
      <c r="Z485" s="71">
        <v>2.2000000000000002</v>
      </c>
      <c r="AA485" s="77">
        <v>-0.8</v>
      </c>
      <c r="AB485" s="77">
        <v>-0.92</v>
      </c>
      <c r="AC485" s="77">
        <v>-0.55000000000000004</v>
      </c>
      <c r="AD485" s="63" t="s">
        <v>25</v>
      </c>
    </row>
    <row r="486" spans="1:30" ht="17.25" thickBot="1">
      <c r="A486" s="72">
        <v>295</v>
      </c>
      <c r="B486" s="57" t="s">
        <v>369</v>
      </c>
      <c r="C486" s="58" t="s">
        <v>1811</v>
      </c>
      <c r="D486" s="69" t="s">
        <v>104</v>
      </c>
      <c r="E486" s="58" t="s">
        <v>95</v>
      </c>
      <c r="F486" s="69" t="s">
        <v>4190</v>
      </c>
      <c r="G486" s="69">
        <v>2002</v>
      </c>
      <c r="H486" s="70">
        <v>3</v>
      </c>
      <c r="I486" s="71">
        <v>71</v>
      </c>
      <c r="J486" s="71">
        <v>24</v>
      </c>
      <c r="K486" s="71">
        <v>2.8</v>
      </c>
      <c r="L486" s="71">
        <v>0.8</v>
      </c>
      <c r="M486" s="70">
        <v>1</v>
      </c>
      <c r="N486" s="71">
        <v>54</v>
      </c>
      <c r="O486" s="60">
        <v>0</v>
      </c>
      <c r="P486" s="70">
        <v>2</v>
      </c>
      <c r="Q486" s="71">
        <v>9</v>
      </c>
      <c r="R486" s="71">
        <v>2</v>
      </c>
      <c r="S486" s="70">
        <v>1.33</v>
      </c>
      <c r="T486" s="71">
        <v>1</v>
      </c>
      <c r="U486" s="71">
        <v>1</v>
      </c>
      <c r="V486" s="60">
        <v>0</v>
      </c>
      <c r="W486" s="60">
        <v>0</v>
      </c>
      <c r="X486" s="78">
        <v>0.4</v>
      </c>
      <c r="Y486" s="70">
        <v>1.2</v>
      </c>
      <c r="Z486" s="71">
        <v>1.1000000000000001</v>
      </c>
      <c r="AA486" s="78">
        <v>0.1</v>
      </c>
      <c r="AB486" s="78">
        <v>0.19</v>
      </c>
      <c r="AC486" s="78">
        <v>0.28000000000000003</v>
      </c>
      <c r="AD486" s="63" t="s">
        <v>25</v>
      </c>
    </row>
    <row r="487" spans="1:30" ht="17.25" thickBot="1">
      <c r="A487" s="72">
        <v>130</v>
      </c>
      <c r="B487" s="57" t="s">
        <v>2865</v>
      </c>
      <c r="C487" s="58" t="s">
        <v>1840</v>
      </c>
      <c r="D487" s="69" t="s">
        <v>102</v>
      </c>
      <c r="E487" s="58" t="s">
        <v>96</v>
      </c>
      <c r="F487" s="69" t="s">
        <v>4399</v>
      </c>
      <c r="G487" s="69">
        <v>2004</v>
      </c>
      <c r="H487" s="70">
        <v>11</v>
      </c>
      <c r="I487" s="71">
        <v>69</v>
      </c>
      <c r="J487" s="71">
        <v>6</v>
      </c>
      <c r="K487" s="71">
        <v>2.7</v>
      </c>
      <c r="L487" s="71">
        <v>0.8</v>
      </c>
      <c r="M487" s="59">
        <v>0</v>
      </c>
      <c r="N487" s="60"/>
      <c r="O487" s="60">
        <v>0</v>
      </c>
      <c r="P487" s="70">
        <v>11</v>
      </c>
      <c r="Q487" s="71">
        <v>6</v>
      </c>
      <c r="R487" s="71">
        <v>15</v>
      </c>
      <c r="S487" s="70">
        <v>0.91</v>
      </c>
      <c r="T487" s="71">
        <v>1</v>
      </c>
      <c r="U487" s="71">
        <v>3</v>
      </c>
      <c r="V487" s="77">
        <v>-2</v>
      </c>
      <c r="W487" s="77">
        <v>-2.61</v>
      </c>
      <c r="X487" s="77">
        <v>-2.31</v>
      </c>
      <c r="Y487" s="70">
        <v>2.8</v>
      </c>
      <c r="Z487" s="71">
        <v>2.4</v>
      </c>
      <c r="AA487" s="78">
        <v>0.4</v>
      </c>
      <c r="AB487" s="78">
        <v>0.49</v>
      </c>
      <c r="AC487" s="78">
        <v>0.41</v>
      </c>
      <c r="AD487" s="63" t="s">
        <v>25</v>
      </c>
    </row>
    <row r="488" spans="1:30" ht="17.25" thickBot="1">
      <c r="A488" s="72">
        <v>230</v>
      </c>
      <c r="B488" s="57" t="s">
        <v>3724</v>
      </c>
      <c r="C488" s="58" t="s">
        <v>1811</v>
      </c>
      <c r="D488" s="69" t="s">
        <v>102</v>
      </c>
      <c r="E488" s="58" t="s">
        <v>69</v>
      </c>
      <c r="F488" s="69" t="s">
        <v>4482</v>
      </c>
      <c r="G488" s="69">
        <v>2004</v>
      </c>
      <c r="H488" s="70">
        <v>3</v>
      </c>
      <c r="I488" s="71">
        <v>66</v>
      </c>
      <c r="J488" s="71">
        <v>22</v>
      </c>
      <c r="K488" s="71">
        <v>2.6</v>
      </c>
      <c r="L488" s="71">
        <v>0.7</v>
      </c>
      <c r="M488" s="70">
        <v>1</v>
      </c>
      <c r="N488" s="71">
        <v>52</v>
      </c>
      <c r="O488" s="60">
        <v>0</v>
      </c>
      <c r="P488" s="70">
        <v>2</v>
      </c>
      <c r="Q488" s="71">
        <v>7</v>
      </c>
      <c r="R488" s="71">
        <v>4</v>
      </c>
      <c r="S488" s="70">
        <v>1</v>
      </c>
      <c r="T488" s="71">
        <v>1</v>
      </c>
      <c r="U488" s="71">
        <v>2</v>
      </c>
      <c r="V488" s="77">
        <v>-1</v>
      </c>
      <c r="W488" s="77">
        <v>-1.36</v>
      </c>
      <c r="X488" s="77">
        <v>-1.4</v>
      </c>
      <c r="Y488" s="70">
        <v>1.3</v>
      </c>
      <c r="Z488" s="71">
        <v>0.9</v>
      </c>
      <c r="AA488" s="78">
        <v>0.4</v>
      </c>
      <c r="AB488" s="78">
        <v>0.61</v>
      </c>
      <c r="AC488" s="78">
        <v>0.78</v>
      </c>
      <c r="AD488" s="63" t="s">
        <v>25</v>
      </c>
    </row>
    <row r="489" spans="1:30" ht="17.25" thickBot="1">
      <c r="A489" s="72">
        <v>77</v>
      </c>
      <c r="B489" s="57" t="s">
        <v>2611</v>
      </c>
      <c r="C489" s="58" t="s">
        <v>1811</v>
      </c>
      <c r="D489" s="69" t="s">
        <v>1852</v>
      </c>
      <c r="E489" s="58" t="s">
        <v>2599</v>
      </c>
      <c r="F489" s="69" t="s">
        <v>4364</v>
      </c>
      <c r="G489" s="69">
        <v>1992</v>
      </c>
      <c r="H489" s="70">
        <v>8</v>
      </c>
      <c r="I489" s="71">
        <v>62</v>
      </c>
      <c r="J489" s="71">
        <v>8</v>
      </c>
      <c r="K489" s="71">
        <v>2.5</v>
      </c>
      <c r="L489" s="71">
        <v>0.7</v>
      </c>
      <c r="M489" s="59">
        <v>0</v>
      </c>
      <c r="N489" s="60"/>
      <c r="O489" s="60">
        <v>0</v>
      </c>
      <c r="P489" s="70">
        <v>8</v>
      </c>
      <c r="Q489" s="71">
        <v>8</v>
      </c>
      <c r="R489" s="71">
        <v>15</v>
      </c>
      <c r="S489" s="70">
        <v>0.63</v>
      </c>
      <c r="T489" s="71">
        <v>2</v>
      </c>
      <c r="U489" s="71">
        <v>1</v>
      </c>
      <c r="V489" s="78">
        <v>1</v>
      </c>
      <c r="W489" s="78">
        <v>1.45</v>
      </c>
      <c r="X489" s="78">
        <v>2.15</v>
      </c>
      <c r="Y489" s="70">
        <v>1.4</v>
      </c>
      <c r="Z489" s="71">
        <v>1.6</v>
      </c>
      <c r="AA489" s="77">
        <v>-0.2</v>
      </c>
      <c r="AB489" s="77">
        <v>-0.33</v>
      </c>
      <c r="AC489" s="78">
        <v>0.5</v>
      </c>
      <c r="AD489" s="63" t="s">
        <v>25</v>
      </c>
    </row>
    <row r="490" spans="1:30" ht="17.25" thickBot="1">
      <c r="A490" s="72">
        <v>616</v>
      </c>
      <c r="B490" s="57" t="s">
        <v>3168</v>
      </c>
      <c r="C490" s="58" t="s">
        <v>1840</v>
      </c>
      <c r="D490" s="69" t="s">
        <v>104</v>
      </c>
      <c r="E490" s="58" t="s">
        <v>63</v>
      </c>
      <c r="F490" s="69" t="s">
        <v>4724</v>
      </c>
      <c r="G490" s="69">
        <v>1991</v>
      </c>
      <c r="H490" s="70">
        <v>3</v>
      </c>
      <c r="I490" s="71">
        <v>62</v>
      </c>
      <c r="J490" s="71">
        <v>21</v>
      </c>
      <c r="K490" s="71">
        <v>2.5</v>
      </c>
      <c r="L490" s="71">
        <v>0.7</v>
      </c>
      <c r="M490" s="59">
        <v>0</v>
      </c>
      <c r="N490" s="60"/>
      <c r="O490" s="60">
        <v>0</v>
      </c>
      <c r="P490" s="70">
        <v>3</v>
      </c>
      <c r="Q490" s="71">
        <v>21</v>
      </c>
      <c r="R490" s="71">
        <v>15</v>
      </c>
      <c r="S490" s="70">
        <v>3</v>
      </c>
      <c r="T490" s="71">
        <v>1</v>
      </c>
      <c r="U490" s="60">
        <v>0</v>
      </c>
      <c r="V490" s="78">
        <v>1</v>
      </c>
      <c r="W490" s="78">
        <v>1.45</v>
      </c>
      <c r="X490" s="77">
        <v>-0.2</v>
      </c>
      <c r="Y490" s="70">
        <v>0.9</v>
      </c>
      <c r="Z490" s="71">
        <v>0.5</v>
      </c>
      <c r="AA490" s="78">
        <v>0.4</v>
      </c>
      <c r="AB490" s="78">
        <v>0.62</v>
      </c>
      <c r="AC490" s="77">
        <v>-0.72</v>
      </c>
      <c r="AD490" s="63" t="s">
        <v>25</v>
      </c>
    </row>
    <row r="491" spans="1:30" ht="17.25" thickBot="1">
      <c r="A491" s="72">
        <v>572</v>
      </c>
      <c r="B491" s="57" t="s">
        <v>3964</v>
      </c>
      <c r="C491" s="58" t="s">
        <v>1811</v>
      </c>
      <c r="D491" s="69" t="s">
        <v>103</v>
      </c>
      <c r="E491" s="58" t="s">
        <v>83</v>
      </c>
      <c r="F491" s="69" t="s">
        <v>4694</v>
      </c>
      <c r="G491" s="69">
        <v>2002</v>
      </c>
      <c r="H491" s="70">
        <v>3</v>
      </c>
      <c r="I491" s="71">
        <v>61</v>
      </c>
      <c r="J491" s="71">
        <v>20</v>
      </c>
      <c r="K491" s="71">
        <v>2.4</v>
      </c>
      <c r="L491" s="71">
        <v>0.7</v>
      </c>
      <c r="M491" s="59">
        <v>0</v>
      </c>
      <c r="N491" s="60"/>
      <c r="O491" s="60">
        <v>0</v>
      </c>
      <c r="P491" s="70">
        <v>3</v>
      </c>
      <c r="Q491" s="71">
        <v>20</v>
      </c>
      <c r="R491" s="71">
        <v>3</v>
      </c>
      <c r="S491" s="70">
        <v>3</v>
      </c>
      <c r="T491" s="71">
        <v>1</v>
      </c>
      <c r="U491" s="71">
        <v>2</v>
      </c>
      <c r="V491" s="77">
        <v>-1</v>
      </c>
      <c r="W491" s="77">
        <v>-1.48</v>
      </c>
      <c r="X491" s="77">
        <v>-2.17</v>
      </c>
      <c r="Y491" s="70">
        <v>0.9</v>
      </c>
      <c r="Z491" s="71">
        <v>1.8</v>
      </c>
      <c r="AA491" s="77">
        <v>-0.9</v>
      </c>
      <c r="AB491" s="77">
        <v>-1.31</v>
      </c>
      <c r="AC491" s="77">
        <v>-1.75</v>
      </c>
      <c r="AD491" s="63" t="s">
        <v>25</v>
      </c>
    </row>
    <row r="492" spans="1:30" ht="17.25" thickBot="1">
      <c r="A492" s="72">
        <v>312</v>
      </c>
      <c r="B492" s="57" t="s">
        <v>3278</v>
      </c>
      <c r="C492" s="58" t="s">
        <v>1811</v>
      </c>
      <c r="D492" s="69" t="s">
        <v>103</v>
      </c>
      <c r="E492" s="58" t="s">
        <v>83</v>
      </c>
      <c r="F492" s="69" t="s">
        <v>4530</v>
      </c>
      <c r="G492" s="69">
        <v>2003</v>
      </c>
      <c r="H492" s="70">
        <v>5</v>
      </c>
      <c r="I492" s="71">
        <v>60</v>
      </c>
      <c r="J492" s="71">
        <v>12</v>
      </c>
      <c r="K492" s="71">
        <v>2.4</v>
      </c>
      <c r="L492" s="71">
        <v>0.7</v>
      </c>
      <c r="M492" s="59">
        <v>0</v>
      </c>
      <c r="N492" s="60"/>
      <c r="O492" s="60">
        <v>0</v>
      </c>
      <c r="P492" s="70">
        <v>5</v>
      </c>
      <c r="Q492" s="71">
        <v>12</v>
      </c>
      <c r="R492" s="71">
        <v>10</v>
      </c>
      <c r="S492" s="70">
        <v>1.8</v>
      </c>
      <c r="T492" s="71">
        <v>1</v>
      </c>
      <c r="U492" s="71">
        <v>2</v>
      </c>
      <c r="V492" s="77">
        <v>-1</v>
      </c>
      <c r="W492" s="77">
        <v>-1.5</v>
      </c>
      <c r="X492" s="77">
        <v>-2.2000000000000002</v>
      </c>
      <c r="Y492" s="70">
        <v>1</v>
      </c>
      <c r="Z492" s="71">
        <v>1.9</v>
      </c>
      <c r="AA492" s="77">
        <v>-1</v>
      </c>
      <c r="AB492" s="77">
        <v>-1.43</v>
      </c>
      <c r="AC492" s="77">
        <v>-1.88</v>
      </c>
      <c r="AD492" s="63" t="s">
        <v>25</v>
      </c>
    </row>
    <row r="493" spans="1:30" ht="17.25" thickBot="1">
      <c r="A493" s="72">
        <v>493</v>
      </c>
      <c r="B493" s="57" t="s">
        <v>2885</v>
      </c>
      <c r="C493" s="58" t="s">
        <v>1811</v>
      </c>
      <c r="D493" s="69" t="s">
        <v>1846</v>
      </c>
      <c r="E493" s="58" t="s">
        <v>77</v>
      </c>
      <c r="F493" s="69" t="s">
        <v>4646</v>
      </c>
      <c r="G493" s="69">
        <v>2004</v>
      </c>
      <c r="H493" s="70">
        <v>8</v>
      </c>
      <c r="I493" s="71">
        <v>59</v>
      </c>
      <c r="J493" s="71">
        <v>7</v>
      </c>
      <c r="K493" s="71">
        <v>2.2999999999999998</v>
      </c>
      <c r="L493" s="71">
        <v>0.7</v>
      </c>
      <c r="M493" s="59">
        <v>0</v>
      </c>
      <c r="N493" s="60"/>
      <c r="O493" s="60">
        <v>0</v>
      </c>
      <c r="P493" s="70">
        <v>8</v>
      </c>
      <c r="Q493" s="71">
        <v>7</v>
      </c>
      <c r="R493" s="71">
        <v>9</v>
      </c>
      <c r="S493" s="70">
        <v>0.63</v>
      </c>
      <c r="T493" s="71">
        <v>1</v>
      </c>
      <c r="U493" s="60">
        <v>0</v>
      </c>
      <c r="V493" s="78">
        <v>1</v>
      </c>
      <c r="W493" s="78">
        <v>1.53</v>
      </c>
      <c r="X493" s="78">
        <v>2</v>
      </c>
      <c r="Y493" s="70">
        <v>2</v>
      </c>
      <c r="Z493" s="71">
        <v>0.8</v>
      </c>
      <c r="AA493" s="78">
        <v>1.3</v>
      </c>
      <c r="AB493" s="78">
        <v>1.93</v>
      </c>
      <c r="AC493" s="78">
        <v>1.92</v>
      </c>
      <c r="AD493" s="63" t="s">
        <v>25</v>
      </c>
    </row>
    <row r="494" spans="1:30" ht="17.25" thickBot="1">
      <c r="A494" s="72">
        <v>53</v>
      </c>
      <c r="B494" s="57" t="s">
        <v>3138</v>
      </c>
      <c r="C494" s="58" t="s">
        <v>1850</v>
      </c>
      <c r="D494" s="69" t="s">
        <v>1832</v>
      </c>
      <c r="E494" s="58" t="s">
        <v>75</v>
      </c>
      <c r="F494" s="69" t="s">
        <v>4349</v>
      </c>
      <c r="G494" s="69">
        <v>1997</v>
      </c>
      <c r="H494" s="70">
        <v>5</v>
      </c>
      <c r="I494" s="71">
        <v>58</v>
      </c>
      <c r="J494" s="71">
        <v>12</v>
      </c>
      <c r="K494" s="71">
        <v>2.2999999999999998</v>
      </c>
      <c r="L494" s="71">
        <v>0.6</v>
      </c>
      <c r="M494" s="59">
        <v>0</v>
      </c>
      <c r="N494" s="60"/>
      <c r="O494" s="60">
        <v>0</v>
      </c>
      <c r="P494" s="70">
        <v>5</v>
      </c>
      <c r="Q494" s="71">
        <v>12</v>
      </c>
      <c r="R494" s="71">
        <v>16</v>
      </c>
      <c r="S494" s="70">
        <v>1.8</v>
      </c>
      <c r="T494" s="71">
        <v>2</v>
      </c>
      <c r="U494" s="71">
        <v>1</v>
      </c>
      <c r="V494" s="78">
        <v>1</v>
      </c>
      <c r="W494" s="78">
        <v>1.55</v>
      </c>
      <c r="X494" s="78">
        <v>1.73</v>
      </c>
      <c r="Y494" s="70">
        <v>1.5</v>
      </c>
      <c r="Z494" s="71">
        <v>0.8</v>
      </c>
      <c r="AA494" s="78">
        <v>0.7</v>
      </c>
      <c r="AB494" s="78">
        <v>1.04</v>
      </c>
      <c r="AC494" s="78">
        <v>1.46</v>
      </c>
      <c r="AD494" s="63" t="s">
        <v>25</v>
      </c>
    </row>
    <row r="495" spans="1:30" ht="17.25" thickBot="1">
      <c r="A495" s="72">
        <v>194</v>
      </c>
      <c r="B495" s="57" t="s">
        <v>3718</v>
      </c>
      <c r="C495" s="58" t="s">
        <v>2693</v>
      </c>
      <c r="D495" s="69" t="s">
        <v>1832</v>
      </c>
      <c r="E495" s="58" t="s">
        <v>71</v>
      </c>
      <c r="F495" s="69" t="s">
        <v>4451</v>
      </c>
      <c r="G495" s="69">
        <v>2002</v>
      </c>
      <c r="H495" s="70">
        <v>4</v>
      </c>
      <c r="I495" s="71">
        <v>53</v>
      </c>
      <c r="J495" s="71">
        <v>13</v>
      </c>
      <c r="K495" s="71">
        <v>2.2000000000000002</v>
      </c>
      <c r="L495" s="71">
        <v>0.6</v>
      </c>
      <c r="M495" s="59">
        <v>0</v>
      </c>
      <c r="N495" s="60"/>
      <c r="O495" s="60">
        <v>0</v>
      </c>
      <c r="P495" s="70">
        <v>4</v>
      </c>
      <c r="Q495" s="71">
        <v>13</v>
      </c>
      <c r="R495" s="71">
        <v>3</v>
      </c>
      <c r="S495" s="70">
        <v>2</v>
      </c>
      <c r="T495" s="71">
        <v>4</v>
      </c>
      <c r="U495" s="71">
        <v>1</v>
      </c>
      <c r="V495" s="78">
        <v>3</v>
      </c>
      <c r="W495" s="78">
        <v>5.09</v>
      </c>
      <c r="X495" s="78">
        <v>4.45</v>
      </c>
      <c r="Y495" s="70">
        <v>1.5</v>
      </c>
      <c r="Z495" s="71">
        <v>1.8</v>
      </c>
      <c r="AA495" s="77">
        <v>-0.2</v>
      </c>
      <c r="AB495" s="77">
        <v>-0.35</v>
      </c>
      <c r="AC495" s="77">
        <v>-0.48</v>
      </c>
      <c r="AD495" s="63" t="s">
        <v>25</v>
      </c>
    </row>
    <row r="496" spans="1:30" ht="17.25" thickBot="1">
      <c r="A496" s="72">
        <v>96</v>
      </c>
      <c r="B496" s="57" t="s">
        <v>3163</v>
      </c>
      <c r="C496" s="58" t="s">
        <v>1839</v>
      </c>
      <c r="D496" s="69" t="s">
        <v>102</v>
      </c>
      <c r="E496" s="58" t="s">
        <v>75</v>
      </c>
      <c r="F496" s="69" t="s">
        <v>4377</v>
      </c>
      <c r="G496" s="69">
        <v>2001</v>
      </c>
      <c r="H496" s="70">
        <v>4</v>
      </c>
      <c r="I496" s="71">
        <v>51</v>
      </c>
      <c r="J496" s="71">
        <v>13</v>
      </c>
      <c r="K496" s="71">
        <v>2</v>
      </c>
      <c r="L496" s="71">
        <v>0.6</v>
      </c>
      <c r="M496" s="59">
        <v>0</v>
      </c>
      <c r="N496" s="60"/>
      <c r="O496" s="60">
        <v>0</v>
      </c>
      <c r="P496" s="70">
        <v>4</v>
      </c>
      <c r="Q496" s="71">
        <v>13</v>
      </c>
      <c r="R496" s="71">
        <v>1</v>
      </c>
      <c r="S496" s="70">
        <v>1.75</v>
      </c>
      <c r="T496" s="71">
        <v>2</v>
      </c>
      <c r="U496" s="71">
        <v>1</v>
      </c>
      <c r="V496" s="78">
        <v>1</v>
      </c>
      <c r="W496" s="78">
        <v>1.76</v>
      </c>
      <c r="X496" s="78">
        <v>1.95</v>
      </c>
      <c r="Y496" s="70">
        <v>2.1</v>
      </c>
      <c r="Z496" s="71">
        <v>1</v>
      </c>
      <c r="AA496" s="78">
        <v>1.1000000000000001</v>
      </c>
      <c r="AB496" s="78">
        <v>1.89</v>
      </c>
      <c r="AC496" s="78">
        <v>2.3199999999999998</v>
      </c>
      <c r="AD496" s="63" t="s">
        <v>25</v>
      </c>
    </row>
    <row r="497" spans="1:30" ht="17.25" thickBot="1">
      <c r="A497" s="72">
        <v>666</v>
      </c>
      <c r="B497" s="57" t="s">
        <v>3169</v>
      </c>
      <c r="C497" s="58" t="s">
        <v>1820</v>
      </c>
      <c r="D497" s="69" t="s">
        <v>102</v>
      </c>
      <c r="E497" s="58" t="s">
        <v>71</v>
      </c>
      <c r="F497" s="69" t="s">
        <v>4758</v>
      </c>
      <c r="G497" s="69">
        <v>2003</v>
      </c>
      <c r="H497" s="70">
        <v>8</v>
      </c>
      <c r="I497" s="71">
        <v>50</v>
      </c>
      <c r="J497" s="71">
        <v>6</v>
      </c>
      <c r="K497" s="71">
        <v>2.1</v>
      </c>
      <c r="L497" s="71">
        <v>0.6</v>
      </c>
      <c r="M497" s="59">
        <v>0</v>
      </c>
      <c r="N497" s="60"/>
      <c r="O497" s="60">
        <v>0</v>
      </c>
      <c r="P497" s="70">
        <v>8</v>
      </c>
      <c r="Q497" s="71">
        <v>6</v>
      </c>
      <c r="R497" s="71">
        <v>5</v>
      </c>
      <c r="S497" s="70">
        <v>1.88</v>
      </c>
      <c r="T497" s="71">
        <v>3</v>
      </c>
      <c r="U497" s="71">
        <v>2</v>
      </c>
      <c r="V497" s="78">
        <v>1</v>
      </c>
      <c r="W497" s="78">
        <v>1.8</v>
      </c>
      <c r="X497" s="78">
        <v>1.08</v>
      </c>
      <c r="Y497" s="70">
        <v>2.1</v>
      </c>
      <c r="Z497" s="71">
        <v>1.8</v>
      </c>
      <c r="AA497" s="78">
        <v>0.2</v>
      </c>
      <c r="AB497" s="78">
        <v>0.45</v>
      </c>
      <c r="AC497" s="78">
        <v>0.34</v>
      </c>
      <c r="AD497" s="63" t="s">
        <v>25</v>
      </c>
    </row>
    <row r="498" spans="1:30" ht="17.25" thickBot="1">
      <c r="A498" s="72">
        <v>640</v>
      </c>
      <c r="B498" s="57" t="s">
        <v>2660</v>
      </c>
      <c r="C498" s="58" t="s">
        <v>1817</v>
      </c>
      <c r="D498" s="69" t="s">
        <v>104</v>
      </c>
      <c r="E498" s="58" t="s">
        <v>63</v>
      </c>
      <c r="F498" s="69" t="s">
        <v>4739</v>
      </c>
      <c r="G498" s="69">
        <v>2001</v>
      </c>
      <c r="H498" s="70">
        <v>1</v>
      </c>
      <c r="I498" s="71">
        <v>49</v>
      </c>
      <c r="J498" s="71">
        <v>49</v>
      </c>
      <c r="K498" s="71">
        <v>1.9</v>
      </c>
      <c r="L498" s="71">
        <v>0.5</v>
      </c>
      <c r="M498" s="70">
        <v>1</v>
      </c>
      <c r="N498" s="71">
        <v>49</v>
      </c>
      <c r="O498" s="60">
        <v>0</v>
      </c>
      <c r="P498" s="59">
        <v>0</v>
      </c>
      <c r="Q498" s="60"/>
      <c r="R498" s="60">
        <v>0</v>
      </c>
      <c r="S498" s="70">
        <v>3</v>
      </c>
      <c r="T498" s="71">
        <v>2</v>
      </c>
      <c r="U498" s="60">
        <v>0</v>
      </c>
      <c r="V498" s="78">
        <v>2</v>
      </c>
      <c r="W498" s="78">
        <v>3.67</v>
      </c>
      <c r="X498" s="78">
        <v>2.0699999999999998</v>
      </c>
      <c r="Y498" s="70">
        <v>0.3</v>
      </c>
      <c r="Z498" s="71">
        <v>0.3</v>
      </c>
      <c r="AA498" s="60">
        <v>0</v>
      </c>
      <c r="AB498" s="78">
        <v>7.0000000000000007E-2</v>
      </c>
      <c r="AC498" s="77">
        <v>-1.28</v>
      </c>
      <c r="AD498" s="63" t="s">
        <v>25</v>
      </c>
    </row>
    <row r="499" spans="1:30" ht="17.25" thickBot="1">
      <c r="A499" s="72">
        <v>173</v>
      </c>
      <c r="B499" s="57" t="s">
        <v>3646</v>
      </c>
      <c r="C499" s="58" t="s">
        <v>1829</v>
      </c>
      <c r="D499" s="69" t="s">
        <v>102</v>
      </c>
      <c r="E499" s="58" t="s">
        <v>69</v>
      </c>
      <c r="F499" s="69" t="s">
        <v>4433</v>
      </c>
      <c r="G499" s="69">
        <v>2002</v>
      </c>
      <c r="H499" s="70">
        <v>2</v>
      </c>
      <c r="I499" s="71">
        <v>48</v>
      </c>
      <c r="J499" s="71">
        <v>24</v>
      </c>
      <c r="K499" s="71">
        <v>1.9</v>
      </c>
      <c r="L499" s="71">
        <v>0.5</v>
      </c>
      <c r="M499" s="59">
        <v>0</v>
      </c>
      <c r="N499" s="60"/>
      <c r="O499" s="60">
        <v>0</v>
      </c>
      <c r="P499" s="70">
        <v>2</v>
      </c>
      <c r="Q499" s="71">
        <v>24</v>
      </c>
      <c r="R499" s="71">
        <v>6</v>
      </c>
      <c r="S499" s="59">
        <v>0</v>
      </c>
      <c r="T499" s="71">
        <v>2</v>
      </c>
      <c r="U499" s="71">
        <v>3</v>
      </c>
      <c r="V499" s="77">
        <v>-1</v>
      </c>
      <c r="W499" s="77">
        <v>-1.87</v>
      </c>
      <c r="X499" s="77">
        <v>-1.91</v>
      </c>
      <c r="Y499" s="70">
        <v>1.7</v>
      </c>
      <c r="Z499" s="71">
        <v>0.6</v>
      </c>
      <c r="AA499" s="78">
        <v>1.1000000000000001</v>
      </c>
      <c r="AB499" s="78">
        <v>2.15</v>
      </c>
      <c r="AC499" s="78">
        <v>2.35</v>
      </c>
      <c r="AD499" s="63" t="s">
        <v>25</v>
      </c>
    </row>
    <row r="500" spans="1:30" ht="17.25" thickBot="1">
      <c r="A500" s="72">
        <v>337</v>
      </c>
      <c r="B500" s="57" t="s">
        <v>1779</v>
      </c>
      <c r="C500" s="58" t="s">
        <v>1829</v>
      </c>
      <c r="D500" s="69" t="s">
        <v>103</v>
      </c>
      <c r="E500" s="58" t="s">
        <v>95</v>
      </c>
      <c r="F500" s="69" t="s">
        <v>4547</v>
      </c>
      <c r="G500" s="69">
        <v>2000</v>
      </c>
      <c r="H500" s="70">
        <v>3</v>
      </c>
      <c r="I500" s="71">
        <v>47</v>
      </c>
      <c r="J500" s="71">
        <v>16</v>
      </c>
      <c r="K500" s="71">
        <v>1.9</v>
      </c>
      <c r="L500" s="71">
        <v>0.5</v>
      </c>
      <c r="M500" s="59">
        <v>0</v>
      </c>
      <c r="N500" s="60"/>
      <c r="O500" s="60">
        <v>0</v>
      </c>
      <c r="P500" s="70">
        <v>3</v>
      </c>
      <c r="Q500" s="71">
        <v>16</v>
      </c>
      <c r="R500" s="71">
        <v>7</v>
      </c>
      <c r="S500" s="59">
        <v>0</v>
      </c>
      <c r="T500" s="60">
        <v>0</v>
      </c>
      <c r="U500" s="71">
        <v>1</v>
      </c>
      <c r="V500" s="77">
        <v>-1</v>
      </c>
      <c r="W500" s="77">
        <v>-1.91</v>
      </c>
      <c r="X500" s="77">
        <v>-1.55</v>
      </c>
      <c r="Y500" s="70">
        <v>1.3</v>
      </c>
      <c r="Z500" s="71">
        <v>0.8</v>
      </c>
      <c r="AA500" s="78">
        <v>0.5</v>
      </c>
      <c r="AB500" s="78">
        <v>0.93</v>
      </c>
      <c r="AC500" s="78">
        <v>1.03</v>
      </c>
      <c r="AD500" s="63" t="s">
        <v>25</v>
      </c>
    </row>
    <row r="501" spans="1:30" ht="17.25" thickBot="1">
      <c r="A501" s="72">
        <v>127</v>
      </c>
      <c r="B501" s="57" t="s">
        <v>141</v>
      </c>
      <c r="C501" s="58" t="s">
        <v>1811</v>
      </c>
      <c r="D501" s="69" t="s">
        <v>104</v>
      </c>
      <c r="E501" s="58" t="s">
        <v>83</v>
      </c>
      <c r="F501" s="69" t="s">
        <v>4222</v>
      </c>
      <c r="G501" s="69">
        <v>1995</v>
      </c>
      <c r="H501" s="70">
        <v>1</v>
      </c>
      <c r="I501" s="71">
        <v>45</v>
      </c>
      <c r="J501" s="71">
        <v>45</v>
      </c>
      <c r="K501" s="71">
        <v>1.8</v>
      </c>
      <c r="L501" s="71">
        <v>0.5</v>
      </c>
      <c r="M501" s="59">
        <v>0</v>
      </c>
      <c r="N501" s="60"/>
      <c r="O501" s="60">
        <v>0</v>
      </c>
      <c r="P501" s="70">
        <v>1</v>
      </c>
      <c r="Q501" s="71">
        <v>45</v>
      </c>
      <c r="R501" s="71">
        <v>20</v>
      </c>
      <c r="S501" s="70">
        <v>3</v>
      </c>
      <c r="T501" s="71">
        <v>1</v>
      </c>
      <c r="U501" s="71">
        <v>1</v>
      </c>
      <c r="V501" s="60">
        <v>0</v>
      </c>
      <c r="W501" s="60">
        <v>0</v>
      </c>
      <c r="X501" s="77">
        <v>-0.65</v>
      </c>
      <c r="Y501" s="70">
        <v>1.7</v>
      </c>
      <c r="Z501" s="71">
        <v>1.5</v>
      </c>
      <c r="AA501" s="78">
        <v>0.1</v>
      </c>
      <c r="AB501" s="78">
        <v>0.23</v>
      </c>
      <c r="AC501" s="77">
        <v>-0.17</v>
      </c>
      <c r="AD501" s="63" t="s">
        <v>25</v>
      </c>
    </row>
    <row r="502" spans="1:30" ht="17.25" thickBot="1">
      <c r="A502" s="72">
        <v>556</v>
      </c>
      <c r="B502" s="57" t="s">
        <v>3962</v>
      </c>
      <c r="C502" s="58" t="s">
        <v>1808</v>
      </c>
      <c r="D502" s="69" t="s">
        <v>1809</v>
      </c>
      <c r="E502" s="58" t="s">
        <v>87</v>
      </c>
      <c r="F502" s="69" t="s">
        <v>4243</v>
      </c>
      <c r="G502" s="69">
        <v>2002</v>
      </c>
      <c r="H502" s="70">
        <v>3</v>
      </c>
      <c r="I502" s="71">
        <v>41</v>
      </c>
      <c r="J502" s="71">
        <v>14</v>
      </c>
      <c r="K502" s="71">
        <v>1.6</v>
      </c>
      <c r="L502" s="71">
        <v>0.5</v>
      </c>
      <c r="M502" s="59">
        <v>0</v>
      </c>
      <c r="N502" s="60"/>
      <c r="O502" s="60">
        <v>0</v>
      </c>
      <c r="P502" s="70">
        <v>3</v>
      </c>
      <c r="Q502" s="71">
        <v>14</v>
      </c>
      <c r="R502" s="71">
        <v>1</v>
      </c>
      <c r="S502" s="70">
        <v>0.33</v>
      </c>
      <c r="T502" s="60">
        <v>0</v>
      </c>
      <c r="U502" s="60">
        <v>0</v>
      </c>
      <c r="V502" s="60">
        <v>0</v>
      </c>
      <c r="W502" s="60">
        <v>0</v>
      </c>
      <c r="X502" s="78">
        <v>0.57999999999999996</v>
      </c>
      <c r="Y502" s="70">
        <v>0.3</v>
      </c>
      <c r="Z502" s="71">
        <v>0.3</v>
      </c>
      <c r="AA502" s="60">
        <v>0</v>
      </c>
      <c r="AB502" s="77">
        <v>-0.01</v>
      </c>
      <c r="AC502" s="78">
        <v>0.23</v>
      </c>
      <c r="AD502" s="63" t="s">
        <v>25</v>
      </c>
    </row>
    <row r="503" spans="1:30" ht="17.25" thickBot="1">
      <c r="A503" s="72">
        <v>374</v>
      </c>
      <c r="B503" s="57" t="s">
        <v>3546</v>
      </c>
      <c r="C503" s="58" t="s">
        <v>1843</v>
      </c>
      <c r="D503" s="69" t="s">
        <v>103</v>
      </c>
      <c r="E503" s="58" t="s">
        <v>81</v>
      </c>
      <c r="F503" s="69" t="s">
        <v>4570</v>
      </c>
      <c r="G503" s="69">
        <v>2004</v>
      </c>
      <c r="H503" s="70">
        <v>1</v>
      </c>
      <c r="I503" s="71">
        <v>33</v>
      </c>
      <c r="J503" s="71">
        <v>33</v>
      </c>
      <c r="K503" s="71">
        <v>1.4</v>
      </c>
      <c r="L503" s="71">
        <v>0.4</v>
      </c>
      <c r="M503" s="59">
        <v>0</v>
      </c>
      <c r="N503" s="60"/>
      <c r="O503" s="60">
        <v>0</v>
      </c>
      <c r="P503" s="70">
        <v>1</v>
      </c>
      <c r="Q503" s="71">
        <v>33</v>
      </c>
      <c r="R503" s="71">
        <v>1</v>
      </c>
      <c r="S503" s="70">
        <v>3</v>
      </c>
      <c r="T503" s="71">
        <v>1</v>
      </c>
      <c r="U503" s="60">
        <v>0</v>
      </c>
      <c r="V503" s="78">
        <v>1</v>
      </c>
      <c r="W503" s="78">
        <v>2.73</v>
      </c>
      <c r="X503" s="78">
        <v>2.69</v>
      </c>
      <c r="Y503" s="70">
        <v>1.6</v>
      </c>
      <c r="Z503" s="71">
        <v>0.3</v>
      </c>
      <c r="AA503" s="78">
        <v>1.3</v>
      </c>
      <c r="AB503" s="78">
        <v>3.63</v>
      </c>
      <c r="AC503" s="78">
        <v>3.31</v>
      </c>
      <c r="AD503" s="63" t="s">
        <v>25</v>
      </c>
    </row>
    <row r="504" spans="1:30" ht="17.25" thickBot="1">
      <c r="A504" s="72">
        <v>444</v>
      </c>
      <c r="B504" s="57" t="s">
        <v>265</v>
      </c>
      <c r="C504" s="58" t="s">
        <v>1858</v>
      </c>
      <c r="D504" s="69" t="s">
        <v>102</v>
      </c>
      <c r="E504" s="58" t="s">
        <v>75</v>
      </c>
      <c r="F504" s="69" t="s">
        <v>4614</v>
      </c>
      <c r="G504" s="69">
        <v>1994</v>
      </c>
      <c r="H504" s="70">
        <v>1</v>
      </c>
      <c r="I504" s="71">
        <v>33</v>
      </c>
      <c r="J504" s="71">
        <v>33</v>
      </c>
      <c r="K504" s="71">
        <v>1.3</v>
      </c>
      <c r="L504" s="71">
        <v>0.4</v>
      </c>
      <c r="M504" s="59">
        <v>0</v>
      </c>
      <c r="N504" s="60"/>
      <c r="O504" s="60">
        <v>0</v>
      </c>
      <c r="P504" s="70">
        <v>1</v>
      </c>
      <c r="Q504" s="71">
        <v>33</v>
      </c>
      <c r="R504" s="60">
        <v>0</v>
      </c>
      <c r="S504" s="70">
        <v>3</v>
      </c>
      <c r="T504" s="71">
        <v>1</v>
      </c>
      <c r="U504" s="60">
        <v>0</v>
      </c>
      <c r="V504" s="78">
        <v>1</v>
      </c>
      <c r="W504" s="78">
        <v>2.73</v>
      </c>
      <c r="X504" s="78">
        <v>2.91</v>
      </c>
      <c r="Y504" s="70">
        <v>1.2</v>
      </c>
      <c r="Z504" s="71">
        <v>0.6</v>
      </c>
      <c r="AA504" s="78">
        <v>0.7</v>
      </c>
      <c r="AB504" s="78">
        <v>1.79</v>
      </c>
      <c r="AC504" s="78">
        <v>2.2000000000000002</v>
      </c>
      <c r="AD504" s="63" t="s">
        <v>25</v>
      </c>
    </row>
    <row r="505" spans="1:30" ht="17.25" thickBot="1">
      <c r="A505" s="72">
        <v>441</v>
      </c>
      <c r="B505" s="57" t="s">
        <v>262</v>
      </c>
      <c r="C505" s="58" t="s">
        <v>1811</v>
      </c>
      <c r="D505" s="69" t="s">
        <v>104</v>
      </c>
      <c r="E505" s="58" t="s">
        <v>83</v>
      </c>
      <c r="F505" s="69" t="s">
        <v>4612</v>
      </c>
      <c r="G505" s="69">
        <v>1993</v>
      </c>
      <c r="H505" s="70">
        <v>1</v>
      </c>
      <c r="I505" s="71">
        <v>30</v>
      </c>
      <c r="J505" s="71">
        <v>30</v>
      </c>
      <c r="K505" s="71">
        <v>1.2</v>
      </c>
      <c r="L505" s="71">
        <v>0.3</v>
      </c>
      <c r="M505" s="70">
        <v>1</v>
      </c>
      <c r="N505" s="71">
        <v>30</v>
      </c>
      <c r="O505" s="60">
        <v>0</v>
      </c>
      <c r="P505" s="59">
        <v>0</v>
      </c>
      <c r="Q505" s="60"/>
      <c r="R505" s="60">
        <v>0</v>
      </c>
      <c r="S505" s="59">
        <v>0</v>
      </c>
      <c r="T505" s="71">
        <v>1</v>
      </c>
      <c r="U505" s="71">
        <v>2</v>
      </c>
      <c r="V505" s="77">
        <v>-1</v>
      </c>
      <c r="W505" s="77">
        <v>-3</v>
      </c>
      <c r="X505" s="77">
        <v>-3.69</v>
      </c>
      <c r="Y505" s="70">
        <v>0.3</v>
      </c>
      <c r="Z505" s="71">
        <v>1.1000000000000001</v>
      </c>
      <c r="AA505" s="77">
        <v>-0.8</v>
      </c>
      <c r="AB505" s="77">
        <v>-2.4300000000000002</v>
      </c>
      <c r="AC505" s="77">
        <v>-2.86</v>
      </c>
      <c r="AD505" s="63" t="s">
        <v>25</v>
      </c>
    </row>
    <row r="506" spans="1:30" ht="17.25" thickBot="1">
      <c r="A506" s="72">
        <v>209</v>
      </c>
      <c r="B506" s="57" t="s">
        <v>3166</v>
      </c>
      <c r="C506" s="58" t="s">
        <v>1848</v>
      </c>
      <c r="D506" s="69" t="s">
        <v>103</v>
      </c>
      <c r="E506" s="58" t="s">
        <v>63</v>
      </c>
      <c r="F506" s="69" t="s">
        <v>4461</v>
      </c>
      <c r="G506" s="69">
        <v>1992</v>
      </c>
      <c r="H506" s="70">
        <v>3</v>
      </c>
      <c r="I506" s="71">
        <v>28</v>
      </c>
      <c r="J506" s="71">
        <v>9</v>
      </c>
      <c r="K506" s="71">
        <v>1.1000000000000001</v>
      </c>
      <c r="L506" s="71">
        <v>0.3</v>
      </c>
      <c r="M506" s="59">
        <v>0</v>
      </c>
      <c r="N506" s="60"/>
      <c r="O506" s="60">
        <v>0</v>
      </c>
      <c r="P506" s="70">
        <v>3</v>
      </c>
      <c r="Q506" s="71">
        <v>9</v>
      </c>
      <c r="R506" s="71">
        <v>13</v>
      </c>
      <c r="S506" s="70">
        <v>3</v>
      </c>
      <c r="T506" s="71">
        <v>1</v>
      </c>
      <c r="U506" s="60">
        <v>0</v>
      </c>
      <c r="V506" s="78">
        <v>1</v>
      </c>
      <c r="W506" s="78">
        <v>3.21</v>
      </c>
      <c r="X506" s="78">
        <v>1.59</v>
      </c>
      <c r="Y506" s="70">
        <v>0.8</v>
      </c>
      <c r="Z506" s="71">
        <v>0.1</v>
      </c>
      <c r="AA506" s="78">
        <v>0.7</v>
      </c>
      <c r="AB506" s="78">
        <v>2.2400000000000002</v>
      </c>
      <c r="AC506" s="78">
        <v>0.92</v>
      </c>
      <c r="AD506" s="63" t="s">
        <v>25</v>
      </c>
    </row>
    <row r="507" spans="1:30" ht="17.25" thickBot="1">
      <c r="A507" s="72">
        <v>148</v>
      </c>
      <c r="B507" s="57" t="s">
        <v>150</v>
      </c>
      <c r="C507" s="58" t="s">
        <v>1821</v>
      </c>
      <c r="D507" s="69" t="s">
        <v>1809</v>
      </c>
      <c r="E507" s="58" t="s">
        <v>83</v>
      </c>
      <c r="F507" s="69" t="s">
        <v>4414</v>
      </c>
      <c r="G507" s="69">
        <v>1992</v>
      </c>
      <c r="H507" s="70">
        <v>2</v>
      </c>
      <c r="I507" s="71">
        <v>25</v>
      </c>
      <c r="J507" s="71">
        <v>13</v>
      </c>
      <c r="K507" s="71">
        <v>1</v>
      </c>
      <c r="L507" s="71">
        <v>0.3</v>
      </c>
      <c r="M507" s="59">
        <v>0</v>
      </c>
      <c r="N507" s="60"/>
      <c r="O507" s="60">
        <v>0</v>
      </c>
      <c r="P507" s="70">
        <v>2</v>
      </c>
      <c r="Q507" s="71">
        <v>13</v>
      </c>
      <c r="R507" s="60">
        <v>0</v>
      </c>
      <c r="S507" s="70">
        <v>1.5</v>
      </c>
      <c r="T507" s="71">
        <v>1</v>
      </c>
      <c r="U507" s="71">
        <v>1</v>
      </c>
      <c r="V507" s="60">
        <v>0</v>
      </c>
      <c r="W507" s="60">
        <v>0</v>
      </c>
      <c r="X507" s="77">
        <v>-0.65</v>
      </c>
      <c r="Y507" s="70">
        <v>0.9</v>
      </c>
      <c r="Z507" s="71">
        <v>0.6</v>
      </c>
      <c r="AA507" s="78">
        <v>0.3</v>
      </c>
      <c r="AB507" s="78">
        <v>1.1599999999999999</v>
      </c>
      <c r="AC507" s="78">
        <v>0.77</v>
      </c>
      <c r="AD507" s="63" t="s">
        <v>25</v>
      </c>
    </row>
    <row r="508" spans="1:30" ht="17.25" thickBot="1">
      <c r="A508" s="72">
        <v>516</v>
      </c>
      <c r="B508" s="57" t="s">
        <v>3351</v>
      </c>
      <c r="C508" s="58" t="s">
        <v>1811</v>
      </c>
      <c r="D508" s="69" t="s">
        <v>102</v>
      </c>
      <c r="E508" s="58" t="s">
        <v>67</v>
      </c>
      <c r="F508" s="69" t="s">
        <v>4664</v>
      </c>
      <c r="G508" s="69">
        <v>2005</v>
      </c>
      <c r="H508" s="70">
        <v>1</v>
      </c>
      <c r="I508" s="71">
        <v>25</v>
      </c>
      <c r="J508" s="71">
        <v>25</v>
      </c>
      <c r="K508" s="71">
        <v>1</v>
      </c>
      <c r="L508" s="71">
        <v>0.3</v>
      </c>
      <c r="M508" s="59">
        <v>0</v>
      </c>
      <c r="N508" s="60"/>
      <c r="O508" s="60">
        <v>0</v>
      </c>
      <c r="P508" s="70">
        <v>1</v>
      </c>
      <c r="Q508" s="71">
        <v>25</v>
      </c>
      <c r="R508" s="71">
        <v>4</v>
      </c>
      <c r="S508" s="59">
        <v>0</v>
      </c>
      <c r="T508" s="60">
        <v>0</v>
      </c>
      <c r="U508" s="71">
        <v>1</v>
      </c>
      <c r="V508" s="77">
        <v>-1</v>
      </c>
      <c r="W508" s="77">
        <v>-3.6</v>
      </c>
      <c r="X508" s="77">
        <v>-4.03</v>
      </c>
      <c r="Y508" s="70">
        <v>0.2</v>
      </c>
      <c r="Z508" s="71">
        <v>1.7</v>
      </c>
      <c r="AA508" s="77">
        <v>-1.5</v>
      </c>
      <c r="AB508" s="77">
        <v>-5.37</v>
      </c>
      <c r="AC508" s="77">
        <v>-5.5</v>
      </c>
      <c r="AD508" s="63" t="s">
        <v>25</v>
      </c>
    </row>
    <row r="509" spans="1:30" ht="17.25" thickBot="1">
      <c r="A509" s="72">
        <v>162</v>
      </c>
      <c r="B509" s="57" t="s">
        <v>157</v>
      </c>
      <c r="C509" s="58" t="s">
        <v>1811</v>
      </c>
      <c r="D509" s="69" t="s">
        <v>1846</v>
      </c>
      <c r="E509" s="58" t="s">
        <v>77</v>
      </c>
      <c r="F509" s="69" t="s">
        <v>4239</v>
      </c>
      <c r="G509" s="69">
        <v>1998</v>
      </c>
      <c r="H509" s="70">
        <v>3</v>
      </c>
      <c r="I509" s="71">
        <v>24</v>
      </c>
      <c r="J509" s="71">
        <v>8</v>
      </c>
      <c r="K509" s="71">
        <v>1</v>
      </c>
      <c r="L509" s="71">
        <v>0.3</v>
      </c>
      <c r="M509" s="59">
        <v>0</v>
      </c>
      <c r="N509" s="60"/>
      <c r="O509" s="60">
        <v>0</v>
      </c>
      <c r="P509" s="70">
        <v>3</v>
      </c>
      <c r="Q509" s="71">
        <v>8</v>
      </c>
      <c r="R509" s="71">
        <v>1</v>
      </c>
      <c r="S509" s="70">
        <v>2</v>
      </c>
      <c r="T509" s="60">
        <v>0</v>
      </c>
      <c r="U509" s="60">
        <v>0</v>
      </c>
      <c r="V509" s="60">
        <v>0</v>
      </c>
      <c r="W509" s="60">
        <v>0</v>
      </c>
      <c r="X509" s="78">
        <v>0.43</v>
      </c>
      <c r="Y509" s="70">
        <v>0.2</v>
      </c>
      <c r="Z509" s="71">
        <v>0.1</v>
      </c>
      <c r="AA509" s="78">
        <v>0.1</v>
      </c>
      <c r="AB509" s="78">
        <v>0.32</v>
      </c>
      <c r="AC509" s="78">
        <v>0.27</v>
      </c>
      <c r="AD509" s="63" t="s">
        <v>25</v>
      </c>
    </row>
    <row r="510" spans="1:30" ht="17.25" thickBot="1">
      <c r="A510" s="72">
        <v>347</v>
      </c>
      <c r="B510" s="57" t="s">
        <v>226</v>
      </c>
      <c r="C510" s="58" t="s">
        <v>1835</v>
      </c>
      <c r="D510" s="69" t="s">
        <v>1832</v>
      </c>
      <c r="E510" s="58" t="s">
        <v>91</v>
      </c>
      <c r="F510" s="69" t="s">
        <v>4554</v>
      </c>
      <c r="G510" s="69">
        <v>1996</v>
      </c>
      <c r="H510" s="70">
        <v>4</v>
      </c>
      <c r="I510" s="71">
        <v>22</v>
      </c>
      <c r="J510" s="71">
        <v>6</v>
      </c>
      <c r="K510" s="71">
        <v>0.9</v>
      </c>
      <c r="L510" s="71">
        <v>0.2</v>
      </c>
      <c r="M510" s="59">
        <v>0</v>
      </c>
      <c r="N510" s="60"/>
      <c r="O510" s="60">
        <v>0</v>
      </c>
      <c r="P510" s="70">
        <v>4</v>
      </c>
      <c r="Q510" s="71">
        <v>6</v>
      </c>
      <c r="R510" s="71">
        <v>14</v>
      </c>
      <c r="S510" s="70">
        <v>1.75</v>
      </c>
      <c r="T510" s="60">
        <v>0</v>
      </c>
      <c r="U510" s="71">
        <v>1</v>
      </c>
      <c r="V510" s="77">
        <v>-1</v>
      </c>
      <c r="W510" s="77">
        <v>-4.09</v>
      </c>
      <c r="X510" s="77">
        <v>-3.98</v>
      </c>
      <c r="Y510" s="70">
        <v>0.5</v>
      </c>
      <c r="Z510" s="71">
        <v>0.5</v>
      </c>
      <c r="AA510" s="78">
        <v>0.1</v>
      </c>
      <c r="AB510" s="78">
        <v>0.28999999999999998</v>
      </c>
      <c r="AC510" s="78">
        <v>0.7</v>
      </c>
      <c r="AD510" s="63" t="s">
        <v>25</v>
      </c>
    </row>
    <row r="511" spans="1:30" ht="17.25" thickBot="1">
      <c r="A511" s="72">
        <v>4</v>
      </c>
      <c r="B511" s="57" t="s">
        <v>4315</v>
      </c>
      <c r="C511" s="58" t="s">
        <v>1808</v>
      </c>
      <c r="D511" s="69" t="s">
        <v>103</v>
      </c>
      <c r="E511" s="58" t="s">
        <v>95</v>
      </c>
      <c r="F511" s="69" t="s">
        <v>4316</v>
      </c>
      <c r="G511" s="69">
        <v>1999</v>
      </c>
      <c r="H511" s="70">
        <v>1</v>
      </c>
      <c r="I511" s="71">
        <v>20</v>
      </c>
      <c r="J511" s="71">
        <v>20</v>
      </c>
      <c r="K511" s="71">
        <v>0.8</v>
      </c>
      <c r="L511" s="71">
        <v>0.2</v>
      </c>
      <c r="M511" s="59">
        <v>0</v>
      </c>
      <c r="N511" s="60"/>
      <c r="O511" s="60">
        <v>0</v>
      </c>
      <c r="P511" s="70">
        <v>1</v>
      </c>
      <c r="Q511" s="71">
        <v>20</v>
      </c>
      <c r="R511" s="71">
        <v>1</v>
      </c>
      <c r="S511" s="70">
        <v>3</v>
      </c>
      <c r="T511" s="71">
        <v>1</v>
      </c>
      <c r="U511" s="60">
        <v>0</v>
      </c>
      <c r="V511" s="78">
        <v>1</v>
      </c>
      <c r="W511" s="78">
        <v>4.5</v>
      </c>
      <c r="X511" s="78">
        <v>4.93</v>
      </c>
      <c r="Y511" s="59"/>
      <c r="Z511" s="60"/>
      <c r="AA511" s="60"/>
      <c r="AB511" s="60"/>
      <c r="AC511" s="60"/>
      <c r="AD511" s="63" t="s">
        <v>25</v>
      </c>
    </row>
    <row r="512" spans="1:30" ht="17.25" thickBot="1">
      <c r="A512" s="72">
        <v>119</v>
      </c>
      <c r="B512" s="57" t="s">
        <v>3846</v>
      </c>
      <c r="C512" s="58" t="s">
        <v>1851</v>
      </c>
      <c r="D512" s="69" t="s">
        <v>1809</v>
      </c>
      <c r="E512" s="58" t="s">
        <v>81</v>
      </c>
      <c r="F512" s="69" t="s">
        <v>4394</v>
      </c>
      <c r="G512" s="69">
        <v>2003</v>
      </c>
      <c r="H512" s="70">
        <v>3</v>
      </c>
      <c r="I512" s="71">
        <v>20</v>
      </c>
      <c r="J512" s="71">
        <v>7</v>
      </c>
      <c r="K512" s="71">
        <v>0.8</v>
      </c>
      <c r="L512" s="71">
        <v>0.2</v>
      </c>
      <c r="M512" s="59">
        <v>0</v>
      </c>
      <c r="N512" s="60"/>
      <c r="O512" s="60">
        <v>0</v>
      </c>
      <c r="P512" s="70">
        <v>3</v>
      </c>
      <c r="Q512" s="71">
        <v>7</v>
      </c>
      <c r="R512" s="71">
        <v>3</v>
      </c>
      <c r="S512" s="70">
        <v>1.33</v>
      </c>
      <c r="T512" s="60">
        <v>0</v>
      </c>
      <c r="U512" s="71">
        <v>2</v>
      </c>
      <c r="V512" s="77">
        <v>-2</v>
      </c>
      <c r="W512" s="77">
        <v>-9</v>
      </c>
      <c r="X512" s="77">
        <v>-9.15</v>
      </c>
      <c r="Y512" s="70">
        <v>0.1</v>
      </c>
      <c r="Z512" s="71">
        <v>0.5</v>
      </c>
      <c r="AA512" s="77">
        <v>-0.4</v>
      </c>
      <c r="AB512" s="77">
        <v>-1.69</v>
      </c>
      <c r="AC512" s="77">
        <v>-2.0699999999999998</v>
      </c>
      <c r="AD512" s="63" t="s">
        <v>25</v>
      </c>
    </row>
    <row r="513" spans="1:30" ht="17.25" thickBot="1">
      <c r="A513" s="72">
        <v>249</v>
      </c>
      <c r="B513" s="57" t="s">
        <v>3142</v>
      </c>
      <c r="C513" s="58" t="s">
        <v>1811</v>
      </c>
      <c r="D513" s="69" t="s">
        <v>1846</v>
      </c>
      <c r="E513" s="58" t="s">
        <v>81</v>
      </c>
      <c r="F513" s="69" t="s">
        <v>4494</v>
      </c>
      <c r="G513" s="69">
        <v>2003</v>
      </c>
      <c r="H513" s="70">
        <v>5</v>
      </c>
      <c r="I513" s="71">
        <v>20</v>
      </c>
      <c r="J513" s="71">
        <v>4</v>
      </c>
      <c r="K513" s="71">
        <v>0.8</v>
      </c>
      <c r="L513" s="71">
        <v>0.2</v>
      </c>
      <c r="M513" s="59">
        <v>0</v>
      </c>
      <c r="N513" s="60"/>
      <c r="O513" s="60">
        <v>0</v>
      </c>
      <c r="P513" s="70">
        <v>5</v>
      </c>
      <c r="Q513" s="71">
        <v>4</v>
      </c>
      <c r="R513" s="71">
        <v>11</v>
      </c>
      <c r="S513" s="70">
        <v>2.4</v>
      </c>
      <c r="T513" s="71">
        <v>3</v>
      </c>
      <c r="U513" s="71">
        <v>1</v>
      </c>
      <c r="V513" s="78">
        <v>2</v>
      </c>
      <c r="W513" s="78">
        <v>9</v>
      </c>
      <c r="X513" s="78">
        <v>9</v>
      </c>
      <c r="Y513" s="70">
        <v>1</v>
      </c>
      <c r="Z513" s="71">
        <v>1.3</v>
      </c>
      <c r="AA513" s="77">
        <v>-0.3</v>
      </c>
      <c r="AB513" s="77">
        <v>-1.1299999999999999</v>
      </c>
      <c r="AC513" s="77">
        <v>-1.51</v>
      </c>
      <c r="AD513" s="63" t="s">
        <v>25</v>
      </c>
    </row>
    <row r="514" spans="1:30" ht="17.25" thickBot="1">
      <c r="A514" s="72">
        <v>257</v>
      </c>
      <c r="B514" s="57" t="s">
        <v>194</v>
      </c>
      <c r="C514" s="58" t="s">
        <v>1819</v>
      </c>
      <c r="D514" s="69" t="s">
        <v>102</v>
      </c>
      <c r="E514" s="58" t="s">
        <v>65</v>
      </c>
      <c r="F514" s="69" t="s">
        <v>4500</v>
      </c>
      <c r="G514" s="69">
        <v>2000</v>
      </c>
      <c r="H514" s="70">
        <v>3</v>
      </c>
      <c r="I514" s="71">
        <v>20</v>
      </c>
      <c r="J514" s="71">
        <v>7</v>
      </c>
      <c r="K514" s="71">
        <v>0.8</v>
      </c>
      <c r="L514" s="71">
        <v>0.2</v>
      </c>
      <c r="M514" s="59">
        <v>0</v>
      </c>
      <c r="N514" s="60"/>
      <c r="O514" s="60">
        <v>0</v>
      </c>
      <c r="P514" s="70">
        <v>3</v>
      </c>
      <c r="Q514" s="71">
        <v>7</v>
      </c>
      <c r="R514" s="71">
        <v>21</v>
      </c>
      <c r="S514" s="70">
        <v>3</v>
      </c>
      <c r="T514" s="71">
        <v>1</v>
      </c>
      <c r="U514" s="71">
        <v>1</v>
      </c>
      <c r="V514" s="60">
        <v>0</v>
      </c>
      <c r="W514" s="60">
        <v>0</v>
      </c>
      <c r="X514" s="77">
        <v>-1.26</v>
      </c>
      <c r="Y514" s="70">
        <v>0.2</v>
      </c>
      <c r="Z514" s="71">
        <v>1</v>
      </c>
      <c r="AA514" s="77">
        <v>-0.8</v>
      </c>
      <c r="AB514" s="77">
        <v>-3.53</v>
      </c>
      <c r="AC514" s="77">
        <v>-4.5999999999999996</v>
      </c>
      <c r="AD514" s="63" t="s">
        <v>25</v>
      </c>
    </row>
    <row r="515" spans="1:30" ht="17.25" thickBot="1">
      <c r="A515" s="72">
        <v>486</v>
      </c>
      <c r="B515" s="57" t="s">
        <v>3349</v>
      </c>
      <c r="C515" s="58" t="s">
        <v>1831</v>
      </c>
      <c r="D515" s="69" t="s">
        <v>1818</v>
      </c>
      <c r="E515" s="58" t="s">
        <v>2342</v>
      </c>
      <c r="F515" s="69" t="s">
        <v>4642</v>
      </c>
      <c r="G515" s="69">
        <v>2000</v>
      </c>
      <c r="H515" s="70">
        <v>2</v>
      </c>
      <c r="I515" s="71">
        <v>20</v>
      </c>
      <c r="J515" s="71">
        <v>10</v>
      </c>
      <c r="K515" s="71">
        <v>0.8</v>
      </c>
      <c r="L515" s="71">
        <v>0.2</v>
      </c>
      <c r="M515" s="59">
        <v>0</v>
      </c>
      <c r="N515" s="60"/>
      <c r="O515" s="60">
        <v>0</v>
      </c>
      <c r="P515" s="70">
        <v>2</v>
      </c>
      <c r="Q515" s="71">
        <v>10</v>
      </c>
      <c r="R515" s="71">
        <v>4</v>
      </c>
      <c r="S515" s="70">
        <v>1.5</v>
      </c>
      <c r="T515" s="71">
        <v>1</v>
      </c>
      <c r="U515" s="60">
        <v>0</v>
      </c>
      <c r="V515" s="78">
        <v>1</v>
      </c>
      <c r="W515" s="78">
        <v>4.5</v>
      </c>
      <c r="X515" s="78">
        <v>5.8</v>
      </c>
      <c r="Y515" s="70">
        <v>0.4</v>
      </c>
      <c r="Z515" s="60">
        <v>0</v>
      </c>
      <c r="AA515" s="78">
        <v>0.4</v>
      </c>
      <c r="AB515" s="78">
        <v>1.78</v>
      </c>
      <c r="AC515" s="78">
        <v>2.65</v>
      </c>
      <c r="AD515" s="63" t="s">
        <v>25</v>
      </c>
    </row>
    <row r="516" spans="1:30" ht="17.25" thickBot="1">
      <c r="A516" s="72">
        <v>145</v>
      </c>
      <c r="B516" s="57" t="s">
        <v>2677</v>
      </c>
      <c r="C516" s="58" t="s">
        <v>1811</v>
      </c>
      <c r="D516" s="69" t="s">
        <v>103</v>
      </c>
      <c r="E516" s="58" t="s">
        <v>2342</v>
      </c>
      <c r="F516" s="69" t="s">
        <v>4411</v>
      </c>
      <c r="G516" s="69">
        <v>1989</v>
      </c>
      <c r="H516" s="70">
        <v>3</v>
      </c>
      <c r="I516" s="71">
        <v>19</v>
      </c>
      <c r="J516" s="71">
        <v>6</v>
      </c>
      <c r="K516" s="71">
        <v>0.8</v>
      </c>
      <c r="L516" s="71">
        <v>0.2</v>
      </c>
      <c r="M516" s="59">
        <v>0</v>
      </c>
      <c r="N516" s="60"/>
      <c r="O516" s="60">
        <v>0</v>
      </c>
      <c r="P516" s="70">
        <v>3</v>
      </c>
      <c r="Q516" s="71">
        <v>6</v>
      </c>
      <c r="R516" s="71">
        <v>14</v>
      </c>
      <c r="S516" s="70">
        <v>0.33</v>
      </c>
      <c r="T516" s="71">
        <v>1</v>
      </c>
      <c r="U516" s="60">
        <v>0</v>
      </c>
      <c r="V516" s="78">
        <v>1</v>
      </c>
      <c r="W516" s="78">
        <v>4.74</v>
      </c>
      <c r="X516" s="78">
        <v>6.03</v>
      </c>
      <c r="Y516" s="70">
        <v>0.6</v>
      </c>
      <c r="Z516" s="71">
        <v>0.1</v>
      </c>
      <c r="AA516" s="78">
        <v>0.5</v>
      </c>
      <c r="AB516" s="78">
        <v>2.2200000000000002</v>
      </c>
      <c r="AC516" s="78">
        <v>3.09</v>
      </c>
      <c r="AD516" s="63" t="s">
        <v>25</v>
      </c>
    </row>
    <row r="517" spans="1:30" ht="17.25" thickBot="1">
      <c r="A517" s="72">
        <v>219</v>
      </c>
      <c r="B517" s="57" t="s">
        <v>3848</v>
      </c>
      <c r="C517" s="58" t="s">
        <v>1813</v>
      </c>
      <c r="D517" s="69" t="s">
        <v>1852</v>
      </c>
      <c r="E517" s="58" t="s">
        <v>95</v>
      </c>
      <c r="F517" s="69" t="s">
        <v>4472</v>
      </c>
      <c r="G517" s="69">
        <v>1998</v>
      </c>
      <c r="H517" s="70">
        <v>3</v>
      </c>
      <c r="I517" s="71">
        <v>18</v>
      </c>
      <c r="J517" s="71">
        <v>6</v>
      </c>
      <c r="K517" s="71">
        <v>0.7</v>
      </c>
      <c r="L517" s="71">
        <v>0.2</v>
      </c>
      <c r="M517" s="59">
        <v>0</v>
      </c>
      <c r="N517" s="60"/>
      <c r="O517" s="60">
        <v>0</v>
      </c>
      <c r="P517" s="70">
        <v>3</v>
      </c>
      <c r="Q517" s="71">
        <v>6</v>
      </c>
      <c r="R517" s="71">
        <v>4</v>
      </c>
      <c r="S517" s="70">
        <v>0.33</v>
      </c>
      <c r="T517" s="60">
        <v>0</v>
      </c>
      <c r="U517" s="60">
        <v>0</v>
      </c>
      <c r="V517" s="60">
        <v>0</v>
      </c>
      <c r="W517" s="60">
        <v>0</v>
      </c>
      <c r="X517" s="78">
        <v>0.4</v>
      </c>
      <c r="Y517" s="70">
        <v>0.5</v>
      </c>
      <c r="Z517" s="60">
        <v>0</v>
      </c>
      <c r="AA517" s="78">
        <v>0.4</v>
      </c>
      <c r="AB517" s="78">
        <v>2.1800000000000002</v>
      </c>
      <c r="AC517" s="78">
        <v>2.2799999999999998</v>
      </c>
      <c r="AD517" s="63" t="s">
        <v>25</v>
      </c>
    </row>
    <row r="518" spans="1:30" ht="17.25" thickBot="1">
      <c r="A518" s="72">
        <v>84</v>
      </c>
      <c r="B518" s="57" t="s">
        <v>3352</v>
      </c>
      <c r="C518" s="58" t="s">
        <v>1811</v>
      </c>
      <c r="D518" s="69" t="s">
        <v>1846</v>
      </c>
      <c r="E518" s="58" t="s">
        <v>73</v>
      </c>
      <c r="F518" s="69" t="s">
        <v>4368</v>
      </c>
      <c r="G518" s="69">
        <v>2004</v>
      </c>
      <c r="H518" s="70">
        <v>4</v>
      </c>
      <c r="I518" s="71">
        <v>16</v>
      </c>
      <c r="J518" s="71">
        <v>4</v>
      </c>
      <c r="K518" s="71">
        <v>0.6</v>
      </c>
      <c r="L518" s="71">
        <v>0.2</v>
      </c>
      <c r="M518" s="59">
        <v>0</v>
      </c>
      <c r="N518" s="60"/>
      <c r="O518" s="60">
        <v>0</v>
      </c>
      <c r="P518" s="70">
        <v>4</v>
      </c>
      <c r="Q518" s="71">
        <v>4</v>
      </c>
      <c r="R518" s="71">
        <v>8</v>
      </c>
      <c r="S518" s="70">
        <v>1</v>
      </c>
      <c r="T518" s="71">
        <v>1</v>
      </c>
      <c r="U518" s="71">
        <v>1</v>
      </c>
      <c r="V518" s="60">
        <v>0</v>
      </c>
      <c r="W518" s="60">
        <v>0</v>
      </c>
      <c r="X518" s="77">
        <v>-0.22</v>
      </c>
      <c r="Y518" s="70">
        <v>0.7</v>
      </c>
      <c r="Z518" s="71">
        <v>0.5</v>
      </c>
      <c r="AA518" s="78">
        <v>0.2</v>
      </c>
      <c r="AB518" s="78">
        <v>1.39</v>
      </c>
      <c r="AC518" s="78">
        <v>1.1599999999999999</v>
      </c>
      <c r="AD518" s="63" t="s">
        <v>25</v>
      </c>
    </row>
    <row r="519" spans="1:30" ht="17.25" thickBot="1">
      <c r="A519" s="72">
        <v>412</v>
      </c>
      <c r="B519" s="57" t="s">
        <v>3303</v>
      </c>
      <c r="C519" s="58" t="s">
        <v>1813</v>
      </c>
      <c r="D519" s="69" t="s">
        <v>1852</v>
      </c>
      <c r="E519" s="58" t="s">
        <v>2342</v>
      </c>
      <c r="F519" s="69" t="s">
        <v>4596</v>
      </c>
      <c r="G519" s="69">
        <v>2001</v>
      </c>
      <c r="H519" s="70">
        <v>3</v>
      </c>
      <c r="I519" s="71">
        <v>16</v>
      </c>
      <c r="J519" s="71">
        <v>5</v>
      </c>
      <c r="K519" s="71">
        <v>0.6</v>
      </c>
      <c r="L519" s="71">
        <v>0.2</v>
      </c>
      <c r="M519" s="59">
        <v>0</v>
      </c>
      <c r="N519" s="60"/>
      <c r="O519" s="60">
        <v>0</v>
      </c>
      <c r="P519" s="70">
        <v>3</v>
      </c>
      <c r="Q519" s="71">
        <v>5</v>
      </c>
      <c r="R519" s="71">
        <v>3</v>
      </c>
      <c r="S519" s="70">
        <v>0.33</v>
      </c>
      <c r="T519" s="71">
        <v>2</v>
      </c>
      <c r="U519" s="60">
        <v>0</v>
      </c>
      <c r="V519" s="78">
        <v>2</v>
      </c>
      <c r="W519" s="78">
        <v>11.25</v>
      </c>
      <c r="X519" s="78">
        <v>12.58</v>
      </c>
      <c r="Y519" s="70">
        <v>1.1000000000000001</v>
      </c>
      <c r="Z519" s="71">
        <v>0.7</v>
      </c>
      <c r="AA519" s="78">
        <v>0.4</v>
      </c>
      <c r="AB519" s="78">
        <v>2.4300000000000002</v>
      </c>
      <c r="AC519" s="78">
        <v>3.3</v>
      </c>
      <c r="AD519" s="63" t="s">
        <v>25</v>
      </c>
    </row>
    <row r="520" spans="1:30" ht="17.25" thickBot="1">
      <c r="A520" s="72">
        <v>182</v>
      </c>
      <c r="B520" s="57" t="s">
        <v>164</v>
      </c>
      <c r="C520" s="58" t="s">
        <v>1810</v>
      </c>
      <c r="D520" s="69" t="s">
        <v>102</v>
      </c>
      <c r="E520" s="58" t="s">
        <v>79</v>
      </c>
      <c r="F520" s="69" t="s">
        <v>4441</v>
      </c>
      <c r="G520" s="69">
        <v>2005</v>
      </c>
      <c r="H520" s="70">
        <v>1</v>
      </c>
      <c r="I520" s="71">
        <v>14</v>
      </c>
      <c r="J520" s="71">
        <v>14</v>
      </c>
      <c r="K520" s="71">
        <v>0.6</v>
      </c>
      <c r="L520" s="71">
        <v>0.2</v>
      </c>
      <c r="M520" s="59">
        <v>0</v>
      </c>
      <c r="N520" s="60"/>
      <c r="O520" s="60">
        <v>0</v>
      </c>
      <c r="P520" s="70">
        <v>1</v>
      </c>
      <c r="Q520" s="71">
        <v>14</v>
      </c>
      <c r="R520" s="71">
        <v>8</v>
      </c>
      <c r="S520" s="70">
        <v>1</v>
      </c>
      <c r="T520" s="60">
        <v>0</v>
      </c>
      <c r="U520" s="60">
        <v>0</v>
      </c>
      <c r="V520" s="60">
        <v>0</v>
      </c>
      <c r="W520" s="60">
        <v>0</v>
      </c>
      <c r="X520" s="77">
        <v>-1.4</v>
      </c>
      <c r="Y520" s="59">
        <v>0</v>
      </c>
      <c r="Z520" s="60">
        <v>0</v>
      </c>
      <c r="AA520" s="60">
        <v>0</v>
      </c>
      <c r="AB520" s="78">
        <v>0.24</v>
      </c>
      <c r="AC520" s="77">
        <v>-0.77</v>
      </c>
      <c r="AD520" s="63" t="s">
        <v>25</v>
      </c>
    </row>
    <row r="521" spans="1:30" ht="17.25" thickBot="1">
      <c r="A521" s="72">
        <v>479</v>
      </c>
      <c r="B521" s="57" t="s">
        <v>3571</v>
      </c>
      <c r="C521" s="58" t="s">
        <v>1811</v>
      </c>
      <c r="D521" s="69" t="s">
        <v>102</v>
      </c>
      <c r="E521" s="58" t="s">
        <v>63</v>
      </c>
      <c r="F521" s="69" t="s">
        <v>4639</v>
      </c>
      <c r="G521" s="69">
        <v>2007</v>
      </c>
      <c r="H521" s="70">
        <v>1</v>
      </c>
      <c r="I521" s="71">
        <v>14</v>
      </c>
      <c r="J521" s="71">
        <v>14</v>
      </c>
      <c r="K521" s="71">
        <v>0.6</v>
      </c>
      <c r="L521" s="71">
        <v>0.2</v>
      </c>
      <c r="M521" s="59">
        <v>0</v>
      </c>
      <c r="N521" s="60"/>
      <c r="O521" s="60">
        <v>0</v>
      </c>
      <c r="P521" s="70">
        <v>1</v>
      </c>
      <c r="Q521" s="71">
        <v>14</v>
      </c>
      <c r="R521" s="71">
        <v>1</v>
      </c>
      <c r="S521" s="70">
        <v>3</v>
      </c>
      <c r="T521" s="60">
        <v>0</v>
      </c>
      <c r="U521" s="60">
        <v>0</v>
      </c>
      <c r="V521" s="60">
        <v>0</v>
      </c>
      <c r="W521" s="60">
        <v>0</v>
      </c>
      <c r="X521" s="77">
        <v>-1.65</v>
      </c>
      <c r="Y521" s="59">
        <v>0</v>
      </c>
      <c r="Z521" s="71">
        <v>0.1</v>
      </c>
      <c r="AA521" s="77">
        <v>-0.1</v>
      </c>
      <c r="AB521" s="77">
        <v>-0.69</v>
      </c>
      <c r="AC521" s="77">
        <v>-2.0299999999999998</v>
      </c>
      <c r="AD521" s="63" t="s">
        <v>25</v>
      </c>
    </row>
    <row r="522" spans="1:30" ht="17.25" thickBot="1">
      <c r="A522" s="72">
        <v>132</v>
      </c>
      <c r="B522" s="57" t="s">
        <v>3418</v>
      </c>
      <c r="C522" s="58" t="s">
        <v>1811</v>
      </c>
      <c r="D522" s="69" t="s">
        <v>1809</v>
      </c>
      <c r="E522" s="58" t="s">
        <v>93</v>
      </c>
      <c r="F522" s="69" t="s">
        <v>4401</v>
      </c>
      <c r="G522" s="69">
        <v>2003</v>
      </c>
      <c r="H522" s="70">
        <v>2</v>
      </c>
      <c r="I522" s="71">
        <v>13</v>
      </c>
      <c r="J522" s="71">
        <v>7</v>
      </c>
      <c r="K522" s="71">
        <v>0.5</v>
      </c>
      <c r="L522" s="71">
        <v>0.1</v>
      </c>
      <c r="M522" s="59">
        <v>0</v>
      </c>
      <c r="N522" s="60"/>
      <c r="O522" s="60">
        <v>0</v>
      </c>
      <c r="P522" s="70">
        <v>2</v>
      </c>
      <c r="Q522" s="71">
        <v>7</v>
      </c>
      <c r="R522" s="71">
        <v>11</v>
      </c>
      <c r="S522" s="70">
        <v>0.5</v>
      </c>
      <c r="T522" s="60">
        <v>0</v>
      </c>
      <c r="U522" s="71">
        <v>1</v>
      </c>
      <c r="V522" s="77">
        <v>-1</v>
      </c>
      <c r="W522" s="77">
        <v>-6.92</v>
      </c>
      <c r="X522" s="77">
        <v>-6.89</v>
      </c>
      <c r="Y522" s="70">
        <v>0.1</v>
      </c>
      <c r="Z522" s="71">
        <v>0.2</v>
      </c>
      <c r="AA522" s="77">
        <v>-0.1</v>
      </c>
      <c r="AB522" s="77">
        <v>-0.35</v>
      </c>
      <c r="AC522" s="78">
        <v>0.02</v>
      </c>
      <c r="AD522" s="63" t="s">
        <v>25</v>
      </c>
    </row>
    <row r="523" spans="1:30" ht="17.25" thickBot="1">
      <c r="A523" s="72">
        <v>275</v>
      </c>
      <c r="B523" s="57" t="s">
        <v>2632</v>
      </c>
      <c r="C523" s="58" t="s">
        <v>1811</v>
      </c>
      <c r="D523" s="69" t="s">
        <v>102</v>
      </c>
      <c r="E523" s="58" t="s">
        <v>2343</v>
      </c>
      <c r="F523" s="69" t="s">
        <v>4511</v>
      </c>
      <c r="G523" s="69">
        <v>2004</v>
      </c>
      <c r="H523" s="70">
        <v>2</v>
      </c>
      <c r="I523" s="71">
        <v>13</v>
      </c>
      <c r="J523" s="71">
        <v>7</v>
      </c>
      <c r="K523" s="71">
        <v>0.5</v>
      </c>
      <c r="L523" s="71">
        <v>0.1</v>
      </c>
      <c r="M523" s="59">
        <v>0</v>
      </c>
      <c r="N523" s="60"/>
      <c r="O523" s="60">
        <v>0</v>
      </c>
      <c r="P523" s="70">
        <v>2</v>
      </c>
      <c r="Q523" s="71">
        <v>7</v>
      </c>
      <c r="R523" s="60">
        <v>0</v>
      </c>
      <c r="S523" s="59">
        <v>0</v>
      </c>
      <c r="T523" s="60">
        <v>0</v>
      </c>
      <c r="U523" s="71">
        <v>1</v>
      </c>
      <c r="V523" s="77">
        <v>-1</v>
      </c>
      <c r="W523" s="77">
        <v>-6.92</v>
      </c>
      <c r="X523" s="77">
        <v>-5.16</v>
      </c>
      <c r="Y523" s="59">
        <v>0</v>
      </c>
      <c r="Z523" s="71">
        <v>0.1</v>
      </c>
      <c r="AA523" s="77">
        <v>-0.1</v>
      </c>
      <c r="AB523" s="77">
        <v>-0.65</v>
      </c>
      <c r="AC523" s="78">
        <v>0.49</v>
      </c>
      <c r="AD523" s="63" t="s">
        <v>25</v>
      </c>
    </row>
    <row r="524" spans="1:30" ht="17.25" thickBot="1">
      <c r="A524" s="72">
        <v>519</v>
      </c>
      <c r="B524" s="57" t="s">
        <v>3360</v>
      </c>
      <c r="C524" s="58" t="s">
        <v>1811</v>
      </c>
      <c r="D524" s="69" t="s">
        <v>1832</v>
      </c>
      <c r="E524" s="58" t="s">
        <v>77</v>
      </c>
      <c r="F524" s="69" t="s">
        <v>4383</v>
      </c>
      <c r="G524" s="69">
        <v>2002</v>
      </c>
      <c r="H524" s="70">
        <v>3</v>
      </c>
      <c r="I524" s="71">
        <v>13</v>
      </c>
      <c r="J524" s="71">
        <v>4</v>
      </c>
      <c r="K524" s="71">
        <v>0.5</v>
      </c>
      <c r="L524" s="71">
        <v>0.1</v>
      </c>
      <c r="M524" s="59">
        <v>0</v>
      </c>
      <c r="N524" s="60"/>
      <c r="O524" s="60">
        <v>0</v>
      </c>
      <c r="P524" s="70">
        <v>3</v>
      </c>
      <c r="Q524" s="71">
        <v>4</v>
      </c>
      <c r="R524" s="71">
        <v>6</v>
      </c>
      <c r="S524" s="70">
        <v>1</v>
      </c>
      <c r="T524" s="60">
        <v>0</v>
      </c>
      <c r="U524" s="60">
        <v>0</v>
      </c>
      <c r="V524" s="60">
        <v>0</v>
      </c>
      <c r="W524" s="60">
        <v>0</v>
      </c>
      <c r="X524" s="78">
        <v>0.43</v>
      </c>
      <c r="Y524" s="70">
        <v>0.7</v>
      </c>
      <c r="Z524" s="71">
        <v>0.1</v>
      </c>
      <c r="AA524" s="78">
        <v>0.6</v>
      </c>
      <c r="AB524" s="78">
        <v>4.42</v>
      </c>
      <c r="AC524" s="78">
        <v>4.3899999999999997</v>
      </c>
      <c r="AD524" s="63" t="s">
        <v>25</v>
      </c>
    </row>
    <row r="525" spans="1:30" ht="17.25" thickBot="1">
      <c r="A525" s="72">
        <v>371</v>
      </c>
      <c r="B525" s="57" t="s">
        <v>233</v>
      </c>
      <c r="C525" s="58" t="s">
        <v>1819</v>
      </c>
      <c r="D525" s="69" t="s">
        <v>104</v>
      </c>
      <c r="E525" s="58" t="s">
        <v>65</v>
      </c>
      <c r="F525" s="69" t="s">
        <v>4567</v>
      </c>
      <c r="G525" s="69">
        <v>1994</v>
      </c>
      <c r="H525" s="70">
        <v>1</v>
      </c>
      <c r="I525" s="71">
        <v>12</v>
      </c>
      <c r="J525" s="71">
        <v>12</v>
      </c>
      <c r="K525" s="71">
        <v>0.5</v>
      </c>
      <c r="L525" s="71">
        <v>0.1</v>
      </c>
      <c r="M525" s="59">
        <v>0</v>
      </c>
      <c r="N525" s="60"/>
      <c r="O525" s="60">
        <v>0</v>
      </c>
      <c r="P525" s="70">
        <v>1</v>
      </c>
      <c r="Q525" s="71">
        <v>12</v>
      </c>
      <c r="R525" s="60">
        <v>0</v>
      </c>
      <c r="S525" s="70">
        <v>3</v>
      </c>
      <c r="T525" s="60">
        <v>0</v>
      </c>
      <c r="U525" s="60">
        <v>0</v>
      </c>
      <c r="V525" s="60">
        <v>0</v>
      </c>
      <c r="W525" s="60">
        <v>0</v>
      </c>
      <c r="X525" s="77">
        <v>-1.26</v>
      </c>
      <c r="Y525" s="70">
        <v>0.1</v>
      </c>
      <c r="Z525" s="71">
        <v>0.1</v>
      </c>
      <c r="AA525" s="78">
        <v>0.1</v>
      </c>
      <c r="AB525" s="78">
        <v>0.56999999999999995</v>
      </c>
      <c r="AC525" s="77">
        <v>-0.47</v>
      </c>
      <c r="AD525" s="63" t="s">
        <v>25</v>
      </c>
    </row>
    <row r="526" spans="1:30" ht="17.25" thickBot="1">
      <c r="A526" s="72">
        <v>512</v>
      </c>
      <c r="B526" s="57" t="s">
        <v>284</v>
      </c>
      <c r="C526" s="58" t="s">
        <v>1811</v>
      </c>
      <c r="D526" s="69" t="s">
        <v>103</v>
      </c>
      <c r="E526" s="58" t="s">
        <v>65</v>
      </c>
      <c r="F526" s="69" t="s">
        <v>4201</v>
      </c>
      <c r="G526" s="69">
        <v>2002</v>
      </c>
      <c r="H526" s="70">
        <v>1</v>
      </c>
      <c r="I526" s="71">
        <v>11</v>
      </c>
      <c r="J526" s="71">
        <v>11</v>
      </c>
      <c r="K526" s="71">
        <v>0.4</v>
      </c>
      <c r="L526" s="71">
        <v>0.1</v>
      </c>
      <c r="M526" s="59">
        <v>0</v>
      </c>
      <c r="N526" s="60"/>
      <c r="O526" s="60">
        <v>0</v>
      </c>
      <c r="P526" s="70">
        <v>1</v>
      </c>
      <c r="Q526" s="71">
        <v>11</v>
      </c>
      <c r="R526" s="71">
        <v>2</v>
      </c>
      <c r="S526" s="70">
        <v>3</v>
      </c>
      <c r="T526" s="60">
        <v>0</v>
      </c>
      <c r="U526" s="60">
        <v>0</v>
      </c>
      <c r="V526" s="60">
        <v>0</v>
      </c>
      <c r="W526" s="60">
        <v>0</v>
      </c>
      <c r="X526" s="77">
        <v>-1.26</v>
      </c>
      <c r="Y526" s="70">
        <v>0.1</v>
      </c>
      <c r="Z526" s="71">
        <v>0.1</v>
      </c>
      <c r="AA526" s="78">
        <v>0.1</v>
      </c>
      <c r="AB526" s="78">
        <v>0.62</v>
      </c>
      <c r="AC526" s="77">
        <v>-0.42</v>
      </c>
      <c r="AD526" s="63" t="s">
        <v>25</v>
      </c>
    </row>
    <row r="527" spans="1:30" ht="17.25" thickBot="1">
      <c r="A527" s="72">
        <v>650</v>
      </c>
      <c r="B527" s="57" t="s">
        <v>668</v>
      </c>
      <c r="C527" s="58" t="s">
        <v>1862</v>
      </c>
      <c r="D527" s="69" t="s">
        <v>1846</v>
      </c>
      <c r="E527" s="58" t="s">
        <v>83</v>
      </c>
      <c r="F527" s="69" t="s">
        <v>4747</v>
      </c>
      <c r="G527" s="69">
        <v>1995</v>
      </c>
      <c r="H527" s="70">
        <v>2</v>
      </c>
      <c r="I527" s="71">
        <v>11</v>
      </c>
      <c r="J527" s="71">
        <v>6</v>
      </c>
      <c r="K527" s="71">
        <v>0.4</v>
      </c>
      <c r="L527" s="71">
        <v>0.1</v>
      </c>
      <c r="M527" s="59">
        <v>0</v>
      </c>
      <c r="N527" s="60"/>
      <c r="O527" s="60">
        <v>0</v>
      </c>
      <c r="P527" s="70">
        <v>2</v>
      </c>
      <c r="Q527" s="71">
        <v>6</v>
      </c>
      <c r="R527" s="71">
        <v>6</v>
      </c>
      <c r="S527" s="70">
        <v>3</v>
      </c>
      <c r="T527" s="60">
        <v>0</v>
      </c>
      <c r="U527" s="60">
        <v>0</v>
      </c>
      <c r="V527" s="60">
        <v>0</v>
      </c>
      <c r="W527" s="60">
        <v>0</v>
      </c>
      <c r="X527" s="77">
        <v>-0.65</v>
      </c>
      <c r="Y527" s="59">
        <v>0</v>
      </c>
      <c r="Z527" s="71">
        <v>0.7</v>
      </c>
      <c r="AA527" s="77">
        <v>-0.7</v>
      </c>
      <c r="AB527" s="77">
        <v>-5.8</v>
      </c>
      <c r="AC527" s="77">
        <v>-6.23</v>
      </c>
      <c r="AD527" s="63" t="s">
        <v>25</v>
      </c>
    </row>
    <row r="528" spans="1:30" ht="17.25" thickBot="1">
      <c r="A528" s="72">
        <v>691</v>
      </c>
      <c r="B528" s="57" t="s">
        <v>3858</v>
      </c>
      <c r="C528" s="58" t="s">
        <v>1811</v>
      </c>
      <c r="D528" s="69" t="s">
        <v>103</v>
      </c>
      <c r="E528" s="58" t="s">
        <v>67</v>
      </c>
      <c r="F528" s="69" t="s">
        <v>4776</v>
      </c>
      <c r="G528" s="69">
        <v>2002</v>
      </c>
      <c r="H528" s="70">
        <v>2</v>
      </c>
      <c r="I528" s="71">
        <v>11</v>
      </c>
      <c r="J528" s="71">
        <v>6</v>
      </c>
      <c r="K528" s="71">
        <v>0.4</v>
      </c>
      <c r="L528" s="71">
        <v>0.1</v>
      </c>
      <c r="M528" s="59">
        <v>0</v>
      </c>
      <c r="N528" s="60"/>
      <c r="O528" s="60">
        <v>0</v>
      </c>
      <c r="P528" s="70">
        <v>2</v>
      </c>
      <c r="Q528" s="71">
        <v>6</v>
      </c>
      <c r="R528" s="71">
        <v>2</v>
      </c>
      <c r="S528" s="70">
        <v>0.5</v>
      </c>
      <c r="T528" s="71">
        <v>2</v>
      </c>
      <c r="U528" s="60">
        <v>0</v>
      </c>
      <c r="V528" s="78">
        <v>2</v>
      </c>
      <c r="W528" s="78">
        <v>16.36</v>
      </c>
      <c r="X528" s="78">
        <v>16.04</v>
      </c>
      <c r="Y528" s="70">
        <v>0.8</v>
      </c>
      <c r="Z528" s="71">
        <v>0.1</v>
      </c>
      <c r="AA528" s="78">
        <v>0.7</v>
      </c>
      <c r="AB528" s="78">
        <v>6.07</v>
      </c>
      <c r="AC528" s="78">
        <v>6.03</v>
      </c>
      <c r="AD528" s="63" t="s">
        <v>25</v>
      </c>
    </row>
    <row r="529" spans="1:30" ht="17.25" thickBot="1">
      <c r="A529" s="72">
        <v>520</v>
      </c>
      <c r="B529" s="57" t="s">
        <v>3474</v>
      </c>
      <c r="C529" s="58" t="s">
        <v>1811</v>
      </c>
      <c r="D529" s="69" t="s">
        <v>103</v>
      </c>
      <c r="E529" s="58" t="s">
        <v>2343</v>
      </c>
      <c r="F529" s="69" t="s">
        <v>4601</v>
      </c>
      <c r="G529" s="69">
        <v>2004</v>
      </c>
      <c r="H529" s="70">
        <v>1</v>
      </c>
      <c r="I529" s="71">
        <v>10</v>
      </c>
      <c r="J529" s="71">
        <v>10</v>
      </c>
      <c r="K529" s="71">
        <v>0.4</v>
      </c>
      <c r="L529" s="71">
        <v>0.1</v>
      </c>
      <c r="M529" s="59">
        <v>0</v>
      </c>
      <c r="N529" s="60"/>
      <c r="O529" s="60">
        <v>0</v>
      </c>
      <c r="P529" s="70">
        <v>1</v>
      </c>
      <c r="Q529" s="71">
        <v>10</v>
      </c>
      <c r="R529" s="71">
        <v>1</v>
      </c>
      <c r="S529" s="70">
        <v>3</v>
      </c>
      <c r="T529" s="60">
        <v>0</v>
      </c>
      <c r="U529" s="60">
        <v>0</v>
      </c>
      <c r="V529" s="60">
        <v>0</v>
      </c>
      <c r="W529" s="60">
        <v>0</v>
      </c>
      <c r="X529" s="78">
        <v>1.79</v>
      </c>
      <c r="Y529" s="70">
        <v>0.2</v>
      </c>
      <c r="Z529" s="71">
        <v>0.1</v>
      </c>
      <c r="AA529" s="78">
        <v>0.1</v>
      </c>
      <c r="AB529" s="78">
        <v>1.06</v>
      </c>
      <c r="AC529" s="78">
        <v>2.21</v>
      </c>
      <c r="AD529" s="63" t="s">
        <v>25</v>
      </c>
    </row>
    <row r="530" spans="1:30" ht="17.25" thickBot="1">
      <c r="A530" s="72">
        <v>683</v>
      </c>
      <c r="B530" s="57" t="s">
        <v>2815</v>
      </c>
      <c r="C530" s="58" t="s">
        <v>1821</v>
      </c>
      <c r="D530" s="69" t="s">
        <v>104</v>
      </c>
      <c r="E530" s="58" t="s">
        <v>81</v>
      </c>
      <c r="F530" s="69" t="s">
        <v>4770</v>
      </c>
      <c r="G530" s="69">
        <v>2005</v>
      </c>
      <c r="H530" s="70">
        <v>1</v>
      </c>
      <c r="I530" s="71">
        <v>10</v>
      </c>
      <c r="J530" s="71">
        <v>10</v>
      </c>
      <c r="K530" s="71">
        <v>0.4</v>
      </c>
      <c r="L530" s="71">
        <v>0.1</v>
      </c>
      <c r="M530" s="59">
        <v>0</v>
      </c>
      <c r="N530" s="60"/>
      <c r="O530" s="60">
        <v>0</v>
      </c>
      <c r="P530" s="70">
        <v>1</v>
      </c>
      <c r="Q530" s="71">
        <v>10</v>
      </c>
      <c r="R530" s="71">
        <v>11</v>
      </c>
      <c r="S530" s="59">
        <v>0</v>
      </c>
      <c r="T530" s="60">
        <v>0</v>
      </c>
      <c r="U530" s="71">
        <v>1</v>
      </c>
      <c r="V530" s="77">
        <v>-1</v>
      </c>
      <c r="W530" s="77">
        <v>-9</v>
      </c>
      <c r="X530" s="77">
        <v>-9.11</v>
      </c>
      <c r="Y530" s="70">
        <v>0.7</v>
      </c>
      <c r="Z530" s="71">
        <v>1.6</v>
      </c>
      <c r="AA530" s="77">
        <v>-0.9</v>
      </c>
      <c r="AB530" s="77">
        <v>-7.98</v>
      </c>
      <c r="AC530" s="77">
        <v>-8.3800000000000008</v>
      </c>
      <c r="AD530" s="63" t="s">
        <v>25</v>
      </c>
    </row>
    <row r="531" spans="1:30" ht="17.25" thickBot="1">
      <c r="A531" s="72">
        <v>108</v>
      </c>
      <c r="B531" s="57" t="s">
        <v>2675</v>
      </c>
      <c r="C531" s="58" t="s">
        <v>1811</v>
      </c>
      <c r="D531" s="69" t="s">
        <v>102</v>
      </c>
      <c r="E531" s="58" t="s">
        <v>81</v>
      </c>
      <c r="F531" s="69" t="s">
        <v>4388</v>
      </c>
      <c r="G531" s="69">
        <v>2003</v>
      </c>
      <c r="H531" s="70">
        <v>2</v>
      </c>
      <c r="I531" s="71">
        <v>9</v>
      </c>
      <c r="J531" s="71">
        <v>5</v>
      </c>
      <c r="K531" s="71">
        <v>0.4</v>
      </c>
      <c r="L531" s="71">
        <v>0.1</v>
      </c>
      <c r="M531" s="59">
        <v>0</v>
      </c>
      <c r="N531" s="60"/>
      <c r="O531" s="60">
        <v>0</v>
      </c>
      <c r="P531" s="70">
        <v>2</v>
      </c>
      <c r="Q531" s="71">
        <v>5</v>
      </c>
      <c r="R531" s="71">
        <v>1</v>
      </c>
      <c r="S531" s="70">
        <v>1.5</v>
      </c>
      <c r="T531" s="60">
        <v>0</v>
      </c>
      <c r="U531" s="71">
        <v>1</v>
      </c>
      <c r="V531" s="77">
        <v>-1</v>
      </c>
      <c r="W531" s="77">
        <v>-10</v>
      </c>
      <c r="X531" s="77">
        <v>-10.11</v>
      </c>
      <c r="Y531" s="70">
        <v>0.1</v>
      </c>
      <c r="Z531" s="71">
        <v>0.9</v>
      </c>
      <c r="AA531" s="77">
        <v>-0.8</v>
      </c>
      <c r="AB531" s="77">
        <v>-7.71</v>
      </c>
      <c r="AC531" s="77">
        <v>-8.1</v>
      </c>
      <c r="AD531" s="63" t="s">
        <v>25</v>
      </c>
    </row>
    <row r="532" spans="1:30" ht="17.25" thickBot="1">
      <c r="A532" s="72">
        <v>161</v>
      </c>
      <c r="B532" s="57" t="s">
        <v>4071</v>
      </c>
      <c r="C532" s="58" t="s">
        <v>1811</v>
      </c>
      <c r="D532" s="69" t="s">
        <v>102</v>
      </c>
      <c r="E532" s="58" t="s">
        <v>79</v>
      </c>
      <c r="F532" s="69" t="s">
        <v>4424</v>
      </c>
      <c r="G532" s="69">
        <v>2006</v>
      </c>
      <c r="H532" s="70">
        <v>2</v>
      </c>
      <c r="I532" s="71">
        <v>9</v>
      </c>
      <c r="J532" s="71">
        <v>5</v>
      </c>
      <c r="K532" s="71">
        <v>0.4</v>
      </c>
      <c r="L532" s="71">
        <v>0.1</v>
      </c>
      <c r="M532" s="59">
        <v>0</v>
      </c>
      <c r="N532" s="60"/>
      <c r="O532" s="60">
        <v>0</v>
      </c>
      <c r="P532" s="70">
        <v>2</v>
      </c>
      <c r="Q532" s="71">
        <v>5</v>
      </c>
      <c r="R532" s="60">
        <v>0</v>
      </c>
      <c r="S532" s="70">
        <v>3</v>
      </c>
      <c r="T532" s="71">
        <v>2</v>
      </c>
      <c r="U532" s="60">
        <v>0</v>
      </c>
      <c r="V532" s="78">
        <v>2</v>
      </c>
      <c r="W532" s="78">
        <v>20</v>
      </c>
      <c r="X532" s="78">
        <v>18.670000000000002</v>
      </c>
      <c r="Y532" s="70">
        <v>0.6</v>
      </c>
      <c r="Z532" s="71">
        <v>0.1</v>
      </c>
      <c r="AA532" s="78">
        <v>0.5</v>
      </c>
      <c r="AB532" s="78">
        <v>4.5599999999999996</v>
      </c>
      <c r="AC532" s="78">
        <v>3.57</v>
      </c>
      <c r="AD532" s="63" t="s">
        <v>25</v>
      </c>
    </row>
    <row r="533" spans="1:30" ht="17.25" thickBot="1">
      <c r="A533" s="72">
        <v>65</v>
      </c>
      <c r="B533" s="57" t="s">
        <v>3716</v>
      </c>
      <c r="C533" s="58" t="s">
        <v>1837</v>
      </c>
      <c r="D533" s="69" t="s">
        <v>104</v>
      </c>
      <c r="E533" s="58" t="s">
        <v>79</v>
      </c>
      <c r="F533" s="69" t="s">
        <v>4355</v>
      </c>
      <c r="G533" s="69">
        <v>2002</v>
      </c>
      <c r="H533" s="70">
        <v>1</v>
      </c>
      <c r="I533" s="71">
        <v>8</v>
      </c>
      <c r="J533" s="71">
        <v>8</v>
      </c>
      <c r="K533" s="71">
        <v>0.3</v>
      </c>
      <c r="L533" s="71">
        <v>0.1</v>
      </c>
      <c r="M533" s="59">
        <v>0</v>
      </c>
      <c r="N533" s="60"/>
      <c r="O533" s="60">
        <v>0</v>
      </c>
      <c r="P533" s="70">
        <v>1</v>
      </c>
      <c r="Q533" s="71">
        <v>8</v>
      </c>
      <c r="R533" s="60">
        <v>0</v>
      </c>
      <c r="S533" s="70">
        <v>3</v>
      </c>
      <c r="T533" s="71">
        <v>1</v>
      </c>
      <c r="U533" s="60">
        <v>0</v>
      </c>
      <c r="V533" s="78">
        <v>1</v>
      </c>
      <c r="W533" s="78">
        <v>11.25</v>
      </c>
      <c r="X533" s="78">
        <v>9.89</v>
      </c>
      <c r="Y533" s="70">
        <v>0.3</v>
      </c>
      <c r="Z533" s="71">
        <v>0.9</v>
      </c>
      <c r="AA533" s="77">
        <v>-0.6</v>
      </c>
      <c r="AB533" s="77">
        <v>-6.87</v>
      </c>
      <c r="AC533" s="77">
        <v>-7.89</v>
      </c>
      <c r="AD533" s="63" t="s">
        <v>25</v>
      </c>
    </row>
    <row r="534" spans="1:30" ht="17.25" thickBot="1">
      <c r="A534" s="72">
        <v>499</v>
      </c>
      <c r="B534" s="57" t="s">
        <v>3261</v>
      </c>
      <c r="C534" s="58" t="s">
        <v>1810</v>
      </c>
      <c r="D534" s="69" t="s">
        <v>102</v>
      </c>
      <c r="E534" s="58" t="s">
        <v>2343</v>
      </c>
      <c r="F534" s="69" t="s">
        <v>4652</v>
      </c>
      <c r="G534" s="69">
        <v>2006</v>
      </c>
      <c r="H534" s="70">
        <v>1</v>
      </c>
      <c r="I534" s="71">
        <v>8</v>
      </c>
      <c r="J534" s="71">
        <v>8</v>
      </c>
      <c r="K534" s="71">
        <v>0.3</v>
      </c>
      <c r="L534" s="71">
        <v>0.1</v>
      </c>
      <c r="M534" s="59">
        <v>0</v>
      </c>
      <c r="N534" s="60"/>
      <c r="O534" s="60">
        <v>0</v>
      </c>
      <c r="P534" s="70">
        <v>1</v>
      </c>
      <c r="Q534" s="71">
        <v>8</v>
      </c>
      <c r="R534" s="71">
        <v>3</v>
      </c>
      <c r="S534" s="59">
        <v>0</v>
      </c>
      <c r="T534" s="60">
        <v>0</v>
      </c>
      <c r="U534" s="71">
        <v>2</v>
      </c>
      <c r="V534" s="77">
        <v>-2</v>
      </c>
      <c r="W534" s="77">
        <v>-22.5</v>
      </c>
      <c r="X534" s="77">
        <v>-20.78</v>
      </c>
      <c r="Y534" s="59">
        <v>0</v>
      </c>
      <c r="Z534" s="71">
        <v>1.2</v>
      </c>
      <c r="AA534" s="77">
        <v>-1.2</v>
      </c>
      <c r="AB534" s="77">
        <v>-13.13</v>
      </c>
      <c r="AC534" s="77">
        <v>-12.02</v>
      </c>
      <c r="AD534" s="63" t="s">
        <v>25</v>
      </c>
    </row>
    <row r="535" spans="1:30" ht="17.25" thickBot="1">
      <c r="A535" s="72">
        <v>591</v>
      </c>
      <c r="B535" s="57" t="s">
        <v>2695</v>
      </c>
      <c r="C535" s="58" t="s">
        <v>1821</v>
      </c>
      <c r="D535" s="69" t="s">
        <v>103</v>
      </c>
      <c r="E535" s="58" t="s">
        <v>87</v>
      </c>
      <c r="F535" s="69" t="s">
        <v>4707</v>
      </c>
      <c r="G535" s="69">
        <v>2004</v>
      </c>
      <c r="H535" s="70">
        <v>1</v>
      </c>
      <c r="I535" s="71">
        <v>8</v>
      </c>
      <c r="J535" s="71">
        <v>8</v>
      </c>
      <c r="K535" s="71">
        <v>0.3</v>
      </c>
      <c r="L535" s="71">
        <v>0.1</v>
      </c>
      <c r="M535" s="59">
        <v>0</v>
      </c>
      <c r="N535" s="60"/>
      <c r="O535" s="60">
        <v>0</v>
      </c>
      <c r="P535" s="70">
        <v>1</v>
      </c>
      <c r="Q535" s="71">
        <v>8</v>
      </c>
      <c r="R535" s="71">
        <v>5</v>
      </c>
      <c r="S535" s="59">
        <v>0</v>
      </c>
      <c r="T535" s="60">
        <v>0</v>
      </c>
      <c r="U535" s="60">
        <v>0</v>
      </c>
      <c r="V535" s="60">
        <v>0</v>
      </c>
      <c r="W535" s="60">
        <v>0</v>
      </c>
      <c r="X535" s="78">
        <v>0.56999999999999995</v>
      </c>
      <c r="Y535" s="70">
        <v>0.3</v>
      </c>
      <c r="Z535" s="60">
        <v>0</v>
      </c>
      <c r="AA535" s="78">
        <v>0.3</v>
      </c>
      <c r="AB535" s="78">
        <v>3.27</v>
      </c>
      <c r="AC535" s="78">
        <v>3.53</v>
      </c>
      <c r="AD535" s="63" t="s">
        <v>25</v>
      </c>
    </row>
    <row r="536" spans="1:30" ht="17.25" thickBot="1">
      <c r="A536" s="72">
        <v>20</v>
      </c>
      <c r="B536" s="57" t="s">
        <v>3956</v>
      </c>
      <c r="C536" s="58" t="s">
        <v>1819</v>
      </c>
      <c r="D536" s="69" t="s">
        <v>103</v>
      </c>
      <c r="E536" s="58" t="s">
        <v>79</v>
      </c>
      <c r="F536" s="69" t="s">
        <v>4327</v>
      </c>
      <c r="G536" s="69">
        <v>1991</v>
      </c>
      <c r="H536" s="70">
        <v>1</v>
      </c>
      <c r="I536" s="71">
        <v>6</v>
      </c>
      <c r="J536" s="71">
        <v>6</v>
      </c>
      <c r="K536" s="71">
        <v>0.2</v>
      </c>
      <c r="L536" s="71">
        <v>0.1</v>
      </c>
      <c r="M536" s="59">
        <v>0</v>
      </c>
      <c r="N536" s="60"/>
      <c r="O536" s="60">
        <v>0</v>
      </c>
      <c r="P536" s="70">
        <v>1</v>
      </c>
      <c r="Q536" s="71">
        <v>6</v>
      </c>
      <c r="R536" s="60">
        <v>0</v>
      </c>
      <c r="S536" s="59">
        <v>0</v>
      </c>
      <c r="T536" s="60">
        <v>0</v>
      </c>
      <c r="U536" s="71">
        <v>1</v>
      </c>
      <c r="V536" s="77">
        <v>-1</v>
      </c>
      <c r="W536" s="77">
        <v>-15</v>
      </c>
      <c r="X536" s="77">
        <v>-16.43</v>
      </c>
      <c r="Y536" s="59">
        <v>0</v>
      </c>
      <c r="Z536" s="60">
        <v>0</v>
      </c>
      <c r="AA536" s="60">
        <v>0</v>
      </c>
      <c r="AB536" s="77">
        <v>-0.62</v>
      </c>
      <c r="AC536" s="77">
        <v>-1.63</v>
      </c>
      <c r="AD536" s="63" t="s">
        <v>25</v>
      </c>
    </row>
    <row r="537" spans="1:30" ht="17.25" thickBot="1">
      <c r="A537" s="72">
        <v>39</v>
      </c>
      <c r="B537" s="57" t="s">
        <v>119</v>
      </c>
      <c r="C537" s="58" t="s">
        <v>1811</v>
      </c>
      <c r="D537" s="69" t="s">
        <v>103</v>
      </c>
      <c r="E537" s="58" t="s">
        <v>83</v>
      </c>
      <c r="F537" s="69" t="s">
        <v>4339</v>
      </c>
      <c r="G537" s="69">
        <v>2001</v>
      </c>
      <c r="H537" s="70">
        <v>1</v>
      </c>
      <c r="I537" s="71">
        <v>6</v>
      </c>
      <c r="J537" s="71">
        <v>6</v>
      </c>
      <c r="K537" s="71">
        <v>0.2</v>
      </c>
      <c r="L537" s="71">
        <v>0.1</v>
      </c>
      <c r="M537" s="59">
        <v>0</v>
      </c>
      <c r="N537" s="60"/>
      <c r="O537" s="60">
        <v>0</v>
      </c>
      <c r="P537" s="70">
        <v>1</v>
      </c>
      <c r="Q537" s="71">
        <v>6</v>
      </c>
      <c r="R537" s="71">
        <v>1</v>
      </c>
      <c r="S537" s="70">
        <v>3</v>
      </c>
      <c r="T537" s="60">
        <v>0</v>
      </c>
      <c r="U537" s="60">
        <v>0</v>
      </c>
      <c r="V537" s="60">
        <v>0</v>
      </c>
      <c r="W537" s="60">
        <v>0</v>
      </c>
      <c r="X537" s="77">
        <v>-0.64</v>
      </c>
      <c r="Y537" s="59">
        <v>0</v>
      </c>
      <c r="Z537" s="60">
        <v>0</v>
      </c>
      <c r="AA537" s="60">
        <v>0</v>
      </c>
      <c r="AB537" s="60">
        <v>0</v>
      </c>
      <c r="AC537" s="77">
        <v>-0.4</v>
      </c>
      <c r="AD537" s="63" t="s">
        <v>25</v>
      </c>
    </row>
    <row r="538" spans="1:30" ht="17.25" thickBot="1">
      <c r="A538" s="72">
        <v>643</v>
      </c>
      <c r="B538" s="57" t="s">
        <v>336</v>
      </c>
      <c r="C538" s="58" t="s">
        <v>1811</v>
      </c>
      <c r="D538" s="69" t="s">
        <v>104</v>
      </c>
      <c r="E538" s="58" t="s">
        <v>85</v>
      </c>
      <c r="F538" s="69" t="s">
        <v>4741</v>
      </c>
      <c r="G538" s="69">
        <v>1989</v>
      </c>
      <c r="H538" s="70">
        <v>3</v>
      </c>
      <c r="I538" s="71">
        <v>6</v>
      </c>
      <c r="J538" s="71">
        <v>2</v>
      </c>
      <c r="K538" s="71">
        <v>0.2</v>
      </c>
      <c r="L538" s="71">
        <v>0.1</v>
      </c>
      <c r="M538" s="59">
        <v>0</v>
      </c>
      <c r="N538" s="60"/>
      <c r="O538" s="60">
        <v>0</v>
      </c>
      <c r="P538" s="70">
        <v>3</v>
      </c>
      <c r="Q538" s="71">
        <v>2</v>
      </c>
      <c r="R538" s="71">
        <v>17</v>
      </c>
      <c r="S538" s="70">
        <v>2</v>
      </c>
      <c r="T538" s="60">
        <v>0</v>
      </c>
      <c r="U538" s="71">
        <v>2</v>
      </c>
      <c r="V538" s="77">
        <v>-2</v>
      </c>
      <c r="W538" s="77">
        <v>-30</v>
      </c>
      <c r="X538" s="77">
        <v>-29.53</v>
      </c>
      <c r="Y538" s="70">
        <v>0.1</v>
      </c>
      <c r="Z538" s="71">
        <v>0.8</v>
      </c>
      <c r="AA538" s="77">
        <v>-0.7</v>
      </c>
      <c r="AB538" s="77">
        <v>-10.82</v>
      </c>
      <c r="AC538" s="77">
        <v>-10.6</v>
      </c>
      <c r="AD538" s="63" t="s">
        <v>25</v>
      </c>
    </row>
    <row r="539" spans="1:30" ht="17.25" thickBot="1">
      <c r="A539" s="72">
        <v>12</v>
      </c>
      <c r="B539" s="57" t="s">
        <v>3024</v>
      </c>
      <c r="C539" s="58" t="s">
        <v>3025</v>
      </c>
      <c r="D539" s="69" t="s">
        <v>102</v>
      </c>
      <c r="E539" s="58" t="s">
        <v>87</v>
      </c>
      <c r="F539" s="69" t="s">
        <v>4321</v>
      </c>
      <c r="G539" s="69">
        <v>2003</v>
      </c>
      <c r="H539" s="70">
        <v>1</v>
      </c>
      <c r="I539" s="71">
        <v>5</v>
      </c>
      <c r="J539" s="71">
        <v>5</v>
      </c>
      <c r="K539" s="71">
        <v>0.2</v>
      </c>
      <c r="L539" s="71">
        <v>0.1</v>
      </c>
      <c r="M539" s="59">
        <v>0</v>
      </c>
      <c r="N539" s="60"/>
      <c r="O539" s="60">
        <v>0</v>
      </c>
      <c r="P539" s="70">
        <v>1</v>
      </c>
      <c r="Q539" s="71">
        <v>5</v>
      </c>
      <c r="R539" s="71">
        <v>3</v>
      </c>
      <c r="S539" s="59">
        <v>0</v>
      </c>
      <c r="T539" s="60">
        <v>0</v>
      </c>
      <c r="U539" s="60">
        <v>0</v>
      </c>
      <c r="V539" s="60">
        <v>0</v>
      </c>
      <c r="W539" s="60">
        <v>0</v>
      </c>
      <c r="X539" s="78">
        <v>0.56999999999999995</v>
      </c>
      <c r="Y539" s="59">
        <v>0</v>
      </c>
      <c r="Z539" s="60">
        <v>0</v>
      </c>
      <c r="AA539" s="60">
        <v>0</v>
      </c>
      <c r="AB539" s="60">
        <v>0</v>
      </c>
      <c r="AC539" s="78">
        <v>0.24</v>
      </c>
      <c r="AD539" s="63" t="s">
        <v>25</v>
      </c>
    </row>
    <row r="540" spans="1:30" ht="17.25" thickBot="1">
      <c r="A540" s="72">
        <v>125</v>
      </c>
      <c r="B540" s="57" t="s">
        <v>2876</v>
      </c>
      <c r="C540" s="58" t="s">
        <v>1819</v>
      </c>
      <c r="D540" s="69" t="s">
        <v>103</v>
      </c>
      <c r="E540" s="58" t="s">
        <v>93</v>
      </c>
      <c r="F540" s="69" t="s">
        <v>4397</v>
      </c>
      <c r="G540" s="69">
        <v>1994</v>
      </c>
      <c r="H540" s="70">
        <v>1</v>
      </c>
      <c r="I540" s="71">
        <v>5</v>
      </c>
      <c r="J540" s="71">
        <v>5</v>
      </c>
      <c r="K540" s="71">
        <v>0.2</v>
      </c>
      <c r="L540" s="71">
        <v>0.1</v>
      </c>
      <c r="M540" s="59">
        <v>0</v>
      </c>
      <c r="N540" s="60"/>
      <c r="O540" s="60">
        <v>0</v>
      </c>
      <c r="P540" s="70">
        <v>1</v>
      </c>
      <c r="Q540" s="71">
        <v>5</v>
      </c>
      <c r="R540" s="71">
        <v>7</v>
      </c>
      <c r="S540" s="70">
        <v>3</v>
      </c>
      <c r="T540" s="60">
        <v>0</v>
      </c>
      <c r="U540" s="60">
        <v>0</v>
      </c>
      <c r="V540" s="60">
        <v>0</v>
      </c>
      <c r="W540" s="60">
        <v>0</v>
      </c>
      <c r="X540" s="78">
        <v>7.0000000000000007E-2</v>
      </c>
      <c r="Y540" s="59">
        <v>0</v>
      </c>
      <c r="Z540" s="71">
        <v>0.1</v>
      </c>
      <c r="AA540" s="77">
        <v>-0.1</v>
      </c>
      <c r="AB540" s="77">
        <v>-1.27</v>
      </c>
      <c r="AC540" s="77">
        <v>-0.9</v>
      </c>
      <c r="AD540" s="63" t="s">
        <v>25</v>
      </c>
    </row>
    <row r="541" spans="1:30" ht="17.25" thickBot="1">
      <c r="A541" s="72">
        <v>197</v>
      </c>
      <c r="B541" s="57" t="s">
        <v>3199</v>
      </c>
      <c r="C541" s="58" t="s">
        <v>1837</v>
      </c>
      <c r="D541" s="69" t="s">
        <v>104</v>
      </c>
      <c r="E541" s="58" t="s">
        <v>67</v>
      </c>
      <c r="F541" s="69" t="s">
        <v>4453</v>
      </c>
      <c r="G541" s="69">
        <v>1991</v>
      </c>
      <c r="H541" s="70">
        <v>1</v>
      </c>
      <c r="I541" s="71">
        <v>5</v>
      </c>
      <c r="J541" s="71">
        <v>5</v>
      </c>
      <c r="K541" s="71">
        <v>0.2</v>
      </c>
      <c r="L541" s="71">
        <v>0.1</v>
      </c>
      <c r="M541" s="59">
        <v>0</v>
      </c>
      <c r="N541" s="60"/>
      <c r="O541" s="60">
        <v>0</v>
      </c>
      <c r="P541" s="70">
        <v>1</v>
      </c>
      <c r="Q541" s="71">
        <v>5</v>
      </c>
      <c r="R541" s="71">
        <v>18</v>
      </c>
      <c r="S541" s="70">
        <v>3</v>
      </c>
      <c r="T541" s="60">
        <v>0</v>
      </c>
      <c r="U541" s="60">
        <v>0</v>
      </c>
      <c r="V541" s="60">
        <v>0</v>
      </c>
      <c r="W541" s="60">
        <v>0</v>
      </c>
      <c r="X541" s="77">
        <v>-0.39</v>
      </c>
      <c r="Y541" s="59">
        <v>0</v>
      </c>
      <c r="Z541" s="60">
        <v>0</v>
      </c>
      <c r="AA541" s="60">
        <v>0</v>
      </c>
      <c r="AB541" s="60">
        <v>0</v>
      </c>
      <c r="AC541" s="77">
        <v>-7.0000000000000007E-2</v>
      </c>
      <c r="AD541" s="63" t="s">
        <v>25</v>
      </c>
    </row>
    <row r="542" spans="1:30" ht="17.25" thickBot="1">
      <c r="A542" s="72">
        <v>417</v>
      </c>
      <c r="B542" s="57" t="s">
        <v>2686</v>
      </c>
      <c r="C542" s="58" t="s">
        <v>1811</v>
      </c>
      <c r="D542" s="69" t="s">
        <v>111</v>
      </c>
      <c r="E542" s="58" t="s">
        <v>85</v>
      </c>
      <c r="F542" s="69" t="s">
        <v>4330</v>
      </c>
      <c r="G542" s="69">
        <v>1994</v>
      </c>
      <c r="H542" s="70">
        <v>1</v>
      </c>
      <c r="I542" s="71">
        <v>4</v>
      </c>
      <c r="J542" s="71">
        <v>4</v>
      </c>
      <c r="K542" s="71">
        <v>0.2</v>
      </c>
      <c r="L542" s="60">
        <v>0</v>
      </c>
      <c r="M542" s="59">
        <v>0</v>
      </c>
      <c r="N542" s="60"/>
      <c r="O542" s="60">
        <v>0</v>
      </c>
      <c r="P542" s="70">
        <v>1</v>
      </c>
      <c r="Q542" s="71">
        <v>4</v>
      </c>
      <c r="R542" s="71">
        <v>18</v>
      </c>
      <c r="S542" s="59">
        <v>0</v>
      </c>
      <c r="T542" s="60">
        <v>0</v>
      </c>
      <c r="U542" s="71">
        <v>1</v>
      </c>
      <c r="V542" s="77">
        <v>-1</v>
      </c>
      <c r="W542" s="77">
        <v>-22.5</v>
      </c>
      <c r="X542" s="77">
        <v>-22</v>
      </c>
      <c r="Y542" s="70">
        <v>0.3</v>
      </c>
      <c r="Z542" s="71">
        <v>0.1</v>
      </c>
      <c r="AA542" s="78">
        <v>0.2</v>
      </c>
      <c r="AB542" s="78">
        <v>5.54</v>
      </c>
      <c r="AC542" s="78">
        <v>5.79</v>
      </c>
      <c r="AD542" s="63" t="s">
        <v>25</v>
      </c>
    </row>
    <row r="543" spans="1:30" ht="17.25" thickBot="1">
      <c r="A543" s="72">
        <v>427</v>
      </c>
      <c r="B543" s="57" t="s">
        <v>2688</v>
      </c>
      <c r="C543" s="58" t="s">
        <v>1811</v>
      </c>
      <c r="D543" s="69" t="s">
        <v>103</v>
      </c>
      <c r="E543" s="58" t="s">
        <v>79</v>
      </c>
      <c r="F543" s="69" t="s">
        <v>4601</v>
      </c>
      <c r="G543" s="69">
        <v>2004</v>
      </c>
      <c r="H543" s="70">
        <v>3</v>
      </c>
      <c r="I543" s="71">
        <v>4</v>
      </c>
      <c r="J543" s="71">
        <v>1</v>
      </c>
      <c r="K543" s="71">
        <v>0.2</v>
      </c>
      <c r="L543" s="60">
        <v>0</v>
      </c>
      <c r="M543" s="59">
        <v>0</v>
      </c>
      <c r="N543" s="60"/>
      <c r="O543" s="60">
        <v>0</v>
      </c>
      <c r="P543" s="70">
        <v>3</v>
      </c>
      <c r="Q543" s="71">
        <v>1</v>
      </c>
      <c r="R543" s="71">
        <v>14</v>
      </c>
      <c r="S543" s="70">
        <v>3</v>
      </c>
      <c r="T543" s="71">
        <v>1</v>
      </c>
      <c r="U543" s="60">
        <v>0</v>
      </c>
      <c r="V543" s="78">
        <v>1</v>
      </c>
      <c r="W543" s="78">
        <v>22.5</v>
      </c>
      <c r="X543" s="78">
        <v>21.14</v>
      </c>
      <c r="Y543" s="70">
        <v>0.2</v>
      </c>
      <c r="Z543" s="60">
        <v>0</v>
      </c>
      <c r="AA543" s="78">
        <v>0.2</v>
      </c>
      <c r="AB543" s="78">
        <v>3.67</v>
      </c>
      <c r="AC543" s="78">
        <v>2.67</v>
      </c>
      <c r="AD543" s="63" t="s">
        <v>25</v>
      </c>
    </row>
    <row r="544" spans="1:30" ht="17.25" thickBot="1">
      <c r="A544" s="72">
        <v>461</v>
      </c>
      <c r="B544" s="57" t="s">
        <v>3357</v>
      </c>
      <c r="C544" s="58" t="s">
        <v>1831</v>
      </c>
      <c r="D544" s="69" t="s">
        <v>2773</v>
      </c>
      <c r="E544" s="58" t="s">
        <v>67</v>
      </c>
      <c r="F544" s="69" t="s">
        <v>4627</v>
      </c>
      <c r="G544" s="69">
        <v>2004</v>
      </c>
      <c r="H544" s="70">
        <v>1</v>
      </c>
      <c r="I544" s="71">
        <v>4</v>
      </c>
      <c r="J544" s="71">
        <v>4</v>
      </c>
      <c r="K544" s="71">
        <v>0.2</v>
      </c>
      <c r="L544" s="60">
        <v>0</v>
      </c>
      <c r="M544" s="59">
        <v>0</v>
      </c>
      <c r="N544" s="60"/>
      <c r="O544" s="60">
        <v>0</v>
      </c>
      <c r="P544" s="70">
        <v>1</v>
      </c>
      <c r="Q544" s="71">
        <v>4</v>
      </c>
      <c r="R544" s="71">
        <v>9</v>
      </c>
      <c r="S544" s="70">
        <v>3</v>
      </c>
      <c r="T544" s="60">
        <v>0</v>
      </c>
      <c r="U544" s="60">
        <v>0</v>
      </c>
      <c r="V544" s="60">
        <v>0</v>
      </c>
      <c r="W544" s="60">
        <v>0</v>
      </c>
      <c r="X544" s="77">
        <v>-0.39</v>
      </c>
      <c r="Y544" s="59">
        <v>0</v>
      </c>
      <c r="Z544" s="60">
        <v>0</v>
      </c>
      <c r="AA544" s="60">
        <v>0</v>
      </c>
      <c r="AB544" s="60">
        <v>0</v>
      </c>
      <c r="AC544" s="77">
        <v>-7.0000000000000007E-2</v>
      </c>
      <c r="AD544" s="63" t="s">
        <v>25</v>
      </c>
    </row>
    <row r="545" spans="1:30" ht="17.25" thickBot="1">
      <c r="A545" s="72">
        <v>468</v>
      </c>
      <c r="B545" s="57" t="s">
        <v>3305</v>
      </c>
      <c r="C545" s="58" t="s">
        <v>1811</v>
      </c>
      <c r="D545" s="69" t="s">
        <v>103</v>
      </c>
      <c r="E545" s="58" t="s">
        <v>2599</v>
      </c>
      <c r="F545" s="69" t="s">
        <v>4212</v>
      </c>
      <c r="G545" s="69">
        <v>2004</v>
      </c>
      <c r="H545" s="70">
        <v>1</v>
      </c>
      <c r="I545" s="71">
        <v>4</v>
      </c>
      <c r="J545" s="71">
        <v>4</v>
      </c>
      <c r="K545" s="71">
        <v>0.2</v>
      </c>
      <c r="L545" s="60">
        <v>0</v>
      </c>
      <c r="M545" s="59">
        <v>0</v>
      </c>
      <c r="N545" s="60"/>
      <c r="O545" s="60">
        <v>0</v>
      </c>
      <c r="P545" s="70">
        <v>1</v>
      </c>
      <c r="Q545" s="71">
        <v>4</v>
      </c>
      <c r="R545" s="71">
        <v>10</v>
      </c>
      <c r="S545" s="70">
        <v>1</v>
      </c>
      <c r="T545" s="71">
        <v>1</v>
      </c>
      <c r="U545" s="60">
        <v>0</v>
      </c>
      <c r="V545" s="78">
        <v>1</v>
      </c>
      <c r="W545" s="78">
        <v>22.5</v>
      </c>
      <c r="X545" s="78">
        <v>23.18</v>
      </c>
      <c r="Y545" s="70">
        <v>0.2</v>
      </c>
      <c r="Z545" s="71">
        <v>0.3</v>
      </c>
      <c r="AA545" s="77">
        <v>-0.1</v>
      </c>
      <c r="AB545" s="77">
        <v>-2.52</v>
      </c>
      <c r="AC545" s="77">
        <v>-1.71</v>
      </c>
      <c r="AD545" s="63" t="s">
        <v>25</v>
      </c>
    </row>
    <row r="546" spans="1:30" ht="17.25" thickBot="1">
      <c r="A546" s="72">
        <v>530</v>
      </c>
      <c r="B546" s="57" t="s">
        <v>2654</v>
      </c>
      <c r="C546" s="58" t="s">
        <v>1811</v>
      </c>
      <c r="D546" s="69" t="s">
        <v>102</v>
      </c>
      <c r="E546" s="58" t="s">
        <v>83</v>
      </c>
      <c r="F546" s="69" t="s">
        <v>4670</v>
      </c>
      <c r="G546" s="69">
        <v>2002</v>
      </c>
      <c r="H546" s="70">
        <v>1</v>
      </c>
      <c r="I546" s="71">
        <v>4</v>
      </c>
      <c r="J546" s="71">
        <v>4</v>
      </c>
      <c r="K546" s="71">
        <v>0.2</v>
      </c>
      <c r="L546" s="60">
        <v>0</v>
      </c>
      <c r="M546" s="59">
        <v>0</v>
      </c>
      <c r="N546" s="60"/>
      <c r="O546" s="60">
        <v>0</v>
      </c>
      <c r="P546" s="70">
        <v>1</v>
      </c>
      <c r="Q546" s="71">
        <v>4</v>
      </c>
      <c r="R546" s="60">
        <v>0</v>
      </c>
      <c r="S546" s="59">
        <v>0</v>
      </c>
      <c r="T546" s="60">
        <v>0</v>
      </c>
      <c r="U546" s="71">
        <v>1</v>
      </c>
      <c r="V546" s="77">
        <v>-1</v>
      </c>
      <c r="W546" s="77">
        <v>-22.5</v>
      </c>
      <c r="X546" s="77">
        <v>-23.18</v>
      </c>
      <c r="Y546" s="70">
        <v>0.3</v>
      </c>
      <c r="Z546" s="71">
        <v>0.6</v>
      </c>
      <c r="AA546" s="77">
        <v>-0.3</v>
      </c>
      <c r="AB546" s="77">
        <v>-5.72</v>
      </c>
      <c r="AC546" s="77">
        <v>-6.13</v>
      </c>
      <c r="AD546" s="63" t="s">
        <v>25</v>
      </c>
    </row>
    <row r="547" spans="1:30" ht="17.25" thickBot="1">
      <c r="A547" s="72">
        <v>66</v>
      </c>
      <c r="B547" s="57" t="s">
        <v>3165</v>
      </c>
      <c r="C547" s="58" t="s">
        <v>1817</v>
      </c>
      <c r="D547" s="69" t="s">
        <v>104</v>
      </c>
      <c r="E547" s="58" t="s">
        <v>69</v>
      </c>
      <c r="F547" s="69" t="s">
        <v>4356</v>
      </c>
      <c r="G547" s="69">
        <v>1997</v>
      </c>
      <c r="H547" s="70">
        <v>1</v>
      </c>
      <c r="I547" s="71">
        <v>3</v>
      </c>
      <c r="J547" s="71">
        <v>3</v>
      </c>
      <c r="K547" s="71">
        <v>0.1</v>
      </c>
      <c r="L547" s="60">
        <v>0</v>
      </c>
      <c r="M547" s="59">
        <v>0</v>
      </c>
      <c r="N547" s="60"/>
      <c r="O547" s="60">
        <v>0</v>
      </c>
      <c r="P547" s="70">
        <v>1</v>
      </c>
      <c r="Q547" s="71">
        <v>3</v>
      </c>
      <c r="R547" s="71">
        <v>11</v>
      </c>
      <c r="S547" s="59">
        <v>0</v>
      </c>
      <c r="T547" s="60">
        <v>0</v>
      </c>
      <c r="U547" s="60">
        <v>0</v>
      </c>
      <c r="V547" s="60">
        <v>0</v>
      </c>
      <c r="W547" s="60">
        <v>0</v>
      </c>
      <c r="X547" s="60">
        <v>0</v>
      </c>
      <c r="Y547" s="70">
        <v>0.2</v>
      </c>
      <c r="Z547" s="60">
        <v>0</v>
      </c>
      <c r="AA547" s="78">
        <v>0.2</v>
      </c>
      <c r="AB547" s="78">
        <v>5.54</v>
      </c>
      <c r="AC547" s="78">
        <v>5.69</v>
      </c>
      <c r="AD547" s="63" t="s">
        <v>25</v>
      </c>
    </row>
    <row r="548" spans="1:30" ht="17.25" thickBot="1">
      <c r="A548" s="72">
        <v>187</v>
      </c>
      <c r="B548" s="57" t="s">
        <v>3198</v>
      </c>
      <c r="C548" s="58" t="s">
        <v>1811</v>
      </c>
      <c r="D548" s="69" t="s">
        <v>102</v>
      </c>
      <c r="E548" s="58" t="s">
        <v>71</v>
      </c>
      <c r="F548" s="69" t="s">
        <v>4446</v>
      </c>
      <c r="G548" s="69">
        <v>2005</v>
      </c>
      <c r="H548" s="70">
        <v>3</v>
      </c>
      <c r="I548" s="71">
        <v>3</v>
      </c>
      <c r="J548" s="71">
        <v>1</v>
      </c>
      <c r="K548" s="71">
        <v>0.1</v>
      </c>
      <c r="L548" s="60">
        <v>0</v>
      </c>
      <c r="M548" s="59">
        <v>0</v>
      </c>
      <c r="N548" s="60"/>
      <c r="O548" s="60">
        <v>0</v>
      </c>
      <c r="P548" s="70">
        <v>3</v>
      </c>
      <c r="Q548" s="71">
        <v>1</v>
      </c>
      <c r="R548" s="71">
        <v>9</v>
      </c>
      <c r="S548" s="70">
        <v>2.33</v>
      </c>
      <c r="T548" s="60">
        <v>0</v>
      </c>
      <c r="U548" s="71">
        <v>1</v>
      </c>
      <c r="V548" s="77">
        <v>-1</v>
      </c>
      <c r="W548" s="77">
        <v>-30</v>
      </c>
      <c r="X548" s="77">
        <v>-30.78</v>
      </c>
      <c r="Y548" s="59">
        <v>0</v>
      </c>
      <c r="Z548" s="71">
        <v>0.5</v>
      </c>
      <c r="AA548" s="77">
        <v>-0.5</v>
      </c>
      <c r="AB548" s="77">
        <v>-14.76</v>
      </c>
      <c r="AC548" s="77">
        <v>-14.89</v>
      </c>
      <c r="AD548" s="63" t="s">
        <v>25</v>
      </c>
    </row>
    <row r="549" spans="1:30" ht="17.25" thickBot="1">
      <c r="A549" s="72">
        <v>115</v>
      </c>
      <c r="B549" s="57" t="s">
        <v>137</v>
      </c>
      <c r="C549" s="58" t="s">
        <v>1831</v>
      </c>
      <c r="D549" s="69" t="s">
        <v>102</v>
      </c>
      <c r="E549" s="58" t="s">
        <v>96</v>
      </c>
      <c r="F549" s="69" t="s">
        <v>4392</v>
      </c>
      <c r="G549" s="69">
        <v>2002</v>
      </c>
      <c r="H549" s="70">
        <v>1</v>
      </c>
      <c r="I549" s="71">
        <v>1</v>
      </c>
      <c r="J549" s="71">
        <v>1</v>
      </c>
      <c r="K549" s="60">
        <v>0</v>
      </c>
      <c r="L549" s="60">
        <v>0</v>
      </c>
      <c r="M549" s="59">
        <v>0</v>
      </c>
      <c r="N549" s="60"/>
      <c r="O549" s="60">
        <v>0</v>
      </c>
      <c r="P549" s="70">
        <v>1</v>
      </c>
      <c r="Q549" s="71">
        <v>1</v>
      </c>
      <c r="R549" s="71">
        <v>2</v>
      </c>
      <c r="S549" s="59">
        <v>0</v>
      </c>
      <c r="T549" s="60">
        <v>0</v>
      </c>
      <c r="U549" s="60">
        <v>0</v>
      </c>
      <c r="V549" s="60">
        <v>0</v>
      </c>
      <c r="W549" s="60">
        <v>0</v>
      </c>
      <c r="X549" s="78">
        <v>0.36</v>
      </c>
      <c r="Y549" s="59">
        <v>0</v>
      </c>
      <c r="Z549" s="71">
        <v>0.2</v>
      </c>
      <c r="AA549" s="77">
        <v>-0.2</v>
      </c>
      <c r="AB549" s="77">
        <v>-19.260000000000002</v>
      </c>
      <c r="AC549" s="77">
        <v>-19.36</v>
      </c>
      <c r="AD549" s="63" t="s">
        <v>25</v>
      </c>
    </row>
    <row r="550" spans="1:30" ht="17.25" thickBot="1">
      <c r="A550" s="72">
        <v>174</v>
      </c>
      <c r="B550" s="57" t="s">
        <v>3353</v>
      </c>
      <c r="C550" s="58" t="s">
        <v>1811</v>
      </c>
      <c r="D550" s="69" t="s">
        <v>103</v>
      </c>
      <c r="E550" s="58" t="s">
        <v>67</v>
      </c>
      <c r="F550" s="69" t="s">
        <v>4434</v>
      </c>
      <c r="G550" s="69">
        <v>2003</v>
      </c>
      <c r="H550" s="70">
        <v>1</v>
      </c>
      <c r="I550" s="71">
        <v>1</v>
      </c>
      <c r="J550" s="71">
        <v>1</v>
      </c>
      <c r="K550" s="60">
        <v>0</v>
      </c>
      <c r="L550" s="60">
        <v>0</v>
      </c>
      <c r="M550" s="59">
        <v>0</v>
      </c>
      <c r="N550" s="60"/>
      <c r="O550" s="60">
        <v>0</v>
      </c>
      <c r="P550" s="70">
        <v>1</v>
      </c>
      <c r="Q550" s="71">
        <v>1</v>
      </c>
      <c r="R550" s="71">
        <v>3</v>
      </c>
      <c r="S550" s="70">
        <v>3</v>
      </c>
      <c r="T550" s="60">
        <v>0</v>
      </c>
      <c r="U550" s="60">
        <v>0</v>
      </c>
      <c r="V550" s="60">
        <v>0</v>
      </c>
      <c r="W550" s="60">
        <v>0</v>
      </c>
      <c r="X550" s="77">
        <v>-0.39</v>
      </c>
      <c r="Y550" s="59">
        <v>0</v>
      </c>
      <c r="Z550" s="60">
        <v>0</v>
      </c>
      <c r="AA550" s="60">
        <v>0</v>
      </c>
      <c r="AB550" s="60">
        <v>0</v>
      </c>
      <c r="AC550" s="77">
        <v>-7.0000000000000007E-2</v>
      </c>
      <c r="AD550" s="63" t="s">
        <v>25</v>
      </c>
    </row>
    <row r="551" spans="1:30" ht="17.25" thickBot="1">
      <c r="A551" s="72">
        <v>262</v>
      </c>
      <c r="B551" s="57" t="s">
        <v>3719</v>
      </c>
      <c r="C551" s="58" t="s">
        <v>1811</v>
      </c>
      <c r="D551" s="69" t="s">
        <v>102</v>
      </c>
      <c r="E551" s="58" t="s">
        <v>79</v>
      </c>
      <c r="F551" s="69" t="s">
        <v>4146</v>
      </c>
      <c r="G551" s="69">
        <v>2004</v>
      </c>
      <c r="H551" s="70">
        <v>1</v>
      </c>
      <c r="I551" s="71">
        <v>1</v>
      </c>
      <c r="J551" s="71">
        <v>1</v>
      </c>
      <c r="K551" s="60">
        <v>0</v>
      </c>
      <c r="L551" s="60">
        <v>0</v>
      </c>
      <c r="M551" s="59">
        <v>0</v>
      </c>
      <c r="N551" s="60"/>
      <c r="O551" s="60">
        <v>0</v>
      </c>
      <c r="P551" s="70">
        <v>1</v>
      </c>
      <c r="Q551" s="71">
        <v>1</v>
      </c>
      <c r="R551" s="71">
        <v>1</v>
      </c>
      <c r="S551" s="70">
        <v>3</v>
      </c>
      <c r="T551" s="60">
        <v>0</v>
      </c>
      <c r="U551" s="60">
        <v>0</v>
      </c>
      <c r="V551" s="60">
        <v>0</v>
      </c>
      <c r="W551" s="60">
        <v>0</v>
      </c>
      <c r="X551" s="77">
        <v>-1.39</v>
      </c>
      <c r="Y551" s="59">
        <v>0</v>
      </c>
      <c r="Z551" s="71">
        <v>0.4</v>
      </c>
      <c r="AA551" s="77">
        <v>-0.4</v>
      </c>
      <c r="AB551" s="77">
        <v>-39.590000000000003</v>
      </c>
      <c r="AC551" s="77">
        <v>-40.6</v>
      </c>
      <c r="AD551" s="63" t="s">
        <v>25</v>
      </c>
    </row>
    <row r="552" spans="1:30" ht="17.25" thickBot="1">
      <c r="A552" s="72">
        <v>263</v>
      </c>
      <c r="B552" s="57" t="s">
        <v>2879</v>
      </c>
      <c r="C552" s="58" t="s">
        <v>1811</v>
      </c>
      <c r="D552" s="69" t="s">
        <v>103</v>
      </c>
      <c r="E552" s="58" t="s">
        <v>69</v>
      </c>
      <c r="F552" s="69" t="s">
        <v>4502</v>
      </c>
      <c r="G552" s="69">
        <v>2004</v>
      </c>
      <c r="H552" s="70">
        <v>1</v>
      </c>
      <c r="I552" s="71">
        <v>1</v>
      </c>
      <c r="J552" s="71">
        <v>1</v>
      </c>
      <c r="K552" s="60">
        <v>0</v>
      </c>
      <c r="L552" s="60">
        <v>0</v>
      </c>
      <c r="M552" s="59">
        <v>0</v>
      </c>
      <c r="N552" s="60"/>
      <c r="O552" s="60">
        <v>0</v>
      </c>
      <c r="P552" s="70">
        <v>1</v>
      </c>
      <c r="Q552" s="71">
        <v>1</v>
      </c>
      <c r="R552" s="71">
        <v>6</v>
      </c>
      <c r="S552" s="70">
        <v>3</v>
      </c>
      <c r="T552" s="60">
        <v>0</v>
      </c>
      <c r="U552" s="60">
        <v>0</v>
      </c>
      <c r="V552" s="60">
        <v>0</v>
      </c>
      <c r="W552" s="60">
        <v>0</v>
      </c>
      <c r="X552" s="60">
        <v>0</v>
      </c>
      <c r="Y552" s="59">
        <v>0</v>
      </c>
      <c r="Z552" s="60">
        <v>0</v>
      </c>
      <c r="AA552" s="60">
        <v>0</v>
      </c>
      <c r="AB552" s="60">
        <v>0</v>
      </c>
      <c r="AC552" s="78">
        <v>0.15</v>
      </c>
      <c r="AD552" s="63" t="s">
        <v>25</v>
      </c>
    </row>
    <row r="553" spans="1:30" ht="17.25" thickBot="1">
      <c r="A553" s="72">
        <v>416</v>
      </c>
      <c r="B553" s="57" t="s">
        <v>3144</v>
      </c>
      <c r="C553" s="58" t="s">
        <v>1811</v>
      </c>
      <c r="D553" s="69" t="s">
        <v>103</v>
      </c>
      <c r="E553" s="58" t="s">
        <v>81</v>
      </c>
      <c r="F553" s="69" t="s">
        <v>4238</v>
      </c>
      <c r="G553" s="69">
        <v>2004</v>
      </c>
      <c r="H553" s="70">
        <v>1</v>
      </c>
      <c r="I553" s="71">
        <v>1</v>
      </c>
      <c r="J553" s="71">
        <v>1</v>
      </c>
      <c r="K553" s="60">
        <v>0</v>
      </c>
      <c r="L553" s="60">
        <v>0</v>
      </c>
      <c r="M553" s="59">
        <v>0</v>
      </c>
      <c r="N553" s="60"/>
      <c r="O553" s="60">
        <v>0</v>
      </c>
      <c r="P553" s="70">
        <v>1</v>
      </c>
      <c r="Q553" s="71">
        <v>1</v>
      </c>
      <c r="R553" s="71">
        <v>12</v>
      </c>
      <c r="S553" s="70">
        <v>3</v>
      </c>
      <c r="T553" s="60">
        <v>0</v>
      </c>
      <c r="U553" s="60">
        <v>0</v>
      </c>
      <c r="V553" s="60">
        <v>0</v>
      </c>
      <c r="W553" s="60">
        <v>0</v>
      </c>
      <c r="X553" s="77">
        <v>-7.0000000000000007E-2</v>
      </c>
      <c r="Y553" s="59">
        <v>0</v>
      </c>
      <c r="Z553" s="60">
        <v>0</v>
      </c>
      <c r="AA553" s="60">
        <v>0</v>
      </c>
      <c r="AB553" s="60">
        <v>0</v>
      </c>
      <c r="AC553" s="77">
        <v>-0.36</v>
      </c>
      <c r="AD553" s="63" t="s">
        <v>25</v>
      </c>
    </row>
    <row r="554" spans="1:30" ht="17.25" thickBot="1">
      <c r="A554" s="72">
        <v>424</v>
      </c>
      <c r="B554" s="57" t="s">
        <v>2646</v>
      </c>
      <c r="C554" s="58" t="s">
        <v>1811</v>
      </c>
      <c r="D554" s="69" t="s">
        <v>103</v>
      </c>
      <c r="E554" s="58" t="s">
        <v>65</v>
      </c>
      <c r="F554" s="69" t="s">
        <v>4600</v>
      </c>
      <c r="G554" s="69">
        <v>2002</v>
      </c>
      <c r="H554" s="70">
        <v>1</v>
      </c>
      <c r="I554" s="71">
        <v>1</v>
      </c>
      <c r="J554" s="71">
        <v>1</v>
      </c>
      <c r="K554" s="60">
        <v>0</v>
      </c>
      <c r="L554" s="60">
        <v>0</v>
      </c>
      <c r="M554" s="59">
        <v>0</v>
      </c>
      <c r="N554" s="60"/>
      <c r="O554" s="60">
        <v>0</v>
      </c>
      <c r="P554" s="70">
        <v>1</v>
      </c>
      <c r="Q554" s="71">
        <v>1</v>
      </c>
      <c r="R554" s="71">
        <v>2</v>
      </c>
      <c r="S554" s="70">
        <v>3</v>
      </c>
      <c r="T554" s="60">
        <v>0</v>
      </c>
      <c r="U554" s="60">
        <v>0</v>
      </c>
      <c r="V554" s="60">
        <v>0</v>
      </c>
      <c r="W554" s="60">
        <v>0</v>
      </c>
      <c r="X554" s="77">
        <v>-1.25</v>
      </c>
      <c r="Y554" s="59">
        <v>0</v>
      </c>
      <c r="Z554" s="60">
        <v>0</v>
      </c>
      <c r="AA554" s="60">
        <v>0</v>
      </c>
      <c r="AB554" s="78">
        <v>3.22</v>
      </c>
      <c r="AC554" s="78">
        <v>2.19</v>
      </c>
      <c r="AD554" s="63" t="s">
        <v>25</v>
      </c>
    </row>
    <row r="555" spans="1:30" ht="17.25" thickBot="1">
      <c r="A555" s="72">
        <v>466</v>
      </c>
      <c r="B555" s="57" t="s">
        <v>3384</v>
      </c>
      <c r="C555" s="58" t="s">
        <v>1811</v>
      </c>
      <c r="D555" s="69" t="s">
        <v>102</v>
      </c>
      <c r="E555" s="58" t="s">
        <v>67</v>
      </c>
      <c r="F555" s="69" t="s">
        <v>4139</v>
      </c>
      <c r="G555" s="69">
        <v>2003</v>
      </c>
      <c r="H555" s="70">
        <v>1</v>
      </c>
      <c r="I555" s="71">
        <v>1</v>
      </c>
      <c r="J555" s="71">
        <v>1</v>
      </c>
      <c r="K555" s="60">
        <v>0</v>
      </c>
      <c r="L555" s="60">
        <v>0</v>
      </c>
      <c r="M555" s="59">
        <v>0</v>
      </c>
      <c r="N555" s="60"/>
      <c r="O555" s="60">
        <v>0</v>
      </c>
      <c r="P555" s="70">
        <v>1</v>
      </c>
      <c r="Q555" s="71">
        <v>1</v>
      </c>
      <c r="R555" s="60">
        <v>0</v>
      </c>
      <c r="S555" s="70">
        <v>3</v>
      </c>
      <c r="T555" s="60">
        <v>0</v>
      </c>
      <c r="U555" s="60">
        <v>0</v>
      </c>
      <c r="V555" s="60">
        <v>0</v>
      </c>
      <c r="W555" s="60">
        <v>0</v>
      </c>
      <c r="X555" s="77">
        <v>-0.39</v>
      </c>
      <c r="Y555" s="59">
        <v>0</v>
      </c>
      <c r="Z555" s="60">
        <v>0</v>
      </c>
      <c r="AA555" s="60">
        <v>0</v>
      </c>
      <c r="AB555" s="60">
        <v>0</v>
      </c>
      <c r="AC555" s="77">
        <v>-7.0000000000000007E-2</v>
      </c>
      <c r="AD555" s="63" t="s">
        <v>25</v>
      </c>
    </row>
    <row r="556" spans="1:30" ht="17.25" thickBot="1">
      <c r="A556" s="72">
        <v>500</v>
      </c>
      <c r="B556" s="57" t="s">
        <v>2691</v>
      </c>
      <c r="C556" s="58" t="s">
        <v>1811</v>
      </c>
      <c r="D556" s="69" t="s">
        <v>103</v>
      </c>
      <c r="E556" s="58" t="s">
        <v>96</v>
      </c>
      <c r="F556" s="69" t="s">
        <v>4653</v>
      </c>
      <c r="G556" s="69">
        <v>2003</v>
      </c>
      <c r="H556" s="70">
        <v>1</v>
      </c>
      <c r="I556" s="71">
        <v>1</v>
      </c>
      <c r="J556" s="71">
        <v>1</v>
      </c>
      <c r="K556" s="60">
        <v>0</v>
      </c>
      <c r="L556" s="60">
        <v>0</v>
      </c>
      <c r="M556" s="59">
        <v>0</v>
      </c>
      <c r="N556" s="60"/>
      <c r="O556" s="60">
        <v>0</v>
      </c>
      <c r="P556" s="70">
        <v>1</v>
      </c>
      <c r="Q556" s="71">
        <v>1</v>
      </c>
      <c r="R556" s="71">
        <v>4</v>
      </c>
      <c r="S556" s="59">
        <v>0</v>
      </c>
      <c r="T556" s="60">
        <v>0</v>
      </c>
      <c r="U556" s="60">
        <v>0</v>
      </c>
      <c r="V556" s="60">
        <v>0</v>
      </c>
      <c r="W556" s="60">
        <v>0</v>
      </c>
      <c r="X556" s="78">
        <v>0.36</v>
      </c>
      <c r="Y556" s="59">
        <v>0</v>
      </c>
      <c r="Z556" s="60">
        <v>0</v>
      </c>
      <c r="AA556" s="60">
        <v>0</v>
      </c>
      <c r="AB556" s="60">
        <v>0</v>
      </c>
      <c r="AC556" s="77">
        <v>-0.09</v>
      </c>
      <c r="AD556" s="63" t="s">
        <v>25</v>
      </c>
    </row>
    <row r="557" spans="1:30" ht="17.25" thickBot="1">
      <c r="A557" s="72">
        <v>557</v>
      </c>
      <c r="B557" s="57" t="s">
        <v>3963</v>
      </c>
      <c r="C557" s="58" t="s">
        <v>1840</v>
      </c>
      <c r="D557" s="69" t="s">
        <v>102</v>
      </c>
      <c r="E557" s="58" t="s">
        <v>87</v>
      </c>
      <c r="F557" s="69" t="s">
        <v>4214</v>
      </c>
      <c r="G557" s="69">
        <v>2005</v>
      </c>
      <c r="H557" s="70">
        <v>1</v>
      </c>
      <c r="I557" s="71">
        <v>1</v>
      </c>
      <c r="J557" s="71">
        <v>1</v>
      </c>
      <c r="K557" s="60">
        <v>0</v>
      </c>
      <c r="L557" s="60">
        <v>0</v>
      </c>
      <c r="M557" s="59">
        <v>0</v>
      </c>
      <c r="N557" s="60"/>
      <c r="O557" s="60">
        <v>0</v>
      </c>
      <c r="P557" s="70">
        <v>1</v>
      </c>
      <c r="Q557" s="71">
        <v>1</v>
      </c>
      <c r="R557" s="71">
        <v>4</v>
      </c>
      <c r="S557" s="70">
        <v>1</v>
      </c>
      <c r="T557" s="60">
        <v>0</v>
      </c>
      <c r="U557" s="60">
        <v>0</v>
      </c>
      <c r="V557" s="60">
        <v>0</v>
      </c>
      <c r="W557" s="60">
        <v>0</v>
      </c>
      <c r="X557" s="78">
        <v>0.56999999999999995</v>
      </c>
      <c r="Y557" s="59">
        <v>0</v>
      </c>
      <c r="Z557" s="60">
        <v>0</v>
      </c>
      <c r="AA557" s="60">
        <v>0</v>
      </c>
      <c r="AB557" s="78">
        <v>2.37</v>
      </c>
      <c r="AC557" s="78">
        <v>2.61</v>
      </c>
      <c r="AD557" s="63" t="s">
        <v>25</v>
      </c>
    </row>
    <row r="558" spans="1:30" ht="17.25" thickBot="1">
      <c r="A558" s="72">
        <v>596</v>
      </c>
      <c r="B558" s="57" t="s">
        <v>3855</v>
      </c>
      <c r="C558" s="58" t="s">
        <v>1811</v>
      </c>
      <c r="D558" s="69" t="s">
        <v>102</v>
      </c>
      <c r="E558" s="58" t="s">
        <v>71</v>
      </c>
      <c r="F558" s="69" t="s">
        <v>4709</v>
      </c>
      <c r="G558" s="69">
        <v>2004</v>
      </c>
      <c r="H558" s="70">
        <v>1</v>
      </c>
      <c r="I558" s="71">
        <v>1</v>
      </c>
      <c r="J558" s="71">
        <v>1</v>
      </c>
      <c r="K558" s="60">
        <v>0</v>
      </c>
      <c r="L558" s="60">
        <v>0</v>
      </c>
      <c r="M558" s="59">
        <v>0</v>
      </c>
      <c r="N558" s="60"/>
      <c r="O558" s="60">
        <v>0</v>
      </c>
      <c r="P558" s="70">
        <v>1</v>
      </c>
      <c r="Q558" s="71">
        <v>1</v>
      </c>
      <c r="R558" s="71">
        <v>3</v>
      </c>
      <c r="S558" s="70">
        <v>3</v>
      </c>
      <c r="T558" s="60">
        <v>0</v>
      </c>
      <c r="U558" s="60">
        <v>0</v>
      </c>
      <c r="V558" s="60">
        <v>0</v>
      </c>
      <c r="W558" s="60">
        <v>0</v>
      </c>
      <c r="X558" s="77">
        <v>-0.74</v>
      </c>
      <c r="Y558" s="59">
        <v>0</v>
      </c>
      <c r="Z558" s="60">
        <v>0</v>
      </c>
      <c r="AA558" s="60">
        <v>0</v>
      </c>
      <c r="AB558" s="60">
        <v>0</v>
      </c>
      <c r="AC558" s="77">
        <v>-0.12</v>
      </c>
      <c r="AD558" s="63" t="s">
        <v>25</v>
      </c>
    </row>
    <row r="559" spans="1:30" ht="17.25" thickBot="1">
      <c r="A559" s="72">
        <v>2</v>
      </c>
      <c r="B559" s="57" t="s">
        <v>4792</v>
      </c>
      <c r="C559" s="58" t="s">
        <v>1811</v>
      </c>
      <c r="D559" s="69" t="s">
        <v>104</v>
      </c>
      <c r="E559" s="58" t="s">
        <v>81</v>
      </c>
      <c r="F559" s="69" t="s">
        <v>4793</v>
      </c>
      <c r="G559" s="69">
        <v>2006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1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6</v>
      </c>
      <c r="B560" s="57" t="s">
        <v>3850</v>
      </c>
      <c r="C560" s="58" t="s">
        <v>1831</v>
      </c>
      <c r="D560" s="69" t="s">
        <v>104</v>
      </c>
      <c r="E560" s="58" t="s">
        <v>85</v>
      </c>
      <c r="F560" s="69" t="s">
        <v>4794</v>
      </c>
      <c r="G560" s="69">
        <v>2003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2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8</v>
      </c>
      <c r="B561" s="57" t="s">
        <v>3301</v>
      </c>
      <c r="C561" s="58" t="s">
        <v>1831</v>
      </c>
      <c r="D561" s="69" t="s">
        <v>102</v>
      </c>
      <c r="E561" s="58" t="s">
        <v>77</v>
      </c>
      <c r="F561" s="69" t="s">
        <v>4246</v>
      </c>
      <c r="G561" s="69">
        <v>2003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5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10</v>
      </c>
      <c r="B562" s="57" t="s">
        <v>363</v>
      </c>
      <c r="C562" s="58" t="s">
        <v>1819</v>
      </c>
      <c r="D562" s="69" t="s">
        <v>111</v>
      </c>
      <c r="E562" s="58" t="s">
        <v>79</v>
      </c>
      <c r="F562" s="69" t="s">
        <v>4795</v>
      </c>
      <c r="G562" s="69">
        <v>1987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12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26</v>
      </c>
      <c r="B563" s="57" t="s">
        <v>365</v>
      </c>
      <c r="C563" s="58" t="s">
        <v>1845</v>
      </c>
      <c r="D563" s="69" t="s">
        <v>103</v>
      </c>
      <c r="E563" s="58" t="s">
        <v>73</v>
      </c>
      <c r="F563" s="69" t="s">
        <v>4796</v>
      </c>
      <c r="G563" s="69">
        <v>1998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1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28</v>
      </c>
      <c r="B564" s="57" t="s">
        <v>3255</v>
      </c>
      <c r="C564" s="58" t="s">
        <v>1823</v>
      </c>
      <c r="D564" s="69" t="s">
        <v>111</v>
      </c>
      <c r="E564" s="58" t="s">
        <v>2343</v>
      </c>
      <c r="F564" s="69" t="s">
        <v>4797</v>
      </c>
      <c r="G564" s="69">
        <v>2001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6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30</v>
      </c>
      <c r="B565" s="57" t="s">
        <v>1782</v>
      </c>
      <c r="C565" s="58" t="s">
        <v>1811</v>
      </c>
      <c r="D565" s="69" t="s">
        <v>111</v>
      </c>
      <c r="E565" s="58" t="s">
        <v>91</v>
      </c>
      <c r="F565" s="69" t="s">
        <v>4226</v>
      </c>
      <c r="G565" s="69">
        <v>2000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4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33</v>
      </c>
      <c r="B566" s="57" t="s">
        <v>3417</v>
      </c>
      <c r="C566" s="58" t="s">
        <v>1810</v>
      </c>
      <c r="D566" s="69" t="s">
        <v>111</v>
      </c>
      <c r="E566" s="58" t="s">
        <v>77</v>
      </c>
      <c r="F566" s="69" t="s">
        <v>4235</v>
      </c>
      <c r="G566" s="69">
        <v>2003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2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41</v>
      </c>
      <c r="B567" s="57" t="s">
        <v>4798</v>
      </c>
      <c r="C567" s="79"/>
      <c r="D567" s="69" t="s">
        <v>104</v>
      </c>
      <c r="E567" s="58" t="s">
        <v>77</v>
      </c>
      <c r="F567" s="80"/>
      <c r="G567" s="80"/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1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44</v>
      </c>
      <c r="B568" s="57" t="s">
        <v>706</v>
      </c>
      <c r="C568" s="58" t="s">
        <v>1811</v>
      </c>
      <c r="D568" s="69" t="s">
        <v>111</v>
      </c>
      <c r="E568" s="58" t="s">
        <v>71</v>
      </c>
      <c r="F568" s="69" t="s">
        <v>4799</v>
      </c>
      <c r="G568" s="69">
        <v>1999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7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49</v>
      </c>
      <c r="B569" s="57" t="s">
        <v>2778</v>
      </c>
      <c r="C569" s="58" t="s">
        <v>1819</v>
      </c>
      <c r="D569" s="69" t="s">
        <v>104</v>
      </c>
      <c r="E569" s="58" t="s">
        <v>79</v>
      </c>
      <c r="F569" s="69" t="s">
        <v>4800</v>
      </c>
      <c r="G569" s="69">
        <v>2004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4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50</v>
      </c>
      <c r="B570" s="57" t="s">
        <v>2873</v>
      </c>
      <c r="C570" s="58" t="s">
        <v>1811</v>
      </c>
      <c r="D570" s="69" t="s">
        <v>111</v>
      </c>
      <c r="E570" s="58" t="s">
        <v>77</v>
      </c>
      <c r="F570" s="69" t="s">
        <v>4801</v>
      </c>
      <c r="G570" s="69">
        <v>1999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3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54</v>
      </c>
      <c r="B571" s="57" t="s">
        <v>4002</v>
      </c>
      <c r="C571" s="58" t="s">
        <v>1840</v>
      </c>
      <c r="D571" s="69" t="s">
        <v>103</v>
      </c>
      <c r="E571" s="58" t="s">
        <v>63</v>
      </c>
      <c r="F571" s="69" t="s">
        <v>4802</v>
      </c>
      <c r="G571" s="69">
        <v>2003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2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56</v>
      </c>
      <c r="B572" s="57" t="s">
        <v>4230</v>
      </c>
      <c r="C572" s="58" t="s">
        <v>1820</v>
      </c>
      <c r="D572" s="69" t="s">
        <v>104</v>
      </c>
      <c r="E572" s="58" t="s">
        <v>73</v>
      </c>
      <c r="F572" s="69" t="s">
        <v>4803</v>
      </c>
      <c r="G572" s="69">
        <v>2004</v>
      </c>
      <c r="H572" s="59">
        <v>0</v>
      </c>
      <c r="I572" s="60"/>
      <c r="J572" s="60"/>
      <c r="K572" s="60"/>
      <c r="L572" s="60"/>
      <c r="M572" s="59">
        <v>0</v>
      </c>
      <c r="N572" s="60"/>
      <c r="O572" s="60">
        <v>0</v>
      </c>
      <c r="P572" s="59">
        <v>0</v>
      </c>
      <c r="Q572" s="60"/>
      <c r="R572" s="71">
        <v>2</v>
      </c>
      <c r="S572" s="59"/>
      <c r="T572" s="60"/>
      <c r="U572" s="60"/>
      <c r="V572" s="60"/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59</v>
      </c>
      <c r="B573" s="57" t="s">
        <v>3544</v>
      </c>
      <c r="C573" s="58" t="s">
        <v>1811</v>
      </c>
      <c r="D573" s="69" t="s">
        <v>102</v>
      </c>
      <c r="E573" s="58" t="s">
        <v>93</v>
      </c>
      <c r="F573" s="69" t="s">
        <v>4804</v>
      </c>
      <c r="G573" s="69">
        <v>2005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1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60</v>
      </c>
      <c r="B574" s="57" t="s">
        <v>3449</v>
      </c>
      <c r="C574" s="58" t="s">
        <v>1811</v>
      </c>
      <c r="D574" s="69" t="s">
        <v>103</v>
      </c>
      <c r="E574" s="58" t="s">
        <v>73</v>
      </c>
      <c r="F574" s="69" t="s">
        <v>4805</v>
      </c>
      <c r="G574" s="69">
        <v>2004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2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63</v>
      </c>
      <c r="B575" s="57" t="s">
        <v>3026</v>
      </c>
      <c r="C575" s="58" t="s">
        <v>3027</v>
      </c>
      <c r="D575" s="69" t="s">
        <v>111</v>
      </c>
      <c r="E575" s="58" t="s">
        <v>69</v>
      </c>
      <c r="F575" s="69" t="s">
        <v>4806</v>
      </c>
      <c r="G575" s="69">
        <v>1998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25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64</v>
      </c>
      <c r="B576" s="57" t="s">
        <v>2874</v>
      </c>
      <c r="C576" s="58" t="s">
        <v>1837</v>
      </c>
      <c r="D576" s="69" t="s">
        <v>111</v>
      </c>
      <c r="E576" s="58" t="s">
        <v>81</v>
      </c>
      <c r="F576" s="69" t="s">
        <v>4807</v>
      </c>
      <c r="G576" s="69">
        <v>2003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2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70</v>
      </c>
      <c r="B577" s="57" t="s">
        <v>3540</v>
      </c>
      <c r="C577" s="58" t="s">
        <v>1811</v>
      </c>
      <c r="D577" s="69" t="s">
        <v>104</v>
      </c>
      <c r="E577" s="58" t="s">
        <v>69</v>
      </c>
      <c r="F577" s="69" t="s">
        <v>4808</v>
      </c>
      <c r="G577" s="69">
        <v>2003</v>
      </c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1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76</v>
      </c>
      <c r="B578" s="57" t="s">
        <v>2673</v>
      </c>
      <c r="C578" s="58" t="s">
        <v>1868</v>
      </c>
      <c r="D578" s="69" t="s">
        <v>111</v>
      </c>
      <c r="E578" s="58" t="s">
        <v>81</v>
      </c>
      <c r="F578" s="69" t="s">
        <v>4809</v>
      </c>
      <c r="G578" s="69">
        <v>2002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15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79</v>
      </c>
      <c r="B579" s="57" t="s">
        <v>3503</v>
      </c>
      <c r="C579" s="58" t="s">
        <v>1811</v>
      </c>
      <c r="D579" s="69" t="s">
        <v>111</v>
      </c>
      <c r="E579" s="58" t="s">
        <v>81</v>
      </c>
      <c r="F579" s="69" t="s">
        <v>4810</v>
      </c>
      <c r="G579" s="69">
        <v>1992</v>
      </c>
      <c r="H579" s="59">
        <v>0</v>
      </c>
      <c r="I579" s="60"/>
      <c r="J579" s="60"/>
      <c r="K579" s="60">
        <v>0</v>
      </c>
      <c r="L579" s="60">
        <v>0</v>
      </c>
      <c r="M579" s="59">
        <v>0</v>
      </c>
      <c r="N579" s="60"/>
      <c r="O579" s="60">
        <v>0</v>
      </c>
      <c r="P579" s="59">
        <v>0</v>
      </c>
      <c r="Q579" s="60"/>
      <c r="R579" s="71">
        <v>6</v>
      </c>
      <c r="S579" s="59">
        <v>0</v>
      </c>
      <c r="T579" s="71">
        <v>1</v>
      </c>
      <c r="U579" s="71">
        <v>2</v>
      </c>
      <c r="V579" s="77">
        <v>-1</v>
      </c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83</v>
      </c>
      <c r="B580" s="57" t="s">
        <v>4073</v>
      </c>
      <c r="C580" s="58" t="s">
        <v>1811</v>
      </c>
      <c r="D580" s="69" t="s">
        <v>102</v>
      </c>
      <c r="E580" s="58" t="s">
        <v>2343</v>
      </c>
      <c r="F580" s="69" t="s">
        <v>4811</v>
      </c>
      <c r="G580" s="69">
        <v>2006</v>
      </c>
      <c r="H580" s="59">
        <v>0</v>
      </c>
      <c r="I580" s="60"/>
      <c r="J580" s="60"/>
      <c r="K580" s="60"/>
      <c r="L580" s="60"/>
      <c r="M580" s="59">
        <v>0</v>
      </c>
      <c r="N580" s="60"/>
      <c r="O580" s="60">
        <v>0</v>
      </c>
      <c r="P580" s="59">
        <v>0</v>
      </c>
      <c r="Q580" s="60"/>
      <c r="R580" s="71">
        <v>1</v>
      </c>
      <c r="S580" s="59"/>
      <c r="T580" s="60"/>
      <c r="U580" s="60"/>
      <c r="V580" s="60"/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94</v>
      </c>
      <c r="B581" s="57" t="s">
        <v>2875</v>
      </c>
      <c r="C581" s="58" t="s">
        <v>1811</v>
      </c>
      <c r="D581" s="69" t="s">
        <v>103</v>
      </c>
      <c r="E581" s="58" t="s">
        <v>77</v>
      </c>
      <c r="F581" s="69" t="s">
        <v>4229</v>
      </c>
      <c r="G581" s="69">
        <v>2003</v>
      </c>
      <c r="H581" s="59">
        <v>0</v>
      </c>
      <c r="I581" s="60"/>
      <c r="J581" s="60"/>
      <c r="K581" s="60"/>
      <c r="L581" s="60"/>
      <c r="M581" s="59">
        <v>0</v>
      </c>
      <c r="N581" s="60"/>
      <c r="O581" s="60">
        <v>0</v>
      </c>
      <c r="P581" s="59">
        <v>0</v>
      </c>
      <c r="Q581" s="60"/>
      <c r="R581" s="71">
        <v>13</v>
      </c>
      <c r="S581" s="59"/>
      <c r="T581" s="60"/>
      <c r="U581" s="60"/>
      <c r="V581" s="60"/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97</v>
      </c>
      <c r="B582" s="57" t="s">
        <v>3206</v>
      </c>
      <c r="C582" s="58" t="s">
        <v>1811</v>
      </c>
      <c r="D582" s="69" t="s">
        <v>104</v>
      </c>
      <c r="E582" s="58" t="s">
        <v>81</v>
      </c>
      <c r="F582" s="69" t="s">
        <v>4788</v>
      </c>
      <c r="G582" s="69">
        <v>2002</v>
      </c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1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109</v>
      </c>
      <c r="B583" s="57" t="s">
        <v>3257</v>
      </c>
      <c r="C583" s="58" t="s">
        <v>1811</v>
      </c>
      <c r="D583" s="69" t="s">
        <v>103</v>
      </c>
      <c r="E583" s="58" t="s">
        <v>2343</v>
      </c>
      <c r="F583" s="69" t="s">
        <v>4812</v>
      </c>
      <c r="G583" s="69">
        <v>2001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2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113</v>
      </c>
      <c r="B584" s="57" t="s">
        <v>2676</v>
      </c>
      <c r="C584" s="58" t="s">
        <v>1810</v>
      </c>
      <c r="D584" s="69" t="s">
        <v>103</v>
      </c>
      <c r="E584" s="58" t="s">
        <v>2599</v>
      </c>
      <c r="F584" s="69" t="s">
        <v>4813</v>
      </c>
      <c r="G584" s="69">
        <v>1998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1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114</v>
      </c>
      <c r="B585" s="57" t="s">
        <v>3504</v>
      </c>
      <c r="C585" s="58" t="s">
        <v>1811</v>
      </c>
      <c r="D585" s="69" t="s">
        <v>104</v>
      </c>
      <c r="E585" s="58" t="s">
        <v>96</v>
      </c>
      <c r="F585" s="69" t="s">
        <v>4245</v>
      </c>
      <c r="G585" s="69">
        <v>2004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1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117</v>
      </c>
      <c r="B586" s="57" t="s">
        <v>3722</v>
      </c>
      <c r="C586" s="58" t="s">
        <v>1819</v>
      </c>
      <c r="D586" s="69" t="s">
        <v>1832</v>
      </c>
      <c r="E586" s="58" t="s">
        <v>69</v>
      </c>
      <c r="F586" s="69" t="s">
        <v>4814</v>
      </c>
      <c r="G586" s="69">
        <v>2003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1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118</v>
      </c>
      <c r="B587" s="57" t="s">
        <v>3028</v>
      </c>
      <c r="C587" s="58" t="s">
        <v>1811</v>
      </c>
      <c r="D587" s="69" t="s">
        <v>111</v>
      </c>
      <c r="E587" s="58" t="s">
        <v>65</v>
      </c>
      <c r="F587" s="69" t="s">
        <v>4815</v>
      </c>
      <c r="G587" s="69">
        <v>1985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9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121</v>
      </c>
      <c r="B588" s="57" t="s">
        <v>3647</v>
      </c>
      <c r="C588" s="58" t="s">
        <v>1811</v>
      </c>
      <c r="D588" s="69" t="s">
        <v>104</v>
      </c>
      <c r="E588" s="58" t="s">
        <v>91</v>
      </c>
      <c r="F588" s="69" t="s">
        <v>4203</v>
      </c>
      <c r="G588" s="69">
        <v>2004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3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124</v>
      </c>
      <c r="B589" s="57" t="s">
        <v>3451</v>
      </c>
      <c r="C589" s="58" t="s">
        <v>1811</v>
      </c>
      <c r="D589" s="69" t="s">
        <v>103</v>
      </c>
      <c r="E589" s="58" t="s">
        <v>81</v>
      </c>
      <c r="F589" s="69" t="s">
        <v>4816</v>
      </c>
      <c r="G589" s="69">
        <v>2005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3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128</v>
      </c>
      <c r="B590" s="57" t="s">
        <v>3225</v>
      </c>
      <c r="C590" s="58" t="s">
        <v>1811</v>
      </c>
      <c r="D590" s="69" t="s">
        <v>104</v>
      </c>
      <c r="E590" s="58" t="s">
        <v>79</v>
      </c>
      <c r="F590" s="69" t="s">
        <v>4817</v>
      </c>
      <c r="G590" s="69">
        <v>2004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4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129</v>
      </c>
      <c r="B591" s="57" t="s">
        <v>2877</v>
      </c>
      <c r="C591" s="58" t="s">
        <v>1838</v>
      </c>
      <c r="D591" s="69" t="s">
        <v>103</v>
      </c>
      <c r="E591" s="58" t="s">
        <v>2343</v>
      </c>
      <c r="F591" s="69" t="s">
        <v>4818</v>
      </c>
      <c r="G591" s="69">
        <v>2000</v>
      </c>
      <c r="H591" s="59">
        <v>0</v>
      </c>
      <c r="I591" s="60"/>
      <c r="J591" s="60"/>
      <c r="K591" s="60"/>
      <c r="L591" s="60"/>
      <c r="M591" s="59">
        <v>0</v>
      </c>
      <c r="N591" s="60"/>
      <c r="O591" s="60">
        <v>0</v>
      </c>
      <c r="P591" s="59">
        <v>0</v>
      </c>
      <c r="Q591" s="60"/>
      <c r="R591" s="71">
        <v>1</v>
      </c>
      <c r="S591" s="59"/>
      <c r="T591" s="60"/>
      <c r="U591" s="60"/>
      <c r="V591" s="60"/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133</v>
      </c>
      <c r="B592" s="57" t="s">
        <v>4819</v>
      </c>
      <c r="C592" s="58" t="s">
        <v>1811</v>
      </c>
      <c r="D592" s="69" t="s">
        <v>102</v>
      </c>
      <c r="E592" s="58" t="s">
        <v>93</v>
      </c>
      <c r="F592" s="69" t="s">
        <v>4820</v>
      </c>
      <c r="G592" s="69">
        <v>2006</v>
      </c>
      <c r="H592" s="59">
        <v>0</v>
      </c>
      <c r="I592" s="60"/>
      <c r="J592" s="60"/>
      <c r="K592" s="60"/>
      <c r="L592" s="60"/>
      <c r="M592" s="59">
        <v>0</v>
      </c>
      <c r="N592" s="60"/>
      <c r="O592" s="60">
        <v>0</v>
      </c>
      <c r="P592" s="59">
        <v>0</v>
      </c>
      <c r="Q592" s="60"/>
      <c r="R592" s="71">
        <v>1</v>
      </c>
      <c r="S592" s="59"/>
      <c r="T592" s="60"/>
      <c r="U592" s="60"/>
      <c r="V592" s="60"/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141</v>
      </c>
      <c r="B593" s="57" t="s">
        <v>4141</v>
      </c>
      <c r="C593" s="58" t="s">
        <v>1811</v>
      </c>
      <c r="D593" s="69" t="s">
        <v>103</v>
      </c>
      <c r="E593" s="58" t="s">
        <v>69</v>
      </c>
      <c r="F593" s="69" t="s">
        <v>4348</v>
      </c>
      <c r="G593" s="69">
        <v>2004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3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149</v>
      </c>
      <c r="B594" s="57" t="s">
        <v>151</v>
      </c>
      <c r="C594" s="58" t="s">
        <v>1831</v>
      </c>
      <c r="D594" s="69" t="s">
        <v>103</v>
      </c>
      <c r="E594" s="58" t="s">
        <v>91</v>
      </c>
      <c r="F594" s="69" t="s">
        <v>4705</v>
      </c>
      <c r="G594" s="69">
        <v>2000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2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154</v>
      </c>
      <c r="B595" s="57" t="s">
        <v>4142</v>
      </c>
      <c r="C595" s="58" t="s">
        <v>1831</v>
      </c>
      <c r="D595" s="69" t="s">
        <v>104</v>
      </c>
      <c r="E595" s="58" t="s">
        <v>2343</v>
      </c>
      <c r="F595" s="69" t="s">
        <v>4821</v>
      </c>
      <c r="G595" s="69">
        <v>2005</v>
      </c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2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164</v>
      </c>
      <c r="B596" s="57" t="s">
        <v>2678</v>
      </c>
      <c r="C596" s="58" t="s">
        <v>1837</v>
      </c>
      <c r="D596" s="69" t="s">
        <v>111</v>
      </c>
      <c r="E596" s="58" t="s">
        <v>2343</v>
      </c>
      <c r="F596" s="69" t="s">
        <v>4205</v>
      </c>
      <c r="G596" s="69">
        <v>1992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17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 ht="17.25" thickBot="1">
      <c r="A597" s="72">
        <v>169</v>
      </c>
      <c r="B597" s="57" t="s">
        <v>3258</v>
      </c>
      <c r="C597" s="58" t="s">
        <v>3259</v>
      </c>
      <c r="D597" s="69" t="s">
        <v>104</v>
      </c>
      <c r="E597" s="58" t="s">
        <v>75</v>
      </c>
      <c r="F597" s="69" t="s">
        <v>4822</v>
      </c>
      <c r="G597" s="69">
        <v>2005</v>
      </c>
      <c r="H597" s="59">
        <v>0</v>
      </c>
      <c r="I597" s="60"/>
      <c r="J597" s="60"/>
      <c r="K597" s="60"/>
      <c r="L597" s="60"/>
      <c r="M597" s="59">
        <v>0</v>
      </c>
      <c r="N597" s="60"/>
      <c r="O597" s="60">
        <v>0</v>
      </c>
      <c r="P597" s="59">
        <v>0</v>
      </c>
      <c r="Q597" s="60"/>
      <c r="R597" s="71">
        <v>5</v>
      </c>
      <c r="S597" s="59"/>
      <c r="T597" s="60"/>
      <c r="U597" s="60"/>
      <c r="V597" s="60"/>
      <c r="W597" s="60"/>
      <c r="X597" s="60"/>
      <c r="Y597" s="59"/>
      <c r="Z597" s="60"/>
      <c r="AA597" s="60"/>
      <c r="AB597" s="60"/>
      <c r="AC597" s="60"/>
      <c r="AD597" s="63" t="s">
        <v>25</v>
      </c>
    </row>
    <row r="598" spans="1:30" ht="17.25" thickBot="1">
      <c r="A598" s="72">
        <v>177</v>
      </c>
      <c r="B598" s="57" t="s">
        <v>1802</v>
      </c>
      <c r="C598" s="58" t="s">
        <v>1866</v>
      </c>
      <c r="D598" s="69" t="s">
        <v>103</v>
      </c>
      <c r="E598" s="58" t="s">
        <v>75</v>
      </c>
      <c r="F598" s="69" t="s">
        <v>4823</v>
      </c>
      <c r="G598" s="69">
        <v>2004</v>
      </c>
      <c r="H598" s="59">
        <v>0</v>
      </c>
      <c r="I598" s="60"/>
      <c r="J598" s="60"/>
      <c r="K598" s="60"/>
      <c r="L598" s="60"/>
      <c r="M598" s="59">
        <v>0</v>
      </c>
      <c r="N598" s="60"/>
      <c r="O598" s="60">
        <v>0</v>
      </c>
      <c r="P598" s="59">
        <v>0</v>
      </c>
      <c r="Q598" s="60"/>
      <c r="R598" s="71">
        <v>1</v>
      </c>
      <c r="S598" s="59"/>
      <c r="T598" s="60"/>
      <c r="U598" s="60"/>
      <c r="V598" s="60"/>
      <c r="W598" s="60"/>
      <c r="X598" s="60"/>
      <c r="Y598" s="59"/>
      <c r="Z598" s="60"/>
      <c r="AA598" s="60"/>
      <c r="AB598" s="60"/>
      <c r="AC598" s="60"/>
      <c r="AD598" s="63" t="s">
        <v>25</v>
      </c>
    </row>
    <row r="599" spans="1:30" ht="17.25" thickBot="1">
      <c r="A599" s="72">
        <v>188</v>
      </c>
      <c r="B599" s="57" t="s">
        <v>3354</v>
      </c>
      <c r="C599" s="58" t="s">
        <v>1811</v>
      </c>
      <c r="D599" s="69" t="s">
        <v>104</v>
      </c>
      <c r="E599" s="58" t="s">
        <v>71</v>
      </c>
      <c r="F599" s="69" t="s">
        <v>4206</v>
      </c>
      <c r="G599" s="69">
        <v>2005</v>
      </c>
      <c r="H599" s="59">
        <v>0</v>
      </c>
      <c r="I599" s="60"/>
      <c r="J599" s="60"/>
      <c r="K599" s="60"/>
      <c r="L599" s="60"/>
      <c r="M599" s="59">
        <v>0</v>
      </c>
      <c r="N599" s="60"/>
      <c r="O599" s="60">
        <v>0</v>
      </c>
      <c r="P599" s="59">
        <v>0</v>
      </c>
      <c r="Q599" s="60"/>
      <c r="R599" s="71">
        <v>10</v>
      </c>
      <c r="S599" s="59"/>
      <c r="T599" s="60"/>
      <c r="U599" s="60"/>
      <c r="V599" s="60"/>
      <c r="W599" s="60"/>
      <c r="X599" s="60"/>
      <c r="Y599" s="59"/>
      <c r="Z599" s="60"/>
      <c r="AA599" s="60"/>
      <c r="AB599" s="60"/>
      <c r="AC599" s="60"/>
      <c r="AD599" s="63" t="s">
        <v>25</v>
      </c>
    </row>
    <row r="600" spans="1:30" ht="17.25" thickBot="1">
      <c r="A600" s="72">
        <v>196</v>
      </c>
      <c r="B600" s="57" t="s">
        <v>3386</v>
      </c>
      <c r="C600" s="58" t="s">
        <v>1811</v>
      </c>
      <c r="D600" s="69" t="s">
        <v>103</v>
      </c>
      <c r="E600" s="58" t="s">
        <v>73</v>
      </c>
      <c r="F600" s="69" t="s">
        <v>4824</v>
      </c>
      <c r="G600" s="69">
        <v>2004</v>
      </c>
      <c r="H600" s="59">
        <v>0</v>
      </c>
      <c r="I600" s="60"/>
      <c r="J600" s="60"/>
      <c r="K600" s="60"/>
      <c r="L600" s="60"/>
      <c r="M600" s="59">
        <v>0</v>
      </c>
      <c r="N600" s="60"/>
      <c r="O600" s="60">
        <v>0</v>
      </c>
      <c r="P600" s="59">
        <v>0</v>
      </c>
      <c r="Q600" s="60"/>
      <c r="R600" s="71">
        <v>1</v>
      </c>
      <c r="S600" s="59"/>
      <c r="T600" s="60"/>
      <c r="U600" s="60"/>
      <c r="V600" s="60"/>
      <c r="W600" s="60"/>
      <c r="X600" s="60"/>
      <c r="Y600" s="59"/>
      <c r="Z600" s="60"/>
      <c r="AA600" s="60"/>
      <c r="AB600" s="60"/>
      <c r="AC600" s="60"/>
      <c r="AD600" s="63" t="s">
        <v>25</v>
      </c>
    </row>
    <row r="601" spans="1:30" ht="17.25" thickBot="1">
      <c r="A601" s="72">
        <v>200</v>
      </c>
      <c r="B601" s="57" t="s">
        <v>4143</v>
      </c>
      <c r="C601" s="58" t="s">
        <v>1811</v>
      </c>
      <c r="D601" s="69" t="s">
        <v>103</v>
      </c>
      <c r="E601" s="58" t="s">
        <v>91</v>
      </c>
      <c r="F601" s="69" t="s">
        <v>4825</v>
      </c>
      <c r="G601" s="69">
        <v>2004</v>
      </c>
      <c r="H601" s="59">
        <v>0</v>
      </c>
      <c r="I601" s="60"/>
      <c r="J601" s="60"/>
      <c r="K601" s="60"/>
      <c r="L601" s="60"/>
      <c r="M601" s="59">
        <v>0</v>
      </c>
      <c r="N601" s="60"/>
      <c r="O601" s="60">
        <v>0</v>
      </c>
      <c r="P601" s="59">
        <v>0</v>
      </c>
      <c r="Q601" s="60"/>
      <c r="R601" s="71">
        <v>2</v>
      </c>
      <c r="S601" s="59"/>
      <c r="T601" s="60"/>
      <c r="U601" s="60"/>
      <c r="V601" s="60"/>
      <c r="W601" s="60"/>
      <c r="X601" s="60"/>
      <c r="Y601" s="59"/>
      <c r="Z601" s="60"/>
      <c r="AA601" s="60"/>
      <c r="AB601" s="60"/>
      <c r="AC601" s="60"/>
      <c r="AD601" s="63" t="s">
        <v>25</v>
      </c>
    </row>
    <row r="602" spans="1:30" ht="17.25" thickBot="1">
      <c r="A602" s="72">
        <v>201</v>
      </c>
      <c r="B602" s="57" t="s">
        <v>3141</v>
      </c>
      <c r="C602" s="58" t="s">
        <v>1811</v>
      </c>
      <c r="D602" s="69" t="s">
        <v>103</v>
      </c>
      <c r="E602" s="58" t="s">
        <v>85</v>
      </c>
      <c r="F602" s="69" t="s">
        <v>4826</v>
      </c>
      <c r="G602" s="69">
        <v>2003</v>
      </c>
      <c r="H602" s="59">
        <v>0</v>
      </c>
      <c r="I602" s="60"/>
      <c r="J602" s="60"/>
      <c r="K602" s="60"/>
      <c r="L602" s="60"/>
      <c r="M602" s="59">
        <v>0</v>
      </c>
      <c r="N602" s="60"/>
      <c r="O602" s="60">
        <v>0</v>
      </c>
      <c r="P602" s="59">
        <v>0</v>
      </c>
      <c r="Q602" s="60"/>
      <c r="R602" s="71">
        <v>10</v>
      </c>
      <c r="S602" s="59"/>
      <c r="T602" s="60"/>
      <c r="U602" s="60"/>
      <c r="V602" s="60"/>
      <c r="W602" s="60"/>
      <c r="X602" s="60"/>
      <c r="Y602" s="59"/>
      <c r="Z602" s="60"/>
      <c r="AA602" s="60"/>
      <c r="AB602" s="60"/>
      <c r="AC602" s="60"/>
      <c r="AD602" s="63" t="s">
        <v>25</v>
      </c>
    </row>
    <row r="603" spans="1:30" ht="17.25" thickBot="1">
      <c r="A603" s="72">
        <v>205</v>
      </c>
      <c r="B603" s="57" t="s">
        <v>3723</v>
      </c>
      <c r="C603" s="58" t="s">
        <v>1811</v>
      </c>
      <c r="D603" s="69" t="s">
        <v>104</v>
      </c>
      <c r="E603" s="58" t="s">
        <v>2342</v>
      </c>
      <c r="F603" s="69" t="s">
        <v>4827</v>
      </c>
      <c r="G603" s="69">
        <v>2003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1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 ht="17.25" thickBot="1">
      <c r="A604" s="72">
        <v>231</v>
      </c>
      <c r="B604" s="57" t="s">
        <v>2782</v>
      </c>
      <c r="C604" s="58" t="s">
        <v>1811</v>
      </c>
      <c r="D604" s="69" t="s">
        <v>111</v>
      </c>
      <c r="E604" s="58" t="s">
        <v>71</v>
      </c>
      <c r="F604" s="69" t="s">
        <v>4828</v>
      </c>
      <c r="G604" s="69">
        <v>1988</v>
      </c>
      <c r="H604" s="59">
        <v>0</v>
      </c>
      <c r="I604" s="60"/>
      <c r="J604" s="60"/>
      <c r="K604" s="60"/>
      <c r="L604" s="60"/>
      <c r="M604" s="59">
        <v>0</v>
      </c>
      <c r="N604" s="60"/>
      <c r="O604" s="60">
        <v>0</v>
      </c>
      <c r="P604" s="59">
        <v>0</v>
      </c>
      <c r="Q604" s="60"/>
      <c r="R604" s="71">
        <v>23</v>
      </c>
      <c r="S604" s="59"/>
      <c r="T604" s="60"/>
      <c r="U604" s="60"/>
      <c r="V604" s="60"/>
      <c r="W604" s="60"/>
      <c r="X604" s="60"/>
      <c r="Y604" s="59"/>
      <c r="Z604" s="60"/>
      <c r="AA604" s="60"/>
      <c r="AB604" s="60"/>
      <c r="AC604" s="60"/>
      <c r="AD604" s="63" t="s">
        <v>25</v>
      </c>
    </row>
    <row r="605" spans="1:30" ht="17.25" thickBot="1">
      <c r="A605" s="72">
        <v>234</v>
      </c>
      <c r="B605" s="57" t="s">
        <v>2680</v>
      </c>
      <c r="C605" s="58" t="s">
        <v>1811</v>
      </c>
      <c r="D605" s="69" t="s">
        <v>103</v>
      </c>
      <c r="E605" s="58" t="s">
        <v>2599</v>
      </c>
      <c r="F605" s="69" t="s">
        <v>4829</v>
      </c>
      <c r="G605" s="69">
        <v>2002</v>
      </c>
      <c r="H605" s="59">
        <v>0</v>
      </c>
      <c r="I605" s="60"/>
      <c r="J605" s="60"/>
      <c r="K605" s="60"/>
      <c r="L605" s="60"/>
      <c r="M605" s="59">
        <v>0</v>
      </c>
      <c r="N605" s="60"/>
      <c r="O605" s="60">
        <v>0</v>
      </c>
      <c r="P605" s="59">
        <v>0</v>
      </c>
      <c r="Q605" s="60"/>
      <c r="R605" s="71">
        <v>2</v>
      </c>
      <c r="S605" s="59"/>
      <c r="T605" s="60"/>
      <c r="U605" s="60"/>
      <c r="V605" s="60"/>
      <c r="W605" s="60"/>
      <c r="X605" s="60"/>
      <c r="Y605" s="59"/>
      <c r="Z605" s="60"/>
      <c r="AA605" s="60"/>
      <c r="AB605" s="60"/>
      <c r="AC605" s="60"/>
      <c r="AD605" s="63" t="s">
        <v>25</v>
      </c>
    </row>
    <row r="606" spans="1:30" ht="17.25" thickBot="1">
      <c r="A606" s="72">
        <v>235</v>
      </c>
      <c r="B606" s="57" t="s">
        <v>3030</v>
      </c>
      <c r="C606" s="58" t="s">
        <v>3031</v>
      </c>
      <c r="D606" s="69" t="s">
        <v>103</v>
      </c>
      <c r="E606" s="58" t="s">
        <v>75</v>
      </c>
      <c r="F606" s="69" t="s">
        <v>4830</v>
      </c>
      <c r="G606" s="69">
        <v>2000</v>
      </c>
      <c r="H606" s="59">
        <v>0</v>
      </c>
      <c r="I606" s="60"/>
      <c r="J606" s="60"/>
      <c r="K606" s="60"/>
      <c r="L606" s="60"/>
      <c r="M606" s="59">
        <v>0</v>
      </c>
      <c r="N606" s="60"/>
      <c r="O606" s="60">
        <v>0</v>
      </c>
      <c r="P606" s="59">
        <v>0</v>
      </c>
      <c r="Q606" s="60"/>
      <c r="R606" s="71">
        <v>5</v>
      </c>
      <c r="S606" s="59"/>
      <c r="T606" s="60"/>
      <c r="U606" s="60"/>
      <c r="V606" s="60"/>
      <c r="W606" s="60"/>
      <c r="X606" s="60"/>
      <c r="Y606" s="59"/>
      <c r="Z606" s="60"/>
      <c r="AA606" s="60"/>
      <c r="AB606" s="60"/>
      <c r="AC606" s="60"/>
      <c r="AD606" s="63" t="s">
        <v>25</v>
      </c>
    </row>
    <row r="607" spans="1:30" ht="17.25" thickBot="1">
      <c r="A607" s="72">
        <v>237</v>
      </c>
      <c r="B607" s="57" t="s">
        <v>3851</v>
      </c>
      <c r="C607" s="58" t="s">
        <v>1826</v>
      </c>
      <c r="D607" s="69" t="s">
        <v>104</v>
      </c>
      <c r="E607" s="58" t="s">
        <v>77</v>
      </c>
      <c r="F607" s="69" t="s">
        <v>4831</v>
      </c>
      <c r="G607" s="69">
        <v>2005</v>
      </c>
      <c r="H607" s="59">
        <v>0</v>
      </c>
      <c r="I607" s="60"/>
      <c r="J607" s="60"/>
      <c r="K607" s="60"/>
      <c r="L607" s="60"/>
      <c r="M607" s="59">
        <v>0</v>
      </c>
      <c r="N607" s="60"/>
      <c r="O607" s="60">
        <v>0</v>
      </c>
      <c r="P607" s="59">
        <v>0</v>
      </c>
      <c r="Q607" s="60"/>
      <c r="R607" s="71">
        <v>2</v>
      </c>
      <c r="S607" s="59"/>
      <c r="T607" s="60"/>
      <c r="U607" s="60"/>
      <c r="V607" s="60"/>
      <c r="W607" s="60"/>
      <c r="X607" s="60"/>
      <c r="Y607" s="59"/>
      <c r="Z607" s="60"/>
      <c r="AA607" s="60"/>
      <c r="AB607" s="60"/>
      <c r="AC607" s="60"/>
      <c r="AD607" s="63" t="s">
        <v>25</v>
      </c>
    </row>
    <row r="608" spans="1:30" ht="17.25" thickBot="1">
      <c r="A608" s="72">
        <v>238</v>
      </c>
      <c r="B608" s="57" t="s">
        <v>183</v>
      </c>
      <c r="C608" s="58" t="s">
        <v>1816</v>
      </c>
      <c r="D608" s="69" t="s">
        <v>103</v>
      </c>
      <c r="E608" s="58" t="s">
        <v>87</v>
      </c>
      <c r="F608" s="69" t="s">
        <v>4832</v>
      </c>
      <c r="G608" s="69">
        <v>1992</v>
      </c>
      <c r="H608" s="59">
        <v>0</v>
      </c>
      <c r="I608" s="60"/>
      <c r="J608" s="60"/>
      <c r="K608" s="60"/>
      <c r="L608" s="60"/>
      <c r="M608" s="59">
        <v>0</v>
      </c>
      <c r="N608" s="60"/>
      <c r="O608" s="60">
        <v>0</v>
      </c>
      <c r="P608" s="59">
        <v>0</v>
      </c>
      <c r="Q608" s="60"/>
      <c r="R608" s="71">
        <v>3</v>
      </c>
      <c r="S608" s="59"/>
      <c r="T608" s="60"/>
      <c r="U608" s="60"/>
      <c r="V608" s="60"/>
      <c r="W608" s="60"/>
      <c r="X608" s="60"/>
      <c r="Y608" s="59"/>
      <c r="Z608" s="60"/>
      <c r="AA608" s="60"/>
      <c r="AB608" s="60"/>
      <c r="AC608" s="60"/>
      <c r="AD608" s="63" t="s">
        <v>25</v>
      </c>
    </row>
    <row r="609" spans="1:30" ht="17.25" thickBot="1">
      <c r="A609" s="72">
        <v>242</v>
      </c>
      <c r="B609" s="57" t="s">
        <v>3725</v>
      </c>
      <c r="C609" s="58" t="s">
        <v>1811</v>
      </c>
      <c r="D609" s="69" t="s">
        <v>104</v>
      </c>
      <c r="E609" s="58" t="s">
        <v>87</v>
      </c>
      <c r="F609" s="69" t="s">
        <v>4233</v>
      </c>
      <c r="G609" s="69">
        <v>2005</v>
      </c>
      <c r="H609" s="59">
        <v>0</v>
      </c>
      <c r="I609" s="60"/>
      <c r="J609" s="60"/>
      <c r="K609" s="60"/>
      <c r="L609" s="60"/>
      <c r="M609" s="59">
        <v>0</v>
      </c>
      <c r="N609" s="60"/>
      <c r="O609" s="60">
        <v>0</v>
      </c>
      <c r="P609" s="59">
        <v>0</v>
      </c>
      <c r="Q609" s="60"/>
      <c r="R609" s="71">
        <v>2</v>
      </c>
      <c r="S609" s="59"/>
      <c r="T609" s="60"/>
      <c r="U609" s="60"/>
      <c r="V609" s="60"/>
      <c r="W609" s="60"/>
      <c r="X609" s="60"/>
      <c r="Y609" s="59"/>
      <c r="Z609" s="60"/>
      <c r="AA609" s="60"/>
      <c r="AB609" s="60"/>
      <c r="AC609" s="60"/>
      <c r="AD609" s="63" t="s">
        <v>25</v>
      </c>
    </row>
    <row r="610" spans="1:30" ht="17.25" thickBot="1">
      <c r="A610" s="72">
        <v>245</v>
      </c>
      <c r="B610" s="57" t="s">
        <v>4074</v>
      </c>
      <c r="C610" s="58" t="s">
        <v>3031</v>
      </c>
      <c r="D610" s="69" t="s">
        <v>111</v>
      </c>
      <c r="E610" s="58" t="s">
        <v>83</v>
      </c>
      <c r="F610" s="69" t="s">
        <v>4833</v>
      </c>
      <c r="G610" s="69">
        <v>2000</v>
      </c>
      <c r="H610" s="59">
        <v>0</v>
      </c>
      <c r="I610" s="60"/>
      <c r="J610" s="60"/>
      <c r="K610" s="60"/>
      <c r="L610" s="60"/>
      <c r="M610" s="59">
        <v>0</v>
      </c>
      <c r="N610" s="60"/>
      <c r="O610" s="60">
        <v>0</v>
      </c>
      <c r="P610" s="59">
        <v>0</v>
      </c>
      <c r="Q610" s="60"/>
      <c r="R610" s="71">
        <v>2</v>
      </c>
      <c r="S610" s="59"/>
      <c r="T610" s="60"/>
      <c r="U610" s="60"/>
      <c r="V610" s="60"/>
      <c r="W610" s="60"/>
      <c r="X610" s="60"/>
      <c r="Y610" s="59"/>
      <c r="Z610" s="60"/>
      <c r="AA610" s="60"/>
      <c r="AB610" s="60"/>
      <c r="AC610" s="60"/>
      <c r="AD610" s="63" t="s">
        <v>25</v>
      </c>
    </row>
    <row r="611" spans="1:30" ht="17.25" thickBot="1">
      <c r="A611" s="72">
        <v>250</v>
      </c>
      <c r="B611" s="57" t="s">
        <v>3277</v>
      </c>
      <c r="C611" s="58" t="s">
        <v>1811</v>
      </c>
      <c r="D611" s="69" t="s">
        <v>111</v>
      </c>
      <c r="E611" s="58" t="s">
        <v>67</v>
      </c>
      <c r="F611" s="69" t="s">
        <v>4834</v>
      </c>
      <c r="G611" s="69">
        <v>1992</v>
      </c>
      <c r="H611" s="59">
        <v>0</v>
      </c>
      <c r="I611" s="60"/>
      <c r="J611" s="60"/>
      <c r="K611" s="60"/>
      <c r="L611" s="60"/>
      <c r="M611" s="59">
        <v>0</v>
      </c>
      <c r="N611" s="60"/>
      <c r="O611" s="60">
        <v>0</v>
      </c>
      <c r="P611" s="59">
        <v>0</v>
      </c>
      <c r="Q611" s="60"/>
      <c r="R611" s="71">
        <v>9</v>
      </c>
      <c r="S611" s="59"/>
      <c r="T611" s="60"/>
      <c r="U611" s="60"/>
      <c r="V611" s="60"/>
      <c r="W611" s="60"/>
      <c r="X611" s="60"/>
      <c r="Y611" s="59"/>
      <c r="Z611" s="60"/>
      <c r="AA611" s="60"/>
      <c r="AB611" s="60"/>
      <c r="AC611" s="60"/>
      <c r="AD611" s="63" t="s">
        <v>25</v>
      </c>
    </row>
    <row r="612" spans="1:30" ht="17.25" thickBot="1">
      <c r="A612" s="72">
        <v>258</v>
      </c>
      <c r="B612" s="57" t="s">
        <v>3035</v>
      </c>
      <c r="C612" s="58" t="s">
        <v>1822</v>
      </c>
      <c r="D612" s="69" t="s">
        <v>103</v>
      </c>
      <c r="E612" s="58" t="s">
        <v>93</v>
      </c>
      <c r="F612" s="69" t="s">
        <v>4835</v>
      </c>
      <c r="G612" s="69">
        <v>2005</v>
      </c>
      <c r="H612" s="59">
        <v>0</v>
      </c>
      <c r="I612" s="60"/>
      <c r="J612" s="60"/>
      <c r="K612" s="60"/>
      <c r="L612" s="60"/>
      <c r="M612" s="59">
        <v>0</v>
      </c>
      <c r="N612" s="60"/>
      <c r="O612" s="60">
        <v>0</v>
      </c>
      <c r="P612" s="59">
        <v>0</v>
      </c>
      <c r="Q612" s="60"/>
      <c r="R612" s="71">
        <v>1</v>
      </c>
      <c r="S612" s="59"/>
      <c r="T612" s="60"/>
      <c r="U612" s="60"/>
      <c r="V612" s="60"/>
      <c r="W612" s="60"/>
      <c r="X612" s="60"/>
      <c r="Y612" s="59"/>
      <c r="Z612" s="60"/>
      <c r="AA612" s="60"/>
      <c r="AB612" s="60"/>
      <c r="AC612" s="60"/>
      <c r="AD612" s="63" t="s">
        <v>25</v>
      </c>
    </row>
    <row r="613" spans="1:30" ht="17.25" thickBot="1">
      <c r="A613" s="72">
        <v>259</v>
      </c>
      <c r="B613" s="57" t="s">
        <v>3387</v>
      </c>
      <c r="C613" s="58" t="s">
        <v>1811</v>
      </c>
      <c r="D613" s="69" t="s">
        <v>104</v>
      </c>
      <c r="E613" s="58" t="s">
        <v>77</v>
      </c>
      <c r="F613" s="69" t="s">
        <v>4836</v>
      </c>
      <c r="G613" s="69">
        <v>1995</v>
      </c>
      <c r="H613" s="59">
        <v>0</v>
      </c>
      <c r="I613" s="60"/>
      <c r="J613" s="60"/>
      <c r="K613" s="60"/>
      <c r="L613" s="60"/>
      <c r="M613" s="59">
        <v>0</v>
      </c>
      <c r="N613" s="60"/>
      <c r="O613" s="60">
        <v>0</v>
      </c>
      <c r="P613" s="59">
        <v>0</v>
      </c>
      <c r="Q613" s="60"/>
      <c r="R613" s="71">
        <v>5</v>
      </c>
      <c r="S613" s="59"/>
      <c r="T613" s="60"/>
      <c r="U613" s="60"/>
      <c r="V613" s="60"/>
      <c r="W613" s="60"/>
      <c r="X613" s="60"/>
      <c r="Y613" s="59"/>
      <c r="Z613" s="60"/>
      <c r="AA613" s="60"/>
      <c r="AB613" s="60"/>
      <c r="AC613" s="60"/>
      <c r="AD613" s="63" t="s">
        <v>25</v>
      </c>
    </row>
    <row r="614" spans="1:30" ht="17.25" thickBot="1">
      <c r="A614" s="72">
        <v>261</v>
      </c>
      <c r="B614" s="57" t="s">
        <v>368</v>
      </c>
      <c r="C614" s="58" t="s">
        <v>1811</v>
      </c>
      <c r="D614" s="69" t="s">
        <v>102</v>
      </c>
      <c r="E614" s="58" t="s">
        <v>85</v>
      </c>
      <c r="F614" s="69" t="s">
        <v>4207</v>
      </c>
      <c r="G614" s="69">
        <v>2003</v>
      </c>
      <c r="H614" s="59">
        <v>0</v>
      </c>
      <c r="I614" s="60"/>
      <c r="J614" s="60"/>
      <c r="K614" s="60"/>
      <c r="L614" s="60"/>
      <c r="M614" s="59">
        <v>0</v>
      </c>
      <c r="N614" s="60"/>
      <c r="O614" s="60">
        <v>0</v>
      </c>
      <c r="P614" s="59">
        <v>0</v>
      </c>
      <c r="Q614" s="60"/>
      <c r="R614" s="71">
        <v>3</v>
      </c>
      <c r="S614" s="59"/>
      <c r="T614" s="60"/>
      <c r="U614" s="60"/>
      <c r="V614" s="60"/>
      <c r="W614" s="60"/>
      <c r="X614" s="60"/>
      <c r="Y614" s="59"/>
      <c r="Z614" s="60"/>
      <c r="AA614" s="60"/>
      <c r="AB614" s="60"/>
      <c r="AC614" s="60"/>
      <c r="AD614" s="63" t="s">
        <v>25</v>
      </c>
    </row>
    <row r="615" spans="1:30" ht="17.25" thickBot="1">
      <c r="A615" s="72">
        <v>267</v>
      </c>
      <c r="B615" s="57" t="s">
        <v>1785</v>
      </c>
      <c r="C615" s="58" t="s">
        <v>1831</v>
      </c>
      <c r="D615" s="69" t="s">
        <v>104</v>
      </c>
      <c r="E615" s="58" t="s">
        <v>95</v>
      </c>
      <c r="F615" s="69" t="s">
        <v>4837</v>
      </c>
      <c r="G615" s="69">
        <v>2003</v>
      </c>
      <c r="H615" s="59">
        <v>0</v>
      </c>
      <c r="I615" s="60"/>
      <c r="J615" s="60"/>
      <c r="K615" s="60"/>
      <c r="L615" s="60"/>
      <c r="M615" s="59">
        <v>0</v>
      </c>
      <c r="N615" s="60"/>
      <c r="O615" s="60">
        <v>0</v>
      </c>
      <c r="P615" s="59">
        <v>0</v>
      </c>
      <c r="Q615" s="60"/>
      <c r="R615" s="71">
        <v>4</v>
      </c>
      <c r="S615" s="59"/>
      <c r="T615" s="60"/>
      <c r="U615" s="60"/>
      <c r="V615" s="60"/>
      <c r="W615" s="60"/>
      <c r="X615" s="60"/>
      <c r="Y615" s="59"/>
      <c r="Z615" s="60"/>
      <c r="AA615" s="60"/>
      <c r="AB615" s="60"/>
      <c r="AC615" s="60"/>
      <c r="AD615" s="63" t="s">
        <v>25</v>
      </c>
    </row>
    <row r="616" spans="1:30" ht="17.25" thickBot="1">
      <c r="A616" s="72">
        <v>268</v>
      </c>
      <c r="B616" s="57" t="s">
        <v>3726</v>
      </c>
      <c r="C616" s="58" t="s">
        <v>1811</v>
      </c>
      <c r="D616" s="69" t="s">
        <v>103</v>
      </c>
      <c r="E616" s="58" t="s">
        <v>93</v>
      </c>
      <c r="F616" s="69" t="s">
        <v>4838</v>
      </c>
      <c r="G616" s="69">
        <v>2003</v>
      </c>
      <c r="H616" s="59">
        <v>0</v>
      </c>
      <c r="I616" s="60"/>
      <c r="J616" s="60"/>
      <c r="K616" s="60"/>
      <c r="L616" s="60"/>
      <c r="M616" s="59">
        <v>0</v>
      </c>
      <c r="N616" s="60"/>
      <c r="O616" s="60">
        <v>0</v>
      </c>
      <c r="P616" s="59">
        <v>0</v>
      </c>
      <c r="Q616" s="60"/>
      <c r="R616" s="71">
        <v>2</v>
      </c>
      <c r="S616" s="59"/>
      <c r="T616" s="60"/>
      <c r="U616" s="60"/>
      <c r="V616" s="60"/>
      <c r="W616" s="60"/>
      <c r="X616" s="60"/>
      <c r="Y616" s="59"/>
      <c r="Z616" s="60"/>
      <c r="AA616" s="60"/>
      <c r="AB616" s="60"/>
      <c r="AC616" s="60"/>
      <c r="AD616" s="63" t="s">
        <v>25</v>
      </c>
    </row>
    <row r="617" spans="1:30" ht="17.25" thickBot="1">
      <c r="A617" s="72">
        <v>278</v>
      </c>
      <c r="B617" s="57" t="s">
        <v>3569</v>
      </c>
      <c r="C617" s="58" t="s">
        <v>1811</v>
      </c>
      <c r="D617" s="69" t="s">
        <v>103</v>
      </c>
      <c r="E617" s="58" t="s">
        <v>65</v>
      </c>
      <c r="F617" s="69" t="s">
        <v>4839</v>
      </c>
      <c r="G617" s="69">
        <v>2003</v>
      </c>
      <c r="H617" s="59">
        <v>0</v>
      </c>
      <c r="I617" s="60"/>
      <c r="J617" s="60"/>
      <c r="K617" s="60"/>
      <c r="L617" s="60"/>
      <c r="M617" s="59">
        <v>0</v>
      </c>
      <c r="N617" s="60"/>
      <c r="O617" s="60">
        <v>0</v>
      </c>
      <c r="P617" s="59">
        <v>0</v>
      </c>
      <c r="Q617" s="60"/>
      <c r="R617" s="71">
        <v>2</v>
      </c>
      <c r="S617" s="59"/>
      <c r="T617" s="60"/>
      <c r="U617" s="60"/>
      <c r="V617" s="60"/>
      <c r="W617" s="60"/>
      <c r="X617" s="60"/>
      <c r="Y617" s="59"/>
      <c r="Z617" s="60"/>
      <c r="AA617" s="60"/>
      <c r="AB617" s="60"/>
      <c r="AC617" s="60"/>
      <c r="AD617" s="63" t="s">
        <v>25</v>
      </c>
    </row>
    <row r="618" spans="1:30" ht="17.25" thickBot="1">
      <c r="A618" s="72">
        <v>281</v>
      </c>
      <c r="B618" s="57" t="s">
        <v>4075</v>
      </c>
      <c r="C618" s="58" t="s">
        <v>1811</v>
      </c>
      <c r="D618" s="69" t="s">
        <v>103</v>
      </c>
      <c r="E618" s="58" t="s">
        <v>81</v>
      </c>
      <c r="F618" s="69" t="s">
        <v>4840</v>
      </c>
      <c r="G618" s="69">
        <v>2007</v>
      </c>
      <c r="H618" s="59">
        <v>0</v>
      </c>
      <c r="I618" s="60"/>
      <c r="J618" s="60"/>
      <c r="K618" s="60"/>
      <c r="L618" s="60"/>
      <c r="M618" s="59">
        <v>0</v>
      </c>
      <c r="N618" s="60"/>
      <c r="O618" s="60">
        <v>0</v>
      </c>
      <c r="P618" s="59">
        <v>0</v>
      </c>
      <c r="Q618" s="60"/>
      <c r="R618" s="71">
        <v>1</v>
      </c>
      <c r="S618" s="59"/>
      <c r="T618" s="60"/>
      <c r="U618" s="60"/>
      <c r="V618" s="60"/>
      <c r="W618" s="60"/>
      <c r="X618" s="60"/>
      <c r="Y618" s="59"/>
      <c r="Z618" s="60"/>
      <c r="AA618" s="60"/>
      <c r="AB618" s="60"/>
      <c r="AC618" s="60"/>
      <c r="AD618" s="63" t="s">
        <v>25</v>
      </c>
    </row>
    <row r="619" spans="1:30" ht="17.25" thickBot="1">
      <c r="A619" s="72">
        <v>284</v>
      </c>
      <c r="B619" s="57" t="s">
        <v>3852</v>
      </c>
      <c r="C619" s="58" t="s">
        <v>1811</v>
      </c>
      <c r="D619" s="69" t="s">
        <v>103</v>
      </c>
      <c r="E619" s="58" t="s">
        <v>67</v>
      </c>
      <c r="F619" s="69" t="s">
        <v>4841</v>
      </c>
      <c r="G619" s="69">
        <v>2005</v>
      </c>
      <c r="H619" s="59">
        <v>0</v>
      </c>
      <c r="I619" s="60"/>
      <c r="J619" s="60"/>
      <c r="K619" s="60"/>
      <c r="L619" s="60"/>
      <c r="M619" s="59">
        <v>0</v>
      </c>
      <c r="N619" s="60"/>
      <c r="O619" s="60">
        <v>0</v>
      </c>
      <c r="P619" s="59">
        <v>0</v>
      </c>
      <c r="Q619" s="60"/>
      <c r="R619" s="71">
        <v>1</v>
      </c>
      <c r="S619" s="59"/>
      <c r="T619" s="60"/>
      <c r="U619" s="60"/>
      <c r="V619" s="60"/>
      <c r="W619" s="60"/>
      <c r="X619" s="60"/>
      <c r="Y619" s="59"/>
      <c r="Z619" s="60"/>
      <c r="AA619" s="60"/>
      <c r="AB619" s="60"/>
      <c r="AC619" s="60"/>
      <c r="AD619" s="63" t="s">
        <v>25</v>
      </c>
    </row>
    <row r="620" spans="1:30" ht="17.25" thickBot="1">
      <c r="A620" s="72">
        <v>285</v>
      </c>
      <c r="B620" s="57" t="s">
        <v>3727</v>
      </c>
      <c r="C620" s="58" t="s">
        <v>1811</v>
      </c>
      <c r="D620" s="69" t="s">
        <v>111</v>
      </c>
      <c r="E620" s="58" t="s">
        <v>69</v>
      </c>
      <c r="F620" s="69" t="s">
        <v>4842</v>
      </c>
      <c r="G620" s="69">
        <v>1986</v>
      </c>
      <c r="H620" s="59">
        <v>0</v>
      </c>
      <c r="I620" s="60"/>
      <c r="J620" s="60"/>
      <c r="K620" s="60"/>
      <c r="L620" s="60"/>
      <c r="M620" s="59">
        <v>0</v>
      </c>
      <c r="N620" s="60"/>
      <c r="O620" s="60">
        <v>0</v>
      </c>
      <c r="P620" s="59">
        <v>0</v>
      </c>
      <c r="Q620" s="60"/>
      <c r="R620" s="71">
        <v>1</v>
      </c>
      <c r="S620" s="59"/>
      <c r="T620" s="60"/>
      <c r="U620" s="60"/>
      <c r="V620" s="60"/>
      <c r="W620" s="60"/>
      <c r="X620" s="60"/>
      <c r="Y620" s="59"/>
      <c r="Z620" s="60"/>
      <c r="AA620" s="60"/>
      <c r="AB620" s="60"/>
      <c r="AC620" s="60"/>
      <c r="AD620" s="63" t="s">
        <v>25</v>
      </c>
    </row>
    <row r="621" spans="1:30" ht="17.25" thickBot="1">
      <c r="A621" s="72">
        <v>288</v>
      </c>
      <c r="B621" s="57" t="s">
        <v>88</v>
      </c>
      <c r="C621" s="58" t="s">
        <v>1811</v>
      </c>
      <c r="D621" s="69" t="s">
        <v>111</v>
      </c>
      <c r="E621" s="58" t="s">
        <v>69</v>
      </c>
      <c r="F621" s="69" t="s">
        <v>4519</v>
      </c>
      <c r="G621" s="69">
        <v>1997</v>
      </c>
      <c r="H621" s="59">
        <v>0</v>
      </c>
      <c r="I621" s="60"/>
      <c r="J621" s="60"/>
      <c r="K621" s="60"/>
      <c r="L621" s="60"/>
      <c r="M621" s="59">
        <v>0</v>
      </c>
      <c r="N621" s="60"/>
      <c r="O621" s="60">
        <v>0</v>
      </c>
      <c r="P621" s="59">
        <v>0</v>
      </c>
      <c r="Q621" s="60"/>
      <c r="R621" s="71">
        <v>3</v>
      </c>
      <c r="S621" s="59"/>
      <c r="T621" s="60"/>
      <c r="U621" s="60"/>
      <c r="V621" s="60"/>
      <c r="W621" s="60"/>
      <c r="X621" s="60"/>
      <c r="Y621" s="59"/>
      <c r="Z621" s="60"/>
      <c r="AA621" s="60"/>
      <c r="AB621" s="60"/>
      <c r="AC621" s="60"/>
      <c r="AD621" s="63" t="s">
        <v>25</v>
      </c>
    </row>
    <row r="622" spans="1:30" ht="17.25" thickBot="1">
      <c r="A622" s="72">
        <v>290</v>
      </c>
      <c r="B622" s="57" t="s">
        <v>3853</v>
      </c>
      <c r="C622" s="58" t="s">
        <v>1837</v>
      </c>
      <c r="D622" s="69" t="s">
        <v>111</v>
      </c>
      <c r="E622" s="58" t="s">
        <v>87</v>
      </c>
      <c r="F622" s="69" t="s">
        <v>4843</v>
      </c>
      <c r="G622" s="69">
        <v>1987</v>
      </c>
      <c r="H622" s="59">
        <v>0</v>
      </c>
      <c r="I622" s="60"/>
      <c r="J622" s="60"/>
      <c r="K622" s="60"/>
      <c r="L622" s="60"/>
      <c r="M622" s="59">
        <v>0</v>
      </c>
      <c r="N622" s="60"/>
      <c r="O622" s="60">
        <v>0</v>
      </c>
      <c r="P622" s="59">
        <v>0</v>
      </c>
      <c r="Q622" s="60"/>
      <c r="R622" s="71">
        <v>1</v>
      </c>
      <c r="S622" s="59"/>
      <c r="T622" s="60"/>
      <c r="U622" s="60"/>
      <c r="V622" s="60"/>
      <c r="W622" s="60"/>
      <c r="X622" s="60"/>
      <c r="Y622" s="59"/>
      <c r="Z622" s="60"/>
      <c r="AA622" s="60"/>
      <c r="AB622" s="60"/>
      <c r="AC622" s="60"/>
      <c r="AD622" s="63" t="s">
        <v>25</v>
      </c>
    </row>
    <row r="623" spans="1:30" ht="17.25" thickBot="1">
      <c r="A623" s="72">
        <v>292</v>
      </c>
      <c r="B623" s="57" t="s">
        <v>3545</v>
      </c>
      <c r="C623" s="58" t="s">
        <v>1837</v>
      </c>
      <c r="D623" s="69" t="s">
        <v>103</v>
      </c>
      <c r="E623" s="58" t="s">
        <v>93</v>
      </c>
      <c r="F623" s="69" t="s">
        <v>4228</v>
      </c>
      <c r="G623" s="69">
        <v>2002</v>
      </c>
      <c r="H623" s="59">
        <v>0</v>
      </c>
      <c r="I623" s="60"/>
      <c r="J623" s="60"/>
      <c r="K623" s="60"/>
      <c r="L623" s="60"/>
      <c r="M623" s="59">
        <v>0</v>
      </c>
      <c r="N623" s="60"/>
      <c r="O623" s="60">
        <v>0</v>
      </c>
      <c r="P623" s="59">
        <v>0</v>
      </c>
      <c r="Q623" s="60"/>
      <c r="R623" s="71">
        <v>1</v>
      </c>
      <c r="S623" s="59"/>
      <c r="T623" s="60"/>
      <c r="U623" s="60"/>
      <c r="V623" s="60"/>
      <c r="W623" s="60"/>
      <c r="X623" s="60"/>
      <c r="Y623" s="59"/>
      <c r="Z623" s="60"/>
      <c r="AA623" s="60"/>
      <c r="AB623" s="60"/>
      <c r="AC623" s="60"/>
      <c r="AD623" s="63" t="s">
        <v>25</v>
      </c>
    </row>
    <row r="624" spans="1:30" ht="17.25" thickBot="1">
      <c r="A624" s="72">
        <v>297</v>
      </c>
      <c r="B624" s="57" t="s">
        <v>207</v>
      </c>
      <c r="C624" s="58" t="s">
        <v>1831</v>
      </c>
      <c r="D624" s="69" t="s">
        <v>103</v>
      </c>
      <c r="E624" s="58" t="s">
        <v>93</v>
      </c>
      <c r="F624" s="69" t="s">
        <v>4231</v>
      </c>
      <c r="G624" s="69">
        <v>2002</v>
      </c>
      <c r="H624" s="59">
        <v>0</v>
      </c>
      <c r="I624" s="60"/>
      <c r="J624" s="60"/>
      <c r="K624" s="60"/>
      <c r="L624" s="60"/>
      <c r="M624" s="59">
        <v>0</v>
      </c>
      <c r="N624" s="60"/>
      <c r="O624" s="60">
        <v>0</v>
      </c>
      <c r="P624" s="59">
        <v>0</v>
      </c>
      <c r="Q624" s="60"/>
      <c r="R624" s="71">
        <v>9</v>
      </c>
      <c r="S624" s="59"/>
      <c r="T624" s="60"/>
      <c r="U624" s="60"/>
      <c r="V624" s="60"/>
      <c r="W624" s="60"/>
      <c r="X624" s="60"/>
      <c r="Y624" s="59"/>
      <c r="Z624" s="60"/>
      <c r="AA624" s="60"/>
      <c r="AB624" s="60"/>
      <c r="AC624" s="60"/>
      <c r="AD624" s="63" t="s">
        <v>25</v>
      </c>
    </row>
    <row r="625" spans="1:30" ht="17.25" thickBot="1">
      <c r="A625" s="72">
        <v>298</v>
      </c>
      <c r="B625" s="57" t="s">
        <v>3143</v>
      </c>
      <c r="C625" s="58" t="s">
        <v>1811</v>
      </c>
      <c r="D625" s="69" t="s">
        <v>104</v>
      </c>
      <c r="E625" s="58" t="s">
        <v>85</v>
      </c>
      <c r="F625" s="69" t="s">
        <v>4844</v>
      </c>
      <c r="G625" s="69">
        <v>1995</v>
      </c>
      <c r="H625" s="59">
        <v>0</v>
      </c>
      <c r="I625" s="60"/>
      <c r="J625" s="60"/>
      <c r="K625" s="60"/>
      <c r="L625" s="60"/>
      <c r="M625" s="59">
        <v>0</v>
      </c>
      <c r="N625" s="60"/>
      <c r="O625" s="60">
        <v>0</v>
      </c>
      <c r="P625" s="59">
        <v>0</v>
      </c>
      <c r="Q625" s="60"/>
      <c r="R625" s="71">
        <v>9</v>
      </c>
      <c r="S625" s="59"/>
      <c r="T625" s="60"/>
      <c r="U625" s="60"/>
      <c r="V625" s="60"/>
      <c r="W625" s="60"/>
      <c r="X625" s="60"/>
      <c r="Y625" s="59"/>
      <c r="Z625" s="60"/>
      <c r="AA625" s="60"/>
      <c r="AB625" s="60"/>
      <c r="AC625" s="60"/>
      <c r="AD625" s="63" t="s">
        <v>25</v>
      </c>
    </row>
    <row r="626" spans="1:30" ht="17.25" thickBot="1">
      <c r="A626" s="72">
        <v>300</v>
      </c>
      <c r="B626" s="57" t="s">
        <v>2681</v>
      </c>
      <c r="C626" s="58" t="s">
        <v>1808</v>
      </c>
      <c r="D626" s="69" t="s">
        <v>111</v>
      </c>
      <c r="E626" s="58" t="s">
        <v>87</v>
      </c>
      <c r="F626" s="69" t="s">
        <v>4845</v>
      </c>
      <c r="G626" s="69">
        <v>1995</v>
      </c>
      <c r="H626" s="59">
        <v>0</v>
      </c>
      <c r="I626" s="60"/>
      <c r="J626" s="60"/>
      <c r="K626" s="60"/>
      <c r="L626" s="60"/>
      <c r="M626" s="59">
        <v>0</v>
      </c>
      <c r="N626" s="60"/>
      <c r="O626" s="60">
        <v>0</v>
      </c>
      <c r="P626" s="59">
        <v>0</v>
      </c>
      <c r="Q626" s="60"/>
      <c r="R626" s="71">
        <v>4</v>
      </c>
      <c r="S626" s="59"/>
      <c r="T626" s="60"/>
      <c r="U626" s="60"/>
      <c r="V626" s="60"/>
      <c r="W626" s="60"/>
      <c r="X626" s="60"/>
      <c r="Y626" s="59"/>
      <c r="Z626" s="60"/>
      <c r="AA626" s="60"/>
      <c r="AB626" s="60"/>
      <c r="AC626" s="60"/>
      <c r="AD626" s="63" t="s">
        <v>25</v>
      </c>
    </row>
    <row r="627" spans="1:30" ht="17.25" thickBot="1">
      <c r="A627" s="72">
        <v>301</v>
      </c>
      <c r="B627" s="57" t="s">
        <v>3419</v>
      </c>
      <c r="C627" s="58" t="s">
        <v>3728</v>
      </c>
      <c r="D627" s="69" t="s">
        <v>104</v>
      </c>
      <c r="E627" s="58" t="s">
        <v>93</v>
      </c>
      <c r="F627" s="69" t="s">
        <v>4846</v>
      </c>
      <c r="G627" s="69">
        <v>2003</v>
      </c>
      <c r="H627" s="59">
        <v>0</v>
      </c>
      <c r="I627" s="60"/>
      <c r="J627" s="60"/>
      <c r="K627" s="60"/>
      <c r="L627" s="60"/>
      <c r="M627" s="59">
        <v>0</v>
      </c>
      <c r="N627" s="60"/>
      <c r="O627" s="60">
        <v>0</v>
      </c>
      <c r="P627" s="59">
        <v>0</v>
      </c>
      <c r="Q627" s="60"/>
      <c r="R627" s="71">
        <v>1</v>
      </c>
      <c r="S627" s="59"/>
      <c r="T627" s="60"/>
      <c r="U627" s="60"/>
      <c r="V627" s="60"/>
      <c r="W627" s="60"/>
      <c r="X627" s="60"/>
      <c r="Y627" s="59"/>
      <c r="Z627" s="60"/>
      <c r="AA627" s="60"/>
      <c r="AB627" s="60"/>
      <c r="AC627" s="60"/>
      <c r="AD627" s="63" t="s">
        <v>25</v>
      </c>
    </row>
    <row r="628" spans="1:30" ht="17.25" thickBot="1">
      <c r="A628" s="72">
        <v>304</v>
      </c>
      <c r="B628" s="57" t="s">
        <v>3388</v>
      </c>
      <c r="C628" s="58" t="s">
        <v>1811</v>
      </c>
      <c r="D628" s="69" t="s">
        <v>102</v>
      </c>
      <c r="E628" s="58" t="s">
        <v>69</v>
      </c>
      <c r="F628" s="69" t="s">
        <v>4847</v>
      </c>
      <c r="G628" s="69">
        <v>2003</v>
      </c>
      <c r="H628" s="59">
        <v>0</v>
      </c>
      <c r="I628" s="60"/>
      <c r="J628" s="60"/>
      <c r="K628" s="60"/>
      <c r="L628" s="60"/>
      <c r="M628" s="59">
        <v>0</v>
      </c>
      <c r="N628" s="60"/>
      <c r="O628" s="60">
        <v>0</v>
      </c>
      <c r="P628" s="59">
        <v>0</v>
      </c>
      <c r="Q628" s="60"/>
      <c r="R628" s="71">
        <v>1</v>
      </c>
      <c r="S628" s="59"/>
      <c r="T628" s="60"/>
      <c r="U628" s="60"/>
      <c r="V628" s="60"/>
      <c r="W628" s="60"/>
      <c r="X628" s="60"/>
      <c r="Y628" s="59"/>
      <c r="Z628" s="60"/>
      <c r="AA628" s="60"/>
      <c r="AB628" s="60"/>
      <c r="AC628" s="60"/>
      <c r="AD628" s="63" t="s">
        <v>25</v>
      </c>
    </row>
    <row r="629" spans="1:30" ht="17.25" thickBot="1">
      <c r="A629" s="72">
        <v>305</v>
      </c>
      <c r="B629" s="57" t="s">
        <v>2783</v>
      </c>
      <c r="C629" s="58" t="s">
        <v>1811</v>
      </c>
      <c r="D629" s="69" t="s">
        <v>104</v>
      </c>
      <c r="E629" s="58" t="s">
        <v>81</v>
      </c>
      <c r="F629" s="69" t="s">
        <v>4848</v>
      </c>
      <c r="G629" s="69">
        <v>2003</v>
      </c>
      <c r="H629" s="59">
        <v>0</v>
      </c>
      <c r="I629" s="60"/>
      <c r="J629" s="60"/>
      <c r="K629" s="60"/>
      <c r="L629" s="60"/>
      <c r="M629" s="59">
        <v>0</v>
      </c>
      <c r="N629" s="60"/>
      <c r="O629" s="60">
        <v>0</v>
      </c>
      <c r="P629" s="59">
        <v>0</v>
      </c>
      <c r="Q629" s="60"/>
      <c r="R629" s="71">
        <v>2</v>
      </c>
      <c r="S629" s="59"/>
      <c r="T629" s="60"/>
      <c r="U629" s="60"/>
      <c r="V629" s="60"/>
      <c r="W629" s="60"/>
      <c r="X629" s="60"/>
      <c r="Y629" s="59"/>
      <c r="Z629" s="60"/>
      <c r="AA629" s="60"/>
      <c r="AB629" s="60"/>
      <c r="AC629" s="60"/>
      <c r="AD629" s="63" t="s">
        <v>25</v>
      </c>
    </row>
    <row r="630" spans="1:30" ht="17.25" thickBot="1">
      <c r="A630" s="72">
        <v>306</v>
      </c>
      <c r="B630" s="57" t="s">
        <v>3167</v>
      </c>
      <c r="C630" s="58" t="s">
        <v>1811</v>
      </c>
      <c r="D630" s="69" t="s">
        <v>104</v>
      </c>
      <c r="E630" s="58" t="s">
        <v>96</v>
      </c>
      <c r="F630" s="69" t="s">
        <v>4849</v>
      </c>
      <c r="G630" s="69">
        <v>2001</v>
      </c>
      <c r="H630" s="59">
        <v>0</v>
      </c>
      <c r="I630" s="60"/>
      <c r="J630" s="60"/>
      <c r="K630" s="60"/>
      <c r="L630" s="60"/>
      <c r="M630" s="59">
        <v>0</v>
      </c>
      <c r="N630" s="60"/>
      <c r="O630" s="60">
        <v>0</v>
      </c>
      <c r="P630" s="59">
        <v>0</v>
      </c>
      <c r="Q630" s="60"/>
      <c r="R630" s="71">
        <v>14</v>
      </c>
      <c r="S630" s="59"/>
      <c r="T630" s="60"/>
      <c r="U630" s="60"/>
      <c r="V630" s="60"/>
      <c r="W630" s="60"/>
      <c r="X630" s="60"/>
      <c r="Y630" s="59"/>
      <c r="Z630" s="60"/>
      <c r="AA630" s="60"/>
      <c r="AB630" s="60"/>
      <c r="AC630" s="60"/>
      <c r="AD630" s="63" t="s">
        <v>25</v>
      </c>
    </row>
    <row r="631" spans="1:30" ht="17.25" thickBot="1">
      <c r="A631" s="72">
        <v>309</v>
      </c>
      <c r="B631" s="57" t="s">
        <v>3355</v>
      </c>
      <c r="C631" s="58" t="s">
        <v>1811</v>
      </c>
      <c r="D631" s="69" t="s">
        <v>103</v>
      </c>
      <c r="E631" s="58" t="s">
        <v>63</v>
      </c>
      <c r="F631" s="69" t="s">
        <v>4850</v>
      </c>
      <c r="G631" s="69">
        <v>2004</v>
      </c>
      <c r="H631" s="59">
        <v>0</v>
      </c>
      <c r="I631" s="60"/>
      <c r="J631" s="60"/>
      <c r="K631" s="60"/>
      <c r="L631" s="60"/>
      <c r="M631" s="59">
        <v>0</v>
      </c>
      <c r="N631" s="60"/>
      <c r="O631" s="60">
        <v>0</v>
      </c>
      <c r="P631" s="59">
        <v>0</v>
      </c>
      <c r="Q631" s="60"/>
      <c r="R631" s="71">
        <v>1</v>
      </c>
      <c r="S631" s="59"/>
      <c r="T631" s="60"/>
      <c r="U631" s="60"/>
      <c r="V631" s="60"/>
      <c r="W631" s="60"/>
      <c r="X631" s="60"/>
      <c r="Y631" s="59"/>
      <c r="Z631" s="60"/>
      <c r="AA631" s="60"/>
      <c r="AB631" s="60"/>
      <c r="AC631" s="60"/>
      <c r="AD631" s="63" t="s">
        <v>25</v>
      </c>
    </row>
    <row r="632" spans="1:30" ht="17.25" thickBot="1">
      <c r="A632" s="72">
        <v>316</v>
      </c>
      <c r="B632" s="57" t="s">
        <v>3389</v>
      </c>
      <c r="C632" s="58" t="s">
        <v>1811</v>
      </c>
      <c r="D632" s="69" t="s">
        <v>104</v>
      </c>
      <c r="E632" s="58" t="s">
        <v>73</v>
      </c>
      <c r="F632" s="69" t="s">
        <v>4851</v>
      </c>
      <c r="G632" s="69">
        <v>2003</v>
      </c>
      <c r="H632" s="59">
        <v>0</v>
      </c>
      <c r="I632" s="60"/>
      <c r="J632" s="60"/>
      <c r="K632" s="60"/>
      <c r="L632" s="60"/>
      <c r="M632" s="59">
        <v>0</v>
      </c>
      <c r="N632" s="60"/>
      <c r="O632" s="60">
        <v>0</v>
      </c>
      <c r="P632" s="59">
        <v>0</v>
      </c>
      <c r="Q632" s="60"/>
      <c r="R632" s="71">
        <v>1</v>
      </c>
      <c r="S632" s="59"/>
      <c r="T632" s="60"/>
      <c r="U632" s="60"/>
      <c r="V632" s="60"/>
      <c r="W632" s="60"/>
      <c r="X632" s="60"/>
      <c r="Y632" s="59"/>
      <c r="Z632" s="60"/>
      <c r="AA632" s="60"/>
      <c r="AB632" s="60"/>
      <c r="AC632" s="60"/>
      <c r="AD632" s="63" t="s">
        <v>25</v>
      </c>
    </row>
    <row r="633" spans="1:30" ht="17.25" thickBot="1">
      <c r="A633" s="72">
        <v>318</v>
      </c>
      <c r="B633" s="57" t="s">
        <v>370</v>
      </c>
      <c r="C633" s="58" t="s">
        <v>1870</v>
      </c>
      <c r="D633" s="69" t="s">
        <v>111</v>
      </c>
      <c r="E633" s="58" t="s">
        <v>63</v>
      </c>
      <c r="F633" s="69" t="s">
        <v>4852</v>
      </c>
      <c r="G633" s="69">
        <v>2002</v>
      </c>
      <c r="H633" s="59">
        <v>0</v>
      </c>
      <c r="I633" s="60"/>
      <c r="J633" s="60"/>
      <c r="K633" s="60"/>
      <c r="L633" s="60"/>
      <c r="M633" s="59">
        <v>0</v>
      </c>
      <c r="N633" s="60"/>
      <c r="O633" s="60">
        <v>0</v>
      </c>
      <c r="P633" s="59">
        <v>0</v>
      </c>
      <c r="Q633" s="60"/>
      <c r="R633" s="71">
        <v>5</v>
      </c>
      <c r="S633" s="59"/>
      <c r="T633" s="60"/>
      <c r="U633" s="60"/>
      <c r="V633" s="60"/>
      <c r="W633" s="60"/>
      <c r="X633" s="60"/>
      <c r="Y633" s="59"/>
      <c r="Z633" s="60"/>
      <c r="AA633" s="60"/>
      <c r="AB633" s="60"/>
      <c r="AC633" s="60"/>
      <c r="AD633" s="63" t="s">
        <v>25</v>
      </c>
    </row>
    <row r="634" spans="1:30" ht="17.25" thickBot="1">
      <c r="A634" s="72">
        <v>324</v>
      </c>
      <c r="B634" s="57" t="s">
        <v>3228</v>
      </c>
      <c r="C634" s="58" t="s">
        <v>1853</v>
      </c>
      <c r="D634" s="69" t="s">
        <v>104</v>
      </c>
      <c r="E634" s="58" t="s">
        <v>77</v>
      </c>
      <c r="F634" s="69" t="s">
        <v>4232</v>
      </c>
      <c r="G634" s="69">
        <v>2004</v>
      </c>
      <c r="H634" s="59">
        <v>0</v>
      </c>
      <c r="I634" s="60"/>
      <c r="J634" s="60"/>
      <c r="K634" s="60"/>
      <c r="L634" s="60"/>
      <c r="M634" s="59">
        <v>0</v>
      </c>
      <c r="N634" s="60"/>
      <c r="O634" s="60">
        <v>0</v>
      </c>
      <c r="P634" s="59">
        <v>0</v>
      </c>
      <c r="Q634" s="60"/>
      <c r="R634" s="71">
        <v>4</v>
      </c>
      <c r="S634" s="59"/>
      <c r="T634" s="60"/>
      <c r="U634" s="60"/>
      <c r="V634" s="60"/>
      <c r="W634" s="60"/>
      <c r="X634" s="60"/>
      <c r="Y634" s="59"/>
      <c r="Z634" s="60"/>
      <c r="AA634" s="60"/>
      <c r="AB634" s="60"/>
      <c r="AC634" s="60"/>
      <c r="AD634" s="63" t="s">
        <v>25</v>
      </c>
    </row>
    <row r="635" spans="1:30" ht="17.25" thickBot="1">
      <c r="A635" s="72">
        <v>331</v>
      </c>
      <c r="B635" s="57" t="s">
        <v>2881</v>
      </c>
      <c r="C635" s="58" t="s">
        <v>1811</v>
      </c>
      <c r="D635" s="69" t="s">
        <v>104</v>
      </c>
      <c r="E635" s="58" t="s">
        <v>2599</v>
      </c>
      <c r="F635" s="69" t="s">
        <v>4853</v>
      </c>
      <c r="G635" s="69">
        <v>2006</v>
      </c>
      <c r="H635" s="59">
        <v>0</v>
      </c>
      <c r="I635" s="60"/>
      <c r="J635" s="60"/>
      <c r="K635" s="60"/>
      <c r="L635" s="60"/>
      <c r="M635" s="59">
        <v>0</v>
      </c>
      <c r="N635" s="60"/>
      <c r="O635" s="60">
        <v>0</v>
      </c>
      <c r="P635" s="59">
        <v>0</v>
      </c>
      <c r="Q635" s="60"/>
      <c r="R635" s="71">
        <v>10</v>
      </c>
      <c r="S635" s="59"/>
      <c r="T635" s="60"/>
      <c r="U635" s="60"/>
      <c r="V635" s="60"/>
      <c r="W635" s="60"/>
      <c r="X635" s="60"/>
      <c r="Y635" s="59"/>
      <c r="Z635" s="60"/>
      <c r="AA635" s="60"/>
      <c r="AB635" s="60"/>
      <c r="AC635" s="60"/>
      <c r="AD635" s="63" t="s">
        <v>25</v>
      </c>
    </row>
    <row r="636" spans="1:30" ht="17.25" thickBot="1">
      <c r="A636" s="72">
        <v>345</v>
      </c>
      <c r="B636" s="57" t="s">
        <v>3420</v>
      </c>
      <c r="C636" s="58" t="s">
        <v>1831</v>
      </c>
      <c r="D636" s="69" t="s">
        <v>104</v>
      </c>
      <c r="E636" s="58" t="s">
        <v>73</v>
      </c>
      <c r="F636" s="69" t="s">
        <v>4854</v>
      </c>
      <c r="G636" s="69">
        <v>2003</v>
      </c>
      <c r="H636" s="59">
        <v>0</v>
      </c>
      <c r="I636" s="60"/>
      <c r="J636" s="60"/>
      <c r="K636" s="60"/>
      <c r="L636" s="60"/>
      <c r="M636" s="59">
        <v>0</v>
      </c>
      <c r="N636" s="60"/>
      <c r="O636" s="60">
        <v>0</v>
      </c>
      <c r="P636" s="59">
        <v>0</v>
      </c>
      <c r="Q636" s="60"/>
      <c r="R636" s="71">
        <v>4</v>
      </c>
      <c r="S636" s="59"/>
      <c r="T636" s="60"/>
      <c r="U636" s="60"/>
      <c r="V636" s="60"/>
      <c r="W636" s="60"/>
      <c r="X636" s="60"/>
      <c r="Y636" s="59"/>
      <c r="Z636" s="60"/>
      <c r="AA636" s="60"/>
      <c r="AB636" s="60"/>
      <c r="AC636" s="60"/>
      <c r="AD636" s="63" t="s">
        <v>25</v>
      </c>
    </row>
    <row r="637" spans="1:30" ht="17.25" thickBot="1">
      <c r="A637" s="72">
        <v>350</v>
      </c>
      <c r="B637" s="57" t="s">
        <v>2682</v>
      </c>
      <c r="C637" s="58" t="s">
        <v>1811</v>
      </c>
      <c r="D637" s="69" t="s">
        <v>103</v>
      </c>
      <c r="E637" s="58" t="s">
        <v>83</v>
      </c>
      <c r="F637" s="80"/>
      <c r="G637" s="80"/>
      <c r="H637" s="59">
        <v>0</v>
      </c>
      <c r="I637" s="60"/>
      <c r="J637" s="60"/>
      <c r="K637" s="60"/>
      <c r="L637" s="60"/>
      <c r="M637" s="59">
        <v>0</v>
      </c>
      <c r="N637" s="60"/>
      <c r="O637" s="60">
        <v>0</v>
      </c>
      <c r="P637" s="59">
        <v>0</v>
      </c>
      <c r="Q637" s="60"/>
      <c r="R637" s="71">
        <v>4</v>
      </c>
      <c r="S637" s="59"/>
      <c r="T637" s="60"/>
      <c r="U637" s="60"/>
      <c r="V637" s="60"/>
      <c r="W637" s="60"/>
      <c r="X637" s="60"/>
      <c r="Y637" s="59"/>
      <c r="Z637" s="60"/>
      <c r="AA637" s="60"/>
      <c r="AB637" s="60"/>
      <c r="AC637" s="60"/>
      <c r="AD637" s="63" t="s">
        <v>25</v>
      </c>
    </row>
    <row r="638" spans="1:30" ht="17.25" thickBot="1">
      <c r="A638" s="72">
        <v>352</v>
      </c>
      <c r="B638" s="57" t="s">
        <v>3854</v>
      </c>
      <c r="C638" s="58" t="s">
        <v>1811</v>
      </c>
      <c r="D638" s="69" t="s">
        <v>1832</v>
      </c>
      <c r="E638" s="58" t="s">
        <v>83</v>
      </c>
      <c r="F638" s="69" t="s">
        <v>4855</v>
      </c>
      <c r="G638" s="69">
        <v>2002</v>
      </c>
      <c r="H638" s="59">
        <v>0</v>
      </c>
      <c r="I638" s="60"/>
      <c r="J638" s="60"/>
      <c r="K638" s="60"/>
      <c r="L638" s="60"/>
      <c r="M638" s="59">
        <v>0</v>
      </c>
      <c r="N638" s="60"/>
      <c r="O638" s="60">
        <v>0</v>
      </c>
      <c r="P638" s="59">
        <v>0</v>
      </c>
      <c r="Q638" s="60"/>
      <c r="R638" s="71">
        <v>7</v>
      </c>
      <c r="S638" s="59"/>
      <c r="T638" s="60"/>
      <c r="U638" s="60"/>
      <c r="V638" s="60"/>
      <c r="W638" s="60"/>
      <c r="X638" s="60"/>
      <c r="Y638" s="59"/>
      <c r="Z638" s="60"/>
      <c r="AA638" s="60"/>
      <c r="AB638" s="60"/>
      <c r="AC638" s="60"/>
      <c r="AD638" s="63" t="s">
        <v>25</v>
      </c>
    </row>
    <row r="639" spans="1:30" ht="17.25" thickBot="1">
      <c r="A639" s="72">
        <v>353</v>
      </c>
      <c r="B639" s="57" t="s">
        <v>2683</v>
      </c>
      <c r="C639" s="58" t="s">
        <v>1831</v>
      </c>
      <c r="D639" s="69" t="s">
        <v>103</v>
      </c>
      <c r="E639" s="58" t="s">
        <v>95</v>
      </c>
      <c r="F639" s="69" t="s">
        <v>4856</v>
      </c>
      <c r="G639" s="69">
        <v>2000</v>
      </c>
      <c r="H639" s="59">
        <v>0</v>
      </c>
      <c r="I639" s="60"/>
      <c r="J639" s="60"/>
      <c r="K639" s="60"/>
      <c r="L639" s="60"/>
      <c r="M639" s="59">
        <v>0</v>
      </c>
      <c r="N639" s="60"/>
      <c r="O639" s="60">
        <v>0</v>
      </c>
      <c r="P639" s="59">
        <v>0</v>
      </c>
      <c r="Q639" s="60"/>
      <c r="R639" s="71">
        <v>7</v>
      </c>
      <c r="S639" s="59"/>
      <c r="T639" s="60"/>
      <c r="U639" s="60"/>
      <c r="V639" s="60"/>
      <c r="W639" s="60"/>
      <c r="X639" s="60"/>
      <c r="Y639" s="59"/>
      <c r="Z639" s="60"/>
      <c r="AA639" s="60"/>
      <c r="AB639" s="60"/>
      <c r="AC639" s="60"/>
      <c r="AD639" s="63" t="s">
        <v>25</v>
      </c>
    </row>
    <row r="640" spans="1:30" ht="17.25" thickBot="1">
      <c r="A640" s="72">
        <v>355</v>
      </c>
      <c r="B640" s="57" t="s">
        <v>3967</v>
      </c>
      <c r="C640" s="58" t="s">
        <v>1811</v>
      </c>
      <c r="D640" s="69" t="s">
        <v>103</v>
      </c>
      <c r="E640" s="58" t="s">
        <v>75</v>
      </c>
      <c r="F640" s="69" t="s">
        <v>4857</v>
      </c>
      <c r="G640" s="69">
        <v>2007</v>
      </c>
      <c r="H640" s="59">
        <v>0</v>
      </c>
      <c r="I640" s="60"/>
      <c r="J640" s="60"/>
      <c r="K640" s="60"/>
      <c r="L640" s="60"/>
      <c r="M640" s="59">
        <v>0</v>
      </c>
      <c r="N640" s="60"/>
      <c r="O640" s="60">
        <v>0</v>
      </c>
      <c r="P640" s="59">
        <v>0</v>
      </c>
      <c r="Q640" s="60"/>
      <c r="R640" s="71">
        <v>2</v>
      </c>
      <c r="S640" s="59"/>
      <c r="T640" s="60"/>
      <c r="U640" s="60"/>
      <c r="V640" s="60"/>
      <c r="W640" s="60"/>
      <c r="X640" s="60"/>
      <c r="Y640" s="59"/>
      <c r="Z640" s="60"/>
      <c r="AA640" s="60"/>
      <c r="AB640" s="60"/>
      <c r="AC640" s="60"/>
      <c r="AD640" s="63" t="s">
        <v>25</v>
      </c>
    </row>
    <row r="641" spans="1:30" ht="17.25" thickBot="1">
      <c r="A641" s="72">
        <v>356</v>
      </c>
      <c r="B641" s="57" t="s">
        <v>3452</v>
      </c>
      <c r="C641" s="58" t="s">
        <v>1837</v>
      </c>
      <c r="D641" s="69" t="s">
        <v>111</v>
      </c>
      <c r="E641" s="58" t="s">
        <v>93</v>
      </c>
      <c r="F641" s="69" t="s">
        <v>4858</v>
      </c>
      <c r="G641" s="69">
        <v>1995</v>
      </c>
      <c r="H641" s="59">
        <v>0</v>
      </c>
      <c r="I641" s="60"/>
      <c r="J641" s="60"/>
      <c r="K641" s="60"/>
      <c r="L641" s="60"/>
      <c r="M641" s="59">
        <v>0</v>
      </c>
      <c r="N641" s="60"/>
      <c r="O641" s="60">
        <v>0</v>
      </c>
      <c r="P641" s="59">
        <v>0</v>
      </c>
      <c r="Q641" s="60"/>
      <c r="R641" s="71">
        <v>2</v>
      </c>
      <c r="S641" s="59"/>
      <c r="T641" s="60"/>
      <c r="U641" s="60"/>
      <c r="V641" s="60"/>
      <c r="W641" s="60"/>
      <c r="X641" s="60"/>
      <c r="Y641" s="59"/>
      <c r="Z641" s="60"/>
      <c r="AA641" s="60"/>
      <c r="AB641" s="60"/>
      <c r="AC641" s="60"/>
      <c r="AD641" s="63" t="s">
        <v>25</v>
      </c>
    </row>
    <row r="642" spans="1:30" ht="17.25" thickBot="1">
      <c r="A642" s="72">
        <v>362</v>
      </c>
      <c r="B642" s="57" t="s">
        <v>4004</v>
      </c>
      <c r="C642" s="58" t="s">
        <v>1837</v>
      </c>
      <c r="D642" s="69" t="s">
        <v>103</v>
      </c>
      <c r="E642" s="58" t="s">
        <v>79</v>
      </c>
      <c r="F642" s="69" t="s">
        <v>4859</v>
      </c>
      <c r="G642" s="69">
        <v>2005</v>
      </c>
      <c r="H642" s="59">
        <v>0</v>
      </c>
      <c r="I642" s="60"/>
      <c r="J642" s="60"/>
      <c r="K642" s="60"/>
      <c r="L642" s="60"/>
      <c r="M642" s="59">
        <v>0</v>
      </c>
      <c r="N642" s="60"/>
      <c r="O642" s="60">
        <v>0</v>
      </c>
      <c r="P642" s="59">
        <v>0</v>
      </c>
      <c r="Q642" s="60"/>
      <c r="R642" s="71">
        <v>3</v>
      </c>
      <c r="S642" s="59"/>
      <c r="T642" s="60"/>
      <c r="U642" s="60"/>
      <c r="V642" s="60"/>
      <c r="W642" s="60"/>
      <c r="X642" s="60"/>
      <c r="Y642" s="59"/>
      <c r="Z642" s="60"/>
      <c r="AA642" s="60"/>
      <c r="AB642" s="60"/>
      <c r="AC642" s="60"/>
      <c r="AD642" s="63" t="s">
        <v>25</v>
      </c>
    </row>
    <row r="643" spans="1:30" ht="17.25" thickBot="1">
      <c r="A643" s="72">
        <v>366</v>
      </c>
      <c r="B643" s="57" t="s">
        <v>2882</v>
      </c>
      <c r="C643" s="58" t="s">
        <v>1817</v>
      </c>
      <c r="D643" s="69" t="s">
        <v>111</v>
      </c>
      <c r="E643" s="58" t="s">
        <v>2599</v>
      </c>
      <c r="F643" s="69" t="s">
        <v>4860</v>
      </c>
      <c r="G643" s="69">
        <v>1988</v>
      </c>
      <c r="H643" s="59">
        <v>0</v>
      </c>
      <c r="I643" s="60"/>
      <c r="J643" s="60"/>
      <c r="K643" s="60"/>
      <c r="L643" s="60"/>
      <c r="M643" s="59">
        <v>0</v>
      </c>
      <c r="N643" s="60"/>
      <c r="O643" s="60">
        <v>0</v>
      </c>
      <c r="P643" s="59">
        <v>0</v>
      </c>
      <c r="Q643" s="60"/>
      <c r="R643" s="71">
        <v>27</v>
      </c>
      <c r="S643" s="59"/>
      <c r="T643" s="60"/>
      <c r="U643" s="60"/>
      <c r="V643" s="60"/>
      <c r="W643" s="60"/>
      <c r="X643" s="60"/>
      <c r="Y643" s="59"/>
      <c r="Z643" s="60"/>
      <c r="AA643" s="60"/>
      <c r="AB643" s="60"/>
      <c r="AC643" s="60"/>
      <c r="AD643" s="63" t="s">
        <v>25</v>
      </c>
    </row>
    <row r="644" spans="1:30" ht="17.25" thickBot="1">
      <c r="A644" s="72">
        <v>368</v>
      </c>
      <c r="B644" s="57" t="s">
        <v>3648</v>
      </c>
      <c r="C644" s="58" t="s">
        <v>1811</v>
      </c>
      <c r="D644" s="69" t="s">
        <v>104</v>
      </c>
      <c r="E644" s="58" t="s">
        <v>91</v>
      </c>
      <c r="F644" s="69" t="s">
        <v>4861</v>
      </c>
      <c r="G644" s="69">
        <v>2003</v>
      </c>
      <c r="H644" s="59">
        <v>0</v>
      </c>
      <c r="I644" s="60"/>
      <c r="J644" s="60"/>
      <c r="K644" s="60"/>
      <c r="L644" s="60"/>
      <c r="M644" s="59">
        <v>0</v>
      </c>
      <c r="N644" s="60"/>
      <c r="O644" s="60">
        <v>0</v>
      </c>
      <c r="P644" s="59">
        <v>0</v>
      </c>
      <c r="Q644" s="60"/>
      <c r="R644" s="71">
        <v>1</v>
      </c>
      <c r="S644" s="59"/>
      <c r="T644" s="60"/>
      <c r="U644" s="60"/>
      <c r="V644" s="60"/>
      <c r="W644" s="60"/>
      <c r="X644" s="60"/>
      <c r="Y644" s="59"/>
      <c r="Z644" s="60"/>
      <c r="AA644" s="60"/>
      <c r="AB644" s="60"/>
      <c r="AC644" s="60"/>
      <c r="AD644" s="63" t="s">
        <v>25</v>
      </c>
    </row>
    <row r="645" spans="1:30" ht="17.25" thickBot="1">
      <c r="A645" s="72">
        <v>376</v>
      </c>
      <c r="B645" s="57" t="s">
        <v>4236</v>
      </c>
      <c r="C645" s="58" t="s">
        <v>1813</v>
      </c>
      <c r="D645" s="69" t="s">
        <v>102</v>
      </c>
      <c r="E645" s="58" t="s">
        <v>93</v>
      </c>
      <c r="F645" s="69" t="s">
        <v>4862</v>
      </c>
      <c r="G645" s="69">
        <v>2005</v>
      </c>
      <c r="H645" s="59">
        <v>0</v>
      </c>
      <c r="I645" s="60"/>
      <c r="J645" s="60"/>
      <c r="K645" s="60"/>
      <c r="L645" s="60"/>
      <c r="M645" s="59">
        <v>0</v>
      </c>
      <c r="N645" s="60"/>
      <c r="O645" s="60">
        <v>0</v>
      </c>
      <c r="P645" s="59">
        <v>0</v>
      </c>
      <c r="Q645" s="60"/>
      <c r="R645" s="71">
        <v>2</v>
      </c>
      <c r="S645" s="59"/>
      <c r="T645" s="60"/>
      <c r="U645" s="60"/>
      <c r="V645" s="60"/>
      <c r="W645" s="60"/>
      <c r="X645" s="60"/>
      <c r="Y645" s="59"/>
      <c r="Z645" s="60"/>
      <c r="AA645" s="60"/>
      <c r="AB645" s="60"/>
      <c r="AC645" s="60"/>
      <c r="AD645" s="63" t="s">
        <v>25</v>
      </c>
    </row>
    <row r="646" spans="1:30" ht="17.25" thickBot="1">
      <c r="A646" s="72">
        <v>382</v>
      </c>
      <c r="B646" s="57" t="s">
        <v>3506</v>
      </c>
      <c r="C646" s="58" t="s">
        <v>1811</v>
      </c>
      <c r="D646" s="69" t="s">
        <v>103</v>
      </c>
      <c r="E646" s="58" t="s">
        <v>63</v>
      </c>
      <c r="F646" s="69" t="s">
        <v>4863</v>
      </c>
      <c r="G646" s="69">
        <v>2006</v>
      </c>
      <c r="H646" s="59">
        <v>0</v>
      </c>
      <c r="I646" s="60"/>
      <c r="J646" s="60"/>
      <c r="K646" s="60"/>
      <c r="L646" s="60"/>
      <c r="M646" s="59">
        <v>0</v>
      </c>
      <c r="N646" s="60"/>
      <c r="O646" s="60">
        <v>0</v>
      </c>
      <c r="P646" s="59">
        <v>0</v>
      </c>
      <c r="Q646" s="60"/>
      <c r="R646" s="71">
        <v>1</v>
      </c>
      <c r="S646" s="59"/>
      <c r="T646" s="60"/>
      <c r="U646" s="60"/>
      <c r="V646" s="60"/>
      <c r="W646" s="60"/>
      <c r="X646" s="60"/>
      <c r="Y646" s="59"/>
      <c r="Z646" s="60"/>
      <c r="AA646" s="60"/>
      <c r="AB646" s="60"/>
      <c r="AC646" s="60"/>
      <c r="AD646" s="63" t="s">
        <v>25</v>
      </c>
    </row>
    <row r="647" spans="1:30" ht="17.25" thickBot="1">
      <c r="A647" s="72">
        <v>387</v>
      </c>
      <c r="B647" s="57" t="s">
        <v>2883</v>
      </c>
      <c r="C647" s="58" t="s">
        <v>1831</v>
      </c>
      <c r="D647" s="69" t="s">
        <v>111</v>
      </c>
      <c r="E647" s="58" t="s">
        <v>96</v>
      </c>
      <c r="F647" s="69" t="s">
        <v>4864</v>
      </c>
      <c r="G647" s="69">
        <v>1983</v>
      </c>
      <c r="H647" s="59">
        <v>0</v>
      </c>
      <c r="I647" s="60"/>
      <c r="J647" s="60"/>
      <c r="K647" s="60"/>
      <c r="L647" s="60"/>
      <c r="M647" s="59">
        <v>0</v>
      </c>
      <c r="N647" s="60"/>
      <c r="O647" s="60">
        <v>0</v>
      </c>
      <c r="P647" s="59">
        <v>0</v>
      </c>
      <c r="Q647" s="60"/>
      <c r="R647" s="71">
        <v>8</v>
      </c>
      <c r="S647" s="59"/>
      <c r="T647" s="60"/>
      <c r="U647" s="60"/>
      <c r="V647" s="60"/>
      <c r="W647" s="60"/>
      <c r="X647" s="60"/>
      <c r="Y647" s="59"/>
      <c r="Z647" s="60"/>
      <c r="AA647" s="60"/>
      <c r="AB647" s="60"/>
      <c r="AC647" s="60"/>
      <c r="AD647" s="63" t="s">
        <v>25</v>
      </c>
    </row>
    <row r="648" spans="1:30" ht="17.25" thickBot="1">
      <c r="A648" s="72">
        <v>391</v>
      </c>
      <c r="B648" s="57" t="s">
        <v>3260</v>
      </c>
      <c r="C648" s="58" t="s">
        <v>1811</v>
      </c>
      <c r="D648" s="69" t="s">
        <v>103</v>
      </c>
      <c r="E648" s="58" t="s">
        <v>2599</v>
      </c>
      <c r="F648" s="69" t="s">
        <v>4865</v>
      </c>
      <c r="G648" s="69">
        <v>2005</v>
      </c>
      <c r="H648" s="59">
        <v>0</v>
      </c>
      <c r="I648" s="60"/>
      <c r="J648" s="60"/>
      <c r="K648" s="60"/>
      <c r="L648" s="60"/>
      <c r="M648" s="59">
        <v>0</v>
      </c>
      <c r="N648" s="60"/>
      <c r="O648" s="60">
        <v>0</v>
      </c>
      <c r="P648" s="59">
        <v>0</v>
      </c>
      <c r="Q648" s="60"/>
      <c r="R648" s="71">
        <v>4</v>
      </c>
      <c r="S648" s="59"/>
      <c r="T648" s="60"/>
      <c r="U648" s="60"/>
      <c r="V648" s="60"/>
      <c r="W648" s="60"/>
      <c r="X648" s="60"/>
      <c r="Y648" s="59"/>
      <c r="Z648" s="60"/>
      <c r="AA648" s="60"/>
      <c r="AB648" s="60"/>
      <c r="AC648" s="60"/>
      <c r="AD648" s="63" t="s">
        <v>25</v>
      </c>
    </row>
    <row r="649" spans="1:30" ht="17.25" thickBot="1">
      <c r="A649" s="72">
        <v>400</v>
      </c>
      <c r="B649" s="57" t="s">
        <v>3229</v>
      </c>
      <c r="C649" s="58" t="s">
        <v>1819</v>
      </c>
      <c r="D649" s="69" t="s">
        <v>104</v>
      </c>
      <c r="E649" s="58" t="s">
        <v>67</v>
      </c>
      <c r="F649" s="69" t="s">
        <v>4227</v>
      </c>
      <c r="G649" s="69">
        <v>1994</v>
      </c>
      <c r="H649" s="59">
        <v>0</v>
      </c>
      <c r="I649" s="60"/>
      <c r="J649" s="60"/>
      <c r="K649" s="60"/>
      <c r="L649" s="60"/>
      <c r="M649" s="59">
        <v>0</v>
      </c>
      <c r="N649" s="60"/>
      <c r="O649" s="60">
        <v>0</v>
      </c>
      <c r="P649" s="59">
        <v>0</v>
      </c>
      <c r="Q649" s="60"/>
      <c r="R649" s="71">
        <v>1</v>
      </c>
      <c r="S649" s="59"/>
      <c r="T649" s="60"/>
      <c r="U649" s="60"/>
      <c r="V649" s="60"/>
      <c r="W649" s="60"/>
      <c r="X649" s="60"/>
      <c r="Y649" s="59"/>
      <c r="Z649" s="60"/>
      <c r="AA649" s="60"/>
      <c r="AB649" s="60"/>
      <c r="AC649" s="60"/>
      <c r="AD649" s="63" t="s">
        <v>25</v>
      </c>
    </row>
    <row r="650" spans="1:30" ht="17.25" thickBot="1">
      <c r="A650" s="72">
        <v>403</v>
      </c>
      <c r="B650" s="57" t="s">
        <v>3729</v>
      </c>
      <c r="C650" s="58" t="s">
        <v>1824</v>
      </c>
      <c r="D650" s="69" t="s">
        <v>1818</v>
      </c>
      <c r="E650" s="58" t="s">
        <v>95</v>
      </c>
      <c r="F650" s="69" t="s">
        <v>4858</v>
      </c>
      <c r="G650" s="69">
        <v>1995</v>
      </c>
      <c r="H650" s="59">
        <v>0</v>
      </c>
      <c r="I650" s="60"/>
      <c r="J650" s="60"/>
      <c r="K650" s="60"/>
      <c r="L650" s="60"/>
      <c r="M650" s="59">
        <v>0</v>
      </c>
      <c r="N650" s="60"/>
      <c r="O650" s="60">
        <v>0</v>
      </c>
      <c r="P650" s="59">
        <v>0</v>
      </c>
      <c r="Q650" s="60"/>
      <c r="R650" s="71">
        <v>1</v>
      </c>
      <c r="S650" s="59"/>
      <c r="T650" s="60"/>
      <c r="U650" s="60"/>
      <c r="V650" s="60"/>
      <c r="W650" s="60"/>
      <c r="X650" s="60"/>
      <c r="Y650" s="59"/>
      <c r="Z650" s="60"/>
      <c r="AA650" s="60"/>
      <c r="AB650" s="60"/>
      <c r="AC650" s="60"/>
      <c r="AD650" s="63" t="s">
        <v>25</v>
      </c>
    </row>
    <row r="651" spans="1:30" ht="17.25" thickBot="1">
      <c r="A651" s="72">
        <v>404</v>
      </c>
      <c r="B651" s="57" t="s">
        <v>2685</v>
      </c>
      <c r="C651" s="58" t="s">
        <v>1811</v>
      </c>
      <c r="D651" s="69" t="s">
        <v>102</v>
      </c>
      <c r="E651" s="58" t="s">
        <v>2343</v>
      </c>
      <c r="F651" s="69" t="s">
        <v>4866</v>
      </c>
      <c r="G651" s="69">
        <v>2003</v>
      </c>
      <c r="H651" s="59">
        <v>0</v>
      </c>
      <c r="I651" s="60"/>
      <c r="J651" s="60"/>
      <c r="K651" s="60"/>
      <c r="L651" s="60"/>
      <c r="M651" s="59">
        <v>0</v>
      </c>
      <c r="N651" s="60"/>
      <c r="O651" s="60">
        <v>0</v>
      </c>
      <c r="P651" s="59">
        <v>0</v>
      </c>
      <c r="Q651" s="60"/>
      <c r="R651" s="71">
        <v>3</v>
      </c>
      <c r="S651" s="59"/>
      <c r="T651" s="60"/>
      <c r="U651" s="60"/>
      <c r="V651" s="60"/>
      <c r="W651" s="60"/>
      <c r="X651" s="60"/>
      <c r="Y651" s="59"/>
      <c r="Z651" s="60"/>
      <c r="AA651" s="60"/>
      <c r="AB651" s="60"/>
      <c r="AC651" s="60"/>
      <c r="AD651" s="63" t="s">
        <v>25</v>
      </c>
    </row>
    <row r="652" spans="1:30" ht="17.25" thickBot="1">
      <c r="A652" s="72">
        <v>405</v>
      </c>
      <c r="B652" s="57" t="s">
        <v>3730</v>
      </c>
      <c r="C652" s="58" t="s">
        <v>1849</v>
      </c>
      <c r="D652" s="69" t="s">
        <v>104</v>
      </c>
      <c r="E652" s="58" t="s">
        <v>91</v>
      </c>
      <c r="F652" s="69" t="s">
        <v>4643</v>
      </c>
      <c r="G652" s="69">
        <v>2004</v>
      </c>
      <c r="H652" s="59">
        <v>0</v>
      </c>
      <c r="I652" s="60"/>
      <c r="J652" s="60"/>
      <c r="K652" s="60"/>
      <c r="L652" s="60"/>
      <c r="M652" s="59">
        <v>0</v>
      </c>
      <c r="N652" s="60"/>
      <c r="O652" s="60">
        <v>0</v>
      </c>
      <c r="P652" s="59">
        <v>0</v>
      </c>
      <c r="Q652" s="60"/>
      <c r="R652" s="71">
        <v>1</v>
      </c>
      <c r="S652" s="59"/>
      <c r="T652" s="60"/>
      <c r="U652" s="60"/>
      <c r="V652" s="60"/>
      <c r="W652" s="60"/>
      <c r="X652" s="60"/>
      <c r="Y652" s="59"/>
      <c r="Z652" s="60"/>
      <c r="AA652" s="60"/>
      <c r="AB652" s="60"/>
      <c r="AC652" s="60"/>
      <c r="AD652" s="63" t="s">
        <v>25</v>
      </c>
    </row>
    <row r="653" spans="1:30" ht="17.25" thickBot="1">
      <c r="A653" s="72">
        <v>406</v>
      </c>
      <c r="B653" s="57" t="s">
        <v>2784</v>
      </c>
      <c r="C653" s="58" t="s">
        <v>1811</v>
      </c>
      <c r="D653" s="69" t="s">
        <v>111</v>
      </c>
      <c r="E653" s="58" t="s">
        <v>83</v>
      </c>
      <c r="F653" s="69" t="s">
        <v>4247</v>
      </c>
      <c r="G653" s="69">
        <v>2003</v>
      </c>
      <c r="H653" s="59">
        <v>0</v>
      </c>
      <c r="I653" s="60"/>
      <c r="J653" s="60"/>
      <c r="K653" s="60"/>
      <c r="L653" s="60"/>
      <c r="M653" s="59">
        <v>0</v>
      </c>
      <c r="N653" s="60"/>
      <c r="O653" s="60">
        <v>0</v>
      </c>
      <c r="P653" s="59">
        <v>0</v>
      </c>
      <c r="Q653" s="60"/>
      <c r="R653" s="71">
        <v>10</v>
      </c>
      <c r="S653" s="59"/>
      <c r="T653" s="60"/>
      <c r="U653" s="60"/>
      <c r="V653" s="60"/>
      <c r="W653" s="60"/>
      <c r="X653" s="60"/>
      <c r="Y653" s="59"/>
      <c r="Z653" s="60"/>
      <c r="AA653" s="60"/>
      <c r="AB653" s="60"/>
      <c r="AC653" s="60"/>
      <c r="AD653" s="63" t="s">
        <v>25</v>
      </c>
    </row>
    <row r="654" spans="1:30" ht="17.25" thickBot="1">
      <c r="A654" s="72">
        <v>411</v>
      </c>
      <c r="B654" s="57" t="s">
        <v>4867</v>
      </c>
      <c r="C654" s="58" t="s">
        <v>1840</v>
      </c>
      <c r="D654" s="69" t="s">
        <v>103</v>
      </c>
      <c r="E654" s="58" t="s">
        <v>2599</v>
      </c>
      <c r="F654" s="69" t="s">
        <v>4868</v>
      </c>
      <c r="G654" s="69">
        <v>2005</v>
      </c>
      <c r="H654" s="59">
        <v>0</v>
      </c>
      <c r="I654" s="60"/>
      <c r="J654" s="60"/>
      <c r="K654" s="60"/>
      <c r="L654" s="60"/>
      <c r="M654" s="59">
        <v>0</v>
      </c>
      <c r="N654" s="60"/>
      <c r="O654" s="60">
        <v>0</v>
      </c>
      <c r="P654" s="59">
        <v>0</v>
      </c>
      <c r="Q654" s="60"/>
      <c r="R654" s="71">
        <v>1</v>
      </c>
      <c r="S654" s="59"/>
      <c r="T654" s="60"/>
      <c r="U654" s="60"/>
      <c r="V654" s="60"/>
      <c r="W654" s="60"/>
      <c r="X654" s="60"/>
      <c r="Y654" s="59"/>
      <c r="Z654" s="60"/>
      <c r="AA654" s="60"/>
      <c r="AB654" s="60"/>
      <c r="AC654" s="60"/>
      <c r="AD654" s="63" t="s">
        <v>25</v>
      </c>
    </row>
    <row r="655" spans="1:30" ht="17.25" thickBot="1">
      <c r="A655" s="72">
        <v>421</v>
      </c>
      <c r="B655" s="57" t="s">
        <v>255</v>
      </c>
      <c r="C655" s="58" t="s">
        <v>1816</v>
      </c>
      <c r="D655" s="69" t="s">
        <v>104</v>
      </c>
      <c r="E655" s="58" t="s">
        <v>75</v>
      </c>
      <c r="F655" s="69" t="s">
        <v>4869</v>
      </c>
      <c r="G655" s="69">
        <v>1995</v>
      </c>
      <c r="H655" s="59">
        <v>0</v>
      </c>
      <c r="I655" s="60"/>
      <c r="J655" s="60"/>
      <c r="K655" s="60"/>
      <c r="L655" s="60"/>
      <c r="M655" s="59">
        <v>0</v>
      </c>
      <c r="N655" s="60"/>
      <c r="O655" s="60">
        <v>0</v>
      </c>
      <c r="P655" s="59">
        <v>0</v>
      </c>
      <c r="Q655" s="60"/>
      <c r="R655" s="71">
        <v>3</v>
      </c>
      <c r="S655" s="59"/>
      <c r="T655" s="60"/>
      <c r="U655" s="60"/>
      <c r="V655" s="60"/>
      <c r="W655" s="60"/>
      <c r="X655" s="60"/>
      <c r="Y655" s="59"/>
      <c r="Z655" s="60"/>
      <c r="AA655" s="60"/>
      <c r="AB655" s="60"/>
      <c r="AC655" s="60"/>
      <c r="AD655" s="63" t="s">
        <v>25</v>
      </c>
    </row>
    <row r="656" spans="1:30" ht="17.25" thickBot="1">
      <c r="A656" s="72">
        <v>425</v>
      </c>
      <c r="B656" s="57" t="s">
        <v>2687</v>
      </c>
      <c r="C656" s="58" t="s">
        <v>1811</v>
      </c>
      <c r="D656" s="69" t="s">
        <v>1818</v>
      </c>
      <c r="E656" s="58" t="s">
        <v>2599</v>
      </c>
      <c r="F656" s="69" t="s">
        <v>4764</v>
      </c>
      <c r="G656" s="69">
        <v>1999</v>
      </c>
      <c r="H656" s="59">
        <v>0</v>
      </c>
      <c r="I656" s="60"/>
      <c r="J656" s="60"/>
      <c r="K656" s="60"/>
      <c r="L656" s="60"/>
      <c r="M656" s="59">
        <v>0</v>
      </c>
      <c r="N656" s="60"/>
      <c r="O656" s="60">
        <v>0</v>
      </c>
      <c r="P656" s="59">
        <v>0</v>
      </c>
      <c r="Q656" s="60"/>
      <c r="R656" s="71">
        <v>1</v>
      </c>
      <c r="S656" s="59"/>
      <c r="T656" s="60"/>
      <c r="U656" s="60"/>
      <c r="V656" s="60"/>
      <c r="W656" s="60"/>
      <c r="X656" s="60"/>
      <c r="Y656" s="59"/>
      <c r="Z656" s="60"/>
      <c r="AA656" s="60"/>
      <c r="AB656" s="60"/>
      <c r="AC656" s="60"/>
      <c r="AD656" s="63" t="s">
        <v>25</v>
      </c>
    </row>
    <row r="657" spans="1:30" ht="17.25" thickBot="1">
      <c r="A657" s="72">
        <v>428</v>
      </c>
      <c r="B657" s="57" t="s">
        <v>3731</v>
      </c>
      <c r="C657" s="58" t="s">
        <v>1849</v>
      </c>
      <c r="D657" s="69" t="s">
        <v>103</v>
      </c>
      <c r="E657" s="58" t="s">
        <v>87</v>
      </c>
      <c r="F657" s="69" t="s">
        <v>4870</v>
      </c>
      <c r="G657" s="69">
        <v>2004</v>
      </c>
      <c r="H657" s="59">
        <v>0</v>
      </c>
      <c r="I657" s="60"/>
      <c r="J657" s="60"/>
      <c r="K657" s="60"/>
      <c r="L657" s="60"/>
      <c r="M657" s="59">
        <v>0</v>
      </c>
      <c r="N657" s="60"/>
      <c r="O657" s="60">
        <v>0</v>
      </c>
      <c r="P657" s="59">
        <v>0</v>
      </c>
      <c r="Q657" s="60"/>
      <c r="R657" s="71">
        <v>1</v>
      </c>
      <c r="S657" s="59"/>
      <c r="T657" s="60"/>
      <c r="U657" s="60"/>
      <c r="V657" s="60"/>
      <c r="W657" s="60"/>
      <c r="X657" s="60"/>
      <c r="Y657" s="59"/>
      <c r="Z657" s="60"/>
      <c r="AA657" s="60"/>
      <c r="AB657" s="60"/>
      <c r="AC657" s="60"/>
      <c r="AD657" s="63" t="s">
        <v>25</v>
      </c>
    </row>
    <row r="658" spans="1:30" ht="17.25" thickBot="1">
      <c r="A658" s="72">
        <v>434</v>
      </c>
      <c r="B658" s="57" t="s">
        <v>4871</v>
      </c>
      <c r="C658" s="58" t="s">
        <v>1849</v>
      </c>
      <c r="D658" s="69" t="s">
        <v>111</v>
      </c>
      <c r="E658" s="58" t="s">
        <v>69</v>
      </c>
      <c r="F658" s="69" t="s">
        <v>4872</v>
      </c>
      <c r="G658" s="69">
        <v>2002</v>
      </c>
      <c r="H658" s="59">
        <v>0</v>
      </c>
      <c r="I658" s="60"/>
      <c r="J658" s="60"/>
      <c r="K658" s="60"/>
      <c r="L658" s="60"/>
      <c r="M658" s="59">
        <v>0</v>
      </c>
      <c r="N658" s="60"/>
      <c r="O658" s="60">
        <v>0</v>
      </c>
      <c r="P658" s="59">
        <v>0</v>
      </c>
      <c r="Q658" s="60"/>
      <c r="R658" s="71">
        <v>1</v>
      </c>
      <c r="S658" s="59"/>
      <c r="T658" s="60"/>
      <c r="U658" s="60"/>
      <c r="V658" s="60"/>
      <c r="W658" s="60"/>
      <c r="X658" s="60"/>
      <c r="Y658" s="59"/>
      <c r="Z658" s="60"/>
      <c r="AA658" s="60"/>
      <c r="AB658" s="60"/>
      <c r="AC658" s="60"/>
      <c r="AD658" s="63" t="s">
        <v>25</v>
      </c>
    </row>
    <row r="659" spans="1:30" ht="17.25" thickBot="1">
      <c r="A659" s="72">
        <v>438</v>
      </c>
      <c r="B659" s="57" t="s">
        <v>3507</v>
      </c>
      <c r="C659" s="58" t="s">
        <v>1811</v>
      </c>
      <c r="D659" s="69" t="s">
        <v>103</v>
      </c>
      <c r="E659" s="58" t="s">
        <v>96</v>
      </c>
      <c r="F659" s="69" t="s">
        <v>4873</v>
      </c>
      <c r="G659" s="69">
        <v>2004</v>
      </c>
      <c r="H659" s="59">
        <v>0</v>
      </c>
      <c r="I659" s="60"/>
      <c r="J659" s="60"/>
      <c r="K659" s="60"/>
      <c r="L659" s="60"/>
      <c r="M659" s="59">
        <v>0</v>
      </c>
      <c r="N659" s="60"/>
      <c r="O659" s="60">
        <v>0</v>
      </c>
      <c r="P659" s="59">
        <v>0</v>
      </c>
      <c r="Q659" s="60"/>
      <c r="R659" s="71">
        <v>3</v>
      </c>
      <c r="S659" s="59"/>
      <c r="T659" s="60"/>
      <c r="U659" s="60"/>
      <c r="V659" s="60"/>
      <c r="W659" s="60"/>
      <c r="X659" s="60"/>
      <c r="Y659" s="59"/>
      <c r="Z659" s="60"/>
      <c r="AA659" s="60"/>
      <c r="AB659" s="60"/>
      <c r="AC659" s="60"/>
      <c r="AD659" s="63" t="s">
        <v>25</v>
      </c>
    </row>
    <row r="660" spans="1:30" ht="17.25" thickBot="1">
      <c r="A660" s="72">
        <v>449</v>
      </c>
      <c r="B660" s="57" t="s">
        <v>2824</v>
      </c>
      <c r="C660" s="58" t="s">
        <v>1840</v>
      </c>
      <c r="D660" s="69" t="s">
        <v>103</v>
      </c>
      <c r="E660" s="58" t="s">
        <v>81</v>
      </c>
      <c r="F660" s="69" t="s">
        <v>4874</v>
      </c>
      <c r="G660" s="69">
        <v>2004</v>
      </c>
      <c r="H660" s="59">
        <v>0</v>
      </c>
      <c r="I660" s="60"/>
      <c r="J660" s="60"/>
      <c r="K660" s="60"/>
      <c r="L660" s="60"/>
      <c r="M660" s="59">
        <v>0</v>
      </c>
      <c r="N660" s="60"/>
      <c r="O660" s="60">
        <v>0</v>
      </c>
      <c r="P660" s="59">
        <v>0</v>
      </c>
      <c r="Q660" s="60"/>
      <c r="R660" s="71">
        <v>1</v>
      </c>
      <c r="S660" s="59"/>
      <c r="T660" s="60"/>
      <c r="U660" s="60"/>
      <c r="V660" s="60"/>
      <c r="W660" s="60"/>
      <c r="X660" s="60"/>
      <c r="Y660" s="59"/>
      <c r="Z660" s="60"/>
      <c r="AA660" s="60"/>
      <c r="AB660" s="60"/>
      <c r="AC660" s="60"/>
      <c r="AD660" s="63" t="s">
        <v>25</v>
      </c>
    </row>
    <row r="661" spans="1:30" ht="17.25" thickBot="1">
      <c r="A661" s="72">
        <v>452</v>
      </c>
      <c r="B661" s="57" t="s">
        <v>3732</v>
      </c>
      <c r="C661" s="58" t="s">
        <v>1845</v>
      </c>
      <c r="D661" s="69" t="s">
        <v>104</v>
      </c>
      <c r="E661" s="58" t="s">
        <v>93</v>
      </c>
      <c r="F661" s="69" t="s">
        <v>4875</v>
      </c>
      <c r="G661" s="69">
        <v>2001</v>
      </c>
      <c r="H661" s="59">
        <v>0</v>
      </c>
      <c r="I661" s="60"/>
      <c r="J661" s="60"/>
      <c r="K661" s="60"/>
      <c r="L661" s="60"/>
      <c r="M661" s="59">
        <v>0</v>
      </c>
      <c r="N661" s="60"/>
      <c r="O661" s="60">
        <v>0</v>
      </c>
      <c r="P661" s="59">
        <v>0</v>
      </c>
      <c r="Q661" s="60"/>
      <c r="R661" s="71">
        <v>1</v>
      </c>
      <c r="S661" s="59"/>
      <c r="T661" s="60"/>
      <c r="U661" s="60"/>
      <c r="V661" s="60"/>
      <c r="W661" s="60"/>
      <c r="X661" s="60"/>
      <c r="Y661" s="59"/>
      <c r="Z661" s="60"/>
      <c r="AA661" s="60"/>
      <c r="AB661" s="60"/>
      <c r="AC661" s="60"/>
      <c r="AD661" s="63" t="s">
        <v>25</v>
      </c>
    </row>
    <row r="662" spans="1:30" ht="17.25" thickBot="1">
      <c r="A662" s="72">
        <v>454</v>
      </c>
      <c r="B662" s="57" t="s">
        <v>4005</v>
      </c>
      <c r="C662" s="58" t="s">
        <v>1833</v>
      </c>
      <c r="D662" s="69" t="s">
        <v>111</v>
      </c>
      <c r="E662" s="58" t="s">
        <v>79</v>
      </c>
      <c r="F662" s="69" t="s">
        <v>4144</v>
      </c>
      <c r="G662" s="69">
        <v>2003</v>
      </c>
      <c r="H662" s="59">
        <v>0</v>
      </c>
      <c r="I662" s="60"/>
      <c r="J662" s="60"/>
      <c r="K662" s="60"/>
      <c r="L662" s="60"/>
      <c r="M662" s="59">
        <v>0</v>
      </c>
      <c r="N662" s="60"/>
      <c r="O662" s="60">
        <v>0</v>
      </c>
      <c r="P662" s="59">
        <v>0</v>
      </c>
      <c r="Q662" s="60"/>
      <c r="R662" s="71">
        <v>1</v>
      </c>
      <c r="S662" s="59"/>
      <c r="T662" s="60"/>
      <c r="U662" s="60"/>
      <c r="V662" s="60"/>
      <c r="W662" s="60"/>
      <c r="X662" s="60"/>
      <c r="Y662" s="59"/>
      <c r="Z662" s="60"/>
      <c r="AA662" s="60"/>
      <c r="AB662" s="60"/>
      <c r="AC662" s="60"/>
      <c r="AD662" s="63" t="s">
        <v>25</v>
      </c>
    </row>
    <row r="663" spans="1:30" ht="17.25" thickBot="1">
      <c r="A663" s="72">
        <v>459</v>
      </c>
      <c r="B663" s="57" t="s">
        <v>2689</v>
      </c>
      <c r="C663" s="58" t="s">
        <v>2690</v>
      </c>
      <c r="D663" s="69" t="s">
        <v>111</v>
      </c>
      <c r="E663" s="58" t="s">
        <v>2342</v>
      </c>
      <c r="F663" s="69" t="s">
        <v>4876</v>
      </c>
      <c r="G663" s="69">
        <v>1998</v>
      </c>
      <c r="H663" s="59">
        <v>0</v>
      </c>
      <c r="I663" s="60"/>
      <c r="J663" s="60"/>
      <c r="K663" s="60"/>
      <c r="L663" s="60"/>
      <c r="M663" s="59">
        <v>0</v>
      </c>
      <c r="N663" s="60"/>
      <c r="O663" s="60">
        <v>0</v>
      </c>
      <c r="P663" s="59">
        <v>0</v>
      </c>
      <c r="Q663" s="60"/>
      <c r="R663" s="71">
        <v>25</v>
      </c>
      <c r="S663" s="59"/>
      <c r="T663" s="60"/>
      <c r="U663" s="60"/>
      <c r="V663" s="60"/>
      <c r="W663" s="60"/>
      <c r="X663" s="60"/>
      <c r="Y663" s="59"/>
      <c r="Z663" s="60"/>
      <c r="AA663" s="60"/>
      <c r="AB663" s="60"/>
      <c r="AC663" s="60"/>
      <c r="AD663" s="63" t="s">
        <v>25</v>
      </c>
    </row>
    <row r="664" spans="1:30" ht="17.25" thickBot="1">
      <c r="A664" s="72">
        <v>465</v>
      </c>
      <c r="B664" s="57" t="s">
        <v>4877</v>
      </c>
      <c r="C664" s="58" t="s">
        <v>1811</v>
      </c>
      <c r="D664" s="69" t="s">
        <v>104</v>
      </c>
      <c r="E664" s="58" t="s">
        <v>79</v>
      </c>
      <c r="F664" s="69" t="s">
        <v>4878</v>
      </c>
      <c r="G664" s="69">
        <v>2006</v>
      </c>
      <c r="H664" s="59">
        <v>0</v>
      </c>
      <c r="I664" s="60"/>
      <c r="J664" s="60"/>
      <c r="K664" s="60"/>
      <c r="L664" s="60"/>
      <c r="M664" s="59">
        <v>0</v>
      </c>
      <c r="N664" s="60"/>
      <c r="O664" s="60">
        <v>0</v>
      </c>
      <c r="P664" s="59">
        <v>0</v>
      </c>
      <c r="Q664" s="60"/>
      <c r="R664" s="71">
        <v>1</v>
      </c>
      <c r="S664" s="59"/>
      <c r="T664" s="60"/>
      <c r="U664" s="60"/>
      <c r="V664" s="60"/>
      <c r="W664" s="60"/>
      <c r="X664" s="60"/>
      <c r="Y664" s="59"/>
      <c r="Z664" s="60"/>
      <c r="AA664" s="60"/>
      <c r="AB664" s="60"/>
      <c r="AC664" s="60"/>
      <c r="AD664" s="63" t="s">
        <v>25</v>
      </c>
    </row>
    <row r="665" spans="1:30" ht="17.25" thickBot="1">
      <c r="A665" s="72">
        <v>480</v>
      </c>
      <c r="B665" s="57" t="s">
        <v>3358</v>
      </c>
      <c r="C665" s="58" t="s">
        <v>1811</v>
      </c>
      <c r="D665" s="69" t="s">
        <v>103</v>
      </c>
      <c r="E665" s="58" t="s">
        <v>79</v>
      </c>
      <c r="F665" s="69" t="s">
        <v>4879</v>
      </c>
      <c r="G665" s="69">
        <v>2007</v>
      </c>
      <c r="H665" s="59">
        <v>0</v>
      </c>
      <c r="I665" s="60"/>
      <c r="J665" s="60"/>
      <c r="K665" s="60"/>
      <c r="L665" s="60"/>
      <c r="M665" s="59">
        <v>0</v>
      </c>
      <c r="N665" s="60"/>
      <c r="O665" s="60">
        <v>0</v>
      </c>
      <c r="P665" s="59">
        <v>0</v>
      </c>
      <c r="Q665" s="60"/>
      <c r="R665" s="71">
        <v>2</v>
      </c>
      <c r="S665" s="59"/>
      <c r="T665" s="60"/>
      <c r="U665" s="60"/>
      <c r="V665" s="60"/>
      <c r="W665" s="60"/>
      <c r="X665" s="60"/>
      <c r="Y665" s="59"/>
      <c r="Z665" s="60"/>
      <c r="AA665" s="60"/>
      <c r="AB665" s="60"/>
      <c r="AC665" s="60"/>
      <c r="AD665" s="63" t="s">
        <v>25</v>
      </c>
    </row>
    <row r="666" spans="1:30" ht="17.25" thickBot="1">
      <c r="A666" s="72">
        <v>482</v>
      </c>
      <c r="B666" s="57" t="s">
        <v>280</v>
      </c>
      <c r="C666" s="58" t="s">
        <v>1811</v>
      </c>
      <c r="D666" s="69" t="s">
        <v>103</v>
      </c>
      <c r="E666" s="58" t="s">
        <v>87</v>
      </c>
      <c r="F666" s="69" t="s">
        <v>4880</v>
      </c>
      <c r="G666" s="69">
        <v>1998</v>
      </c>
      <c r="H666" s="59">
        <v>0</v>
      </c>
      <c r="I666" s="60"/>
      <c r="J666" s="60"/>
      <c r="K666" s="60"/>
      <c r="L666" s="60"/>
      <c r="M666" s="59">
        <v>0</v>
      </c>
      <c r="N666" s="60"/>
      <c r="O666" s="60">
        <v>0</v>
      </c>
      <c r="P666" s="59">
        <v>0</v>
      </c>
      <c r="Q666" s="60"/>
      <c r="R666" s="71">
        <v>1</v>
      </c>
      <c r="S666" s="59"/>
      <c r="T666" s="60"/>
      <c r="U666" s="60"/>
      <c r="V666" s="60"/>
      <c r="W666" s="60"/>
      <c r="X666" s="60"/>
      <c r="Y666" s="59"/>
      <c r="Z666" s="60"/>
      <c r="AA666" s="60"/>
      <c r="AB666" s="60"/>
      <c r="AC666" s="60"/>
      <c r="AD666" s="63" t="s">
        <v>25</v>
      </c>
    </row>
    <row r="667" spans="1:30" ht="17.25" thickBot="1">
      <c r="A667" s="72">
        <v>483</v>
      </c>
      <c r="B667" s="57" t="s">
        <v>3359</v>
      </c>
      <c r="C667" s="58" t="s">
        <v>1831</v>
      </c>
      <c r="D667" s="69" t="s">
        <v>102</v>
      </c>
      <c r="E667" s="58" t="s">
        <v>73</v>
      </c>
      <c r="F667" s="69" t="s">
        <v>4881</v>
      </c>
      <c r="G667" s="69">
        <v>2005</v>
      </c>
      <c r="H667" s="59">
        <v>0</v>
      </c>
      <c r="I667" s="60"/>
      <c r="J667" s="60"/>
      <c r="K667" s="60"/>
      <c r="L667" s="60"/>
      <c r="M667" s="59">
        <v>0</v>
      </c>
      <c r="N667" s="60"/>
      <c r="O667" s="60">
        <v>0</v>
      </c>
      <c r="P667" s="59">
        <v>0</v>
      </c>
      <c r="Q667" s="60"/>
      <c r="R667" s="71">
        <v>5</v>
      </c>
      <c r="S667" s="59"/>
      <c r="T667" s="60"/>
      <c r="U667" s="60"/>
      <c r="V667" s="60"/>
      <c r="W667" s="60"/>
      <c r="X667" s="60"/>
      <c r="Y667" s="59"/>
      <c r="Z667" s="60"/>
      <c r="AA667" s="60"/>
      <c r="AB667" s="60"/>
      <c r="AC667" s="60"/>
      <c r="AD667" s="63" t="s">
        <v>25</v>
      </c>
    </row>
    <row r="668" spans="1:30" ht="17.25" thickBot="1">
      <c r="A668" s="72">
        <v>484</v>
      </c>
      <c r="B668" s="57" t="s">
        <v>3542</v>
      </c>
      <c r="C668" s="58" t="s">
        <v>1811</v>
      </c>
      <c r="D668" s="69" t="s">
        <v>103</v>
      </c>
      <c r="E668" s="58" t="s">
        <v>83</v>
      </c>
      <c r="F668" s="69" t="s">
        <v>4882</v>
      </c>
      <c r="G668" s="69">
        <v>2003</v>
      </c>
      <c r="H668" s="59">
        <v>0</v>
      </c>
      <c r="I668" s="60"/>
      <c r="J668" s="60"/>
      <c r="K668" s="60"/>
      <c r="L668" s="60"/>
      <c r="M668" s="59">
        <v>0</v>
      </c>
      <c r="N668" s="60"/>
      <c r="O668" s="60">
        <v>0</v>
      </c>
      <c r="P668" s="59">
        <v>0</v>
      </c>
      <c r="Q668" s="60"/>
      <c r="R668" s="71">
        <v>1</v>
      </c>
      <c r="S668" s="59"/>
      <c r="T668" s="60"/>
      <c r="U668" s="60"/>
      <c r="V668" s="60"/>
      <c r="W668" s="60"/>
      <c r="X668" s="60"/>
      <c r="Y668" s="59"/>
      <c r="Z668" s="60"/>
      <c r="AA668" s="60"/>
      <c r="AB668" s="60"/>
      <c r="AC668" s="60"/>
      <c r="AD668" s="63" t="s">
        <v>25</v>
      </c>
    </row>
    <row r="669" spans="1:30" ht="17.25" thickBot="1">
      <c r="A669" s="72">
        <v>490</v>
      </c>
      <c r="B669" s="57" t="s">
        <v>4240</v>
      </c>
      <c r="C669" s="58" t="s">
        <v>1811</v>
      </c>
      <c r="D669" s="69" t="s">
        <v>104</v>
      </c>
      <c r="E669" s="58" t="s">
        <v>69</v>
      </c>
      <c r="F669" s="69" t="s">
        <v>4200</v>
      </c>
      <c r="G669" s="69">
        <v>2005</v>
      </c>
      <c r="H669" s="59">
        <v>0</v>
      </c>
      <c r="I669" s="60"/>
      <c r="J669" s="60"/>
      <c r="K669" s="60"/>
      <c r="L669" s="60"/>
      <c r="M669" s="59">
        <v>0</v>
      </c>
      <c r="N669" s="60"/>
      <c r="O669" s="60">
        <v>0</v>
      </c>
      <c r="P669" s="59">
        <v>0</v>
      </c>
      <c r="Q669" s="60"/>
      <c r="R669" s="71">
        <v>2</v>
      </c>
      <c r="S669" s="59"/>
      <c r="T669" s="60"/>
      <c r="U669" s="60"/>
      <c r="V669" s="60"/>
      <c r="W669" s="60"/>
      <c r="X669" s="60"/>
      <c r="Y669" s="59"/>
      <c r="Z669" s="60"/>
      <c r="AA669" s="60"/>
      <c r="AB669" s="60"/>
      <c r="AC669" s="60"/>
      <c r="AD669" s="63" t="s">
        <v>25</v>
      </c>
    </row>
    <row r="670" spans="1:30" ht="17.25" thickBot="1">
      <c r="A670" s="72">
        <v>491</v>
      </c>
      <c r="B670" s="57" t="s">
        <v>4241</v>
      </c>
      <c r="C670" s="79"/>
      <c r="D670" s="69" t="s">
        <v>102</v>
      </c>
      <c r="E670" s="58" t="s">
        <v>93</v>
      </c>
      <c r="F670" s="80"/>
      <c r="G670" s="80"/>
      <c r="H670" s="59">
        <v>0</v>
      </c>
      <c r="I670" s="60"/>
      <c r="J670" s="60"/>
      <c r="K670" s="60"/>
      <c r="L670" s="60"/>
      <c r="M670" s="59">
        <v>0</v>
      </c>
      <c r="N670" s="60"/>
      <c r="O670" s="60">
        <v>0</v>
      </c>
      <c r="P670" s="59">
        <v>0</v>
      </c>
      <c r="Q670" s="60"/>
      <c r="R670" s="71">
        <v>1</v>
      </c>
      <c r="S670" s="59"/>
      <c r="T670" s="60"/>
      <c r="U670" s="60"/>
      <c r="V670" s="60"/>
      <c r="W670" s="60"/>
      <c r="X670" s="60"/>
      <c r="Y670" s="59"/>
      <c r="Z670" s="60"/>
      <c r="AA670" s="60"/>
      <c r="AB670" s="60"/>
      <c r="AC670" s="60"/>
      <c r="AD670" s="63" t="s">
        <v>25</v>
      </c>
    </row>
    <row r="671" spans="1:30" ht="17.25" thickBot="1">
      <c r="A671" s="72">
        <v>492</v>
      </c>
      <c r="B671" s="57" t="s">
        <v>3200</v>
      </c>
      <c r="C671" s="58" t="s">
        <v>1811</v>
      </c>
      <c r="D671" s="69" t="s">
        <v>102</v>
      </c>
      <c r="E671" s="58" t="s">
        <v>85</v>
      </c>
      <c r="F671" s="69" t="s">
        <v>4883</v>
      </c>
      <c r="G671" s="69">
        <v>2004</v>
      </c>
      <c r="H671" s="59">
        <v>0</v>
      </c>
      <c r="I671" s="60"/>
      <c r="J671" s="60"/>
      <c r="K671" s="60"/>
      <c r="L671" s="60"/>
      <c r="M671" s="59">
        <v>0</v>
      </c>
      <c r="N671" s="60"/>
      <c r="O671" s="60">
        <v>0</v>
      </c>
      <c r="P671" s="59">
        <v>0</v>
      </c>
      <c r="Q671" s="60"/>
      <c r="R671" s="71">
        <v>3</v>
      </c>
      <c r="S671" s="59"/>
      <c r="T671" s="60"/>
      <c r="U671" s="60"/>
      <c r="V671" s="60"/>
      <c r="W671" s="60"/>
      <c r="X671" s="60"/>
      <c r="Y671" s="59"/>
      <c r="Z671" s="60"/>
      <c r="AA671" s="60"/>
      <c r="AB671" s="60"/>
      <c r="AC671" s="60"/>
      <c r="AD671" s="63" t="s">
        <v>25</v>
      </c>
    </row>
    <row r="672" spans="1:30" ht="17.25" thickBot="1">
      <c r="A672" s="72">
        <v>502</v>
      </c>
      <c r="B672" s="57" t="s">
        <v>3649</v>
      </c>
      <c r="C672" s="58" t="s">
        <v>1811</v>
      </c>
      <c r="D672" s="69" t="s">
        <v>103</v>
      </c>
      <c r="E672" s="58" t="s">
        <v>91</v>
      </c>
      <c r="F672" s="69" t="s">
        <v>4884</v>
      </c>
      <c r="G672" s="69">
        <v>2006</v>
      </c>
      <c r="H672" s="59">
        <v>0</v>
      </c>
      <c r="I672" s="60"/>
      <c r="J672" s="60"/>
      <c r="K672" s="60"/>
      <c r="L672" s="60"/>
      <c r="M672" s="59">
        <v>0</v>
      </c>
      <c r="N672" s="60"/>
      <c r="O672" s="60">
        <v>0</v>
      </c>
      <c r="P672" s="59">
        <v>0</v>
      </c>
      <c r="Q672" s="60"/>
      <c r="R672" s="71">
        <v>3</v>
      </c>
      <c r="S672" s="59"/>
      <c r="T672" s="60"/>
      <c r="U672" s="60"/>
      <c r="V672" s="60"/>
      <c r="W672" s="60"/>
      <c r="X672" s="60"/>
      <c r="Y672" s="59"/>
      <c r="Z672" s="60"/>
      <c r="AA672" s="60"/>
      <c r="AB672" s="60"/>
      <c r="AC672" s="60"/>
      <c r="AD672" s="63" t="s">
        <v>25</v>
      </c>
    </row>
    <row r="673" spans="1:30" ht="17.25" thickBot="1">
      <c r="A673" s="72">
        <v>507</v>
      </c>
      <c r="B673" s="57" t="s">
        <v>3733</v>
      </c>
      <c r="C673" s="58" t="s">
        <v>1811</v>
      </c>
      <c r="D673" s="69" t="s">
        <v>102</v>
      </c>
      <c r="E673" s="58" t="s">
        <v>87</v>
      </c>
      <c r="F673" s="69" t="s">
        <v>4885</v>
      </c>
      <c r="G673" s="69">
        <v>2004</v>
      </c>
      <c r="H673" s="59">
        <v>0</v>
      </c>
      <c r="I673" s="60"/>
      <c r="J673" s="60"/>
      <c r="K673" s="60"/>
      <c r="L673" s="60"/>
      <c r="M673" s="59">
        <v>0</v>
      </c>
      <c r="N673" s="60"/>
      <c r="O673" s="60">
        <v>0</v>
      </c>
      <c r="P673" s="59">
        <v>0</v>
      </c>
      <c r="Q673" s="60"/>
      <c r="R673" s="71">
        <v>1</v>
      </c>
      <c r="S673" s="59"/>
      <c r="T673" s="60"/>
      <c r="U673" s="60"/>
      <c r="V673" s="60"/>
      <c r="W673" s="60"/>
      <c r="X673" s="60"/>
      <c r="Y673" s="59"/>
      <c r="Z673" s="60"/>
      <c r="AA673" s="60"/>
      <c r="AB673" s="60"/>
      <c r="AC673" s="60"/>
      <c r="AD673" s="63" t="s">
        <v>25</v>
      </c>
    </row>
    <row r="674" spans="1:30" ht="17.25" thickBot="1">
      <c r="A674" s="72">
        <v>524</v>
      </c>
      <c r="B674" s="57" t="s">
        <v>2786</v>
      </c>
      <c r="C674" s="58" t="s">
        <v>1820</v>
      </c>
      <c r="D674" s="69" t="s">
        <v>103</v>
      </c>
      <c r="E674" s="58" t="s">
        <v>65</v>
      </c>
      <c r="F674" s="69" t="s">
        <v>4886</v>
      </c>
      <c r="G674" s="69">
        <v>2003</v>
      </c>
      <c r="H674" s="59">
        <v>0</v>
      </c>
      <c r="I674" s="60"/>
      <c r="J674" s="60"/>
      <c r="K674" s="60"/>
      <c r="L674" s="60"/>
      <c r="M674" s="59">
        <v>0</v>
      </c>
      <c r="N674" s="60"/>
      <c r="O674" s="60">
        <v>0</v>
      </c>
      <c r="P674" s="59">
        <v>0</v>
      </c>
      <c r="Q674" s="60"/>
      <c r="R674" s="71">
        <v>1</v>
      </c>
      <c r="S674" s="59"/>
      <c r="T674" s="60"/>
      <c r="U674" s="60"/>
      <c r="V674" s="60"/>
      <c r="W674" s="60"/>
      <c r="X674" s="60"/>
      <c r="Y674" s="59"/>
      <c r="Z674" s="60"/>
      <c r="AA674" s="60"/>
      <c r="AB674" s="60"/>
      <c r="AC674" s="60"/>
      <c r="AD674" s="63" t="s">
        <v>25</v>
      </c>
    </row>
    <row r="675" spans="1:30" ht="17.25" thickBot="1">
      <c r="A675" s="72">
        <v>526</v>
      </c>
      <c r="B675" s="57" t="s">
        <v>3734</v>
      </c>
      <c r="C675" s="58" t="s">
        <v>3031</v>
      </c>
      <c r="D675" s="69" t="s">
        <v>103</v>
      </c>
      <c r="E675" s="58" t="s">
        <v>73</v>
      </c>
      <c r="F675" s="69" t="s">
        <v>4215</v>
      </c>
      <c r="G675" s="69">
        <v>2002</v>
      </c>
      <c r="H675" s="59">
        <v>0</v>
      </c>
      <c r="I675" s="60"/>
      <c r="J675" s="60"/>
      <c r="K675" s="60"/>
      <c r="L675" s="60"/>
      <c r="M675" s="59">
        <v>0</v>
      </c>
      <c r="N675" s="60"/>
      <c r="O675" s="60">
        <v>0</v>
      </c>
      <c r="P675" s="59">
        <v>0</v>
      </c>
      <c r="Q675" s="60"/>
      <c r="R675" s="71">
        <v>1</v>
      </c>
      <c r="S675" s="59"/>
      <c r="T675" s="60"/>
      <c r="U675" s="60"/>
      <c r="V675" s="60"/>
      <c r="W675" s="60"/>
      <c r="X675" s="60"/>
      <c r="Y675" s="59"/>
      <c r="Z675" s="60"/>
      <c r="AA675" s="60"/>
      <c r="AB675" s="60"/>
      <c r="AC675" s="60"/>
      <c r="AD675" s="63" t="s">
        <v>25</v>
      </c>
    </row>
    <row r="676" spans="1:30" ht="17.25" thickBot="1">
      <c r="A676" s="72">
        <v>527</v>
      </c>
      <c r="B676" s="57" t="s">
        <v>3041</v>
      </c>
      <c r="C676" s="58" t="s">
        <v>1837</v>
      </c>
      <c r="D676" s="69" t="s">
        <v>104</v>
      </c>
      <c r="E676" s="58" t="s">
        <v>71</v>
      </c>
      <c r="F676" s="69" t="s">
        <v>4887</v>
      </c>
      <c r="G676" s="69">
        <v>2005</v>
      </c>
      <c r="H676" s="59">
        <v>0</v>
      </c>
      <c r="I676" s="60"/>
      <c r="J676" s="60"/>
      <c r="K676" s="60"/>
      <c r="L676" s="60"/>
      <c r="M676" s="59">
        <v>0</v>
      </c>
      <c r="N676" s="60"/>
      <c r="O676" s="60">
        <v>0</v>
      </c>
      <c r="P676" s="59">
        <v>0</v>
      </c>
      <c r="Q676" s="60"/>
      <c r="R676" s="71">
        <v>7</v>
      </c>
      <c r="S676" s="59"/>
      <c r="T676" s="60"/>
      <c r="U676" s="60"/>
      <c r="V676" s="60"/>
      <c r="W676" s="60"/>
      <c r="X676" s="60"/>
      <c r="Y676" s="59"/>
      <c r="Z676" s="60"/>
      <c r="AA676" s="60"/>
      <c r="AB676" s="60"/>
      <c r="AC676" s="60"/>
      <c r="AD676" s="63" t="s">
        <v>25</v>
      </c>
    </row>
    <row r="677" spans="1:30" ht="17.25" thickBot="1">
      <c r="A677" s="72">
        <v>532</v>
      </c>
      <c r="B677" s="57" t="s">
        <v>4242</v>
      </c>
      <c r="C677" s="58" t="s">
        <v>1811</v>
      </c>
      <c r="D677" s="69" t="s">
        <v>103</v>
      </c>
      <c r="E677" s="58" t="s">
        <v>2599</v>
      </c>
      <c r="F677" s="69" t="s">
        <v>4888</v>
      </c>
      <c r="G677" s="69">
        <v>2005</v>
      </c>
      <c r="H677" s="59">
        <v>0</v>
      </c>
      <c r="I677" s="60"/>
      <c r="J677" s="60"/>
      <c r="K677" s="60"/>
      <c r="L677" s="60"/>
      <c r="M677" s="59">
        <v>0</v>
      </c>
      <c r="N677" s="60"/>
      <c r="O677" s="60">
        <v>0</v>
      </c>
      <c r="P677" s="59">
        <v>0</v>
      </c>
      <c r="Q677" s="60"/>
      <c r="R677" s="71">
        <v>3</v>
      </c>
      <c r="S677" s="59"/>
      <c r="T677" s="60"/>
      <c r="U677" s="60"/>
      <c r="V677" s="60"/>
      <c r="W677" s="60"/>
      <c r="X677" s="60"/>
      <c r="Y677" s="59"/>
      <c r="Z677" s="60"/>
      <c r="AA677" s="60"/>
      <c r="AB677" s="60"/>
      <c r="AC677" s="60"/>
      <c r="AD677" s="63" t="s">
        <v>25</v>
      </c>
    </row>
    <row r="678" spans="1:30" ht="17.25" thickBot="1">
      <c r="A678" s="72">
        <v>534</v>
      </c>
      <c r="B678" s="57" t="s">
        <v>3454</v>
      </c>
      <c r="C678" s="58" t="s">
        <v>1821</v>
      </c>
      <c r="D678" s="69" t="s">
        <v>111</v>
      </c>
      <c r="E678" s="58" t="s">
        <v>79</v>
      </c>
      <c r="F678" s="69" t="s">
        <v>4889</v>
      </c>
      <c r="G678" s="69">
        <v>2002</v>
      </c>
      <c r="H678" s="59">
        <v>0</v>
      </c>
      <c r="I678" s="60"/>
      <c r="J678" s="60"/>
      <c r="K678" s="60"/>
      <c r="L678" s="60"/>
      <c r="M678" s="59">
        <v>0</v>
      </c>
      <c r="N678" s="60"/>
      <c r="O678" s="60">
        <v>0</v>
      </c>
      <c r="P678" s="59">
        <v>0</v>
      </c>
      <c r="Q678" s="60"/>
      <c r="R678" s="71">
        <v>1</v>
      </c>
      <c r="S678" s="59"/>
      <c r="T678" s="60"/>
      <c r="U678" s="60"/>
      <c r="V678" s="60"/>
      <c r="W678" s="60"/>
      <c r="X678" s="60"/>
      <c r="Y678" s="59"/>
      <c r="Z678" s="60"/>
      <c r="AA678" s="60"/>
      <c r="AB678" s="60"/>
      <c r="AC678" s="60"/>
      <c r="AD678" s="63" t="s">
        <v>25</v>
      </c>
    </row>
    <row r="679" spans="1:30" ht="17.25" thickBot="1">
      <c r="A679" s="72">
        <v>535</v>
      </c>
      <c r="B679" s="57" t="s">
        <v>4147</v>
      </c>
      <c r="C679" s="58" t="s">
        <v>1811</v>
      </c>
      <c r="D679" s="69" t="s">
        <v>102</v>
      </c>
      <c r="E679" s="58" t="s">
        <v>85</v>
      </c>
      <c r="F679" s="69" t="s">
        <v>4890</v>
      </c>
      <c r="G679" s="69">
        <v>2002</v>
      </c>
      <c r="H679" s="59">
        <v>0</v>
      </c>
      <c r="I679" s="60"/>
      <c r="J679" s="60"/>
      <c r="K679" s="60"/>
      <c r="L679" s="60"/>
      <c r="M679" s="59">
        <v>0</v>
      </c>
      <c r="N679" s="60"/>
      <c r="O679" s="60">
        <v>0</v>
      </c>
      <c r="P679" s="59">
        <v>0</v>
      </c>
      <c r="Q679" s="60"/>
      <c r="R679" s="71">
        <v>3</v>
      </c>
      <c r="S679" s="59"/>
      <c r="T679" s="60"/>
      <c r="U679" s="60"/>
      <c r="V679" s="60"/>
      <c r="W679" s="60"/>
      <c r="X679" s="60"/>
      <c r="Y679" s="59"/>
      <c r="Z679" s="60"/>
      <c r="AA679" s="60"/>
      <c r="AB679" s="60"/>
      <c r="AC679" s="60"/>
      <c r="AD679" s="63" t="s">
        <v>25</v>
      </c>
    </row>
    <row r="680" spans="1:30" ht="17.25" thickBot="1">
      <c r="A680" s="72">
        <v>538</v>
      </c>
      <c r="B680" s="57" t="s">
        <v>3735</v>
      </c>
      <c r="C680" s="58" t="s">
        <v>1811</v>
      </c>
      <c r="D680" s="69" t="s">
        <v>104</v>
      </c>
      <c r="E680" s="58" t="s">
        <v>2599</v>
      </c>
      <c r="F680" s="69" t="s">
        <v>4891</v>
      </c>
      <c r="G680" s="69">
        <v>1994</v>
      </c>
      <c r="H680" s="59">
        <v>0</v>
      </c>
      <c r="I680" s="60"/>
      <c r="J680" s="60"/>
      <c r="K680" s="60"/>
      <c r="L680" s="60"/>
      <c r="M680" s="59">
        <v>0</v>
      </c>
      <c r="N680" s="60"/>
      <c r="O680" s="60">
        <v>0</v>
      </c>
      <c r="P680" s="59">
        <v>0</v>
      </c>
      <c r="Q680" s="60"/>
      <c r="R680" s="71">
        <v>4</v>
      </c>
      <c r="S680" s="59"/>
      <c r="T680" s="60"/>
      <c r="U680" s="60"/>
      <c r="V680" s="60"/>
      <c r="W680" s="60"/>
      <c r="X680" s="60"/>
      <c r="Y680" s="59"/>
      <c r="Z680" s="60"/>
      <c r="AA680" s="60"/>
      <c r="AB680" s="60"/>
      <c r="AC680" s="60"/>
      <c r="AD680" s="63" t="s">
        <v>25</v>
      </c>
    </row>
    <row r="681" spans="1:30" ht="17.25" thickBot="1">
      <c r="A681" s="72">
        <v>539</v>
      </c>
      <c r="B681" s="57" t="s">
        <v>3509</v>
      </c>
      <c r="C681" s="58" t="s">
        <v>1811</v>
      </c>
      <c r="D681" s="69" t="s">
        <v>111</v>
      </c>
      <c r="E681" s="58" t="s">
        <v>83</v>
      </c>
      <c r="F681" s="69" t="s">
        <v>4892</v>
      </c>
      <c r="G681" s="69">
        <v>2006</v>
      </c>
      <c r="H681" s="59">
        <v>0</v>
      </c>
      <c r="I681" s="60"/>
      <c r="J681" s="60"/>
      <c r="K681" s="60"/>
      <c r="L681" s="60"/>
      <c r="M681" s="59">
        <v>0</v>
      </c>
      <c r="N681" s="60"/>
      <c r="O681" s="60">
        <v>0</v>
      </c>
      <c r="P681" s="59">
        <v>0</v>
      </c>
      <c r="Q681" s="60"/>
      <c r="R681" s="71">
        <v>3</v>
      </c>
      <c r="S681" s="59"/>
      <c r="T681" s="60"/>
      <c r="U681" s="60"/>
      <c r="V681" s="60"/>
      <c r="W681" s="60"/>
      <c r="X681" s="60"/>
      <c r="Y681" s="59"/>
      <c r="Z681" s="60"/>
      <c r="AA681" s="60"/>
      <c r="AB681" s="60"/>
      <c r="AC681" s="60"/>
      <c r="AD681" s="63" t="s">
        <v>25</v>
      </c>
    </row>
    <row r="682" spans="1:30" ht="17.25" thickBot="1">
      <c r="A682" s="72">
        <v>546</v>
      </c>
      <c r="B682" s="57" t="s">
        <v>4076</v>
      </c>
      <c r="C682" s="58" t="s">
        <v>1831</v>
      </c>
      <c r="D682" s="69" t="s">
        <v>111</v>
      </c>
      <c r="E682" s="58" t="s">
        <v>95</v>
      </c>
      <c r="F682" s="69" t="s">
        <v>4893</v>
      </c>
      <c r="G682" s="69">
        <v>1987</v>
      </c>
      <c r="H682" s="59">
        <v>0</v>
      </c>
      <c r="I682" s="60"/>
      <c r="J682" s="60"/>
      <c r="K682" s="60"/>
      <c r="L682" s="60"/>
      <c r="M682" s="59">
        <v>0</v>
      </c>
      <c r="N682" s="60"/>
      <c r="O682" s="60">
        <v>0</v>
      </c>
      <c r="P682" s="59">
        <v>0</v>
      </c>
      <c r="Q682" s="60"/>
      <c r="R682" s="71">
        <v>1</v>
      </c>
      <c r="S682" s="59"/>
      <c r="T682" s="60"/>
      <c r="U682" s="60"/>
      <c r="V682" s="60"/>
      <c r="W682" s="60"/>
      <c r="X682" s="60"/>
      <c r="Y682" s="59"/>
      <c r="Z682" s="60"/>
      <c r="AA682" s="60"/>
      <c r="AB682" s="60"/>
      <c r="AC682" s="60"/>
      <c r="AD682" s="63" t="s">
        <v>25</v>
      </c>
    </row>
    <row r="683" spans="1:30" ht="17.25" thickBot="1">
      <c r="A683" s="72">
        <v>549</v>
      </c>
      <c r="B683" s="57" t="s">
        <v>3230</v>
      </c>
      <c r="C683" s="58" t="s">
        <v>1837</v>
      </c>
      <c r="D683" s="69" t="s">
        <v>103</v>
      </c>
      <c r="E683" s="58" t="s">
        <v>85</v>
      </c>
      <c r="F683" s="69" t="s">
        <v>4894</v>
      </c>
      <c r="G683" s="69">
        <v>2003</v>
      </c>
      <c r="H683" s="59">
        <v>0</v>
      </c>
      <c r="I683" s="60"/>
      <c r="J683" s="60"/>
      <c r="K683" s="60"/>
      <c r="L683" s="60"/>
      <c r="M683" s="59">
        <v>0</v>
      </c>
      <c r="N683" s="60"/>
      <c r="O683" s="60">
        <v>0</v>
      </c>
      <c r="P683" s="59">
        <v>0</v>
      </c>
      <c r="Q683" s="60"/>
      <c r="R683" s="71">
        <v>2</v>
      </c>
      <c r="S683" s="59"/>
      <c r="T683" s="60"/>
      <c r="U683" s="60"/>
      <c r="V683" s="60"/>
      <c r="W683" s="60"/>
      <c r="X683" s="60"/>
      <c r="Y683" s="59"/>
      <c r="Z683" s="60"/>
      <c r="AA683" s="60"/>
      <c r="AB683" s="60"/>
      <c r="AC683" s="60"/>
      <c r="AD683" s="63" t="s">
        <v>25</v>
      </c>
    </row>
    <row r="684" spans="1:30" ht="17.25" thickBot="1">
      <c r="A684" s="72">
        <v>567</v>
      </c>
      <c r="B684" s="57" t="s">
        <v>304</v>
      </c>
      <c r="C684" s="58" t="s">
        <v>1847</v>
      </c>
      <c r="D684" s="69" t="s">
        <v>111</v>
      </c>
      <c r="E684" s="58" t="s">
        <v>75</v>
      </c>
      <c r="F684" s="69" t="s">
        <v>4210</v>
      </c>
      <c r="G684" s="69">
        <v>1996</v>
      </c>
      <c r="H684" s="59">
        <v>0</v>
      </c>
      <c r="I684" s="60"/>
      <c r="J684" s="60"/>
      <c r="K684" s="60">
        <v>0</v>
      </c>
      <c r="L684" s="60">
        <v>0</v>
      </c>
      <c r="M684" s="59">
        <v>0</v>
      </c>
      <c r="N684" s="60"/>
      <c r="O684" s="60">
        <v>0</v>
      </c>
      <c r="P684" s="59">
        <v>0</v>
      </c>
      <c r="Q684" s="60"/>
      <c r="R684" s="71">
        <v>27</v>
      </c>
      <c r="S684" s="70">
        <v>1</v>
      </c>
      <c r="T684" s="71">
        <v>2</v>
      </c>
      <c r="U684" s="71">
        <v>2</v>
      </c>
      <c r="V684" s="60">
        <v>0</v>
      </c>
      <c r="W684" s="60"/>
      <c r="X684" s="60"/>
      <c r="Y684" s="59"/>
      <c r="Z684" s="60"/>
      <c r="AA684" s="60"/>
      <c r="AB684" s="60"/>
      <c r="AC684" s="60"/>
      <c r="AD684" s="63" t="s">
        <v>25</v>
      </c>
    </row>
    <row r="685" spans="1:30" ht="17.25" thickBot="1">
      <c r="A685" s="72">
        <v>568</v>
      </c>
      <c r="B685" s="57" t="s">
        <v>4148</v>
      </c>
      <c r="C685" s="58" t="s">
        <v>1811</v>
      </c>
      <c r="D685" s="69" t="s">
        <v>103</v>
      </c>
      <c r="E685" s="58" t="s">
        <v>85</v>
      </c>
      <c r="F685" s="69" t="s">
        <v>4895</v>
      </c>
      <c r="G685" s="69">
        <v>2004</v>
      </c>
      <c r="H685" s="59">
        <v>0</v>
      </c>
      <c r="I685" s="60"/>
      <c r="J685" s="60"/>
      <c r="K685" s="60"/>
      <c r="L685" s="60"/>
      <c r="M685" s="59">
        <v>0</v>
      </c>
      <c r="N685" s="60"/>
      <c r="O685" s="60">
        <v>0</v>
      </c>
      <c r="P685" s="59">
        <v>0</v>
      </c>
      <c r="Q685" s="60"/>
      <c r="R685" s="71">
        <v>2</v>
      </c>
      <c r="S685" s="59"/>
      <c r="T685" s="60"/>
      <c r="U685" s="60"/>
      <c r="V685" s="60"/>
      <c r="W685" s="60"/>
      <c r="X685" s="60"/>
      <c r="Y685" s="59"/>
      <c r="Z685" s="60"/>
      <c r="AA685" s="60"/>
      <c r="AB685" s="60"/>
      <c r="AC685" s="60"/>
      <c r="AD685" s="63" t="s">
        <v>25</v>
      </c>
    </row>
    <row r="686" spans="1:30" ht="17.25" thickBot="1">
      <c r="A686" s="72">
        <v>577</v>
      </c>
      <c r="B686" s="57" t="s">
        <v>4006</v>
      </c>
      <c r="C686" s="58" t="s">
        <v>1811</v>
      </c>
      <c r="D686" s="69" t="s">
        <v>103</v>
      </c>
      <c r="E686" s="58" t="s">
        <v>95</v>
      </c>
      <c r="F686" s="69" t="s">
        <v>4896</v>
      </c>
      <c r="G686" s="69">
        <v>2003</v>
      </c>
      <c r="H686" s="59">
        <v>0</v>
      </c>
      <c r="I686" s="60"/>
      <c r="J686" s="60"/>
      <c r="K686" s="60"/>
      <c r="L686" s="60"/>
      <c r="M686" s="59">
        <v>0</v>
      </c>
      <c r="N686" s="60"/>
      <c r="O686" s="60">
        <v>0</v>
      </c>
      <c r="P686" s="59">
        <v>0</v>
      </c>
      <c r="Q686" s="60"/>
      <c r="R686" s="71">
        <v>1</v>
      </c>
      <c r="S686" s="59"/>
      <c r="T686" s="60"/>
      <c r="U686" s="60"/>
      <c r="V686" s="60"/>
      <c r="W686" s="60"/>
      <c r="X686" s="60"/>
      <c r="Y686" s="59"/>
      <c r="Z686" s="60"/>
      <c r="AA686" s="60"/>
      <c r="AB686" s="60"/>
      <c r="AC686" s="60"/>
      <c r="AD686" s="63" t="s">
        <v>25</v>
      </c>
    </row>
    <row r="687" spans="1:30" ht="17.25" thickBot="1">
      <c r="A687" s="72">
        <v>578</v>
      </c>
      <c r="B687" s="57" t="s">
        <v>3361</v>
      </c>
      <c r="C687" s="58" t="s">
        <v>1811</v>
      </c>
      <c r="D687" s="69" t="s">
        <v>102</v>
      </c>
      <c r="E687" s="58" t="s">
        <v>63</v>
      </c>
      <c r="F687" s="69" t="s">
        <v>4897</v>
      </c>
      <c r="G687" s="69">
        <v>2004</v>
      </c>
      <c r="H687" s="59">
        <v>0</v>
      </c>
      <c r="I687" s="60"/>
      <c r="J687" s="60"/>
      <c r="K687" s="60"/>
      <c r="L687" s="60"/>
      <c r="M687" s="59">
        <v>0</v>
      </c>
      <c r="N687" s="60"/>
      <c r="O687" s="60">
        <v>0</v>
      </c>
      <c r="P687" s="59">
        <v>0</v>
      </c>
      <c r="Q687" s="60"/>
      <c r="R687" s="71">
        <v>1</v>
      </c>
      <c r="S687" s="59"/>
      <c r="T687" s="60"/>
      <c r="U687" s="60"/>
      <c r="V687" s="60"/>
      <c r="W687" s="60"/>
      <c r="X687" s="60"/>
      <c r="Y687" s="59"/>
      <c r="Z687" s="60"/>
      <c r="AA687" s="60"/>
      <c r="AB687" s="60"/>
      <c r="AC687" s="60"/>
      <c r="AD687" s="63" t="s">
        <v>25</v>
      </c>
    </row>
    <row r="688" spans="1:30" ht="17.25" thickBot="1">
      <c r="A688" s="72">
        <v>583</v>
      </c>
      <c r="B688" s="57" t="s">
        <v>3650</v>
      </c>
      <c r="C688" s="58" t="s">
        <v>1811</v>
      </c>
      <c r="D688" s="69" t="s">
        <v>104</v>
      </c>
      <c r="E688" s="58" t="s">
        <v>73</v>
      </c>
      <c r="F688" s="69" t="s">
        <v>4898</v>
      </c>
      <c r="G688" s="69">
        <v>2003</v>
      </c>
      <c r="H688" s="59">
        <v>0</v>
      </c>
      <c r="I688" s="60"/>
      <c r="J688" s="60"/>
      <c r="K688" s="60"/>
      <c r="L688" s="60"/>
      <c r="M688" s="59">
        <v>0</v>
      </c>
      <c r="N688" s="60"/>
      <c r="O688" s="60">
        <v>0</v>
      </c>
      <c r="P688" s="59">
        <v>0</v>
      </c>
      <c r="Q688" s="60"/>
      <c r="R688" s="71">
        <v>1</v>
      </c>
      <c r="S688" s="59"/>
      <c r="T688" s="60"/>
      <c r="U688" s="60"/>
      <c r="V688" s="60"/>
      <c r="W688" s="60"/>
      <c r="X688" s="60"/>
      <c r="Y688" s="59"/>
      <c r="Z688" s="60"/>
      <c r="AA688" s="60"/>
      <c r="AB688" s="60"/>
      <c r="AC688" s="60"/>
      <c r="AD688" s="63" t="s">
        <v>25</v>
      </c>
    </row>
    <row r="689" spans="1:30" ht="17.25" thickBot="1">
      <c r="A689" s="72">
        <v>584</v>
      </c>
      <c r="B689" s="57" t="s">
        <v>4077</v>
      </c>
      <c r="C689" s="58" t="s">
        <v>1811</v>
      </c>
      <c r="D689" s="69" t="s">
        <v>104</v>
      </c>
      <c r="E689" s="58" t="s">
        <v>81</v>
      </c>
      <c r="F689" s="69" t="s">
        <v>4899</v>
      </c>
      <c r="G689" s="69">
        <v>2006</v>
      </c>
      <c r="H689" s="59">
        <v>0</v>
      </c>
      <c r="I689" s="60"/>
      <c r="J689" s="60"/>
      <c r="K689" s="60"/>
      <c r="L689" s="60"/>
      <c r="M689" s="59">
        <v>0</v>
      </c>
      <c r="N689" s="60"/>
      <c r="O689" s="60">
        <v>0</v>
      </c>
      <c r="P689" s="59">
        <v>0</v>
      </c>
      <c r="Q689" s="60"/>
      <c r="R689" s="71">
        <v>1</v>
      </c>
      <c r="S689" s="59"/>
      <c r="T689" s="60"/>
      <c r="U689" s="60"/>
      <c r="V689" s="60"/>
      <c r="W689" s="60"/>
      <c r="X689" s="60"/>
      <c r="Y689" s="59"/>
      <c r="Z689" s="60"/>
      <c r="AA689" s="60"/>
      <c r="AB689" s="60"/>
      <c r="AC689" s="60"/>
      <c r="AD689" s="63" t="s">
        <v>25</v>
      </c>
    </row>
    <row r="690" spans="1:30" ht="17.25" thickBot="1">
      <c r="A690" s="72">
        <v>589</v>
      </c>
      <c r="B690" s="57" t="s">
        <v>3409</v>
      </c>
      <c r="C690" s="58" t="s">
        <v>1819</v>
      </c>
      <c r="D690" s="69" t="s">
        <v>1818</v>
      </c>
      <c r="E690" s="58" t="s">
        <v>71</v>
      </c>
      <c r="F690" s="69" t="s">
        <v>4900</v>
      </c>
      <c r="G690" s="69">
        <v>2003</v>
      </c>
      <c r="H690" s="59">
        <v>0</v>
      </c>
      <c r="I690" s="60"/>
      <c r="J690" s="60"/>
      <c r="K690" s="60"/>
      <c r="L690" s="60"/>
      <c r="M690" s="59">
        <v>0</v>
      </c>
      <c r="N690" s="60"/>
      <c r="O690" s="60">
        <v>0</v>
      </c>
      <c r="P690" s="59">
        <v>0</v>
      </c>
      <c r="Q690" s="60"/>
      <c r="R690" s="71">
        <v>3</v>
      </c>
      <c r="S690" s="59"/>
      <c r="T690" s="60"/>
      <c r="U690" s="60"/>
      <c r="V690" s="60"/>
      <c r="W690" s="60"/>
      <c r="X690" s="60"/>
      <c r="Y690" s="59"/>
      <c r="Z690" s="60"/>
      <c r="AA690" s="60"/>
      <c r="AB690" s="60"/>
      <c r="AC690" s="60"/>
      <c r="AD690" s="63" t="s">
        <v>25</v>
      </c>
    </row>
    <row r="691" spans="1:30" ht="17.25" thickBot="1">
      <c r="A691" s="72">
        <v>590</v>
      </c>
      <c r="B691" s="57" t="s">
        <v>2695</v>
      </c>
      <c r="C691" s="58" t="s">
        <v>1821</v>
      </c>
      <c r="D691" s="69" t="s">
        <v>103</v>
      </c>
      <c r="E691" s="58" t="s">
        <v>81</v>
      </c>
      <c r="F691" s="69" t="s">
        <v>4707</v>
      </c>
      <c r="G691" s="69">
        <v>2004</v>
      </c>
      <c r="H691" s="59">
        <v>0</v>
      </c>
      <c r="I691" s="60"/>
      <c r="J691" s="60"/>
      <c r="K691" s="60"/>
      <c r="L691" s="60"/>
      <c r="M691" s="59">
        <v>0</v>
      </c>
      <c r="N691" s="60"/>
      <c r="O691" s="60">
        <v>0</v>
      </c>
      <c r="P691" s="59">
        <v>0</v>
      </c>
      <c r="Q691" s="60"/>
      <c r="R691" s="71">
        <v>1</v>
      </c>
      <c r="S691" s="59"/>
      <c r="T691" s="60"/>
      <c r="U691" s="60"/>
      <c r="V691" s="60"/>
      <c r="W691" s="60"/>
      <c r="X691" s="60"/>
      <c r="Y691" s="59"/>
      <c r="Z691" s="60"/>
      <c r="AA691" s="60"/>
      <c r="AB691" s="60"/>
      <c r="AC691" s="60"/>
      <c r="AD691" s="63" t="s">
        <v>25</v>
      </c>
    </row>
    <row r="692" spans="1:30" ht="17.25" thickBot="1">
      <c r="A692" s="72">
        <v>593</v>
      </c>
      <c r="B692" s="57" t="s">
        <v>4149</v>
      </c>
      <c r="C692" s="79"/>
      <c r="D692" s="69" t="s">
        <v>104</v>
      </c>
      <c r="E692" s="58" t="s">
        <v>2343</v>
      </c>
      <c r="F692" s="80"/>
      <c r="G692" s="80"/>
      <c r="H692" s="59">
        <v>0</v>
      </c>
      <c r="I692" s="60"/>
      <c r="J692" s="60"/>
      <c r="K692" s="60"/>
      <c r="L692" s="60"/>
      <c r="M692" s="59">
        <v>0</v>
      </c>
      <c r="N692" s="60"/>
      <c r="O692" s="60">
        <v>0</v>
      </c>
      <c r="P692" s="59">
        <v>0</v>
      </c>
      <c r="Q692" s="60"/>
      <c r="R692" s="71">
        <v>1</v>
      </c>
      <c r="S692" s="59"/>
      <c r="T692" s="60"/>
      <c r="U692" s="60"/>
      <c r="V692" s="60"/>
      <c r="W692" s="60"/>
      <c r="X692" s="60"/>
      <c r="Y692" s="59"/>
      <c r="Z692" s="60"/>
      <c r="AA692" s="60"/>
      <c r="AB692" s="60"/>
      <c r="AC692" s="60"/>
      <c r="AD692" s="63" t="s">
        <v>25</v>
      </c>
    </row>
    <row r="693" spans="1:30" ht="17.25" thickBot="1">
      <c r="A693" s="72">
        <v>594</v>
      </c>
      <c r="B693" s="57" t="s">
        <v>3263</v>
      </c>
      <c r="C693" s="58" t="s">
        <v>1811</v>
      </c>
      <c r="D693" s="69" t="s">
        <v>103</v>
      </c>
      <c r="E693" s="58" t="s">
        <v>79</v>
      </c>
      <c r="F693" s="69" t="s">
        <v>4901</v>
      </c>
      <c r="G693" s="69">
        <v>2005</v>
      </c>
      <c r="H693" s="59">
        <v>0</v>
      </c>
      <c r="I693" s="60"/>
      <c r="J693" s="60"/>
      <c r="K693" s="60"/>
      <c r="L693" s="60"/>
      <c r="M693" s="59">
        <v>0</v>
      </c>
      <c r="N693" s="60"/>
      <c r="O693" s="60">
        <v>0</v>
      </c>
      <c r="P693" s="59">
        <v>0</v>
      </c>
      <c r="Q693" s="60"/>
      <c r="R693" s="71">
        <v>2</v>
      </c>
      <c r="S693" s="59"/>
      <c r="T693" s="60"/>
      <c r="U693" s="60"/>
      <c r="V693" s="60"/>
      <c r="W693" s="60"/>
      <c r="X693" s="60"/>
      <c r="Y693" s="59"/>
      <c r="Z693" s="60"/>
      <c r="AA693" s="60"/>
      <c r="AB693" s="60"/>
      <c r="AC693" s="60"/>
      <c r="AD693" s="63" t="s">
        <v>25</v>
      </c>
    </row>
    <row r="694" spans="1:30" ht="17.25" thickBot="1">
      <c r="A694" s="72">
        <v>595</v>
      </c>
      <c r="B694" s="57" t="s">
        <v>3736</v>
      </c>
      <c r="C694" s="58" t="s">
        <v>1811</v>
      </c>
      <c r="D694" s="69" t="s">
        <v>104</v>
      </c>
      <c r="E694" s="58" t="s">
        <v>91</v>
      </c>
      <c r="F694" s="69" t="s">
        <v>4902</v>
      </c>
      <c r="G694" s="69">
        <v>2005</v>
      </c>
      <c r="H694" s="59">
        <v>0</v>
      </c>
      <c r="I694" s="60"/>
      <c r="J694" s="60"/>
      <c r="K694" s="60"/>
      <c r="L694" s="60"/>
      <c r="M694" s="59">
        <v>0</v>
      </c>
      <c r="N694" s="60"/>
      <c r="O694" s="60">
        <v>0</v>
      </c>
      <c r="P694" s="59">
        <v>0</v>
      </c>
      <c r="Q694" s="60"/>
      <c r="R694" s="71">
        <v>5</v>
      </c>
      <c r="S694" s="59"/>
      <c r="T694" s="60"/>
      <c r="U694" s="60"/>
      <c r="V694" s="60"/>
      <c r="W694" s="60"/>
      <c r="X694" s="60"/>
      <c r="Y694" s="59"/>
      <c r="Z694" s="60"/>
      <c r="AA694" s="60"/>
      <c r="AB694" s="60"/>
      <c r="AC694" s="60"/>
      <c r="AD694" s="63" t="s">
        <v>25</v>
      </c>
    </row>
    <row r="695" spans="1:30" ht="17.25" thickBot="1">
      <c r="A695" s="72">
        <v>601</v>
      </c>
      <c r="B695" s="57" t="s">
        <v>3856</v>
      </c>
      <c r="C695" s="58" t="s">
        <v>1816</v>
      </c>
      <c r="D695" s="69" t="s">
        <v>103</v>
      </c>
      <c r="E695" s="58" t="s">
        <v>75</v>
      </c>
      <c r="F695" s="69" t="s">
        <v>4140</v>
      </c>
      <c r="G695" s="69">
        <v>2003</v>
      </c>
      <c r="H695" s="59">
        <v>0</v>
      </c>
      <c r="I695" s="60"/>
      <c r="J695" s="60"/>
      <c r="K695" s="60"/>
      <c r="L695" s="60"/>
      <c r="M695" s="59">
        <v>0</v>
      </c>
      <c r="N695" s="60"/>
      <c r="O695" s="60">
        <v>0</v>
      </c>
      <c r="P695" s="59">
        <v>0</v>
      </c>
      <c r="Q695" s="60"/>
      <c r="R695" s="71">
        <v>2</v>
      </c>
      <c r="S695" s="59"/>
      <c r="T695" s="60"/>
      <c r="U695" s="60"/>
      <c r="V695" s="60"/>
      <c r="W695" s="60"/>
      <c r="X695" s="60"/>
      <c r="Y695" s="59"/>
      <c r="Z695" s="60"/>
      <c r="AA695" s="60"/>
      <c r="AB695" s="60"/>
      <c r="AC695" s="60"/>
      <c r="AD695" s="63" t="s">
        <v>25</v>
      </c>
    </row>
    <row r="696" spans="1:30" ht="17.25" thickBot="1">
      <c r="A696" s="72">
        <v>606</v>
      </c>
      <c r="B696" s="57" t="s">
        <v>2696</v>
      </c>
      <c r="C696" s="58" t="s">
        <v>1811</v>
      </c>
      <c r="D696" s="69" t="s">
        <v>104</v>
      </c>
      <c r="E696" s="58" t="s">
        <v>2343</v>
      </c>
      <c r="F696" s="69" t="s">
        <v>4903</v>
      </c>
      <c r="G696" s="69">
        <v>2002</v>
      </c>
      <c r="H696" s="59">
        <v>0</v>
      </c>
      <c r="I696" s="60"/>
      <c r="J696" s="60"/>
      <c r="K696" s="60"/>
      <c r="L696" s="60"/>
      <c r="M696" s="59">
        <v>0</v>
      </c>
      <c r="N696" s="60"/>
      <c r="O696" s="60">
        <v>0</v>
      </c>
      <c r="P696" s="59">
        <v>0</v>
      </c>
      <c r="Q696" s="60"/>
      <c r="R696" s="71">
        <v>12</v>
      </c>
      <c r="S696" s="59"/>
      <c r="T696" s="60"/>
      <c r="U696" s="60"/>
      <c r="V696" s="60"/>
      <c r="W696" s="60"/>
      <c r="X696" s="60"/>
      <c r="Y696" s="59"/>
      <c r="Z696" s="60"/>
      <c r="AA696" s="60"/>
      <c r="AB696" s="60"/>
      <c r="AC696" s="60"/>
      <c r="AD696" s="63" t="s">
        <v>25</v>
      </c>
    </row>
    <row r="697" spans="1:30" ht="17.25" thickBot="1">
      <c r="A697" s="72">
        <v>608</v>
      </c>
      <c r="B697" s="57" t="s">
        <v>2697</v>
      </c>
      <c r="C697" s="58" t="s">
        <v>1811</v>
      </c>
      <c r="D697" s="69" t="s">
        <v>111</v>
      </c>
      <c r="E697" s="58" t="s">
        <v>2599</v>
      </c>
      <c r="F697" s="69" t="s">
        <v>4904</v>
      </c>
      <c r="G697" s="69">
        <v>1991</v>
      </c>
      <c r="H697" s="59">
        <v>0</v>
      </c>
      <c r="I697" s="60"/>
      <c r="J697" s="60"/>
      <c r="K697" s="60"/>
      <c r="L697" s="60"/>
      <c r="M697" s="59">
        <v>0</v>
      </c>
      <c r="N697" s="60"/>
      <c r="O697" s="60">
        <v>0</v>
      </c>
      <c r="P697" s="59">
        <v>0</v>
      </c>
      <c r="Q697" s="60"/>
      <c r="R697" s="71">
        <v>5</v>
      </c>
      <c r="S697" s="59"/>
      <c r="T697" s="60"/>
      <c r="U697" s="60"/>
      <c r="V697" s="60"/>
      <c r="W697" s="60"/>
      <c r="X697" s="60"/>
      <c r="Y697" s="59"/>
      <c r="Z697" s="60"/>
      <c r="AA697" s="60"/>
      <c r="AB697" s="60"/>
      <c r="AC697" s="60"/>
      <c r="AD697" s="63" t="s">
        <v>25</v>
      </c>
    </row>
    <row r="698" spans="1:30" ht="17.25" thickBot="1">
      <c r="A698" s="72">
        <v>621</v>
      </c>
      <c r="B698" s="57" t="s">
        <v>329</v>
      </c>
      <c r="C698" s="58" t="s">
        <v>1811</v>
      </c>
      <c r="D698" s="69" t="s">
        <v>1818</v>
      </c>
      <c r="E698" s="58" t="s">
        <v>75</v>
      </c>
      <c r="F698" s="69" t="s">
        <v>4905</v>
      </c>
      <c r="G698" s="69">
        <v>2002</v>
      </c>
      <c r="H698" s="59">
        <v>0</v>
      </c>
      <c r="I698" s="60"/>
      <c r="J698" s="60"/>
      <c r="K698" s="60"/>
      <c r="L698" s="60"/>
      <c r="M698" s="59">
        <v>0</v>
      </c>
      <c r="N698" s="60"/>
      <c r="O698" s="60">
        <v>0</v>
      </c>
      <c r="P698" s="59">
        <v>0</v>
      </c>
      <c r="Q698" s="60"/>
      <c r="R698" s="71">
        <v>1</v>
      </c>
      <c r="S698" s="59"/>
      <c r="T698" s="60"/>
      <c r="U698" s="60"/>
      <c r="V698" s="60"/>
      <c r="W698" s="60"/>
      <c r="X698" s="60"/>
      <c r="Y698" s="59"/>
      <c r="Z698" s="60"/>
      <c r="AA698" s="60"/>
      <c r="AB698" s="60"/>
      <c r="AC698" s="60"/>
      <c r="AD698" s="63" t="s">
        <v>25</v>
      </c>
    </row>
    <row r="699" spans="1:30" ht="17.25" thickBot="1">
      <c r="A699" s="72">
        <v>626</v>
      </c>
      <c r="B699" s="57" t="s">
        <v>3148</v>
      </c>
      <c r="C699" s="58" t="s">
        <v>1811</v>
      </c>
      <c r="D699" s="69" t="s">
        <v>102</v>
      </c>
      <c r="E699" s="58" t="s">
        <v>81</v>
      </c>
      <c r="F699" s="69" t="s">
        <v>4906</v>
      </c>
      <c r="G699" s="69">
        <v>2005</v>
      </c>
      <c r="H699" s="59">
        <v>0</v>
      </c>
      <c r="I699" s="60"/>
      <c r="J699" s="60"/>
      <c r="K699" s="60"/>
      <c r="L699" s="60"/>
      <c r="M699" s="59">
        <v>0</v>
      </c>
      <c r="N699" s="60"/>
      <c r="O699" s="60">
        <v>0</v>
      </c>
      <c r="P699" s="59">
        <v>0</v>
      </c>
      <c r="Q699" s="60"/>
      <c r="R699" s="71">
        <v>1</v>
      </c>
      <c r="S699" s="59"/>
      <c r="T699" s="60"/>
      <c r="U699" s="60"/>
      <c r="V699" s="60"/>
      <c r="W699" s="60"/>
      <c r="X699" s="60"/>
      <c r="Y699" s="59"/>
      <c r="Z699" s="60"/>
      <c r="AA699" s="60"/>
      <c r="AB699" s="60"/>
      <c r="AC699" s="60"/>
      <c r="AD699" s="63" t="s">
        <v>25</v>
      </c>
    </row>
    <row r="700" spans="1:30" ht="17.25" thickBot="1">
      <c r="A700" s="72">
        <v>627</v>
      </c>
      <c r="B700" s="57" t="s">
        <v>3510</v>
      </c>
      <c r="C700" s="58" t="s">
        <v>1819</v>
      </c>
      <c r="D700" s="69" t="s">
        <v>104</v>
      </c>
      <c r="E700" s="58" t="s">
        <v>65</v>
      </c>
      <c r="F700" s="69" t="s">
        <v>4835</v>
      </c>
      <c r="G700" s="69">
        <v>2005</v>
      </c>
      <c r="H700" s="59">
        <v>0</v>
      </c>
      <c r="I700" s="60"/>
      <c r="J700" s="60"/>
      <c r="K700" s="60"/>
      <c r="L700" s="60"/>
      <c r="M700" s="59">
        <v>0</v>
      </c>
      <c r="N700" s="60"/>
      <c r="O700" s="60">
        <v>0</v>
      </c>
      <c r="P700" s="59">
        <v>0</v>
      </c>
      <c r="Q700" s="60"/>
      <c r="R700" s="71">
        <v>4</v>
      </c>
      <c r="S700" s="59"/>
      <c r="T700" s="60"/>
      <c r="U700" s="60"/>
      <c r="V700" s="60"/>
      <c r="W700" s="60"/>
      <c r="X700" s="60"/>
      <c r="Y700" s="59"/>
      <c r="Z700" s="60"/>
      <c r="AA700" s="60"/>
      <c r="AB700" s="60"/>
      <c r="AC700" s="60"/>
      <c r="AD700" s="63" t="s">
        <v>25</v>
      </c>
    </row>
    <row r="701" spans="1:30" ht="17.25" thickBot="1">
      <c r="A701" s="72">
        <v>628</v>
      </c>
      <c r="B701" s="57" t="s">
        <v>4078</v>
      </c>
      <c r="C701" s="58" t="s">
        <v>1837</v>
      </c>
      <c r="D701" s="69" t="s">
        <v>104</v>
      </c>
      <c r="E701" s="58" t="s">
        <v>63</v>
      </c>
      <c r="F701" s="69" t="s">
        <v>4907</v>
      </c>
      <c r="G701" s="69">
        <v>2003</v>
      </c>
      <c r="H701" s="59">
        <v>0</v>
      </c>
      <c r="I701" s="60"/>
      <c r="J701" s="60"/>
      <c r="K701" s="60"/>
      <c r="L701" s="60"/>
      <c r="M701" s="59">
        <v>0</v>
      </c>
      <c r="N701" s="60"/>
      <c r="O701" s="60">
        <v>0</v>
      </c>
      <c r="P701" s="59">
        <v>0</v>
      </c>
      <c r="Q701" s="60"/>
      <c r="R701" s="71">
        <v>1</v>
      </c>
      <c r="S701" s="59"/>
      <c r="T701" s="60"/>
      <c r="U701" s="60"/>
      <c r="V701" s="60"/>
      <c r="W701" s="60"/>
      <c r="X701" s="60"/>
      <c r="Y701" s="59"/>
      <c r="Z701" s="60"/>
      <c r="AA701" s="60"/>
      <c r="AB701" s="60"/>
      <c r="AC701" s="60"/>
      <c r="AD701" s="63" t="s">
        <v>25</v>
      </c>
    </row>
    <row r="702" spans="1:30" ht="17.25" thickBot="1">
      <c r="A702" s="72">
        <v>630</v>
      </c>
      <c r="B702" s="57" t="s">
        <v>3281</v>
      </c>
      <c r="C702" s="58" t="s">
        <v>1845</v>
      </c>
      <c r="D702" s="69" t="s">
        <v>104</v>
      </c>
      <c r="E702" s="58" t="s">
        <v>75</v>
      </c>
      <c r="F702" s="69" t="s">
        <v>4348</v>
      </c>
      <c r="G702" s="69">
        <v>2004</v>
      </c>
      <c r="H702" s="59">
        <v>0</v>
      </c>
      <c r="I702" s="60"/>
      <c r="J702" s="60"/>
      <c r="K702" s="60"/>
      <c r="L702" s="60"/>
      <c r="M702" s="59">
        <v>0</v>
      </c>
      <c r="N702" s="60"/>
      <c r="O702" s="60">
        <v>0</v>
      </c>
      <c r="P702" s="59">
        <v>0</v>
      </c>
      <c r="Q702" s="60"/>
      <c r="R702" s="71">
        <v>1</v>
      </c>
      <c r="S702" s="59"/>
      <c r="T702" s="60"/>
      <c r="U702" s="60"/>
      <c r="V702" s="60"/>
      <c r="W702" s="60"/>
      <c r="X702" s="60"/>
      <c r="Y702" s="59"/>
      <c r="Z702" s="60"/>
      <c r="AA702" s="60"/>
      <c r="AB702" s="60"/>
      <c r="AC702" s="60"/>
      <c r="AD702" s="63" t="s">
        <v>25</v>
      </c>
    </row>
    <row r="703" spans="1:30" ht="17.25" thickBot="1">
      <c r="A703" s="72">
        <v>633</v>
      </c>
      <c r="B703" s="57" t="s">
        <v>4248</v>
      </c>
      <c r="C703" s="58" t="s">
        <v>1811</v>
      </c>
      <c r="D703" s="69" t="s">
        <v>102</v>
      </c>
      <c r="E703" s="58" t="s">
        <v>81</v>
      </c>
      <c r="F703" s="69" t="s">
        <v>4908</v>
      </c>
      <c r="G703" s="69">
        <v>2004</v>
      </c>
      <c r="H703" s="59">
        <v>0</v>
      </c>
      <c r="I703" s="60"/>
      <c r="J703" s="60"/>
      <c r="K703" s="60"/>
      <c r="L703" s="60"/>
      <c r="M703" s="59">
        <v>0</v>
      </c>
      <c r="N703" s="60"/>
      <c r="O703" s="60">
        <v>0</v>
      </c>
      <c r="P703" s="59">
        <v>0</v>
      </c>
      <c r="Q703" s="60"/>
      <c r="R703" s="71">
        <v>1</v>
      </c>
      <c r="S703" s="59"/>
      <c r="T703" s="60"/>
      <c r="U703" s="60"/>
      <c r="V703" s="60"/>
      <c r="W703" s="60"/>
      <c r="X703" s="60"/>
      <c r="Y703" s="59"/>
      <c r="Z703" s="60"/>
      <c r="AA703" s="60"/>
      <c r="AB703" s="60"/>
      <c r="AC703" s="60"/>
      <c r="AD703" s="63" t="s">
        <v>25</v>
      </c>
    </row>
    <row r="704" spans="1:30" ht="17.25" thickBot="1">
      <c r="A704" s="72">
        <v>652</v>
      </c>
      <c r="B704" s="57" t="s">
        <v>3282</v>
      </c>
      <c r="C704" s="58" t="s">
        <v>1831</v>
      </c>
      <c r="D704" s="69" t="s">
        <v>111</v>
      </c>
      <c r="E704" s="58" t="s">
        <v>95</v>
      </c>
      <c r="F704" s="69" t="s">
        <v>4909</v>
      </c>
      <c r="G704" s="69">
        <v>1999</v>
      </c>
      <c r="H704" s="59">
        <v>0</v>
      </c>
      <c r="I704" s="60"/>
      <c r="J704" s="60"/>
      <c r="K704" s="60"/>
      <c r="L704" s="60"/>
      <c r="M704" s="59">
        <v>0</v>
      </c>
      <c r="N704" s="60"/>
      <c r="O704" s="60">
        <v>0</v>
      </c>
      <c r="P704" s="59">
        <v>0</v>
      </c>
      <c r="Q704" s="60"/>
      <c r="R704" s="71">
        <v>19</v>
      </c>
      <c r="S704" s="59"/>
      <c r="T704" s="60"/>
      <c r="U704" s="60"/>
      <c r="V704" s="60"/>
      <c r="W704" s="60"/>
      <c r="X704" s="60"/>
      <c r="Y704" s="59"/>
      <c r="Z704" s="60"/>
      <c r="AA704" s="60"/>
      <c r="AB704" s="60"/>
      <c r="AC704" s="60"/>
      <c r="AD704" s="63" t="s">
        <v>25</v>
      </c>
    </row>
    <row r="705" spans="1:30" ht="17.25" thickBot="1">
      <c r="A705" s="72">
        <v>661</v>
      </c>
      <c r="B705" s="57" t="s">
        <v>2789</v>
      </c>
      <c r="C705" s="58" t="s">
        <v>1853</v>
      </c>
      <c r="D705" s="69" t="s">
        <v>1818</v>
      </c>
      <c r="E705" s="58" t="s">
        <v>87</v>
      </c>
      <c r="F705" s="69" t="s">
        <v>4910</v>
      </c>
      <c r="G705" s="69">
        <v>1992</v>
      </c>
      <c r="H705" s="59">
        <v>0</v>
      </c>
      <c r="I705" s="60"/>
      <c r="J705" s="60"/>
      <c r="K705" s="60"/>
      <c r="L705" s="60"/>
      <c r="M705" s="59">
        <v>0</v>
      </c>
      <c r="N705" s="60"/>
      <c r="O705" s="60">
        <v>0</v>
      </c>
      <c r="P705" s="59">
        <v>0</v>
      </c>
      <c r="Q705" s="60"/>
      <c r="R705" s="71">
        <v>2</v>
      </c>
      <c r="S705" s="59"/>
      <c r="T705" s="60"/>
      <c r="U705" s="60"/>
      <c r="V705" s="60"/>
      <c r="W705" s="60"/>
      <c r="X705" s="60"/>
      <c r="Y705" s="59"/>
      <c r="Z705" s="60"/>
      <c r="AA705" s="60"/>
      <c r="AB705" s="60"/>
      <c r="AC705" s="60"/>
      <c r="AD705" s="63" t="s">
        <v>25</v>
      </c>
    </row>
    <row r="706" spans="1:30" ht="17.25" thickBot="1">
      <c r="A706" s="72">
        <v>662</v>
      </c>
      <c r="B706" s="57" t="s">
        <v>4079</v>
      </c>
      <c r="C706" s="58" t="s">
        <v>1831</v>
      </c>
      <c r="D706" s="69" t="s">
        <v>103</v>
      </c>
      <c r="E706" s="58" t="s">
        <v>85</v>
      </c>
      <c r="F706" s="69" t="s">
        <v>4911</v>
      </c>
      <c r="G706" s="69">
        <v>2005</v>
      </c>
      <c r="H706" s="59">
        <v>0</v>
      </c>
      <c r="I706" s="60"/>
      <c r="J706" s="60"/>
      <c r="K706" s="60"/>
      <c r="L706" s="60"/>
      <c r="M706" s="59">
        <v>0</v>
      </c>
      <c r="N706" s="60"/>
      <c r="O706" s="60">
        <v>0</v>
      </c>
      <c r="P706" s="59">
        <v>0</v>
      </c>
      <c r="Q706" s="60"/>
      <c r="R706" s="71">
        <v>2</v>
      </c>
      <c r="S706" s="59"/>
      <c r="T706" s="60"/>
      <c r="U706" s="60"/>
      <c r="V706" s="60"/>
      <c r="W706" s="60"/>
      <c r="X706" s="60"/>
      <c r="Y706" s="59"/>
      <c r="Z706" s="60"/>
      <c r="AA706" s="60"/>
      <c r="AB706" s="60"/>
      <c r="AC706" s="60"/>
      <c r="AD706" s="63" t="s">
        <v>25</v>
      </c>
    </row>
    <row r="707" spans="1:30" ht="17.25" thickBot="1">
      <c r="A707" s="72">
        <v>672</v>
      </c>
      <c r="B707" s="57" t="s">
        <v>3362</v>
      </c>
      <c r="C707" s="58" t="s">
        <v>3363</v>
      </c>
      <c r="D707" s="69" t="s">
        <v>111</v>
      </c>
      <c r="E707" s="58" t="s">
        <v>2342</v>
      </c>
      <c r="F707" s="69" t="s">
        <v>4912</v>
      </c>
      <c r="G707" s="69">
        <v>1993</v>
      </c>
      <c r="H707" s="59">
        <v>0</v>
      </c>
      <c r="I707" s="60"/>
      <c r="J707" s="60"/>
      <c r="K707" s="60"/>
      <c r="L707" s="60"/>
      <c r="M707" s="59">
        <v>0</v>
      </c>
      <c r="N707" s="60"/>
      <c r="O707" s="60">
        <v>0</v>
      </c>
      <c r="P707" s="59">
        <v>0</v>
      </c>
      <c r="Q707" s="60"/>
      <c r="R707" s="71">
        <v>3</v>
      </c>
      <c r="S707" s="59"/>
      <c r="T707" s="60"/>
      <c r="U707" s="60"/>
      <c r="V707" s="60"/>
      <c r="W707" s="60"/>
      <c r="X707" s="60"/>
      <c r="Y707" s="59"/>
      <c r="Z707" s="60"/>
      <c r="AA707" s="60"/>
      <c r="AB707" s="60"/>
      <c r="AC707" s="60"/>
      <c r="AD707" s="63" t="s">
        <v>25</v>
      </c>
    </row>
    <row r="708" spans="1:30" ht="17.25" thickBot="1">
      <c r="A708" s="72">
        <v>674</v>
      </c>
      <c r="B708" s="57" t="s">
        <v>2700</v>
      </c>
      <c r="C708" s="58" t="s">
        <v>1840</v>
      </c>
      <c r="D708" s="69" t="s">
        <v>111</v>
      </c>
      <c r="E708" s="58" t="s">
        <v>96</v>
      </c>
      <c r="F708" s="69" t="s">
        <v>4913</v>
      </c>
      <c r="G708" s="69">
        <v>1999</v>
      </c>
      <c r="H708" s="59">
        <v>0</v>
      </c>
      <c r="I708" s="60"/>
      <c r="J708" s="60"/>
      <c r="K708" s="60"/>
      <c r="L708" s="60"/>
      <c r="M708" s="59">
        <v>0</v>
      </c>
      <c r="N708" s="60"/>
      <c r="O708" s="60">
        <v>0</v>
      </c>
      <c r="P708" s="59">
        <v>0</v>
      </c>
      <c r="Q708" s="60"/>
      <c r="R708" s="71">
        <v>28</v>
      </c>
      <c r="S708" s="59"/>
      <c r="T708" s="60"/>
      <c r="U708" s="60"/>
      <c r="V708" s="60"/>
      <c r="W708" s="60"/>
      <c r="X708" s="60"/>
      <c r="Y708" s="59"/>
      <c r="Z708" s="60"/>
      <c r="AA708" s="60"/>
      <c r="AB708" s="60"/>
      <c r="AC708" s="60"/>
      <c r="AD708" s="63" t="s">
        <v>25</v>
      </c>
    </row>
    <row r="709" spans="1:30" ht="17.25" thickBot="1">
      <c r="A709" s="72">
        <v>675</v>
      </c>
      <c r="B709" s="57" t="s">
        <v>2790</v>
      </c>
      <c r="C709" s="79"/>
      <c r="D709" s="69" t="s">
        <v>111</v>
      </c>
      <c r="E709" s="58" t="s">
        <v>69</v>
      </c>
      <c r="F709" s="69" t="s">
        <v>4244</v>
      </c>
      <c r="G709" s="69">
        <v>2003</v>
      </c>
      <c r="H709" s="59">
        <v>0</v>
      </c>
      <c r="I709" s="60"/>
      <c r="J709" s="60"/>
      <c r="K709" s="60"/>
      <c r="L709" s="60"/>
      <c r="M709" s="59">
        <v>0</v>
      </c>
      <c r="N709" s="60"/>
      <c r="O709" s="60">
        <v>0</v>
      </c>
      <c r="P709" s="59">
        <v>0</v>
      </c>
      <c r="Q709" s="60"/>
      <c r="R709" s="71">
        <v>1</v>
      </c>
      <c r="S709" s="59"/>
      <c r="T709" s="60"/>
      <c r="U709" s="60"/>
      <c r="V709" s="60"/>
      <c r="W709" s="60"/>
      <c r="X709" s="60"/>
      <c r="Y709" s="59"/>
      <c r="Z709" s="60"/>
      <c r="AA709" s="60"/>
      <c r="AB709" s="60"/>
      <c r="AC709" s="60"/>
      <c r="AD709" s="63" t="s">
        <v>25</v>
      </c>
    </row>
    <row r="710" spans="1:30" ht="17.25" thickBot="1">
      <c r="A710" s="72">
        <v>679</v>
      </c>
      <c r="B710" s="57" t="s">
        <v>3364</v>
      </c>
      <c r="C710" s="58" t="s">
        <v>1811</v>
      </c>
      <c r="D710" s="69" t="s">
        <v>104</v>
      </c>
      <c r="E710" s="58" t="s">
        <v>63</v>
      </c>
      <c r="F710" s="69" t="s">
        <v>4914</v>
      </c>
      <c r="G710" s="69">
        <v>2004</v>
      </c>
      <c r="H710" s="59">
        <v>0</v>
      </c>
      <c r="I710" s="60"/>
      <c r="J710" s="60"/>
      <c r="K710" s="60"/>
      <c r="L710" s="60"/>
      <c r="M710" s="59">
        <v>0</v>
      </c>
      <c r="N710" s="60"/>
      <c r="O710" s="60">
        <v>0</v>
      </c>
      <c r="P710" s="59">
        <v>0</v>
      </c>
      <c r="Q710" s="60"/>
      <c r="R710" s="71">
        <v>8</v>
      </c>
      <c r="S710" s="59"/>
      <c r="T710" s="60"/>
      <c r="U710" s="60"/>
      <c r="V710" s="60"/>
      <c r="W710" s="60"/>
      <c r="X710" s="60"/>
      <c r="Y710" s="59"/>
      <c r="Z710" s="60"/>
      <c r="AA710" s="60"/>
      <c r="AB710" s="60"/>
      <c r="AC710" s="60"/>
      <c r="AD710" s="63" t="s">
        <v>25</v>
      </c>
    </row>
    <row r="711" spans="1:30" ht="17.25" thickBot="1">
      <c r="A711" s="72">
        <v>687</v>
      </c>
      <c r="B711" s="57" t="s">
        <v>3857</v>
      </c>
      <c r="C711" s="58" t="s">
        <v>1811</v>
      </c>
      <c r="D711" s="69" t="s">
        <v>104</v>
      </c>
      <c r="E711" s="58" t="s">
        <v>95</v>
      </c>
      <c r="F711" s="69" t="s">
        <v>4915</v>
      </c>
      <c r="G711" s="69">
        <v>2005</v>
      </c>
      <c r="H711" s="59">
        <v>0</v>
      </c>
      <c r="I711" s="60"/>
      <c r="J711" s="60"/>
      <c r="K711" s="60"/>
      <c r="L711" s="60"/>
      <c r="M711" s="59">
        <v>0</v>
      </c>
      <c r="N711" s="60"/>
      <c r="O711" s="60">
        <v>0</v>
      </c>
      <c r="P711" s="59">
        <v>0</v>
      </c>
      <c r="Q711" s="60"/>
      <c r="R711" s="71">
        <v>5</v>
      </c>
      <c r="S711" s="59"/>
      <c r="T711" s="60"/>
      <c r="U711" s="60"/>
      <c r="V711" s="60"/>
      <c r="W711" s="60"/>
      <c r="X711" s="60"/>
      <c r="Y711" s="59"/>
      <c r="Z711" s="60"/>
      <c r="AA711" s="60"/>
      <c r="AB711" s="60"/>
      <c r="AC711" s="60"/>
      <c r="AD711" s="63" t="s">
        <v>25</v>
      </c>
    </row>
    <row r="712" spans="1:30" ht="17.25" thickBot="1">
      <c r="A712" s="72">
        <v>692</v>
      </c>
      <c r="B712" s="57" t="s">
        <v>3421</v>
      </c>
      <c r="C712" s="58" t="s">
        <v>1811</v>
      </c>
      <c r="D712" s="69" t="s">
        <v>103</v>
      </c>
      <c r="E712" s="58" t="s">
        <v>93</v>
      </c>
      <c r="F712" s="69" t="s">
        <v>4850</v>
      </c>
      <c r="G712" s="69">
        <v>2004</v>
      </c>
      <c r="H712" s="59">
        <v>0</v>
      </c>
      <c r="I712" s="60"/>
      <c r="J712" s="60"/>
      <c r="K712" s="60"/>
      <c r="L712" s="60"/>
      <c r="M712" s="59">
        <v>0</v>
      </c>
      <c r="N712" s="60"/>
      <c r="O712" s="60">
        <v>0</v>
      </c>
      <c r="P712" s="59">
        <v>0</v>
      </c>
      <c r="Q712" s="60"/>
      <c r="R712" s="71">
        <v>1</v>
      </c>
      <c r="S712" s="59"/>
      <c r="T712" s="60"/>
      <c r="U712" s="60"/>
      <c r="V712" s="60"/>
      <c r="W712" s="60"/>
      <c r="X712" s="60"/>
      <c r="Y712" s="59"/>
      <c r="Z712" s="60"/>
      <c r="AA712" s="60"/>
      <c r="AB712" s="60"/>
      <c r="AC712" s="60"/>
      <c r="AD712" s="63" t="s">
        <v>25</v>
      </c>
    </row>
    <row r="713" spans="1:30" ht="17.25" thickBot="1">
      <c r="A713" s="72">
        <v>693</v>
      </c>
      <c r="B713" s="57" t="s">
        <v>3422</v>
      </c>
      <c r="C713" s="58" t="s">
        <v>1811</v>
      </c>
      <c r="D713" s="69" t="s">
        <v>111</v>
      </c>
      <c r="E713" s="58" t="s">
        <v>85</v>
      </c>
      <c r="F713" s="69" t="s">
        <v>4916</v>
      </c>
      <c r="G713" s="69">
        <v>2004</v>
      </c>
      <c r="H713" s="59">
        <v>0</v>
      </c>
      <c r="I713" s="60"/>
      <c r="J713" s="60"/>
      <c r="K713" s="60"/>
      <c r="L713" s="60"/>
      <c r="M713" s="59">
        <v>0</v>
      </c>
      <c r="N713" s="60"/>
      <c r="O713" s="60">
        <v>0</v>
      </c>
      <c r="P713" s="59">
        <v>0</v>
      </c>
      <c r="Q713" s="60"/>
      <c r="R713" s="71">
        <v>1</v>
      </c>
      <c r="S713" s="59"/>
      <c r="T713" s="60"/>
      <c r="U713" s="60"/>
      <c r="V713" s="60"/>
      <c r="W713" s="60"/>
      <c r="X713" s="60"/>
      <c r="Y713" s="59"/>
      <c r="Z713" s="60"/>
      <c r="AA713" s="60"/>
      <c r="AB713" s="60"/>
      <c r="AC713" s="60"/>
      <c r="AD713" s="63" t="s">
        <v>25</v>
      </c>
    </row>
    <row r="714" spans="1:30" ht="17.25" thickBot="1">
      <c r="A714" s="72">
        <v>703</v>
      </c>
      <c r="B714" s="57" t="s">
        <v>4007</v>
      </c>
      <c r="C714" s="58" t="s">
        <v>1811</v>
      </c>
      <c r="D714" s="69" t="s">
        <v>103</v>
      </c>
      <c r="E714" s="58" t="s">
        <v>65</v>
      </c>
      <c r="F714" s="69" t="s">
        <v>4917</v>
      </c>
      <c r="G714" s="69">
        <v>2005</v>
      </c>
      <c r="H714" s="59">
        <v>0</v>
      </c>
      <c r="I714" s="60"/>
      <c r="J714" s="60"/>
      <c r="K714" s="60"/>
      <c r="L714" s="60"/>
      <c r="M714" s="59">
        <v>0</v>
      </c>
      <c r="N714" s="60"/>
      <c r="O714" s="60">
        <v>0</v>
      </c>
      <c r="P714" s="59">
        <v>0</v>
      </c>
      <c r="Q714" s="60"/>
      <c r="R714" s="71">
        <v>1</v>
      </c>
      <c r="S714" s="59"/>
      <c r="T714" s="60"/>
      <c r="U714" s="60"/>
      <c r="V714" s="60"/>
      <c r="W714" s="60"/>
      <c r="X714" s="60"/>
      <c r="Y714" s="59"/>
      <c r="Z714" s="60"/>
      <c r="AA714" s="60"/>
      <c r="AB714" s="60"/>
      <c r="AC714" s="60"/>
      <c r="AD714" s="63" t="s">
        <v>25</v>
      </c>
    </row>
    <row r="715" spans="1:30" ht="17.25" thickBot="1">
      <c r="A715" s="72">
        <v>704</v>
      </c>
      <c r="B715" s="57" t="s">
        <v>3737</v>
      </c>
      <c r="C715" s="58" t="s">
        <v>1811</v>
      </c>
      <c r="D715" s="69" t="s">
        <v>111</v>
      </c>
      <c r="E715" s="58" t="s">
        <v>83</v>
      </c>
      <c r="F715" s="69" t="s">
        <v>4918</v>
      </c>
      <c r="G715" s="69">
        <v>2004</v>
      </c>
      <c r="H715" s="59">
        <v>0</v>
      </c>
      <c r="I715" s="60"/>
      <c r="J715" s="60"/>
      <c r="K715" s="60"/>
      <c r="L715" s="60"/>
      <c r="M715" s="59">
        <v>0</v>
      </c>
      <c r="N715" s="60"/>
      <c r="O715" s="60">
        <v>0</v>
      </c>
      <c r="P715" s="59">
        <v>0</v>
      </c>
      <c r="Q715" s="60"/>
      <c r="R715" s="71">
        <v>3</v>
      </c>
      <c r="S715" s="59"/>
      <c r="T715" s="60"/>
      <c r="U715" s="60"/>
      <c r="V715" s="60"/>
      <c r="W715" s="60"/>
      <c r="X715" s="60"/>
      <c r="Y715" s="59"/>
      <c r="Z715" s="60"/>
      <c r="AA715" s="60"/>
      <c r="AB715" s="60"/>
      <c r="AC715" s="60"/>
      <c r="AD715" s="63" t="s">
        <v>25</v>
      </c>
    </row>
    <row r="716" spans="1:30">
      <c r="A716" s="73">
        <v>713</v>
      </c>
      <c r="B716" s="64" t="s">
        <v>2886</v>
      </c>
      <c r="C716" s="65" t="s">
        <v>1833</v>
      </c>
      <c r="D716" s="74" t="s">
        <v>111</v>
      </c>
      <c r="E716" s="65" t="s">
        <v>83</v>
      </c>
      <c r="F716" s="74" t="s">
        <v>4919</v>
      </c>
      <c r="G716" s="74">
        <v>2004</v>
      </c>
      <c r="H716" s="66">
        <v>0</v>
      </c>
      <c r="I716" s="67"/>
      <c r="J716" s="67"/>
      <c r="K716" s="67"/>
      <c r="L716" s="67"/>
      <c r="M716" s="66">
        <v>0</v>
      </c>
      <c r="N716" s="67"/>
      <c r="O716" s="67">
        <v>0</v>
      </c>
      <c r="P716" s="66">
        <v>0</v>
      </c>
      <c r="Q716" s="67"/>
      <c r="R716" s="76">
        <v>1</v>
      </c>
      <c r="S716" s="66"/>
      <c r="T716" s="67"/>
      <c r="U716" s="67"/>
      <c r="V716" s="67"/>
      <c r="W716" s="67"/>
      <c r="X716" s="67"/>
      <c r="Y716" s="66"/>
      <c r="Z716" s="67"/>
      <c r="AA716" s="67"/>
      <c r="AB716" s="67"/>
      <c r="AC716" s="67"/>
      <c r="AD716" s="68" t="s">
        <v>25</v>
      </c>
    </row>
  </sheetData>
  <sortState ref="A3:AD716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241" r:id="rId1" display="https://fbref.com/en/players/774cf58b/Max-Aarons" xr:uid="{4C6E494D-88C7-49EB-8882-B5C29C319D98}"/>
    <hyperlink ref="C241" r:id="rId2" display="https://fbref.com/en/country/ENG/England-Football" xr:uid="{87FE580B-11BE-4E16-A8FB-5CAAB11FB75F}"/>
    <hyperlink ref="E241" r:id="rId3" display="https://fbref.com/en/squads/4ba7cbea/Bournemouth-Stats" xr:uid="{F2D2FA0B-69C1-47F1-AB46-D26CC0F777C8}"/>
    <hyperlink ref="AD241" r:id="rId4" display="https://fbref.com/en/players/774cf58b/matchlogs/2023-2024/summary/Max-Aarons-Match-Logs" xr:uid="{C9F9EB96-9DBA-494C-BB1F-D2B85E5C5CB8}"/>
    <hyperlink ref="B559" r:id="rId5" display="https://fbref.com/en/players/b7e62e1d/Joshua-Acheampong" xr:uid="{21A5E37E-4143-4152-A6A6-99665014D2F3}"/>
    <hyperlink ref="C559" r:id="rId6" display="https://fbref.com/en/country/ENG/England-Football" xr:uid="{E00EE0A8-6DF5-4533-90B7-8383C02D2C22}"/>
    <hyperlink ref="E559" r:id="rId7" display="https://fbref.com/en/squads/cff3d9bb/Chelsea-Stats" xr:uid="{A0AF29FE-7CF8-41E6-9E81-B26CF8FF0251}"/>
    <hyperlink ref="AD559" r:id="rId8" display="https://fbref.com/en/players/b7e62e1d/matchlogs/2023-2024/summary/Joshua-Acheampong-Match-Logs" xr:uid="{0A734AC8-580A-4BC5-BCE5-1482E37A73F4}"/>
    <hyperlink ref="B395" r:id="rId9" display="https://fbref.com/en/players/77816c91/Benie-Adama-Traore" xr:uid="{24153BAC-56AB-4F4C-B98F-ED7B68589D3E}"/>
    <hyperlink ref="C395" r:id="rId10" display="https://fbref.com/en/country/CIV/Cote-dIvoire-Football" xr:uid="{053AF88F-FADE-451B-A2A5-09820919E296}"/>
    <hyperlink ref="E395" r:id="rId11" display="https://fbref.com/en/squads/1df6b87e/Sheffield-United-Stats" xr:uid="{2B9BB812-ED97-4FB0-9852-A214E2B77B99}"/>
    <hyperlink ref="AD395" r:id="rId12" display="https://fbref.com/en/players/77816c91/matchlogs/2023-2024/summary/Benie-Adama-Traore-Match-Logs" xr:uid="{B4560D61-6DAB-44C3-AAD0-2A8B362C6A3D}"/>
    <hyperlink ref="B511" r:id="rId13" display="https://fbref.com/en/players/2b09d998/Tyler-Adams" xr:uid="{669FACA4-5A0C-488E-9D70-DEA7CC05AEE7}"/>
    <hyperlink ref="C511" r:id="rId14" display="https://fbref.com/en/country/USA/United-States-Football" xr:uid="{E7F96BB4-5E1C-41AE-8C2E-B51C7A9E5B92}"/>
    <hyperlink ref="E511" r:id="rId15" display="https://fbref.com/en/squads/4ba7cbea/Bournemouth-Stats" xr:uid="{54EFF6E0-96DD-4FDF-9707-62C460E8D94D}"/>
    <hyperlink ref="AD511" r:id="rId16" display="https://fbref.com/en/players/2b09d998/matchlogs/2023-2024/summary/Tyler-Adams-Match-Logs" xr:uid="{C81EE208-0EE9-45E6-BD64-00377250692E}"/>
    <hyperlink ref="B242" r:id="rId17" display="https://fbref.com/en/players/c81d773d/Tosin-Adarabioyo" xr:uid="{C9DCEA3D-7A42-467F-B878-2BEAD5E313C7}"/>
    <hyperlink ref="C242" r:id="rId18" display="https://fbref.com/en/country/ENG/England-Football" xr:uid="{04B2C093-B3BA-4E1A-92B8-A7F28C891756}"/>
    <hyperlink ref="E242" r:id="rId19" display="https://fbref.com/en/squads/fd962109/Fulham-Stats" xr:uid="{6F6F5E66-249B-40C8-B94B-2CE8EB779CC6}"/>
    <hyperlink ref="AD242" r:id="rId20" display="https://fbref.com/en/players/c81d773d/matchlogs/2023-2024/summary/Tosin-Adarabioyo-Match-Logs" xr:uid="{30F6122C-9219-4B9A-B0E9-25D7B8301CBC}"/>
    <hyperlink ref="B560" r:id="rId21" display="https://fbref.com/en/players/c150b220/Tayo-Adaramola" xr:uid="{FED6862F-A5C3-4552-99CD-C16D08411F74}"/>
    <hyperlink ref="C560" r:id="rId22" display="https://fbref.com/en/country/IRL/Republic-of-Ireland-Football" xr:uid="{0FC43A91-F8F7-4EB6-8F1C-BDB4E14CC705}"/>
    <hyperlink ref="E560" r:id="rId23" display="https://fbref.com/en/squads/47c64c55/Crystal-Palace-Stats" xr:uid="{EC9F9D61-8892-42ED-8B1F-64AC24C107E0}"/>
    <hyperlink ref="AD560" r:id="rId24" display="https://fbref.com/en/players/c150b220/matchlogs/2023-2024/summary/Tayo-Adaramola-Match-Logs" xr:uid="{5C18E5B9-46BB-4A19-88D0-EED5A8D0BFCA}"/>
    <hyperlink ref="B226" r:id="rId25" display="https://fbref.com/en/players/0480ebc7/Elijah-Adebayo" xr:uid="{E05B3C82-70DD-4E3C-9ECC-3EFBED31F8B9}"/>
    <hyperlink ref="C226" r:id="rId26" display="https://fbref.com/en/country/ENG/England-Football" xr:uid="{E8DD55E0-3CF8-45ED-AF7D-D0503CD6C479}"/>
    <hyperlink ref="E226" r:id="rId27" display="https://fbref.com/en/squads/e297cd13/Luton-Town-Stats" xr:uid="{FDCB1783-C84A-43DA-BCF2-EA4F9DDAD8BA}"/>
    <hyperlink ref="AD226" r:id="rId28" display="https://fbref.com/en/players/0480ebc7/matchlogs/2023-2024/summary/Elijah-Adebayo-Match-Logs" xr:uid="{19AE0446-8DEA-4B03-BAC7-C940256D6B41}"/>
    <hyperlink ref="B561" r:id="rId29" display="https://fbref.com/en/players/1b5344ef/Val-Adedokun" xr:uid="{918D896F-C26E-4C64-BBBB-A959DC717066}"/>
    <hyperlink ref="C561" r:id="rId30" display="https://fbref.com/en/country/IRL/Republic-of-Ireland-Football" xr:uid="{08E143C8-2B3B-409E-B9C0-4F46BD69A105}"/>
    <hyperlink ref="E561" r:id="rId31" display="https://fbref.com/en/squads/cd051869/Brentford-Stats" xr:uid="{9DAB7561-B28E-4ABC-9A7F-ED56555B7DF2}"/>
    <hyperlink ref="AD561" r:id="rId32" display="https://fbref.com/en/players/1b5344ef/matchlogs/2023-2024/summary/Val-Adedokun-Match-Logs" xr:uid="{3CC08B38-C171-4484-8227-C55A38721125}"/>
    <hyperlink ref="B169" r:id="rId33" display="https://fbref.com/en/players/4dcec659/Simon-Adingra" xr:uid="{6EC1888E-E2EA-44F2-9156-C14284F41F90}"/>
    <hyperlink ref="C169" r:id="rId34" display="https://fbref.com/en/country/CIV/Cote-dIvoire-Football" xr:uid="{0AA0BC42-DA4D-4E51-BA27-B8DEE061D51F}"/>
    <hyperlink ref="E169" r:id="rId35" display="https://fbref.com/en/squads/d07537b9/Brighton-and-Hove-Albion-Stats" xr:uid="{D434F892-7298-4474-822A-38F2FDF05CB3}"/>
    <hyperlink ref="AD169" r:id="rId36" display="https://fbref.com/en/players/4dcec659/matchlogs/2023-2024/summary/Simon-Adingra-Match-Logs" xr:uid="{DA2A970F-C935-4248-90D0-3A3BAF3A5868}"/>
    <hyperlink ref="B562" r:id="rId37" display="https://fbref.com/en/players/f76e6b4e/Adrian" xr:uid="{8D7C5D1C-3C03-42F9-86F3-E6275A159CE4}"/>
    <hyperlink ref="C562" r:id="rId38" display="https://fbref.com/en/country/ESP/Spain-Football" xr:uid="{46032414-8F47-47F9-8C5F-3ACC6988A055}"/>
    <hyperlink ref="E562" r:id="rId39" display="https://fbref.com/en/squads/822bd0ba/Liverpool-Stats" xr:uid="{ACD9154D-A396-4864-9646-DA2DF2EC2A39}"/>
    <hyperlink ref="AD562" r:id="rId40" display="https://fbref.com/en/players/f76e6b4e/matchlogs/2023-2024/summary/Adrian-Match-Logs" xr:uid="{94FD17CA-438E-477D-832B-35787049191D}"/>
    <hyperlink ref="B124" r:id="rId41" display="https://fbref.com/en/players/288e1e13/Nayef-Aguerd" xr:uid="{05031391-2B46-40F1-B0AF-316FB4B920F8}"/>
    <hyperlink ref="C124" r:id="rId42" display="https://fbref.com/en/country/MAR/Morocco-Football" xr:uid="{E1E0C49F-4493-4528-90B0-F908172104A6}"/>
    <hyperlink ref="E124" r:id="rId43" display="https://fbref.com/en/squads/7c21e445/West-Ham-United-Stats" xr:uid="{A1010840-1C43-42D2-B652-8AB5C4A749D1}"/>
    <hyperlink ref="AD124" r:id="rId44" display="https://fbref.com/en/players/288e1e13/matchlogs/2023-2024/summary/Nayef-Aguerd-Match-Logs" xr:uid="{02D8E4E5-CAF3-497D-B6AD-46A58A20DF07}"/>
    <hyperlink ref="B539" r:id="rId45" display="https://fbref.com/en/players/938fa024/Brandon-Aguilera" xr:uid="{44D05CB7-9253-4856-8B35-4037022F2E37}"/>
    <hyperlink ref="C539" r:id="rId46" display="https://fbref.com/en/country/CRC/Costa-Rica-Football" xr:uid="{27AEA438-1305-41CC-8B2E-541F0DD77189}"/>
    <hyperlink ref="E539" r:id="rId47" display="https://fbref.com/en/squads/e4a775cb/Nottingham-Forest-Stats" xr:uid="{1DBC1C46-B20C-4E1A-82A9-578D26C7EAA3}"/>
    <hyperlink ref="AD539" r:id="rId48" display="https://fbref.com/en/players/938fa024/matchlogs/2023-2024/summary/Brandon-Aguilera-Match-Logs" xr:uid="{18AF82AA-5FA2-4357-BAAE-1088B009509D}"/>
    <hyperlink ref="B424" r:id="rId49" display="https://fbref.com/en/players/a6c58494/Naouirou-Ahamada" xr:uid="{C58896D3-E9F5-4DC5-95DC-5BDB3D42C42B}"/>
    <hyperlink ref="C424" r:id="rId50" display="https://fbref.com/en/country/FRA/France-Football" xr:uid="{83F9C5D6-432C-43C9-9B44-86371F82A994}"/>
    <hyperlink ref="E424" r:id="rId51" display="https://fbref.com/en/squads/47c64c55/Crystal-Palace-Stats" xr:uid="{1DB8EBEF-C408-44F7-B481-3EBBE47FD4DF}"/>
    <hyperlink ref="AD424" r:id="rId52" display="https://fbref.com/en/players/a6c58494/matchlogs/2023-2024/summary/Naouirou-Ahamada-Match-Logs" xr:uid="{8BAC51B1-909F-49C2-893A-18578831CBEC}"/>
    <hyperlink ref="B105" r:id="rId53" display="https://fbref.com/en/players/eab957a3/Anel-Ahmedhodzic" xr:uid="{8EF07BFA-2997-4624-9DDD-0B0192E89AFA}"/>
    <hyperlink ref="C105" r:id="rId54" display="https://fbref.com/en/country/BIH/Bosnia-and-Herzegovina-Football" xr:uid="{7500BBD6-1CA6-464A-8F0B-E0F4E759A30D}"/>
    <hyperlink ref="E105" r:id="rId55" display="https://fbref.com/en/squads/1df6b87e/Sheffield-United-Stats" xr:uid="{174CC93D-3999-49CF-9FE1-832FAF718BA5}"/>
    <hyperlink ref="AD105" r:id="rId56" display="https://fbref.com/en/players/eab957a3/matchlogs/2023-2024/summary/Anel-Ahmedhodzic-Match-Logs" xr:uid="{67C2DF2F-1ABA-484A-B4B2-F97BC180D7D2}"/>
    <hyperlink ref="B267" r:id="rId57" display="https://fbref.com/en/players/246d153b/Ola-Aina" xr:uid="{9D95C12E-1B21-4172-90FA-3AE2C796641D}"/>
    <hyperlink ref="C267" r:id="rId58" display="https://fbref.com/en/country/NGA/Nigeria-Football" xr:uid="{88B07467-CE13-439C-9424-7C89311FF581}"/>
    <hyperlink ref="E267" r:id="rId59" display="https://fbref.com/en/squads/e4a775cb/Nottingham-Forest-Stats" xr:uid="{C8C6AFFB-C57D-4514-8FDF-2769133B5CEF}"/>
    <hyperlink ref="AD267" r:id="rId60" display="https://fbref.com/en/players/246d153b/matchlogs/2023-2024/summary/Ola-Aina-Match-Logs" xr:uid="{185B9586-EF48-4655-A82D-ECEB39F238AF}"/>
    <hyperlink ref="B137" r:id="rId61" display="https://fbref.com/en/players/9b398aea/Rayan-Ait-Nouri" xr:uid="{F06BE199-49DE-44F9-BDE9-E557136977C1}"/>
    <hyperlink ref="C137" r:id="rId62" display="https://fbref.com/en/country/ALG/Algeria-Football" xr:uid="{FA73F8E3-9BBC-4495-94F2-739369326133}"/>
    <hyperlink ref="E137" r:id="rId63" display="https://fbref.com/en/squads/8cec06e1/Wolverhampton-Wanderers-Stats" xr:uid="{B596CD4A-4F0E-4C8D-A7BE-2397834E426C}"/>
    <hyperlink ref="AD137" r:id="rId64" display="https://fbref.com/en/players/9b398aea/matchlogs/2023-2024/summary/Rayan-Ait-Nouri-Match-Logs" xr:uid="{37AE1FCB-3A53-487C-9D4F-EC0656C6E5FC}"/>
    <hyperlink ref="B213" r:id="rId65" display="https://fbref.com/en/players/a8c0acb7/Kristoffer-Ajer" xr:uid="{3DDFD9CB-D911-4D5A-8A25-2165BB848A79}"/>
    <hyperlink ref="C213" r:id="rId66" display="https://fbref.com/en/country/NOR/Norway-Football" xr:uid="{4149FACD-1219-4924-A787-CC7CF793E8E6}"/>
    <hyperlink ref="E213" r:id="rId67" display="https://fbref.com/en/squads/cd051869/Brentford-Stats" xr:uid="{997399D0-106A-4782-AF42-787DDFB4C54D}"/>
    <hyperlink ref="AD213" r:id="rId68" display="https://fbref.com/en/players/a8c0acb7/matchlogs/2023-2024/summary/Kristoffer-Ajer-Match-Logs" xr:uid="{16E2E9B6-32AF-4F5F-871C-57FC44DEADF7}"/>
    <hyperlink ref="B139" r:id="rId69" display="https://fbref.com/en/players/89ac64a6/Manuel-Akanji" xr:uid="{150982D4-6EE1-4994-B73B-903820212D95}"/>
    <hyperlink ref="C139" r:id="rId70" display="https://fbref.com/en/country/SUI/Switzerland-Football" xr:uid="{31CA96F3-C147-441A-85E1-A3AAD64C43A2}"/>
    <hyperlink ref="E139" r:id="rId71" display="https://fbref.com/en/squads/b8fd03ef/Manchester-City-Stats" xr:uid="{072C3307-2C71-4091-A60D-7D8DFF18E451}"/>
    <hyperlink ref="AD139" r:id="rId72" display="https://fbref.com/en/players/89ac64a6/matchlogs/2023-2024/summary/Manuel-Akanji-Match-Logs" xr:uid="{D3F455DF-8D13-4701-85B8-1FD97B2F1BFD}"/>
    <hyperlink ref="B134" r:id="rId73" display="https://fbref.com/en/players/eaeca114/Nathan-Ake" xr:uid="{BAA543A3-B23E-452C-9AAF-2AA50DA1EBFC}"/>
    <hyperlink ref="C134" r:id="rId74" display="https://fbref.com/en/country/NED/Netherlands-Football" xr:uid="{50B474BF-E1A7-4CD3-89E0-A69626042A06}"/>
    <hyperlink ref="E134" r:id="rId75" display="https://fbref.com/en/squads/b8fd03ef/Manchester-City-Stats" xr:uid="{2F0EDC15-5469-4989-A466-EF49F652716F}"/>
    <hyperlink ref="AD134" r:id="rId76" display="https://fbref.com/en/players/eaeca114/matchlogs/2023-2024/summary/Nathan-Ake-Match-Logs" xr:uid="{D0F6DFF0-F2D8-4FD8-9E25-4FE0082A9BCF}"/>
    <hyperlink ref="B536" r:id="rId77" display="https://fbref.com/en/players/77e84962/Thiago-Alcantara" xr:uid="{C66EE8F9-73DF-4873-B847-B355A19E16E5}"/>
    <hyperlink ref="C536" r:id="rId78" display="https://fbref.com/en/country/ESP/Spain-Football" xr:uid="{14CCE94B-3CE3-497E-AFBA-05348E888AD6}"/>
    <hyperlink ref="E536" r:id="rId79" display="https://fbref.com/en/squads/822bd0ba/Liverpool-Stats" xr:uid="{F52897D5-7DBE-45CF-B904-65992E924882}"/>
    <hyperlink ref="AD536" r:id="rId80" display="https://fbref.com/en/players/77e84962/matchlogs/2023-2024/summary/Thiago-Alcantara-Match-Logs" xr:uid="{83DCDCA1-493D-48C6-A6E1-FC325E532CF0}"/>
    <hyperlink ref="B144" r:id="rId81" display="https://fbref.com/en/players/cd1acf9d/Trent-Alexander-Arnold" xr:uid="{2F92C4ED-A12F-4CB4-95BF-443541BA0ED5}"/>
    <hyperlink ref="C144" r:id="rId82" display="https://fbref.com/en/country/ENG/England-Football" xr:uid="{34B10621-8664-49EA-B84F-A012BC87F4C1}"/>
    <hyperlink ref="E144" r:id="rId83" display="https://fbref.com/en/squads/822bd0ba/Liverpool-Stats" xr:uid="{BDF56C42-5463-41E1-98A4-8B71FF1E41F6}"/>
    <hyperlink ref="AD144" r:id="rId84" display="https://fbref.com/en/players/cd1acf9d/matchlogs/2023-2024/summary/Trent-Alexander-Arnold-Match-Logs" xr:uid="{FCF156E5-6CD4-4B88-924C-2F9C14B4512F}"/>
    <hyperlink ref="B95" r:id="rId85" display="https://fbref.com/en/players/7a2e46a8/Alisson" xr:uid="{DCF0D8B5-BB21-468C-9184-1E6BD24F25AB}"/>
    <hyperlink ref="C95" r:id="rId86" display="https://fbref.com/en/country/BRA/Brazil-Football" xr:uid="{4247D094-AD4B-464A-9FF6-9729D2E616F8}"/>
    <hyperlink ref="E95" r:id="rId87" display="https://fbref.com/en/squads/822bd0ba/Liverpool-Stats" xr:uid="{FE664825-7C4F-414F-B5AC-34099C0A6902}"/>
    <hyperlink ref="AD95" r:id="rId88" display="https://fbref.com/en/players/7a2e46a8/matchlogs/2023-2024/summary/Alisson-Match-Logs" xr:uid="{54D11753-3EEC-406A-B026-450090E6C811}"/>
    <hyperlink ref="B106" r:id="rId89" display="https://fbref.com/en/players/862a1c15/Miguel-Almiron" xr:uid="{4EC22201-4E8A-4BA3-BFFC-8842EAAE5CDE}"/>
    <hyperlink ref="C106" r:id="rId90" display="https://fbref.com/en/country/PAR/Paraguay-Football" xr:uid="{AD14B6CB-8B5A-42DF-BA33-600443EDFEBC}"/>
    <hyperlink ref="E106" r:id="rId91" display="https://fbref.com/en/squads/b2b47a98/Newcastle-United-Stats" xr:uid="{4D7FAE17-9F9B-4597-8C61-F866C8A78AA5}"/>
    <hyperlink ref="AD106" r:id="rId92" display="https://fbref.com/en/players/862a1c15/matchlogs/2023-2024/summary/Miguel-Almiron-Match-Logs" xr:uid="{FA0DEDD6-22EC-488C-A51E-A4B06BD5D4DE}"/>
    <hyperlink ref="B97" r:id="rId93" display="https://fbref.com/en/players/8b3ab7ad/Edson-Alvarez" xr:uid="{6909DC01-0531-442C-BB48-A2964F3AAFDD}"/>
    <hyperlink ref="C97" r:id="rId94" display="https://fbref.com/en/country/MEX/Mexico-Football" xr:uid="{6580C144-2E5A-47DB-861F-D4368989C1A4}"/>
    <hyperlink ref="E97" r:id="rId95" display="https://fbref.com/en/squads/7c21e445/West-Ham-United-Stats" xr:uid="{8919A644-1055-49A9-8601-985D2D1AA0BC}"/>
    <hyperlink ref="AD97" r:id="rId96" display="https://fbref.com/en/players/8b3ab7ad/matchlogs/2023-2024/summary/Edson-Alvarez-Match-Logs" xr:uid="{523BAB98-B0F1-49DF-A045-B347E5CAC622}"/>
    <hyperlink ref="B50" r:id="rId97" display="https://fbref.com/en/players/15ab5a2b/Julian-Alvarez" xr:uid="{78292513-0E5F-4BAA-A5DD-D007B3394B3B}"/>
    <hyperlink ref="C50" r:id="rId98" display="https://fbref.com/en/country/ARG/Argentina-Football" xr:uid="{77BFF9EC-A169-4182-965C-14050C025BDE}"/>
    <hyperlink ref="E50" r:id="rId99" display="https://fbref.com/en/squads/b8fd03ef/Manchester-City-Stats" xr:uid="{BF57516E-A060-46F4-B184-35FF3D746380}"/>
    <hyperlink ref="AD50" r:id="rId100" display="https://fbref.com/en/players/15ab5a2b/matchlogs/2023-2024/summary/Julian-Alvarez-Match-Logs" xr:uid="{2AD14F24-4146-4BD1-AC0B-4A858AE88534}"/>
    <hyperlink ref="B563" r:id="rId101" display="https://fbref.com/en/players/ad1f61f3/Steven-Alzate" xr:uid="{B33DF3EE-C78A-488E-A788-862FFDA79BAC}"/>
    <hyperlink ref="C563" r:id="rId102" display="https://fbref.com/en/country/COL/Colombia-Football" xr:uid="{4CEF6401-9EA2-45BB-BD55-92AE8E2EB2C1}"/>
    <hyperlink ref="E563" r:id="rId103" display="https://fbref.com/en/squads/d07537b9/Brighton-and-Hove-Albion-Stats" xr:uid="{70AA84ED-EBFA-4650-A1EB-1E1DDCEEFFFF}"/>
    <hyperlink ref="AD563" r:id="rId104" display="https://fbref.com/en/players/ad1f61f3/matchlogs/2023-2024/summary/Steven-Alzate-Match-Logs" xr:uid="{6A340A75-0290-4417-972C-D261259421F6}"/>
    <hyperlink ref="B126" r:id="rId105" display="https://fbref.com/en/players/2ee5b0c9/Zeki-Amdouni" xr:uid="{41321152-2D81-4456-96F0-33A4EB77745B}"/>
    <hyperlink ref="C126" r:id="rId106" display="https://fbref.com/en/country/SUI/Switzerland-Football" xr:uid="{B00ABB4F-48E9-445A-8A8E-43A8DB7E95F1}"/>
    <hyperlink ref="E126" r:id="rId107" display="https://fbref.com/en/squads/943e8050/Burnley-Stats" xr:uid="{01A1D8A1-E225-40C0-AE81-7E67D87F9044}"/>
    <hyperlink ref="AD126" r:id="rId108" display="https://fbref.com/en/players/2ee5b0c9/matchlogs/2023-2024/summary/Zeki-Amdouni-Match-Logs" xr:uid="{B0E7A2E0-FB4F-457D-A56F-BA611ECB41E4}"/>
    <hyperlink ref="B564" r:id="rId109" display="https://fbref.com/en/players/50fc4c0a/Jordan-Amissah" xr:uid="{4D4CBA49-D9B1-4C0D-A372-6CC2DE8A18DD}"/>
    <hyperlink ref="C564" r:id="rId110" display="https://fbref.com/en/country/GHA/Ghana-Football" xr:uid="{EAE340C7-8131-4F66-BE2C-46F57626292C}"/>
    <hyperlink ref="E564" r:id="rId111" display="https://fbref.com/en/squads/1df6b87e/Sheffield-United-Stats" xr:uid="{7F8DDA7D-5ACD-4F16-A02B-182BD813F5A3}"/>
    <hyperlink ref="AD564" r:id="rId112" display="https://fbref.com/en/players/50fc4c0a/matchlogs/2023-2024/summary/Jordan-Amissah-Match-Logs" xr:uid="{16139289-388F-42AC-8F7B-16A70DDA3448}"/>
    <hyperlink ref="B332" r:id="rId113" display="https://fbref.com/en/players/5a2cb25d/Sofyan-Amrabat" xr:uid="{B65E86FD-1160-4DC0-B6FC-422AAE6DCDBB}"/>
    <hyperlink ref="C332" r:id="rId114" display="https://fbref.com/en/country/MAR/Morocco-Football" xr:uid="{7A8BC28A-2452-475D-9276-A3B96AB216FA}"/>
    <hyperlink ref="E332" r:id="rId115" display="https://fbref.com/en/squads/19538871/Manchester-United-Stats" xr:uid="{9CD239E8-26BE-4D47-8A67-0BB6E9E50985}"/>
    <hyperlink ref="AD332" r:id="rId116" display="https://fbref.com/en/players/5a2cb25d/matchlogs/2023-2024/summary/Sofyan-Amrabat-Match-Logs" xr:uid="{0E2FF2FB-B9C8-41AE-B074-F965613B15CD}"/>
    <hyperlink ref="B565" r:id="rId117" display="https://fbref.com/en/players/21a866b7/Joseph-Anang" xr:uid="{5C01B5C0-F3AD-47A3-9B10-D22A845BE9F3}"/>
    <hyperlink ref="C565" r:id="rId118" display="https://fbref.com/en/country/ENG/England-Football" xr:uid="{27B43243-5697-434C-B988-0AF0C625B6E1}"/>
    <hyperlink ref="E565" r:id="rId119" display="https://fbref.com/en/squads/7c21e445/West-Ham-United-Stats" xr:uid="{F614612C-B0CA-4646-AD4B-ECA96E4348AD}"/>
    <hyperlink ref="AD565" r:id="rId120" display="https://fbref.com/en/players/21a866b7/matchlogs/2023-2024/summary/Joseph-Anang-Match-Logs" xr:uid="{1876B822-B84A-408A-A9C6-8A687D662B8B}"/>
    <hyperlink ref="B11" r:id="rId121" display="https://fbref.com/en/players/e34fc66d/Joachim-Andersen" xr:uid="{8AF7F827-10C1-46CE-B274-30BA844D652C}"/>
    <hyperlink ref="C11" r:id="rId122" display="https://fbref.com/en/country/DEN/Denmark-Football" xr:uid="{B6D9C491-4E89-4DF2-A7BC-B38B52783E98}"/>
    <hyperlink ref="E11" r:id="rId123" display="https://fbref.com/en/squads/47c64c55/Crystal-Palace-Stats" xr:uid="{84F7C862-6AD0-431D-95CE-70BCB96D001F}"/>
    <hyperlink ref="AD11" r:id="rId124" display="https://fbref.com/en/players/e34fc66d/matchlogs/2023-2024/summary/Joachim-Andersen-Match-Logs" xr:uid="{B6886365-93E7-40F8-9D74-9956A567DA12}"/>
    <hyperlink ref="B377" r:id="rId125" display="https://fbref.com/en/players/de31038e/Elliot-Anderson" xr:uid="{72ACB264-1B33-4DB9-AB20-00164F3B7279}"/>
    <hyperlink ref="C377" r:id="rId126" display="https://fbref.com/en/country/SCO/Scotland-Football" xr:uid="{7C22BE0A-ABF3-45AF-B5AD-000C2362D3F1}"/>
    <hyperlink ref="E377" r:id="rId127" display="https://fbref.com/en/squads/b2b47a98/Newcastle-United-Stats" xr:uid="{22BD4EBF-43F9-4DE1-A760-2923B61F2C2B}"/>
    <hyperlink ref="AD377" r:id="rId128" display="https://fbref.com/en/players/de31038e/matchlogs/2023-2024/summary/Elliot-Anderson-Match-Logs" xr:uid="{79B94BB1-DBD7-410C-8B7E-FA9D9F34DCFE}"/>
    <hyperlink ref="B566" r:id="rId129" display="https://fbref.com/en/players/536e58cc/Vincent-Angelini" xr:uid="{D29D5BCD-BB21-430C-91FF-0107A41099CA}"/>
    <hyperlink ref="C566" r:id="rId130" display="https://fbref.com/en/country/SCO/Scotland-Football" xr:uid="{42B64403-8F15-4C12-806D-3AA163398BE7}"/>
    <hyperlink ref="E566" r:id="rId131" display="https://fbref.com/en/squads/cd051869/Brentford-Stats" xr:uid="{C383CC09-8B88-4EF3-ADF5-3DE0095E29D3}"/>
    <hyperlink ref="AD566" r:id="rId132" display="https://fbref.com/en/players/536e58cc/matchlogs/2023-2024/summary/Vincent-Angelini-Match-Logs" xr:uid="{09DDC278-6C0B-4BAF-A765-ACE023A16FD4}"/>
    <hyperlink ref="B452" r:id="rId133" display="https://fbref.com/en/players/e4238fb1/Jaidon-Anthony" xr:uid="{52460AD4-106A-48C7-902A-708A518EB3AF}"/>
    <hyperlink ref="C452" r:id="rId134" display="https://fbref.com/en/country/ENG/England-Football" xr:uid="{03D11852-3D3D-4E20-BFD3-98336FF6AF3B}"/>
    <hyperlink ref="E452" r:id="rId135" display="https://fbref.com/en/squads/4ba7cbea/Bournemouth-Stats" xr:uid="{0C427DE8-0178-4047-B9BC-83A2BEE8817A}"/>
    <hyperlink ref="AD452" r:id="rId136" display="https://fbref.com/en/players/e4238fb1/matchlogs/2023-2024/summary/Jaidon-Anthony-Match-Logs" xr:uid="{0A08AA63-1F7C-4BF4-A8C2-3B2E1E6E1FD7}"/>
    <hyperlink ref="B274" r:id="rId137" display="https://fbref.com/en/players/ac05f970/Michail-Antonio" xr:uid="{BB3CFF35-616E-49A2-B4A5-80E1510D0F93}"/>
    <hyperlink ref="C274" r:id="rId138" display="https://fbref.com/en/country/JAM/Jamaica-Football" xr:uid="{738135E9-D10D-4E04-BA0C-5D24F941656A}"/>
    <hyperlink ref="E274" r:id="rId139" display="https://fbref.com/en/squads/7c21e445/West-Ham-United-Stats" xr:uid="{98F81A2C-B623-4224-B27C-21F09D8C5022}"/>
    <hyperlink ref="AD274" r:id="rId140" display="https://fbref.com/en/players/ac05f970/matchlogs/2023-2024/summary/Michail-Antonio-Match-Logs" xr:uid="{57D40774-6CC5-473B-81A8-52318E5DE837}"/>
    <hyperlink ref="B278" r:id="rId141" display="https://fbref.com/en/players/99127249/Antony" xr:uid="{CF07A5B8-90E1-46DA-BECD-42E86CF274E9}"/>
    <hyperlink ref="C278" r:id="rId142" display="https://fbref.com/en/country/BRA/Brazil-Football" xr:uid="{5B7260C3-D1BD-4CDA-BF26-7117C45F4C90}"/>
    <hyperlink ref="E278" r:id="rId143" display="https://fbref.com/en/squads/19538871/Manchester-United-Stats" xr:uid="{5DD33A74-A582-4F9C-B602-AD3E6F631B6D}"/>
    <hyperlink ref="AD278" r:id="rId144" display="https://fbref.com/en/players/99127249/matchlogs/2023-2024/summary/Antony-Match-Logs" xr:uid="{D6D09B9F-1F43-4C89-ACE4-4BE1398F0C4B}"/>
    <hyperlink ref="B471" r:id="rId145" display="https://fbref.com/en/players/afe1a491/Oliver-Arblaster" xr:uid="{2C4B070E-FEEB-4CA3-A9CA-F3AF2D0D079B}"/>
    <hyperlink ref="C471" r:id="rId146" display="https://fbref.com/en/country/ENG/England-Football" xr:uid="{4BDD76E8-7F9A-4A43-B9E3-AE9C65B1ED40}"/>
    <hyperlink ref="E471" r:id="rId147" display="https://fbref.com/en/squads/1df6b87e/Sheffield-United-Stats" xr:uid="{BBB43E6D-EFB4-42C5-804C-1E41C25B7934}"/>
    <hyperlink ref="AD471" r:id="rId148" display="https://fbref.com/en/players/afe1a491/matchlogs/2023-2024/summary/Oliver-Arblaster-Match-Logs" xr:uid="{756D4362-DF5B-4B70-A726-CC7CF91DD18D}"/>
    <hyperlink ref="B167" r:id="rId149" display="https://fbref.com/en/players/05e8ca6d/Cameron-Archer" xr:uid="{8FBD4B24-2A56-4E45-AB54-41BEA64AD94A}"/>
    <hyperlink ref="C167" r:id="rId150" display="https://fbref.com/en/country/ENG/England-Football" xr:uid="{0F7F6255-AE35-440D-B489-74C74289EDBA}"/>
    <hyperlink ref="E167" r:id="rId151" display="https://fbref.com/en/squads/1df6b87e/Sheffield-United-Stats" xr:uid="{8FB974A1-9BCA-4784-A8E0-29AF4C4736D6}"/>
    <hyperlink ref="AD167" r:id="rId152" display="https://fbref.com/en/players/05e8ca6d/matchlogs/2023-2024/summary/Cameron-Archer-Match-Logs" xr:uid="{9E89C540-0EE6-44BF-8792-CFC6349AA595}"/>
    <hyperlink ref="B537" r:id="rId153" display="https://fbref.com/en/players/05e8ca6d/Cameron-Archer" xr:uid="{CC22BE51-8F03-4CA3-B42A-CA616ADC75EE}"/>
    <hyperlink ref="C537" r:id="rId154" display="https://fbref.com/en/country/ENG/England-Football" xr:uid="{410F1056-80C8-4B0F-9D91-71978A7412F6}"/>
    <hyperlink ref="E537" r:id="rId155" display="https://fbref.com/en/squads/8602292d/Aston-Villa-Stats" xr:uid="{CBF5C968-A898-4816-BA85-6D15C49C98D3}"/>
    <hyperlink ref="AD537" r:id="rId156" display="https://fbref.com/en/players/05e8ca6d/matchlogs/2023-2024/summary/Cameron-Archer-Match-Logs" xr:uid="{B7A7E548-D0F1-40CA-97D8-295F9FF41196}"/>
    <hyperlink ref="B48" r:id="rId157" display="https://fbref.com/en/players/2f965a72/Alphonse-Areola" xr:uid="{C77838AF-3116-4B12-8EEE-2A8146016044}"/>
    <hyperlink ref="C48" r:id="rId158" display="https://fbref.com/en/country/FRA/France-Football" xr:uid="{3A005385-1073-45EB-9F8F-D2CA369EA1DC}"/>
    <hyperlink ref="E48" r:id="rId159" display="https://fbref.com/en/squads/7c21e445/West-Ham-United-Stats" xr:uid="{24C06D10-BF49-4A78-8F02-9C6EE0D12260}"/>
    <hyperlink ref="AD48" r:id="rId160" display="https://fbref.com/en/players/2f965a72/matchlogs/2023-2024/summary/Alphonse-Areola-Match-Logs" xr:uid="{E4B9BA67-C566-48C5-BD08-9A5D8EF1350F}"/>
    <hyperlink ref="B567" r:id="rId161" display="https://fbref.com/en/players/093f0923/Benjamin-Arthur" xr:uid="{F5813F64-E0FD-4F09-B265-0BB1B99F4367}"/>
    <hyperlink ref="E567" r:id="rId162" display="https://fbref.com/en/squads/cd051869/Brentford-Stats" xr:uid="{68CAC116-0A39-4C04-9AA9-8104602E7684}"/>
    <hyperlink ref="AD567" r:id="rId163" display="https://fbref.com/en/players/093f0923/matchlogs/2023-2024/summary/Benjamin-Arthur-Match-Logs" xr:uid="{2C31AFB3-20FE-4343-92D5-C87967595070}"/>
    <hyperlink ref="B351" r:id="rId164" display="https://fbref.com/en/players/b026bbf6/Lorenz-Assignon" xr:uid="{A713EFEE-0E0D-492E-A74C-8627846BF9C9}"/>
    <hyperlink ref="C351" r:id="rId165" display="https://fbref.com/en/country/TOG/Togo-Football" xr:uid="{6CF83C1C-7F39-4AA0-B20D-C8FCD70AA2A8}"/>
    <hyperlink ref="E351" r:id="rId166" display="https://fbref.com/en/squads/943e8050/Burnley-Stats" xr:uid="{D13C36CE-8010-4EF1-8883-26B727ACE5CD}"/>
    <hyperlink ref="AD351" r:id="rId167" display="https://fbref.com/en/players/b026bbf6/matchlogs/2023-2024/summary/Lorenz-Assignon-Match-Logs" xr:uid="{C1CF860F-24F6-49EB-9317-665064E1752E}"/>
    <hyperlink ref="B299" r:id="rId168" display="https://fbref.com/en/players/5c2b4f07/Serge-Aurier" xr:uid="{B2C2D05C-6106-4397-8382-FCF434017E3E}"/>
    <hyperlink ref="C299" r:id="rId169" display="https://fbref.com/en/country/CIV/Cote-dIvoire-Football" xr:uid="{3341F62F-CA93-47CD-8D9F-438F0DF1EE23}"/>
    <hyperlink ref="E299" r:id="rId170" display="https://fbref.com/en/squads/e4a775cb/Nottingham-Forest-Stats" xr:uid="{FB99B956-E97F-4DF7-9D07-9E7210CDF590}"/>
    <hyperlink ref="AD299" r:id="rId171" display="https://fbref.com/en/players/5c2b4f07/matchlogs/2023-2024/summary/Serge-Aurier-Match-Logs" xr:uid="{E7D2438B-15F4-4525-862A-F465080FE885}"/>
    <hyperlink ref="B568" r:id="rId172" display="https://fbref.com/en/players/5e253986/Brandon-Austin" xr:uid="{10CC48FF-B610-4316-A1F9-17DD776A6B70}"/>
    <hyperlink ref="C568" r:id="rId173" display="https://fbref.com/en/country/ENG/England-Football" xr:uid="{A084298F-6F71-4EC9-9AD0-3C12927A120A}"/>
    <hyperlink ref="E568" r:id="rId174" display="https://fbref.com/en/squads/361ca564/Tottenham-Hotspur-Stats" xr:uid="{7B1175B4-54EB-486E-88DB-32CB9A666326}"/>
    <hyperlink ref="AD568" r:id="rId175" display="https://fbref.com/en/players/5e253986/matchlogs/2023-2024/summary/Brandon-Austin-Match-Logs" xr:uid="{230073BA-726E-4D3C-A373-BA2CAC5C0595}"/>
    <hyperlink ref="B256" r:id="rId176" display="https://fbref.com/en/players/e5478b87/Taiwo-Awoniyi" xr:uid="{2C0AA798-C9AA-4C9E-BFEA-920F158BEED1}"/>
    <hyperlink ref="C256" r:id="rId177" display="https://fbref.com/en/country/NGA/Nigeria-Football" xr:uid="{FC981EAA-BD9B-4A65-A6CF-F0FA7A58730C}"/>
    <hyperlink ref="E256" r:id="rId178" display="https://fbref.com/en/squads/e4a775cb/Nottingham-Forest-Stats" xr:uid="{208A0509-89BA-4E2A-8569-96F363A71B50}"/>
    <hyperlink ref="AD256" r:id="rId179" display="https://fbref.com/en/players/e5478b87/matchlogs/2023-2024/summary/Taiwo-Awoniyi-Match-Logs" xr:uid="{07F74B46-1252-4AB4-9E32-54E95739471F}"/>
    <hyperlink ref="B63" r:id="rId180" display="https://fbref.com/en/players/da052c14/Jordan-Ayew" xr:uid="{89ABEC57-0F9E-467F-B403-3B8078001F44}"/>
    <hyperlink ref="C63" r:id="rId181" display="https://fbref.com/en/country/GHA/Ghana-Football" xr:uid="{F024973A-5FFE-4554-B7AA-EF201640F545}"/>
    <hyperlink ref="E63" r:id="rId182" display="https://fbref.com/en/squads/47c64c55/Crystal-Palace-Stats" xr:uid="{699F30E6-C7C9-48CD-AF61-0359AB132D55}"/>
    <hyperlink ref="AD63" r:id="rId183" display="https://fbref.com/en/players/da052c14/matchlogs/2023-2024/summary/Jordan-Ayew-Match-Logs" xr:uid="{B1FCB1D4-1F2C-4F1E-836E-41DEF2BCFD1C}"/>
    <hyperlink ref="B343" r:id="rId184" display="https://fbref.com/en/players/06df8256/Benoit-Badiashile" xr:uid="{B50106E8-E075-4939-AD9B-78648A3D3BB5}"/>
    <hyperlink ref="C343" r:id="rId185" display="https://fbref.com/en/country/FRA/France-Football" xr:uid="{89F75C80-C7DD-449B-8639-FBB9C02432F2}"/>
    <hyperlink ref="E343" r:id="rId186" display="https://fbref.com/en/squads/cff3d9bb/Chelsea-Stats" xr:uid="{20B81B6A-9BF9-4C45-85AB-83208A6D40C6}"/>
    <hyperlink ref="AD343" r:id="rId187" display="https://fbref.com/en/players/06df8256/matchlogs/2023-2024/summary/Benoit-Badiashile-Match-Logs" xr:uid="{D889F3BB-5A0B-412C-884F-BEFE2EBDE323}"/>
    <hyperlink ref="B180" r:id="rId188" display="https://fbref.com/en/players/3a233281/Leon-Bailey" xr:uid="{1271D2FE-B533-452A-B70C-553D79D73941}"/>
    <hyperlink ref="C180" r:id="rId189" display="https://fbref.com/en/country/JAM/Jamaica-Football" xr:uid="{58FB8FBD-9C4B-4C44-B61C-4D759483E311}"/>
    <hyperlink ref="E180" r:id="rId190" display="https://fbref.com/en/squads/8602292d/Aston-Villa-Stats" xr:uid="{46E5614E-06C0-4AEE-8396-483DB7D02522}"/>
    <hyperlink ref="AD180" r:id="rId191" display="https://fbref.com/en/players/3a233281/matchlogs/2023-2024/summary/Leon-Bailey-Match-Logs" xr:uid="{7357B0EE-DDE1-4B6B-9368-6D496D4C29A4}"/>
    <hyperlink ref="B569" r:id="rId192" display="https://fbref.com/en/players/32e8417f/Stefan-Bajcetic" xr:uid="{852A2F3E-E32C-4810-A3B5-49E25729CE48}"/>
    <hyperlink ref="C569" r:id="rId193" display="https://fbref.com/en/country/ESP/Spain-Football" xr:uid="{7006BA10-323A-4C48-9471-D5C7D93B7AB8}"/>
    <hyperlink ref="E569" r:id="rId194" display="https://fbref.com/en/squads/822bd0ba/Liverpool-Stats" xr:uid="{15ABD0C5-9258-4CDE-B81A-13611F0B203F}"/>
    <hyperlink ref="AD569" r:id="rId195" display="https://fbref.com/en/players/32e8417f/matchlogs/2023-2024/summary/Stefan-Bajcetic-Match-Logs" xr:uid="{2570896E-535F-4B99-9065-1FEC3EA130C8}"/>
    <hyperlink ref="B570" r:id="rId196" display="https://fbref.com/en/players/e827567f/Ellery-Balcombe" xr:uid="{A746BBDE-6532-4649-82A6-70D44C31A6CF}"/>
    <hyperlink ref="C570" r:id="rId197" display="https://fbref.com/en/country/ENG/England-Football" xr:uid="{C5F62932-480A-431F-AD63-7040915A61B4}"/>
    <hyperlink ref="E570" r:id="rId198" display="https://fbref.com/en/squads/cd051869/Brentford-Stats" xr:uid="{654D86A8-8E50-463F-9C58-92B57AF3CD72}"/>
    <hyperlink ref="AD570" r:id="rId199" display="https://fbref.com/en/players/e827567f/matchlogs/2023-2024/summary/Ellery-Balcombe-Match-Logs" xr:uid="{05DEB4EE-B3A5-4971-80B9-79357B768D24}"/>
    <hyperlink ref="B271" r:id="rId200" display="https://fbref.com/en/players/394854c4/George-Baldock" xr:uid="{69CE8EDC-C2D3-42EC-B432-00377355C475}"/>
    <hyperlink ref="C271" r:id="rId201" display="https://fbref.com/en/country/GRE/Greece-Football" xr:uid="{3222D6B6-B576-42E3-A181-DCADDB0ECBE3}"/>
    <hyperlink ref="E271" r:id="rId202" display="https://fbref.com/en/squads/1df6b87e/Sheffield-United-Stats" xr:uid="{D511F0E1-54FA-418F-8B4B-DA840AAE228E}"/>
    <hyperlink ref="AD271" r:id="rId203" display="https://fbref.com/en/players/394854c4/matchlogs/2023-2024/summary/George-Baldock-Match-Logs" xr:uid="{FF2CB90E-B8E7-4CBB-A080-E07F0700FB7C}"/>
    <hyperlink ref="B309" r:id="rId204" display="https://fbref.com/en/players/a1390d2f/Carlos-Baleba" xr:uid="{A6731258-BCEA-486E-AE7D-4743F3FAFDA3}"/>
    <hyperlink ref="C309" r:id="rId205" display="https://fbref.com/en/country/CMR/Cameroon-Football" xr:uid="{CCF7C56E-C882-4F3D-9D3C-42F4E2939F95}"/>
    <hyperlink ref="E309" r:id="rId206" display="https://fbref.com/en/squads/d07537b9/Brighton-and-Hove-Albion-Stats" xr:uid="{BDBF4CE5-087A-4D2C-8674-F9B698C72F9F}"/>
    <hyperlink ref="AD309" r:id="rId207" display="https://fbref.com/en/players/a1390d2f/matchlogs/2023-2024/summary/Carlos-Baleba-Match-Logs" xr:uid="{F10540B9-D9C7-43D9-9A8E-FFEC9DBB2AEE}"/>
    <hyperlink ref="B494" r:id="rId208" display="https://fbref.com/en/players/f449640d/Fode-Ballo-Toure" xr:uid="{DDF7F77B-E0A9-475E-8D75-F39F5C61D876}"/>
    <hyperlink ref="C494" r:id="rId209" display="https://fbref.com/en/country/SEN/Senegal-Football" xr:uid="{2D484B70-1B6B-4B3C-8875-6496E7FA54B3}"/>
    <hyperlink ref="E494" r:id="rId210" display="https://fbref.com/en/squads/fd962109/Fulham-Stats" xr:uid="{EBBD0D7C-377E-4926-BE48-DCCBE25BE3AD}"/>
    <hyperlink ref="AD494" r:id="rId211" display="https://fbref.com/en/players/f449640d/matchlogs/2023-2024/summary/Fode-Ballo-Toure-Match-Logs" xr:uid="{86EFFD71-2907-4502-86AD-8081C5268466}"/>
    <hyperlink ref="B571" r:id="rId212" display="https://fbref.com/en/players/9b67eca8/Mauro-Bandeira" xr:uid="{1E335AFC-9014-4DA6-A138-0B58A0F5F54F}"/>
    <hyperlink ref="C571" r:id="rId213" display="https://fbref.com/en/country/POR/Portugal-Football" xr:uid="{54EB2FD0-76E0-4C07-BEE4-CC3EA32E4508}"/>
    <hyperlink ref="E571" r:id="rId214" display="https://fbref.com/en/squads/18bb7c10/Arsenal-Stats" xr:uid="{D15A6FAC-22B9-42E8-8E5C-C497A16C3440}"/>
    <hyperlink ref="AD571" r:id="rId215" display="https://fbref.com/en/players/9b67eca8/matchlogs/2023-2024/summary/Mauro-Bandeira-Match-Logs" xr:uid="{0C363B1A-2B18-4653-9BF9-ED74B59187EE}"/>
    <hyperlink ref="B431" r:id="rId216" display="https://fbref.com/en/players/2886c9b5/Shandon-Baptiste" xr:uid="{88CF1D2F-392E-430C-8977-8EB2A275B4B4}"/>
    <hyperlink ref="C431" r:id="rId217" display="https://fbref.com/en/country/GRN/Grenada-Football" xr:uid="{40D874C9-9635-476E-8D45-1AAE9DF26D1D}"/>
    <hyperlink ref="E431" r:id="rId218" display="https://fbref.com/en/squads/cd051869/Brentford-Stats" xr:uid="{7D9C4E9D-4D21-45F8-97B7-8CC28AF28020}"/>
    <hyperlink ref="AD431" r:id="rId219" display="https://fbref.com/en/players/2886c9b5/matchlogs/2023-2024/summary/Shandon-Baptiste-Match-Logs" xr:uid="{ED7B1167-233A-4640-917A-59BECACC0031}"/>
    <hyperlink ref="B572" r:id="rId220" display="https://fbref.com/en/players/b9f282ec/Valentin-Barco" xr:uid="{2B5207FC-6041-4599-A64F-E9E6EE42B6E7}"/>
    <hyperlink ref="C572" r:id="rId221" display="https://fbref.com/en/country/ARG/Argentina-Football" xr:uid="{4C7B7618-2555-41E3-9792-2E80EA2B4BC4}"/>
    <hyperlink ref="E572" r:id="rId222" display="https://fbref.com/en/squads/d07537b9/Brighton-and-Hove-Albion-Stats" xr:uid="{C0FBDCE8-8B32-45FE-8105-1199C5B1E744}"/>
    <hyperlink ref="AD572" r:id="rId223" display="https://fbref.com/en/players/b9f282ec/matchlogs/2023-2024/summary/Valentin-Barco-Match-Logs" xr:uid="{D8D8A5B5-5CF4-41ED-9F67-0A95F8B33708}"/>
    <hyperlink ref="B99" r:id="rId224" display="https://fbref.com/en/players/3a24769f/Ross-Barkley" xr:uid="{47782DF0-D38E-4AD1-9A82-8CC9748B6EAC}"/>
    <hyperlink ref="C99" r:id="rId225" display="https://fbref.com/en/country/ENG/England-Football" xr:uid="{76B68A95-7D3B-4411-9A7A-13287B1C80D0}"/>
    <hyperlink ref="E99" r:id="rId226" display="https://fbref.com/en/squads/e297cd13/Luton-Town-Stats" xr:uid="{804848E9-2043-4567-9CEB-FCDCCA1E0106}"/>
    <hyperlink ref="AD99" r:id="rId227" display="https://fbref.com/en/players/3a24769f/matchlogs/2023-2024/summary/Ross-Barkley-Match-Logs" xr:uid="{5A129C3D-DDB3-44CD-8ACE-9CFE2E57642A}"/>
    <hyperlink ref="B399" r:id="rId228" display="https://fbref.com/en/players/3ea50f67/Harvey-Barnes" xr:uid="{0692CF4B-22A7-4251-943B-1951AA73B5D3}"/>
    <hyperlink ref="C399" r:id="rId229" display="https://fbref.com/en/country/ENG/England-Football" xr:uid="{66C4B7C3-5B24-4787-AA87-28E6E098D17B}"/>
    <hyperlink ref="E399" r:id="rId230" display="https://fbref.com/en/squads/b2b47a98/Newcastle-United-Stats" xr:uid="{826BDBBF-4136-4752-BC45-9C97A7265156}"/>
    <hyperlink ref="AD399" r:id="rId231" display="https://fbref.com/en/players/3ea50f67/matchlogs/2023-2024/summary/Harvey-Barnes-Match-Logs" xr:uid="{22FEAD41-A1BA-4C21-B0F6-5279648F12F4}"/>
    <hyperlink ref="B573" r:id="rId232" display="https://fbref.com/en/players/c68c6838/Ty-Barnett" xr:uid="{C8A86EAC-3F7B-40B1-A404-47B552BDB3EA}"/>
    <hyperlink ref="C573" r:id="rId233" display="https://fbref.com/en/country/ENG/England-Football" xr:uid="{D8F92B1C-F6FD-4842-9C87-E3EC8B8CC1E4}"/>
    <hyperlink ref="E573" r:id="rId234" display="https://fbref.com/en/squads/8cec06e1/Wolverhampton-Wanderers-Stats" xr:uid="{09056DEC-EC08-4844-85C6-CD66BAD43E8C}"/>
    <hyperlink ref="AD573" r:id="rId235" display="https://fbref.com/en/players/c68c6838/matchlogs/2023-2024/summary/Ty-Barnett-Match-Logs" xr:uid="{CB490C06-36D0-4ED0-901B-EFCF056F0414}"/>
    <hyperlink ref="B574" r:id="rId236" display="https://fbref.com/en/players/85d7679f/Luca-Barrington" xr:uid="{C8891740-4ED7-4138-A49D-58CF1FACDE01}"/>
    <hyperlink ref="C574" r:id="rId237" display="https://fbref.com/en/country/ENG/England-Football" xr:uid="{9D7A807D-63CF-498F-B349-05CDBA88D72E}"/>
    <hyperlink ref="E574" r:id="rId238" display="https://fbref.com/en/squads/d07537b9/Brighton-and-Hove-Albion-Stats" xr:uid="{6CBD81D3-889E-40D5-A0F1-2C62A5613B06}"/>
    <hyperlink ref="AD574" r:id="rId239" display="https://fbref.com/en/players/85d7679f/matchlogs/2023-2024/summary/Luca-Barrington-Match-Logs" xr:uid="{5BCA56E8-A6F4-41D2-8CF3-4186B2DA48BC}"/>
    <hyperlink ref="B402" r:id="rId240" display="https://fbref.com/en/players/1aa84968/Chris-Basham" xr:uid="{06B25392-DE47-4C08-80A6-34DBA9265DCE}"/>
    <hyperlink ref="C402" r:id="rId241" display="https://fbref.com/en/country/ENG/England-Football" xr:uid="{8B47F0F6-CB97-421C-A257-FE4CC783F5D9}"/>
    <hyperlink ref="E402" r:id="rId242" display="https://fbref.com/en/squads/1df6b87e/Sheffield-United-Stats" xr:uid="{A7B3464B-56EF-4F2D-AED5-04065DFFECF5}"/>
    <hyperlink ref="AD402" r:id="rId243" display="https://fbref.com/en/players/1aa84968/matchlogs/2023-2024/summary/Chris-Basham-Match-Logs" xr:uid="{6485960A-F0F6-41C2-8933-A2A93A2B96FE}"/>
    <hyperlink ref="B179" r:id="rId244" display="https://fbref.com/en/players/a36524bf/Calvin-Bassey" xr:uid="{0914D914-DA28-482E-B19B-FA7D97C0AA18}"/>
    <hyperlink ref="C179" r:id="rId245" display="https://fbref.com/en/country/NGA/Nigeria-Football" xr:uid="{737F02F4-779D-4609-9CEC-7FBB124BFFF2}"/>
    <hyperlink ref="E179" r:id="rId246" display="https://fbref.com/en/squads/fd962109/Fulham-Stats" xr:uid="{2E968A66-4AC4-427C-9DAE-90E4AEFCB5FC}"/>
    <hyperlink ref="AD179" r:id="rId247" display="https://fbref.com/en/players/a36524bf/matchlogs/2023-2024/summary/Calvin-Bassey-Match-Logs" xr:uid="{E045BE4D-9FAB-4669-9EE5-C3D200784D80}"/>
    <hyperlink ref="B575" r:id="rId248" display="https://fbref.com/en/players/072e68ed/Altay-Bayindir" xr:uid="{5B372D2C-AA69-4238-9638-EC3C925FA117}"/>
    <hyperlink ref="C575" r:id="rId249" display="https://fbref.com/en/country/TUR/Turkey-Football" xr:uid="{3CB52EF5-F64C-455C-ACDA-C2E4A1A06CAB}"/>
    <hyperlink ref="E575" r:id="rId250" display="https://fbref.com/en/squads/19538871/Manchester-United-Stats" xr:uid="{DC3481F2-C814-4201-A16F-34568D8CBBCE}"/>
    <hyperlink ref="AD575" r:id="rId251" display="https://fbref.com/en/players/072e68ed/matchlogs/2023-2024/summary/Altay-Bayindir-Match-Logs" xr:uid="{87F1BE7F-139D-4017-883F-006E2A30B37E}"/>
    <hyperlink ref="B576" r:id="rId252" display="https://fbref.com/en/players/7cbd6d68/Eddie-Beach" xr:uid="{D7C8D21B-2D91-421B-B9FE-9A2C4BEF778C}"/>
    <hyperlink ref="C576" r:id="rId253" display="https://fbref.com/en/country/WAL/Wales-Football" xr:uid="{18C7D6E9-DEF9-4A5F-86DF-996EAC4C9180}"/>
    <hyperlink ref="E576" r:id="rId254" display="https://fbref.com/en/squads/cff3d9bb/Chelsea-Stats" xr:uid="{CB5409AE-F84B-48D7-A540-B172E0EBE752}"/>
    <hyperlink ref="AD576" r:id="rId255" display="https://fbref.com/en/players/7cbd6d68/matchlogs/2023-2024/summary/Eddie-Beach-Match-Logs" xr:uid="{4E30EDA7-51FB-40F0-A607-AEE5D312822D}"/>
    <hyperlink ref="B533" r:id="rId256" display="https://fbref.com/en/players/a011a1e9/Owen-Beck" xr:uid="{D6CD42CD-F395-4EAF-B32C-8A1BB486BEE2}"/>
    <hyperlink ref="C533" r:id="rId257" display="https://fbref.com/en/country/WAL/Wales-Football" xr:uid="{BBDE5755-6D00-4110-9F11-4B87B762F2A3}"/>
    <hyperlink ref="E533" r:id="rId258" display="https://fbref.com/en/squads/822bd0ba/Liverpool-Stats" xr:uid="{2822E24A-C376-439E-B727-006C0FC7F0A9}"/>
    <hyperlink ref="AD533" r:id="rId259" display="https://fbref.com/en/players/a011a1e9/matchlogs/2023-2024/summary/Owen-Beck-Match-Logs" xr:uid="{B41164C2-7F4E-462D-8868-5CAAB2356841}"/>
    <hyperlink ref="B547" r:id="rId260" display="https://fbref.com/en/players/50dc94ce/Donny-van-de-Beek" xr:uid="{57CAA235-27A3-47C4-B5FF-71DFABB5E6CA}"/>
    <hyperlink ref="C547" r:id="rId261" display="https://fbref.com/en/country/NED/Netherlands-Football" xr:uid="{483ED90C-D520-4A3C-B9F8-729489D66052}"/>
    <hyperlink ref="E547" r:id="rId262" display="https://fbref.com/en/squads/19538871/Manchester-United-Stats" xr:uid="{0A12292B-0F7A-490F-96E2-973F60F2E932}"/>
    <hyperlink ref="AD547" r:id="rId263" display="https://fbref.com/en/players/50dc94ce/matchlogs/2023-2024/summary/Donny-van-de-Beek-Match-Logs" xr:uid="{A141B998-2B4D-479B-A9A4-E83B24EE8181}"/>
    <hyperlink ref="B136" r:id="rId264" display="https://fbref.com/en/players/399e9474/Amarii-Bell" xr:uid="{522CBE22-82CF-4B63-B6A5-61D4F97769AD}"/>
    <hyperlink ref="C136" r:id="rId265" display="https://fbref.com/en/country/JAM/Jamaica-Football" xr:uid="{808945F3-1A6B-40F7-B75C-2BC58C19D390}"/>
    <hyperlink ref="E136" r:id="rId266" display="https://fbref.com/en/squads/e297cd13/Luton-Town-Stats" xr:uid="{473222B4-A801-40C8-A7C3-2EAA728A7722}"/>
    <hyperlink ref="AD136" r:id="rId267" display="https://fbref.com/en/players/399e9474/matchlogs/2023-2024/summary/Amarii-Bell-Match-Logs" xr:uid="{94C7E7E5-9CCB-4E21-9A45-AFAD5F195EAE}"/>
    <hyperlink ref="B303" r:id="rId268" display="https://fbref.com/en/players/10f0fdd3/Jean-Ricner-Bellegarde" xr:uid="{4912066F-6A6A-48F7-B4C8-954BB4AA05E9}"/>
    <hyperlink ref="C303" r:id="rId269" display="https://fbref.com/en/country/FRA/France-Football" xr:uid="{9024D806-3579-46C2-AF5C-D8F9C27EB7B7}"/>
    <hyperlink ref="E303" r:id="rId270" display="https://fbref.com/en/squads/8cec06e1/Wolverhampton-Wanderers-Stats" xr:uid="{61B81EA9-9CF3-4B05-963C-DD9589530848}"/>
    <hyperlink ref="AD303" r:id="rId271" display="https://fbref.com/en/players/10f0fdd3/matchlogs/2023-2024/summary/Jean-Ricner-Bellegarde-Match-Logs" xr:uid="{F2208E15-B2BD-4E1A-9D9E-49648CDE31EB}"/>
    <hyperlink ref="B397" r:id="rId272" display="https://fbref.com/en/players/9ade9ce1/Anis-Ben-Slimane" xr:uid="{B90C8978-806A-49F5-9CB7-856D3EE4CCD8}"/>
    <hyperlink ref="C397" r:id="rId273" display="https://fbref.com/en/country/TUN/Tunisia-Football" xr:uid="{A5E66BEE-E902-4F55-864A-7F1B95D380E4}"/>
    <hyperlink ref="E397" r:id="rId274" display="https://fbref.com/en/squads/1df6b87e/Sheffield-United-Stats" xr:uid="{1AEC509A-664A-44AA-A138-C9569551B7D6}"/>
    <hyperlink ref="AD397" r:id="rId275" display="https://fbref.com/en/players/9ade9ce1/matchlogs/2023-2024/summary/Anis-Ben-Slimane-Match-Logs" xr:uid="{0E77F3B1-F4B2-4247-9AA3-B520A57D0711}"/>
    <hyperlink ref="B577" r:id="rId276" display="https://fbref.com/en/players/e4588897/Rhys-Bennett" xr:uid="{456E36AB-79CE-4EEA-A232-C8D5CFA1E9BF}"/>
    <hyperlink ref="C577" r:id="rId277" display="https://fbref.com/en/country/ENG/England-Football" xr:uid="{D39322F3-8A0C-414A-B071-902967B664BA}"/>
    <hyperlink ref="E577" r:id="rId278" display="https://fbref.com/en/squads/19538871/Manchester-United-Stats" xr:uid="{2549667D-A531-4A94-BAB0-C3AA882CE080}"/>
    <hyperlink ref="AD577" r:id="rId279" display="https://fbref.com/en/players/e4588897/matchlogs/2023-2024/summary/Rhys-Bennett-Match-Logs" xr:uid="{C99090EA-3B63-47A4-917B-630CBE15846A}"/>
    <hyperlink ref="B335" r:id="rId280" display="https://fbref.com/en/players/5a04fd92/Said-Benrahma" xr:uid="{6355F454-8E42-4BDC-B54F-0F35A60B9CE3}"/>
    <hyperlink ref="C335" r:id="rId281" display="https://fbref.com/en/country/ALG/Algeria-Football" xr:uid="{D636D6B8-08C4-439E-8A87-A1DE21E26697}"/>
    <hyperlink ref="E335" r:id="rId282" display="https://fbref.com/en/squads/7c21e445/West-Ham-United-Stats" xr:uid="{F94B7ADA-D9C9-4633-8F24-54AF5D48EEAA}"/>
    <hyperlink ref="AD335" r:id="rId283" display="https://fbref.com/en/players/5a04fd92/matchlogs/2023-2024/summary/Said-Benrahma-Match-Logs" xr:uid="{E9EACF0C-D00A-46BE-BB01-7150E05E743C}"/>
    <hyperlink ref="B354" r:id="rId284" display="https://fbref.com/en/players/3b8674e6/Rodrigo-Bentancur" xr:uid="{D53AFB56-2E20-4A0F-A916-8EB626E3A7B9}"/>
    <hyperlink ref="C354" r:id="rId285" display="https://fbref.com/en/country/URU/Uruguay-Football" xr:uid="{0E9A8E1B-7F86-450B-87ED-930A873AA55B}"/>
    <hyperlink ref="E354" r:id="rId286" display="https://fbref.com/en/squads/361ca564/Tottenham-Hotspur-Stats" xr:uid="{F2A6A590-6F9D-47C3-8251-F0F18DA7F808}"/>
    <hyperlink ref="AD354" r:id="rId287" display="https://fbref.com/en/players/3b8674e6/matchlogs/2023-2024/summary/Rodrigo-Bentancur-Match-Logs" xr:uid="{35CBFDDD-313F-420C-A942-0BFBF850FA0E}"/>
    <hyperlink ref="B410" r:id="rId288" display="https://fbref.com/en/players/68db6358/Daniel-Bentley" xr:uid="{8C1CC831-CFB5-4912-A26E-DD6561F54564}"/>
    <hyperlink ref="C410" r:id="rId289" display="https://fbref.com/en/country/ENG/England-Football" xr:uid="{23CE8DFC-971D-40D9-806F-6B0E10E4706B}"/>
    <hyperlink ref="E410" r:id="rId290" display="https://fbref.com/en/squads/8cec06e1/Wolverhampton-Wanderers-Stats" xr:uid="{5C73A48C-3C1A-4A06-B573-69824D8B0E03}"/>
    <hyperlink ref="AD410" r:id="rId291" display="https://fbref.com/en/players/68db6358/matchlogs/2023-2024/summary/Daniel-Bentley-Match-Logs" xr:uid="{12F73372-878E-4505-995F-01F232C39857}"/>
    <hyperlink ref="B252" r:id="rId292" display="https://fbref.com/en/players/f72293fc/Johann-Berg-Gudmundsson" xr:uid="{81AABC6C-A48A-4C60-B3B5-276B52CC73CC}"/>
    <hyperlink ref="C252" r:id="rId293" display="https://fbref.com/en/country/ISL/Iceland-Football" xr:uid="{CA39C189-9E29-440C-A15F-D79DEC75C13A}"/>
    <hyperlink ref="E252" r:id="rId294" display="https://fbref.com/en/squads/943e8050/Burnley-Stats" xr:uid="{F3E50BB1-DFB5-4201-B1F0-0AB8E819DEE6}"/>
    <hyperlink ref="AD252" r:id="rId295" display="https://fbref.com/en/players/f72293fc/matchlogs/2023-2024/summary/Johann-Berg-Gudmundsson-Match-Logs" xr:uid="{27D084EC-9C23-409C-9408-D08B518B3467}"/>
    <hyperlink ref="B67" r:id="rId296" display="https://fbref.com/en/players/d0b6129f/Sander-Berge" xr:uid="{1D654402-0EA2-4C24-9DBC-099C37CA9F85}"/>
    <hyperlink ref="C67" r:id="rId297" display="https://fbref.com/en/country/NOR/Norway-Football" xr:uid="{09820E5B-2D67-4837-A2EE-A0C2332E97F8}"/>
    <hyperlink ref="E67" r:id="rId298" display="https://fbref.com/en/squads/943e8050/Burnley-Stats" xr:uid="{2F84B619-3697-4C03-9578-4126F4F9655E}"/>
    <hyperlink ref="AD67" r:id="rId299" display="https://fbref.com/en/players/d0b6129f/matchlogs/2023-2024/summary/Sander-Berge-Match-Logs" xr:uid="{95DC3F17-BE46-435E-8197-09FD057C2CFE}"/>
    <hyperlink ref="B578" r:id="rId300" display="https://fbref.com/en/players/b59c2a92/Lucas-Bergstrom" xr:uid="{48AB1E68-7368-4DDA-93C1-0934EFA79CC0}"/>
    <hyperlink ref="C578" r:id="rId301" display="https://fbref.com/en/country/FIN/Finland-Football" xr:uid="{C3701FD7-9139-4624-AC5E-E49C62E98A2A}"/>
    <hyperlink ref="E578" r:id="rId302" display="https://fbref.com/en/squads/cff3d9bb/Chelsea-Stats" xr:uid="{6AAC1E14-C13A-4AF7-BABA-F88CBE87B246}"/>
    <hyperlink ref="AD578" r:id="rId303" display="https://fbref.com/en/players/b59c2a92/matchlogs/2023-2024/summary/Lucas-Bergstrom-Match-Logs" xr:uid="{F106CF2F-3AE3-4E1D-8D16-AA414986239F}"/>
    <hyperlink ref="B489" r:id="rId304" display="https://fbref.com/en/players/2aaadf33/Luke-Berry" xr:uid="{07F2B698-4BB1-44C8-AEBA-3304A335C2E7}"/>
    <hyperlink ref="C489" r:id="rId305" display="https://fbref.com/en/country/ENG/England-Football" xr:uid="{09047CA9-2F1D-47C3-983F-DAEFA0ECD83B}"/>
    <hyperlink ref="E489" r:id="rId306" display="https://fbref.com/en/squads/e297cd13/Luton-Town-Stats" xr:uid="{A13BE4C3-1504-4681-99B0-6F48F7AE7692}"/>
    <hyperlink ref="AD489" r:id="rId307" display="https://fbref.com/en/players/2aaadf33/matchlogs/2023-2024/summary/Luke-Berry-Match-Logs" xr:uid="{FE2F93AE-7705-46D0-8D5C-61BA5D020B51}"/>
    <hyperlink ref="B311" r:id="rId308" display="https://fbref.com/en/players/ed5c0319/Beto" xr:uid="{DA173F0C-173C-4A6E-88C7-DF7D0F2A79F3}"/>
    <hyperlink ref="C311" r:id="rId309" display="https://fbref.com/en/country/GNB/Guinea-Bissau-Football" xr:uid="{650B9A05-96A3-4FBE-8BEC-F628D71D244E}"/>
    <hyperlink ref="E311" r:id="rId310" display="https://fbref.com/en/squads/d3fd31cc/Everton-Stats" xr:uid="{73D3409F-918B-4082-B205-BBFD34A7D1EA}"/>
    <hyperlink ref="AD311" r:id="rId311" display="https://fbref.com/en/players/ed5c0319/matchlogs/2023-2024/summary/Beto-Match-Logs" xr:uid="{AAED4F4A-DF76-4886-A351-6CFA53D9D83A}"/>
    <hyperlink ref="B579" r:id="rId312" display="https://fbref.com/en/players/0d85a4e8/Marcus-Bettinelli" xr:uid="{F890392D-401C-452D-8BEF-06F5F7FD92F1}"/>
    <hyperlink ref="C579" r:id="rId313" display="https://fbref.com/en/country/ENG/England-Football" xr:uid="{7F6622C9-C975-461B-BE9A-5D46AAB9EA38}"/>
    <hyperlink ref="E579" r:id="rId314" display="https://fbref.com/en/squads/cff3d9bb/Chelsea-Stats" xr:uid="{F7A39776-1A8F-47B9-8BFC-65E97E1435F6}"/>
    <hyperlink ref="AD579" r:id="rId315" display="https://fbref.com/en/players/0d85a4e8/matchlogs/2023-2024/summary/Marcus-Bettinelli-Match-Logs" xr:uid="{2B3A471F-DA97-47E7-89AF-1C6595007934}"/>
    <hyperlink ref="B209" r:id="rId316" display="https://fbref.com/en/players/9af1f9ff/Jordan-Beyer" xr:uid="{ECB7EBA9-1345-44AA-A33B-F53C0689D80C}"/>
    <hyperlink ref="C209" r:id="rId317" display="https://fbref.com/en/country/GER/Germany-Football" xr:uid="{C3DC15BE-1599-4253-9E8D-808A04D77FAB}"/>
    <hyperlink ref="E209" r:id="rId318" display="https://fbref.com/en/squads/943e8050/Burnley-Stats" xr:uid="{C7D9E1AB-7434-4FB6-831A-4282CB0BE5ED}"/>
    <hyperlink ref="AD209" r:id="rId319" display="https://fbref.com/en/players/9af1f9ff/matchlogs/2023-2024/summary/Jordan-Beyer-Match-Logs" xr:uid="{E63E938C-0C39-422A-BA94-EE3649E98237}"/>
    <hyperlink ref="B207" r:id="rId320" display="https://fbref.com/en/players/d328a254/Philip-Billing" xr:uid="{2C39AF62-36AC-4A84-AF1F-B728CD9AEAA5}"/>
    <hyperlink ref="C207" r:id="rId321" display="https://fbref.com/en/country/DEN/Denmark-Football" xr:uid="{DB8D915B-85A3-45A9-B840-F3258B356716}"/>
    <hyperlink ref="E207" r:id="rId322" display="https://fbref.com/en/squads/4ba7cbea/Bournemouth-Stats" xr:uid="{6E6ED209-8245-4E30-B171-3FBA9C9835E5}"/>
    <hyperlink ref="AD207" r:id="rId323" display="https://fbref.com/en/players/d328a254/matchlogs/2023-2024/summary/Philip-Billing-Match-Logs" xr:uid="{0165C57B-C210-4FC4-A257-B97FABCEFA09}"/>
    <hyperlink ref="B161" r:id="rId324" display="https://fbref.com/en/players/6c203af0/Yves-Bissouma" xr:uid="{EC4730E1-348D-48E3-B272-2AEC0985EE5E}"/>
    <hyperlink ref="C161" r:id="rId325" display="https://fbref.com/en/country/MLI/Mali-Football" xr:uid="{724CE2BE-EDC2-4798-AA1C-C2E3DC7ADA24}"/>
    <hyperlink ref="E161" r:id="rId326" display="https://fbref.com/en/squads/361ca564/Tottenham-Hotspur-Stats" xr:uid="{2EE5A37E-C425-491B-92CE-7F3A750E1FFE}"/>
    <hyperlink ref="AD161" r:id="rId327" display="https://fbref.com/en/players/6c203af0/matchlogs/2023-2024/summary/Yves-Bissouma-Match-Logs" xr:uid="{591D53C4-0A99-4D9E-997E-E8C8EFFB88AC}"/>
    <hyperlink ref="B580" r:id="rId328" display="https://fbref.com/en/players/2b08b6e5/Billy-Blacker" xr:uid="{2458D78D-EAEA-472C-B10D-CFCF94E7AA30}"/>
    <hyperlink ref="C580" r:id="rId329" display="https://fbref.com/en/country/ENG/England-Football" xr:uid="{140BE52E-4B8C-4D68-8B03-7EC36AE05B16}"/>
    <hyperlink ref="E580" r:id="rId330" display="https://fbref.com/en/squads/1df6b87e/Sheffield-United-Stats" xr:uid="{4A2CC2E8-9468-4048-A88B-AE18BA7444CD}"/>
    <hyperlink ref="AD580" r:id="rId331" display="https://fbref.com/en/players/2b08b6e5/matchlogs/2023-2024/summary/Billy-Blacker-Match-Logs" xr:uid="{AA36F33B-03F0-43F0-B31F-81BA326C5BC2}"/>
    <hyperlink ref="B518" r:id="rId332" display="https://fbref.com/en/players/4c5835e6/Benicio-Boaitey" xr:uid="{F638BB4D-BBFA-425A-AE8A-76D2ED3ACFAD}"/>
    <hyperlink ref="C518" r:id="rId333" display="https://fbref.com/en/country/ENG/England-Football" xr:uid="{E234D2E3-5400-4CE0-8F10-5142E8D66D3D}"/>
    <hyperlink ref="E518" r:id="rId334" display="https://fbref.com/en/squads/d07537b9/Brighton-and-Hove-Albion-Stats" xr:uid="{1150B492-E5C5-4141-AD44-A314196F919B}"/>
    <hyperlink ref="AD518" r:id="rId335" display="https://fbref.com/en/players/4c5835e6/matchlogs/2023-2024/summary/Benicio-Boaitey-Match-Logs" xr:uid="{A9A95E01-E29C-4657-8FFF-7DA2554CC0D9}"/>
    <hyperlink ref="B444" r:id="rId336" display="https://fbref.com/en/players/eed2427e/Oscar-Bobb" xr:uid="{AAE062B5-4E75-455F-A066-4FFEDBEF9D73}"/>
    <hyperlink ref="C444" r:id="rId337" display="https://fbref.com/en/country/NOR/Norway-Football" xr:uid="{FB9549E9-96F2-403D-85FD-15BB9EC4857F}"/>
    <hyperlink ref="E444" r:id="rId338" display="https://fbref.com/en/squads/b8fd03ef/Manchester-City-Stats" xr:uid="{1EFCD976-6867-4447-AEC4-BDD0D6400F3B}"/>
    <hyperlink ref="AD444" r:id="rId339" display="https://fbref.com/en/players/eed2427e/matchlogs/2023-2024/summary/Oscar-Bobb-Match-Logs" xr:uid="{0A7D49B1-2545-4958-8EFE-4F06123790BA}"/>
    <hyperlink ref="B90" r:id="rId340" display="https://fbref.com/en/players/ae5019e6/Jayden-Bogle" xr:uid="{88674B86-5FB4-4CA9-83B9-8AFAB30EB234}"/>
    <hyperlink ref="C90" r:id="rId341" display="https://fbref.com/en/country/ENG/England-Football" xr:uid="{A0A1FB97-90F1-4EAC-9544-32061F1A2975}"/>
    <hyperlink ref="E90" r:id="rId342" display="https://fbref.com/en/squads/1df6b87e/Sheffield-United-Stats" xr:uid="{7CD72210-CBC8-4F2B-9035-3BE2114DB9F7}"/>
    <hyperlink ref="AD90" r:id="rId343" display="https://fbref.com/en/players/ae5019e6/matchlogs/2023-2024/summary/Jayden-Bogle-Match-Logs" xr:uid="{37001CC2-B92C-4B2F-B8C2-3D7D58FBE67A}"/>
    <hyperlink ref="B264" r:id="rId344" display="https://fbref.com/en/players/a4ac4b8f/Willy-Boly" xr:uid="{4B180582-1770-474E-B66A-9D681F0F0178}"/>
    <hyperlink ref="C264" r:id="rId345" display="https://fbref.com/en/country/CIV/Cote-dIvoire-Football" xr:uid="{9188D870-95C9-47FE-A2EA-A5B125976E64}"/>
    <hyperlink ref="E264" r:id="rId346" display="https://fbref.com/en/squads/e4a775cb/Nottingham-Forest-Stats" xr:uid="{D2300D1A-8C9D-4C2C-B9E1-BB29662B60CD}"/>
    <hyperlink ref="AD264" r:id="rId347" display="https://fbref.com/en/players/a4ac4b8f/matchlogs/2023-2024/summary/Willy-Boly-Match-Logs" xr:uid="{BD0E93B7-8211-4F54-9641-2D03023F266D}"/>
    <hyperlink ref="B187" r:id="rId348" display="https://fbref.com/en/players/ccce7025/Sven-Botman" xr:uid="{3847BB3B-C495-4763-A295-C4F22208509F}"/>
    <hyperlink ref="C187" r:id="rId349" display="https://fbref.com/en/country/NED/Netherlands-Football" xr:uid="{9E5A4ED6-CC25-4E8E-A16D-6FB8C37932E6}"/>
    <hyperlink ref="E187" r:id="rId350" display="https://fbref.com/en/squads/b2b47a98/Newcastle-United-Stats" xr:uid="{1D2750E2-E531-4B15-9895-25DF09F01E10}"/>
    <hyperlink ref="AD187" r:id="rId351" display="https://fbref.com/en/players/ccce7025/matchlogs/2023-2024/summary/Sven-Botman-Match-Logs" xr:uid="{AF8CC7E3-1D13-4466-9C2A-E0F8418D0676}"/>
    <hyperlink ref="B19" r:id="rId352" display="https://fbref.com/en/players/79c84d1c/Jarrod-Bowen" xr:uid="{8EB0CA85-9590-417B-B85E-A500B47C23A9}"/>
    <hyperlink ref="C19" r:id="rId353" display="https://fbref.com/en/country/ENG/England-Football" xr:uid="{5E095D29-007D-46FF-96E9-735D83F41606}"/>
    <hyperlink ref="E19" r:id="rId354" display="https://fbref.com/en/squads/7c21e445/West-Ham-United-Stats" xr:uid="{3E980BB0-0784-4C8F-AA24-5A72A8929C01}"/>
    <hyperlink ref="AD19" r:id="rId355" display="https://fbref.com/en/players/79c84d1c/matchlogs/2023-2024/summary/Jarrod-Bowen-Match-Logs" xr:uid="{2D49A5C1-FDDA-45A8-94FB-87CA427BD953}"/>
    <hyperlink ref="B373" r:id="rId356" display="https://fbref.com/en/players/bbd67769/Conor-Bradley" xr:uid="{A98330A8-B98F-4044-B1B6-5240277ED342}"/>
    <hyperlink ref="C373" r:id="rId357" display="https://fbref.com/en/country/NIR/Northern-Ireland-Football" xr:uid="{122A2DFB-332B-445B-9A96-F0E21CDD1918}"/>
    <hyperlink ref="E373" r:id="rId358" display="https://fbref.com/en/squads/822bd0ba/Liverpool-Stats" xr:uid="{329A50F5-A192-4C74-84EF-4C535FEF663F}"/>
    <hyperlink ref="AD373" r:id="rId359" display="https://fbref.com/en/players/bbd67769/matchlogs/2023-2024/summary/Conor-Bradley-Match-Logs" xr:uid="{5B3EC6C0-6170-4865-8201-8C9F86DA9057}"/>
    <hyperlink ref="B41" r:id="rId360" display="https://fbref.com/en/players/c1949191/Jarrad-Branthwaite" xr:uid="{77C18542-E28D-4939-BDB3-EB3C46B403A2}"/>
    <hyperlink ref="C41" r:id="rId361" display="https://fbref.com/en/country/ENG/England-Football" xr:uid="{BA369135-ACBA-4BAA-B252-B13D1ACF6954}"/>
    <hyperlink ref="E41" r:id="rId362" display="https://fbref.com/en/squads/d3fd31cc/Everton-Stats" xr:uid="{9C4EDB01-87EF-4E48-AEDD-EC66C1E5CED3}"/>
    <hyperlink ref="AD41" r:id="rId363" display="https://fbref.com/en/players/c1949191/matchlogs/2023-2024/summary/Jarrad-Branthwaite-Match-Logs" xr:uid="{138A93CD-982A-45C4-8EFF-BAEA75D889D8}"/>
    <hyperlink ref="B421" r:id="rId364" display="https://fbref.com/en/players/57827369/Ben-Brereton" xr:uid="{10360D93-4070-4F7B-8E22-1A77A88BC942}"/>
    <hyperlink ref="C421" r:id="rId365" display="https://fbref.com/en/country/CHI/Chile-Football" xr:uid="{5650D523-3E5C-465E-9D75-132FACE2DF6D}"/>
    <hyperlink ref="E421" r:id="rId366" display="https://fbref.com/en/squads/1df6b87e/Sheffield-United-Stats" xr:uid="{788BCFDC-A17C-4D3D-A9F2-D0711866AEBC}"/>
    <hyperlink ref="AD421" r:id="rId367" display="https://fbref.com/en/players/57827369/matchlogs/2023-2024/summary/Ben-Brereton-Match-Logs" xr:uid="{C979A25C-DCB4-42BF-A8BD-113364B95D22}"/>
    <hyperlink ref="B408" r:id="rId368" display="https://fbref.com/en/players/30e81a88/Rhian-Brewster" xr:uid="{5CCD86E3-391B-4952-AC08-BA2B731B7752}"/>
    <hyperlink ref="C408" r:id="rId369" display="https://fbref.com/en/country/ENG/England-Football" xr:uid="{32DA8841-B156-403C-AE0D-12A06C7A1738}"/>
    <hyperlink ref="E408" r:id="rId370" display="https://fbref.com/en/squads/1df6b87e/Sheffield-United-Stats" xr:uid="{C7FA62D2-B67E-4460-8E05-B023445122C5}"/>
    <hyperlink ref="AD408" r:id="rId371" display="https://fbref.com/en/players/30e81a88/matchlogs/2023-2024/summary/Rhian-Brewster-Match-Logs" xr:uid="{9AF13DA8-D009-4C31-8F1C-9FC63F7B2159}"/>
    <hyperlink ref="B581" r:id="rId372" display="https://fbref.com/en/players/c2c5ecda/Ethan-Brierley" xr:uid="{E683D800-D0B8-45B6-89F9-93F2FB5036A9}"/>
    <hyperlink ref="C581" r:id="rId373" display="https://fbref.com/en/country/ENG/England-Football" xr:uid="{C1F3DC52-C871-4D8A-8FBA-6AEA811B2E2F}"/>
    <hyperlink ref="E581" r:id="rId374" display="https://fbref.com/en/squads/cd051869/Brentford-Stats" xr:uid="{8AE29F68-18C7-4657-9A26-B0CDA352C758}"/>
    <hyperlink ref="AD581" r:id="rId375" display="https://fbref.com/en/players/c2c5ecda/matchlogs/2023-2024/summary/Ethan-Brierley-Match-Logs" xr:uid="{973C9A61-3A81-4DF5-8B39-DA6C2C11489C}"/>
    <hyperlink ref="B368" r:id="rId376" display="https://fbref.com/en/players/97220da2/Armando-Broja" xr:uid="{65C3D84C-5CA0-445C-8470-3B4D32AE144B}"/>
    <hyperlink ref="C368" r:id="rId377" display="https://fbref.com/en/country/ALB/Albania-Football" xr:uid="{DB18B2B4-2316-4A61-BA34-E6F448689786}"/>
    <hyperlink ref="E368" r:id="rId378" display="https://fbref.com/en/squads/cff3d9bb/Chelsea-Stats" xr:uid="{6F6EBFA0-9BE8-4ED4-A2F2-5B29F1894E68}"/>
    <hyperlink ref="AD368" r:id="rId379" display="https://fbref.com/en/players/97220da2/matchlogs/2023-2024/summary/Armando-Broja-Match-Logs" xr:uid="{C65EE599-FFFD-4372-A3D3-F4C88579C572}"/>
    <hyperlink ref="B496" r:id="rId380" display="https://fbref.com/en/players/97220da2/Armando-Broja" xr:uid="{DDA17B4A-D5A6-4201-A272-0894B78C1BE7}"/>
    <hyperlink ref="C496" r:id="rId381" display="https://fbref.com/en/country/ALB/Albania-Football" xr:uid="{83EED33E-589A-4426-AADE-55ED0B63B9F5}"/>
    <hyperlink ref="E496" r:id="rId382" display="https://fbref.com/en/squads/fd962109/Fulham-Stats" xr:uid="{4A11DC95-0C82-45F7-BA67-20E45719F71A}"/>
    <hyperlink ref="AD496" r:id="rId383" display="https://fbref.com/en/players/97220da2/matchlogs/2023-2024/summary/Armando-Broja-Match-Logs" xr:uid="{98487475-7611-42D9-B0F0-DADBB8FA1408}"/>
    <hyperlink ref="B582" r:id="rId384" display="https://fbref.com/en/players/330f638c/Joshua-Brooking" xr:uid="{57263256-643B-4482-9EC8-636DE167A830}"/>
    <hyperlink ref="C582" r:id="rId385" display="https://fbref.com/en/country/ENG/England-Football" xr:uid="{E2345B19-BEA9-4797-8163-B6E4F5D1ED11}"/>
    <hyperlink ref="E582" r:id="rId386" display="https://fbref.com/en/squads/cff3d9bb/Chelsea-Stats" xr:uid="{8F661ED8-4448-4515-80AC-471D31D989E8}"/>
    <hyperlink ref="AD582" r:id="rId387" display="https://fbref.com/en/players/330f638c/matchlogs/2023-2024/summary/Joshua-Brooking-Match-Logs" xr:uid="{3DDB0C90-4406-4AB9-A3B2-2B806E15B8E2}"/>
    <hyperlink ref="B330" r:id="rId388" display="https://fbref.com/en/players/5f346071/Andre-Brooks" xr:uid="{84689498-86C7-4EF0-9266-3DB0304CB319}"/>
    <hyperlink ref="C330" r:id="rId389" display="https://fbref.com/en/country/ENG/England-Football" xr:uid="{80D6D7FB-7625-4CDA-A076-16C0B744BBC3}"/>
    <hyperlink ref="E330" r:id="rId390" display="https://fbref.com/en/squads/1df6b87e/Sheffield-United-Stats" xr:uid="{26FEE4EC-913C-4FC7-8087-DBBB3F28E797}"/>
    <hyperlink ref="AD330" r:id="rId391" display="https://fbref.com/en/players/5f346071/matchlogs/2023-2024/summary/Andre-Brooks-Match-Logs" xr:uid="{79A46AC8-A7C4-4AFE-AF9B-F2DD20937EFA}"/>
    <hyperlink ref="B413" r:id="rId392" display="https://fbref.com/en/players/dc4cae05/David-Brooks" xr:uid="{D5E873EB-A29D-42B5-AEDB-21B200B10120}"/>
    <hyperlink ref="C413" r:id="rId393" display="https://fbref.com/en/country/WAL/Wales-Football" xr:uid="{064E7689-4EE4-4FE5-BBE8-26C15A906B49}"/>
    <hyperlink ref="E413" r:id="rId394" display="https://fbref.com/en/squads/4ba7cbea/Bournemouth-Stats" xr:uid="{A8102C80-A971-4A94-9DFB-86684636DBED}"/>
    <hyperlink ref="AD413" r:id="rId395" display="https://fbref.com/en/players/dc4cae05/matchlogs/2023-2024/summary/David-Brooks-Match-Logs" xr:uid="{69C1C6C1-1428-4E55-BCAB-CE0AAD72C1E9}"/>
    <hyperlink ref="B258" r:id="rId396" display="https://fbref.com/en/players/ca18c8f1/Jacob-Brown" xr:uid="{1A471CC5-47B0-4B27-8803-E15EF69B29FA}"/>
    <hyperlink ref="C258" r:id="rId397" display="https://fbref.com/en/country/SCO/Scotland-Football" xr:uid="{D0985981-1368-4EA7-94E9-929D11F66BA4}"/>
    <hyperlink ref="E258" r:id="rId398" display="https://fbref.com/en/squads/e297cd13/Luton-Town-Stats" xr:uid="{B10B4111-5C4E-4E0B-AAB6-6ACCA4A89BFA}"/>
    <hyperlink ref="AD258" r:id="rId399" display="https://fbref.com/en/players/ca18c8f1/matchlogs/2023-2024/summary/Jacob-Brown-Match-Logs" xr:uid="{8AB31DCD-6950-453E-B6B3-D40942EE6E12}"/>
    <hyperlink ref="B73" r:id="rId400" display="https://fbref.com/en/players/47369df8/Josh-Brownhill" xr:uid="{AD1B54A9-D6B4-4699-9ADA-E23FF4EED43B}"/>
    <hyperlink ref="C73" r:id="rId401" display="https://fbref.com/en/country/ENG/England-Football" xr:uid="{556225C2-F8E7-4FB6-9B80-FF93D69598AA}"/>
    <hyperlink ref="E73" r:id="rId402" display="https://fbref.com/en/squads/943e8050/Burnley-Stats" xr:uid="{EE4B898A-B7B1-44CA-845A-5F5A1A1BA1C8}"/>
    <hyperlink ref="AD73" r:id="rId403" display="https://fbref.com/en/players/47369df8/matchlogs/2023-2024/summary/Josh-Brownhill-Match-Logs" xr:uid="{FB118F09-2394-4ED0-9ECE-A581E420FB12}"/>
    <hyperlink ref="B336" r:id="rId404" display="https://fbref.com/en/players/4e204552/Jacob-Bruun-Larsen" xr:uid="{2235275E-06F8-41FE-A569-D521EA6D3C91}"/>
    <hyperlink ref="C336" r:id="rId405" display="https://fbref.com/en/country/DEN/Denmark-Football" xr:uid="{C751D7B4-5ECF-4CAC-9F19-2282966F3F83}"/>
    <hyperlink ref="E336" r:id="rId406" display="https://fbref.com/en/squads/943e8050/Burnley-Stats" xr:uid="{14D9F405-4067-4380-84A7-D14DB1B00C3A}"/>
    <hyperlink ref="AD336" r:id="rId407" display="https://fbref.com/en/players/4e204552/matchlogs/2023-2024/summary/Jacob-Bruun-Larsen-Match-Logs" xr:uid="{B62783E8-1057-42F5-8E33-91014F42B1E2}"/>
    <hyperlink ref="B378" r:id="rId408" display="https://fbref.com/en/players/bfc3b3a0/Hugo-Bueno" xr:uid="{9FDC24B2-D90E-4ED0-ABB1-EF4774146950}"/>
    <hyperlink ref="C378" r:id="rId409" display="https://fbref.com/en/country/ESP/Spain-Football" xr:uid="{83956F6F-33C5-4F5C-8C27-BA2700B09245}"/>
    <hyperlink ref="E378" r:id="rId410" display="https://fbref.com/en/squads/8cec06e1/Wolverhampton-Wanderers-Stats" xr:uid="{25980A93-670A-468B-A710-EA79A4316B7D}"/>
    <hyperlink ref="AD378" r:id="rId411" display="https://fbref.com/en/players/bfc3b3a0/matchlogs/2023-2024/summary/Hugo-Bueno-Match-Logs" xr:uid="{772FAE94-404E-4093-949A-5AB2FA2418C4}"/>
    <hyperlink ref="B411" r:id="rId412" display="https://fbref.com/en/players/edc98fac/Santiago-Bueno" xr:uid="{876E8B81-7352-4B69-B61B-69E7EDBAAB27}"/>
    <hyperlink ref="C411" r:id="rId413" display="https://fbref.com/en/country/URU/Uruguay-Football" xr:uid="{81E53F7B-87E3-42E1-AD9F-6E005CB460DC}"/>
    <hyperlink ref="E411" r:id="rId414" display="https://fbref.com/en/squads/8cec06e1/Wolverhampton-Wanderers-Stats" xr:uid="{E89247D6-3B56-4DA3-A955-BC99DA14B1FC}"/>
    <hyperlink ref="AD411" r:id="rId415" display="https://fbref.com/en/players/edc98fac/matchlogs/2023-2024/summary/Santiago-Bueno-Match-Logs" xr:uid="{9CA930C0-D4FC-40B4-A6CF-A950A61461AD}"/>
    <hyperlink ref="B280" r:id="rId416" display="https://fbref.com/en/players/468a7a91/Facundo-Buonanotte" xr:uid="{A40BD9B9-4250-4CA8-8276-497E27E4D5A5}"/>
    <hyperlink ref="C280" r:id="rId417" display="https://fbref.com/en/country/ARG/Argentina-Football" xr:uid="{35FDCE08-3DF2-4027-9CF3-B88431B73A95}"/>
    <hyperlink ref="E280" r:id="rId418" display="https://fbref.com/en/squads/d07537b9/Brighton-and-Hove-Albion-Stats" xr:uid="{AC4EE009-313B-4492-9A99-8861A5C3A0B1}"/>
    <hyperlink ref="AD280" r:id="rId419" display="https://fbref.com/en/players/468a7a91/matchlogs/2023-2024/summary/Facundo-Buonanotte-Match-Logs" xr:uid="{5FE966A7-9A2A-4268-84FF-76A87A15621C}"/>
    <hyperlink ref="B254" r:id="rId420" display="https://fbref.com/en/players/a681b7b7/Reece-Burke" xr:uid="{F5264045-11D5-42D5-9400-922199FB1193}"/>
    <hyperlink ref="C254" r:id="rId421" display="https://fbref.com/en/country/ENG/England-Football" xr:uid="{6166584D-711C-4A02-8249-0D901E18E0D4}"/>
    <hyperlink ref="E254" r:id="rId422" display="https://fbref.com/en/squads/e297cd13/Luton-Town-Stats" xr:uid="{CA5DE69C-59D1-4076-836C-06E484FC40EA}"/>
    <hyperlink ref="AD254" r:id="rId423" display="https://fbref.com/en/players/a681b7b7/matchlogs/2023-2024/summary/Reece-Burke-Match-Logs" xr:uid="{62FD95BB-2350-40CA-B477-ACECD5854CAB}"/>
    <hyperlink ref="B109" r:id="rId424" display="https://fbref.com/en/players/b2d31e83/Dan-Burn" xr:uid="{A8A7C4C1-1885-4D1C-9FDE-283CDF18BBB0}"/>
    <hyperlink ref="C109" r:id="rId425" display="https://fbref.com/en/country/ENG/England-Football" xr:uid="{4A4B4571-DBFB-450A-89F9-1FC113573F88}"/>
    <hyperlink ref="E109" r:id="rId426" display="https://fbref.com/en/squads/b2b47a98/Newcastle-United-Stats" xr:uid="{6C8C464C-3579-4443-BA48-4D66AE8C2284}"/>
    <hyperlink ref="AD109" r:id="rId427" display="https://fbref.com/en/players/b2d31e83/matchlogs/2023-2024/summary/Dan-Burn-Match-Logs" xr:uid="{C7C2C426-182A-4396-9455-7ED7A2A0FEEE}"/>
    <hyperlink ref="B531" r:id="rId428" display="https://fbref.com/en/players/dab84ad2/Mason-Burstow" xr:uid="{8407AD7C-2853-4B33-BE38-8464F52676C5}"/>
    <hyperlink ref="C531" r:id="rId429" display="https://fbref.com/en/country/ENG/England-Football" xr:uid="{3EB87B42-7330-49B0-9BAD-A2E49BBAB77B}"/>
    <hyperlink ref="E531" r:id="rId430" display="https://fbref.com/en/squads/cff3d9bb/Chelsea-Stats" xr:uid="{B29772AF-17C0-4A25-94A7-25916A264453}"/>
    <hyperlink ref="AD531" r:id="rId431" display="https://fbref.com/en/players/dab84ad2/matchlogs/2023-2024/summary/Mason-Burstow-Match-Logs" xr:uid="{19F368E8-5187-45A8-BEBB-B41E77750452}"/>
    <hyperlink ref="B583" r:id="rId432" display="https://fbref.com/en/players/15ee4bc1/Jili-Buyabu" xr:uid="{AC64396A-BDDA-4C68-9FDE-AFB9F8B48B4F}"/>
    <hyperlink ref="C583" r:id="rId433" display="https://fbref.com/en/country/ENG/England-Football" xr:uid="{B06E2458-5CD4-4AA4-9ABE-E8516E3ACDA1}"/>
    <hyperlink ref="E583" r:id="rId434" display="https://fbref.com/en/squads/1df6b87e/Sheffield-United-Stats" xr:uid="{1AFB9547-177E-4670-A353-B44B414753DB}"/>
    <hyperlink ref="AD583" r:id="rId435" display="https://fbref.com/en/players/15ee4bc1/matchlogs/2023-2024/summary/Jili-Buyabu-Match-Logs" xr:uid="{CBB889C8-8BC6-4DEA-B526-D13E7B789B75}"/>
    <hyperlink ref="B83" r:id="rId436" display="https://fbref.com/en/players/16264a81/Moises-Caicedo" xr:uid="{C5572DF8-88AA-4920-B9E6-4182DFD8AC7F}"/>
    <hyperlink ref="C83" r:id="rId437" display="https://fbref.com/en/country/ECU/Ecuador-Football" xr:uid="{E3FA455E-E242-481D-AC69-D8B2F2E24D71}"/>
    <hyperlink ref="E83" r:id="rId438" display="https://fbref.com/en/squads/cff3d9bb/Chelsea-Stats" xr:uid="{E08F0D69-2E7E-45FA-918F-0CAA2497B156}"/>
    <hyperlink ref="AD83" r:id="rId439" display="https://fbref.com/en/players/16264a81/matchlogs/2023-2024/summary/Moises-Caicedo-Match-Logs" xr:uid="{DE50D7E7-29C7-4DED-8CA1-11AD894B78D6}"/>
    <hyperlink ref="B205" r:id="rId440" display="https://fbref.com/en/players/a8748947/Tom-Cairney" xr:uid="{1F67BDD1-FFC4-4CB3-A215-A03991231424}"/>
    <hyperlink ref="C205" r:id="rId441" display="https://fbref.com/en/country/SCO/Scotland-Football" xr:uid="{51FC41DA-179C-4D64-B0AD-E2A3905DC8C0}"/>
    <hyperlink ref="E205" r:id="rId442" display="https://fbref.com/en/squads/fd962109/Fulham-Stats" xr:uid="{19AE7C87-FAD1-4A8A-A229-BF7D79FF12D0}"/>
    <hyperlink ref="AD205" r:id="rId443" display="https://fbref.com/en/players/a8748947/matchlogs/2023-2024/summary/Tom-Cairney-Match-Logs" xr:uid="{6F05EA51-D082-4F1A-B821-AFF7856B947E}"/>
    <hyperlink ref="B148" r:id="rId444" display="https://fbref.com/en/players/59e6e5bf/Dominic-Calvert-Lewin" xr:uid="{D7AC95B5-079A-44F9-9331-9169839109B6}"/>
    <hyperlink ref="C148" r:id="rId445" display="https://fbref.com/en/country/ENG/England-Football" xr:uid="{CE34B397-1A1E-4B1B-8D8A-6F6641AACA36}"/>
    <hyperlink ref="E148" r:id="rId446" display="https://fbref.com/en/squads/d3fd31cc/Everton-Stats" xr:uid="{77402230-1C5E-4DF3-BA12-8981470F51F7}"/>
    <hyperlink ref="AD148" r:id="rId447" display="https://fbref.com/en/players/59e6e5bf/matchlogs/2023-2024/summary/Dominic-Calvert-Lewin-Match-Logs" xr:uid="{1AC3A6A6-F95D-4B29-87B7-BC603A85E59C}"/>
    <hyperlink ref="B584" r:id="rId448" display="https://fbref.com/en/players/858409be/Allan-Campbell" xr:uid="{08A9FC49-5384-4C39-B37B-3BD2F0D21432}"/>
    <hyperlink ref="C584" r:id="rId449" display="https://fbref.com/en/country/SCO/Scotland-Football" xr:uid="{5B3C2273-2F85-4A8A-89A1-3E4FC0A37EFE}"/>
    <hyperlink ref="E584" r:id="rId450" display="https://fbref.com/en/squads/e297cd13/Luton-Town-Stats" xr:uid="{D31164D4-B819-45A9-9EF0-AD379D342856}"/>
    <hyperlink ref="AD584" r:id="rId451" display="https://fbref.com/en/players/858409be/matchlogs/2023-2024/summary/Allan-Campbell-Match-Logs" xr:uid="{A1226283-B8DC-4A0D-98BE-63CF337EE848}"/>
    <hyperlink ref="B585" r:id="rId452" display="https://fbref.com/en/players/48ba3f58/Elijah-Campbell" xr:uid="{45635A75-2550-4AEF-B9F5-167397DC577C}"/>
    <hyperlink ref="C585" r:id="rId453" display="https://fbref.com/en/country/ENG/England-Football" xr:uid="{57EB9DC2-12CF-470D-8DC2-C8FD5111745E}"/>
    <hyperlink ref="E585" r:id="rId454" display="https://fbref.com/en/squads/d3fd31cc/Everton-Stats" xr:uid="{0B186663-EF42-4B6B-91AC-13E3C4D2F85E}"/>
    <hyperlink ref="AD585" r:id="rId455" display="https://fbref.com/en/players/48ba3f58/matchlogs/2023-2024/summary/Elijah-Campbell-Match-Logs" xr:uid="{B7034651-EA4F-4C79-AEAD-85096A2D380E}"/>
    <hyperlink ref="B549" r:id="rId456" display="https://fbref.com/en/players/4506aec5/Thomas-Cannon" xr:uid="{A1A7C163-2DBA-432F-9C64-5339DF7664D7}"/>
    <hyperlink ref="C549" r:id="rId457" display="https://fbref.com/en/country/IRL/Republic-of-Ireland-Football" xr:uid="{2AF88296-AA1C-4811-8023-ED6D45A9485D}"/>
    <hyperlink ref="E549" r:id="rId458" display="https://fbref.com/en/squads/d3fd31cc/Everton-Stats" xr:uid="{7CEDB041-FA7C-4173-9A66-AEA62319D76C}"/>
    <hyperlink ref="AD549" r:id="rId459" display="https://fbref.com/en/players/4506aec5/matchlogs/2023-2024/summary/Thomas-Cannon-Match-Logs" xr:uid="{9350F811-FCA1-41E8-A25A-411D59FE157A}"/>
    <hyperlink ref="B224" r:id="rId460" display="https://fbref.com/en/players/b4a014b1/Diego-Carlos" xr:uid="{05C3943B-77AC-4AE7-9EE0-C6F0A25B9F5D}"/>
    <hyperlink ref="C224" r:id="rId461" display="https://fbref.com/en/country/BRA/Brazil-Football" xr:uid="{46CA5598-9E3D-4C8D-8CFA-3BBFADA828C2}"/>
    <hyperlink ref="E224" r:id="rId462" display="https://fbref.com/en/squads/8602292d/Aston-Villa-Stats" xr:uid="{B64D8AE6-B8C7-4B2D-8AA9-05EC81722BDE}"/>
    <hyperlink ref="AD224" r:id="rId463" display="https://fbref.com/en/players/b4a014b1/matchlogs/2023-2024/summary/Diego-Carlos-Match-Logs" xr:uid="{13466513-84CE-423C-96ED-D89BB8319AE1}"/>
    <hyperlink ref="B586" r:id="rId464" display="https://fbref.com/en/players/33a68b9b/Alvaro-Carreras" xr:uid="{6A3A970A-BF49-444E-808F-4920AD3FD20B}"/>
    <hyperlink ref="C586" r:id="rId465" display="https://fbref.com/en/country/ESP/Spain-Football" xr:uid="{72FFE7FC-8E48-43EB-90AD-E9FF2414611F}"/>
    <hyperlink ref="E586" r:id="rId466" display="https://fbref.com/en/squads/19538871/Manchester-United-Stats" xr:uid="{70C69477-3BA5-4878-856F-1AADC931D0F3}"/>
    <hyperlink ref="AD586" r:id="rId467" display="https://fbref.com/en/players/33a68b9b/matchlogs/2023-2024/summary/Alvaro-Carreras-Match-Logs" xr:uid="{4A6B0F7A-1609-49A4-89E1-9C38EC886EEF}"/>
    <hyperlink ref="B587" r:id="rId468" display="https://fbref.com/en/players/3e1550ee/Scott-Carson" xr:uid="{CABC06C6-6809-4847-869D-2F6425AAFBA6}"/>
    <hyperlink ref="C587" r:id="rId469" display="https://fbref.com/en/country/ENG/England-Football" xr:uid="{B02CD50E-6BAB-4DBA-A28B-18E2FC5F5618}"/>
    <hyperlink ref="E587" r:id="rId470" display="https://fbref.com/en/squads/b8fd03ef/Manchester-City-Stats" xr:uid="{272EE886-7434-4EEE-A502-7C6D29D714C9}"/>
    <hyperlink ref="AD587" r:id="rId471" display="https://fbref.com/en/players/3e1550ee/matchlogs/2023-2024/summary/Scott-Carson-Match-Logs" xr:uid="{A340D0D6-7A3F-4426-B5F6-AFD768611D43}"/>
    <hyperlink ref="B512" r:id="rId472" display="https://fbref.com/en/players/fb920f3a/Cesare-Casadei" xr:uid="{97CE7656-D3B1-402D-8400-108F5530D3BF}"/>
    <hyperlink ref="C512" r:id="rId473" display="https://fbref.com/en/country/ITA/Italy-Football" xr:uid="{2D93D4D0-1633-4598-968B-31996055731E}"/>
    <hyperlink ref="E512" r:id="rId474" display="https://fbref.com/en/squads/cff3d9bb/Chelsea-Stats" xr:uid="{58D62E3C-7200-4F91-875B-97279348EC2C}"/>
    <hyperlink ref="AD512" r:id="rId475" display="https://fbref.com/en/players/fb920f3a/matchlogs/2023-2024/summary/Cesare-Casadei-Match-Logs" xr:uid="{DCFC244E-D3EE-4992-91CB-CA0FAC9F55A8}"/>
    <hyperlink ref="B219" r:id="rId476" display="https://fbref.com/en/players/4d224fe8/Casemiro" xr:uid="{5A27D1F9-D0D5-4726-A627-65C45243C80F}"/>
    <hyperlink ref="C219" r:id="rId477" display="https://fbref.com/en/country/BRA/Brazil-Football" xr:uid="{E482C688-B04C-41C1-9F46-0B306B242D76}"/>
    <hyperlink ref="E219" r:id="rId478" display="https://fbref.com/en/squads/19538871/Manchester-United-Stats" xr:uid="{820518A9-CFC1-49E4-9D71-B747B4B0B900}"/>
    <hyperlink ref="AD219" r:id="rId479" display="https://fbref.com/en/players/4d224fe8/matchlogs/2023-2024/summary/Casemiro-Match-Logs" xr:uid="{FBF3C29F-F7BC-4D2A-97A1-43F72118FF22}"/>
    <hyperlink ref="B588" r:id="rId480" display="https://fbref.com/en/players/cd4b2c5f/Kaelan-Casey" xr:uid="{1038A7B8-88FA-42D2-AE24-3CB16B0493E2}"/>
    <hyperlink ref="C588" r:id="rId481" display="https://fbref.com/en/country/ENG/England-Football" xr:uid="{258DC350-6D2D-4E17-B941-825C91F37048}"/>
    <hyperlink ref="E588" r:id="rId482" display="https://fbref.com/en/squads/7c21e445/West-Ham-United-Stats" xr:uid="{1F3FF8E1-7B78-4D61-97B9-5E1C00C245D0}"/>
    <hyperlink ref="AD588" r:id="rId483" display="https://fbref.com/en/players/cd4b2c5f/matchlogs/2023-2024/summary/Kaelan-Casey-Match-Logs" xr:uid="{5D20D17F-9BCD-41EB-A742-3D18DDEE555C}"/>
    <hyperlink ref="B102" r:id="rId484" display="https://fbref.com/en/players/2389cdc2/Matty-Cash" xr:uid="{7A981E92-4BBE-4926-AE77-853CA4C91447}"/>
    <hyperlink ref="C102" r:id="rId485" display="https://fbref.com/en/country/POL/Poland-Football" xr:uid="{78A5EF7D-B0A6-44CA-A4C8-57D86B949248}"/>
    <hyperlink ref="E102" r:id="rId486" display="https://fbref.com/en/squads/8602292d/Aston-Villa-Stats" xr:uid="{3DDFD548-EC49-4DB1-9C3F-82F91074AF52}"/>
    <hyperlink ref="AD102" r:id="rId487" display="https://fbref.com/en/players/2389cdc2/matchlogs/2023-2024/summary/Matty-Cash-Match-Logs" xr:uid="{86DECC07-3C0A-4016-9C79-DB257B85FE57}"/>
    <hyperlink ref="B87" r:id="rId488" display="https://fbref.com/en/players/197640fd/Timothy-Castagne" xr:uid="{85FC0398-4732-4876-A773-3265760D96A2}"/>
    <hyperlink ref="C87" r:id="rId489" display="https://fbref.com/en/country/BEL/Belgium-Football" xr:uid="{DDC76ABF-DBD3-4346-8031-12D4A0A8803E}"/>
    <hyperlink ref="E87" r:id="rId490" display="https://fbref.com/en/squads/fd962109/Fulham-Stats" xr:uid="{C8DD0175-E415-41E3-935C-0C6B947D2C18}"/>
    <hyperlink ref="AD87" r:id="rId491" display="https://fbref.com/en/players/197640fd/matchlogs/2023-2024/summary/Timothy-Castagne-Match-Logs" xr:uid="{A070A2C2-17B3-45E2-8EF6-407888130B92}"/>
    <hyperlink ref="B589" r:id="rId492" display="https://fbref.com/en/players/1c86192d/Leo-Castledine" xr:uid="{8DA59A55-3C8E-4144-85C0-95E7B0C9A5A4}"/>
    <hyperlink ref="C589" r:id="rId493" display="https://fbref.com/en/country/ENG/England-Football" xr:uid="{BE7F600A-8F20-4FEF-8B35-864E1EDA3DF5}"/>
    <hyperlink ref="E589" r:id="rId494" display="https://fbref.com/en/squads/cff3d9bb/Chelsea-Stats" xr:uid="{525CCC8D-5521-446A-81CC-548B860B0821}"/>
    <hyperlink ref="AD589" r:id="rId495" display="https://fbref.com/en/players/1c86192d/matchlogs/2023-2024/summary/Leo-Castledine-Match-Logs" xr:uid="{803BB18C-C2F0-4D44-AFEB-8D92830CD47C}"/>
    <hyperlink ref="B540" r:id="rId496" display="https://fbref.com/en/players/e28868f3/Jonny-Castro" xr:uid="{BADBF95E-5114-43E6-9CB9-07E4C4545CBD}"/>
    <hyperlink ref="C540" r:id="rId497" display="https://fbref.com/en/country/ESP/Spain-Football" xr:uid="{030064F2-B268-4A2A-8CB3-F77CE9446AEB}"/>
    <hyperlink ref="E540" r:id="rId498" display="https://fbref.com/en/squads/8cec06e1/Wolverhampton-Wanderers-Stats" xr:uid="{8715A87C-13AD-4FF9-818E-94F6FBA0E46E}"/>
    <hyperlink ref="AD540" r:id="rId499" display="https://fbref.com/en/players/e28868f3/matchlogs/2023-2024/summary/Jonny-Castro-Match-Logs" xr:uid="{328261A7-0511-45A5-9C33-621A386DA69D}"/>
    <hyperlink ref="B437" r:id="rId500" display="https://fbref.com/en/players/5515376c/Trevoh-Chalobah" xr:uid="{BE9E63AD-D683-499B-AAEA-0C4CDF1323A4}"/>
    <hyperlink ref="C437" r:id="rId501" display="https://fbref.com/en/country/ENG/England-Football" xr:uid="{2C5238AC-DEB6-4441-A5BC-69DA7F6A7191}"/>
    <hyperlink ref="E437" r:id="rId502" display="https://fbref.com/en/squads/cff3d9bb/Chelsea-Stats" xr:uid="{BAB16163-632E-4DF6-90DD-F39E12BC4EA0}"/>
    <hyperlink ref="AD437" r:id="rId503" display="https://fbref.com/en/players/5515376c/matchlogs/2023-2024/summary/Trevoh-Chalobah-Match-Logs" xr:uid="{506397E1-6205-4FA0-A722-541B71319E8B}"/>
    <hyperlink ref="B501" r:id="rId504" display="https://fbref.com/en/players/dc6f5bdd/Calum-Chambers" xr:uid="{37FDC2E8-A672-464F-9CC6-457ECE84D674}"/>
    <hyperlink ref="C501" r:id="rId505" display="https://fbref.com/en/country/ENG/England-Football" xr:uid="{05E0FBFD-FC68-4FB8-B460-ED5617E1C26E}"/>
    <hyperlink ref="E501" r:id="rId506" display="https://fbref.com/en/squads/8602292d/Aston-Villa-Stats" xr:uid="{00607655-2BAC-457E-A72F-CAF7363D4953}"/>
    <hyperlink ref="AD501" r:id="rId507" display="https://fbref.com/en/players/dc6f5bdd/matchlogs/2023-2024/summary/Calum-Chambers-Match-Logs" xr:uid="{5642F1F7-C849-43CF-8A06-5D6109E9265E}"/>
    <hyperlink ref="B590" r:id="rId508" display="https://fbref.com/en/players/7d6af698/Luke-Chambers" xr:uid="{4C84C568-3ACC-4D8C-9894-09C1C7D21824}"/>
    <hyperlink ref="C590" r:id="rId509" display="https://fbref.com/en/country/ENG/England-Football" xr:uid="{E570A8F4-1029-4DA0-A9FD-BEB449D05E84}"/>
    <hyperlink ref="E590" r:id="rId510" display="https://fbref.com/en/squads/822bd0ba/Liverpool-Stats" xr:uid="{43991905-55CE-4599-8D52-E5C9833761E1}"/>
    <hyperlink ref="AD590" r:id="rId511" display="https://fbref.com/en/players/7d6af698/matchlogs/2023-2024/summary/Luke-Chambers-Match-Logs" xr:uid="{CFAE0DF0-29F0-4F0B-9AF7-2F735105CBBB}"/>
    <hyperlink ref="B591" r:id="rId512" display="https://fbref.com/en/players/d33e3242/Ismaila-Cheick-Coulibaly" xr:uid="{E709869F-1B8E-4A95-9CFD-C8BDE58CE0E4}"/>
    <hyperlink ref="C591" r:id="rId513" display="https://fbref.com/en/country/MLI/Mali-Football" xr:uid="{EFB3FF18-9FEC-468C-9490-391D092CA4B6}"/>
    <hyperlink ref="E591" r:id="rId514" display="https://fbref.com/en/squads/1df6b87e/Sheffield-United-Stats" xr:uid="{DF7E0719-9D5C-43EE-8F3D-1362A49E7DBB}"/>
    <hyperlink ref="AD591" r:id="rId515" display="https://fbref.com/en/players/d33e3242/matchlogs/2023-2024/summary/Ismaila-Cheick-Coulibaly-Match-Logs" xr:uid="{AD6173CB-02ED-426A-8724-D0BE2A33F2C7}"/>
    <hyperlink ref="B487" r:id="rId516" display="https://fbref.com/en/players/890f108d/Youssef-Chermiti" xr:uid="{DBA7AF59-997F-4940-8F2F-964F206EDA84}"/>
    <hyperlink ref="C487" r:id="rId517" display="https://fbref.com/en/country/POR/Portugal-Football" xr:uid="{DE6AFD25-B683-4C5A-B6E1-F335C08B53AE}"/>
    <hyperlink ref="E487" r:id="rId518" display="https://fbref.com/en/squads/d3fd31cc/Everton-Stats" xr:uid="{5B94324D-17DF-432B-B109-CC56FA5791F0}"/>
    <hyperlink ref="AD487" r:id="rId519" display="https://fbref.com/en/players/890f108d/matchlogs/2023-2024/summary/Youssef-Chermiti-Match-Logs" xr:uid="{E43A2CE8-673A-49A4-8B41-904E02AA8852}"/>
    <hyperlink ref="B312" r:id="rId520" display="https://fbref.com/en/players/d2424d1b/Ben-Chilwell" xr:uid="{AD9413CA-BE25-40CA-A59D-73B6512282C3}"/>
    <hyperlink ref="C312" r:id="rId521" display="https://fbref.com/en/country/ENG/England-Football" xr:uid="{1B190919-1954-4755-B2CB-21FDF724F879}"/>
    <hyperlink ref="E312" r:id="rId522" display="https://fbref.com/en/squads/cff3d9bb/Chelsea-Stats" xr:uid="{34EB1263-6F22-401A-B4BB-DEB3B9B3EE8D}"/>
    <hyperlink ref="AD312" r:id="rId523" display="https://fbref.com/en/players/d2424d1b/matchlogs/2023-2024/summary/Ben-Chilwell-Match-Logs" xr:uid="{11351EF1-748E-481F-B6B8-933A1B10B980}"/>
    <hyperlink ref="B522" r:id="rId524" display="https://fbref.com/en/players/34721c11/Tawanda-Chirewa" xr:uid="{150F40CF-BE0C-435E-A81C-BD2A5875FC1B}"/>
    <hyperlink ref="C522" r:id="rId525" display="https://fbref.com/en/country/ENG/England-Football" xr:uid="{D1CEA004-B274-4FE3-B982-DE510D891F81}"/>
    <hyperlink ref="E522" r:id="rId526" display="https://fbref.com/en/squads/8cec06e1/Wolverhampton-Wanderers-Stats" xr:uid="{89D8B979-0DE2-426F-A6A8-404B6B94A247}"/>
    <hyperlink ref="AD522" r:id="rId527" display="https://fbref.com/en/players/34721c11/matchlogs/2023-2024/summary/Tawanda-Chirewa-Match-Logs" xr:uid="{CEC0D404-5E29-4A97-B29F-41B0BC580A65}"/>
    <hyperlink ref="B592" r:id="rId528" display="https://fbref.com/en/players/a2852b4f/Leon-Chiwome" xr:uid="{59AF05A5-C469-4399-A325-1E4709838698}"/>
    <hyperlink ref="C592" r:id="rId529" display="https://fbref.com/en/country/ENG/England-Football" xr:uid="{AE6B07EE-37F0-4DA8-854A-76229F66AD57}"/>
    <hyperlink ref="E592" r:id="rId530" display="https://fbref.com/en/squads/8cec06e1/Wolverhampton-Wanderers-Stats" xr:uid="{52D09C28-A997-4340-84A8-80F37206B875}"/>
    <hyperlink ref="AD592" r:id="rId531" display="https://fbref.com/en/players/a2852b4f/matchlogs/2023-2024/summary/Leon-Chiwome-Match-Logs" xr:uid="{0EC6516D-2387-44BB-821F-C8B7C0448257}"/>
    <hyperlink ref="B218" r:id="rId532" display="https://fbref.com/en/players/2696b6a9/Tahith-Chong" xr:uid="{B56A0FAE-B12B-4ED9-B46B-F37C126B17E9}"/>
    <hyperlink ref="C218" r:id="rId533" display="https://fbref.com/en/country/NED/Netherlands-Football" xr:uid="{8D845A32-E62E-4E26-8F96-A246F58ED28F}"/>
    <hyperlink ref="E218" r:id="rId534" display="https://fbref.com/en/squads/e297cd13/Luton-Town-Stats" xr:uid="{29FB0B3E-831E-4BF8-8825-0AA7108D4B78}"/>
    <hyperlink ref="AD218" r:id="rId535" display="https://fbref.com/en/players/2696b6a9/matchlogs/2023-2024/summary/Tahith-Chong-Match-Logs" xr:uid="{0E39D12B-F9B3-4679-920E-71ACCDCDFA49}"/>
    <hyperlink ref="B51" r:id="rId536" display="https://fbref.com/en/players/26ce2263/Ryan-Christie" xr:uid="{D2697057-5343-40D1-ADE8-97C0EA118DDB}"/>
    <hyperlink ref="C51" r:id="rId537" display="https://fbref.com/en/country/SCO/Scotland-Football" xr:uid="{E3A01A36-AE5A-47EA-B814-3A72858A00E8}"/>
    <hyperlink ref="E51" r:id="rId538" display="https://fbref.com/en/squads/4ba7cbea/Bournemouth-Stats" xr:uid="{D8B97FF9-7FF2-4DAF-8893-060AFC42DB43}"/>
    <hyperlink ref="AD51" r:id="rId539" display="https://fbref.com/en/players/26ce2263/matchlogs/2023-2024/summary/Ryan-Christie-Match-Logs" xr:uid="{A56C8B3A-C3F2-49A1-8B46-C8AE1B8C6A8F}"/>
    <hyperlink ref="B450" r:id="rId540" display="https://fbref.com/en/players/b2f9c73e/Carney-Chukwuemeka" xr:uid="{F03AF38B-AC6C-432E-9507-AAFB23BED8DD}"/>
    <hyperlink ref="C450" r:id="rId541" display="https://fbref.com/en/country/ENG/England-Football" xr:uid="{507CACFE-8A2C-4430-B16B-2D08AE0EAAA3}"/>
    <hyperlink ref="E450" r:id="rId542" display="https://fbref.com/en/squads/cff3d9bb/Chelsea-Stats" xr:uid="{B06933FC-B245-43A6-BCC5-46F3EF27EA42}"/>
    <hyperlink ref="AD450" r:id="rId543" display="https://fbref.com/en/players/b2f9c73e/matchlogs/2023-2024/summary/Carney-Chukwuemeka-Match-Logs" xr:uid="{B093420D-FBA9-42DA-9D59-491055DB3D30}"/>
    <hyperlink ref="B480" r:id="rId544" display="https://fbref.com/en/players/73341ace/Bobby-Clark" xr:uid="{FF852632-74B1-41CA-A3ED-F79DE7D5457A}"/>
    <hyperlink ref="C480" r:id="rId545" display="https://fbref.com/en/country/ENG/England-Football" xr:uid="{740A2366-1E4B-4BE2-92F8-9BA148F08D6D}"/>
    <hyperlink ref="E480" r:id="rId546" display="https://fbref.com/en/squads/822bd0ba/Liverpool-Stats" xr:uid="{99BFFFE6-CE9C-42F8-8FFC-0D7A19A774B0}"/>
    <hyperlink ref="AD480" r:id="rId547" display="https://fbref.com/en/players/73341ace/matchlogs/2023-2024/summary/Bobby-Clark-Match-Logs" xr:uid="{9A90FF8F-E5C6-4721-B24C-B972E954C619}"/>
    <hyperlink ref="B329" r:id="rId548" display="https://fbref.com/en/players/7c5fa6cf/Jordan-Clark" xr:uid="{8DE26FE5-ED42-4278-820C-F712ECB6FFDE}"/>
    <hyperlink ref="C329" r:id="rId549" display="https://fbref.com/en/country/ENG/England-Football" xr:uid="{17420134-7DA1-492E-9E1D-936BC5EBB434}"/>
    <hyperlink ref="E329" r:id="rId550" display="https://fbref.com/en/squads/e297cd13/Luton-Town-Stats" xr:uid="{86F3A02F-B4FE-4CE0-BC78-3BD91171D072}"/>
    <hyperlink ref="AD329" r:id="rId551" display="https://fbref.com/en/players/7c5fa6cf/matchlogs/2023-2024/summary/Jordan-Clark-Match-Logs" xr:uid="{80B102E0-235D-4558-BFF4-5C8E0CA8EC0A}"/>
    <hyperlink ref="B317" r:id="rId552" display="https://fbref.com/en/players/0442183b/Nathaniel-Clyne" xr:uid="{AE8FC040-E82F-4547-B011-0936FF70E498}"/>
    <hyperlink ref="C317" r:id="rId553" display="https://fbref.com/en/country/ENG/England-Football" xr:uid="{A8233CD5-A3F8-4F88-BBA4-4D4698A721C3}"/>
    <hyperlink ref="E317" r:id="rId554" display="https://fbref.com/en/squads/47c64c55/Crystal-Palace-Stats" xr:uid="{5E5F6EDB-9C9A-4A8E-B714-BCA515D69E92}"/>
    <hyperlink ref="AD317" r:id="rId555" display="https://fbref.com/en/players/0442183b/matchlogs/2023-2024/summary/Nathaniel-Clyne-Match-Logs" xr:uid="{3179B771-CB2B-4AAF-920C-775E73EE68DF}"/>
    <hyperlink ref="B425" r:id="rId556" display="https://fbref.com/en/players/0420d84f/Seamus-Coleman" xr:uid="{CB7A9FCB-CF40-4508-815B-32C0FAC13742}"/>
    <hyperlink ref="C425" r:id="rId557" display="https://fbref.com/en/country/IRL/Republic-of-Ireland-Football" xr:uid="{19527917-4B2E-46F6-8051-B07827632982}"/>
    <hyperlink ref="E425" r:id="rId558" display="https://fbref.com/en/squads/d3fd31cc/Everton-Stats" xr:uid="{393A8C7C-BA12-4369-9B75-8D0FE2447F9D}"/>
    <hyperlink ref="AD425" r:id="rId559" display="https://fbref.com/en/players/0420d84f/matchlogs/2023-2024/summary/Seamus-Coleman-Match-Logs" xr:uid="{2FB415B0-5636-4508-97E4-2F8E8A2128F0}"/>
    <hyperlink ref="B593" r:id="rId560" display="https://fbref.com/en/players/4f9091bc/Toby-Collier" xr:uid="{FAF6527B-CADE-4CD6-9BCB-76F400009302}"/>
    <hyperlink ref="C593" r:id="rId561" display="https://fbref.com/en/country/ENG/England-Football" xr:uid="{D052BA4D-9D20-421C-93F9-982455014C5A}"/>
    <hyperlink ref="E593" r:id="rId562" display="https://fbref.com/en/squads/19538871/Manchester-United-Stats" xr:uid="{32250083-86C9-43E7-B9A5-9B9F8E64976A}"/>
    <hyperlink ref="AD593" r:id="rId563" display="https://fbref.com/en/players/4f9091bc/matchlogs/2023-2024/summary/Toby-Collier-Match-Logs" xr:uid="{873F4F79-D9B6-4BAF-8D30-49F270DAFF1B}"/>
    <hyperlink ref="B104" r:id="rId564" display="https://fbref.com/en/players/a8c19eb8/Nathan-Collins" xr:uid="{450CD4DD-4476-4AAA-8DAC-FF2A019CDC04}"/>
    <hyperlink ref="C104" r:id="rId565" display="https://fbref.com/en/country/IRL/Republic-of-Ireland-Football" xr:uid="{7583B639-C888-4E5E-9E66-98DE9FDD69AE}"/>
    <hyperlink ref="E104" r:id="rId566" display="https://fbref.com/en/squads/cd051869/Brentford-Stats" xr:uid="{E2559A18-59C8-49D7-93CA-BFF50DF5D426}"/>
    <hyperlink ref="AD104" r:id="rId567" display="https://fbref.com/en/players/a8c19eb8/matchlogs/2023-2024/summary/Nathan-Collins-Match-Logs" xr:uid="{36E7ADA6-AB8B-4958-BC3D-E1D67ACB0C3C}"/>
    <hyperlink ref="B119" r:id="rId568" display="https://fbref.com/en/players/700783e7/Levi-Colwill" xr:uid="{E2E3E69C-E050-460A-AE25-2C4234D1C6E2}"/>
    <hyperlink ref="C119" r:id="rId569" display="https://fbref.com/en/country/ENG/England-Football" xr:uid="{0C4862A8-3659-47D0-A0FB-D4290B5C36E9}"/>
    <hyperlink ref="E119" r:id="rId570" display="https://fbref.com/en/squads/cff3d9bb/Chelsea-Stats" xr:uid="{FEB1E685-58F0-4775-A6A3-147C52D181C8}"/>
    <hyperlink ref="AD119" r:id="rId571" display="https://fbref.com/en/players/700783e7/matchlogs/2023-2024/summary/Levi-Colwill-Match-Logs" xr:uid="{ECF84ED4-4DAA-4A59-8505-CD1B629B5FBF}"/>
    <hyperlink ref="B96" r:id="rId572" display="https://fbref.com/en/players/2afc7272/Lewis-Cook" xr:uid="{86519133-6B93-419A-AAF3-812F6AC27BC1}"/>
    <hyperlink ref="C96" r:id="rId573" display="https://fbref.com/en/country/ENG/England-Football" xr:uid="{8263754C-57E6-4A28-BB0A-F01CD54EECD9}"/>
    <hyperlink ref="E96" r:id="rId574" display="https://fbref.com/en/squads/4ba7cbea/Bournemouth-Stats" xr:uid="{F19DE1A0-E282-4F20-859F-243BF516D0DA}"/>
    <hyperlink ref="AD96" r:id="rId575" display="https://fbref.com/en/players/2afc7272/matchlogs/2023-2024/summary/Lewis-Cook-Match-Logs" xr:uid="{BCBE6C8C-F113-48D0-88A2-083F790225D7}"/>
    <hyperlink ref="B516" r:id="rId576" display="https://fbref.com/en/players/74e12f1e/Jack-Cork" xr:uid="{9DAEBE40-BE7C-42F1-B157-427AA4B57D02}"/>
    <hyperlink ref="C516" r:id="rId577" display="https://fbref.com/en/country/ENG/England-Football" xr:uid="{4BABF8F5-2841-467F-81C9-83849DC26971}"/>
    <hyperlink ref="E516" r:id="rId578" display="https://fbref.com/en/squads/943e8050/Burnley-Stats" xr:uid="{B55555DE-BC3D-4642-BD5F-40B588F79F2E}"/>
    <hyperlink ref="AD516" r:id="rId579" display="https://fbref.com/en/players/74e12f1e/matchlogs/2023-2024/summary/Jack-Cork-Match-Logs" xr:uid="{11449BF7-683B-4B24-A662-423EB89BBF07}"/>
    <hyperlink ref="B472" r:id="rId580" display="https://fbref.com/en/players/beb391dd/Maxwel-Cornet" xr:uid="{4C9AABAB-22CE-490D-AA85-3DFD6531B5F0}"/>
    <hyperlink ref="C472" r:id="rId581" display="https://fbref.com/en/country/CIV/Cote-dIvoire-Football" xr:uid="{FCBC7307-4560-4060-A496-9C25FCEACCCC}"/>
    <hyperlink ref="E472" r:id="rId582" display="https://fbref.com/en/squads/7c21e445/West-Ham-United-Stats" xr:uid="{4D07FBD6-3E79-4435-93EE-C7573CD1E4F0}"/>
    <hyperlink ref="AD472" r:id="rId583" display="https://fbref.com/en/players/beb391dd/matchlogs/2023-2024/summary/Maxwel-Cornet-Match-Logs" xr:uid="{34B699B5-0DEF-4EE9-B6A9-540BB49AC344}"/>
    <hyperlink ref="B35" r:id="rId584" display="https://fbref.com/en/players/fdf3cb77/Vladimir-Coufal" xr:uid="{533B9E6C-6B94-4B68-8A80-17DC202647BB}"/>
    <hyperlink ref="C35" r:id="rId585" display="https://fbref.com/en/country/CZE/Czech-Republic-Football" xr:uid="{E06D95C4-BBE3-4D16-9A62-9BA3038A0D35}"/>
    <hyperlink ref="E35" r:id="rId586" display="https://fbref.com/en/squads/7c21e445/West-Ham-United-Stats" xr:uid="{AF970F5A-F6C4-42AF-942C-524F60B8247E}"/>
    <hyperlink ref="AD35" r:id="rId587" display="https://fbref.com/en/players/fdf3cb77/matchlogs/2023-2024/summary/Vladimir-Coufal-Match-Logs" xr:uid="{0D125B1C-BFD9-4429-8816-5C4900E2F091}"/>
    <hyperlink ref="B507" r:id="rId588" display="https://fbref.com/en/players/0ef89a37/Philippe-Coutinho" xr:uid="{E59F5148-FB69-4AA4-91E2-A2CE207966D7}"/>
    <hyperlink ref="C507" r:id="rId589" display="https://fbref.com/en/country/BRA/Brazil-Football" xr:uid="{779D6F34-7849-4C34-9547-EF617B167B40}"/>
    <hyperlink ref="E507" r:id="rId590" display="https://fbref.com/en/squads/8602292d/Aston-Villa-Stats" xr:uid="{D1C04801-774B-4031-B27B-81636F656078}"/>
    <hyperlink ref="AD507" r:id="rId591" display="https://fbref.com/en/players/0ef89a37/matchlogs/2023-2024/summary/Philippe-Coutinho-Match-Logs" xr:uid="{E10E9818-F618-45DD-A66B-4A29FF5B9DB2}"/>
    <hyperlink ref="B594" r:id="rId592" display="https://fbref.com/en/players/a5ca9127/Conor-Coventry" xr:uid="{0E798C04-FEF1-47DC-96B0-D722163A3A8C}"/>
    <hyperlink ref="C594" r:id="rId593" display="https://fbref.com/en/country/IRL/Republic-of-Ireland-Football" xr:uid="{7BA17108-0DB8-4D0B-A1FA-C75C9484179E}"/>
    <hyperlink ref="E594" r:id="rId594" display="https://fbref.com/en/squads/7c21e445/West-Ham-United-Stats" xr:uid="{36ED8FDA-9956-4022-9BE0-9AFBD0963488}"/>
    <hyperlink ref="AD594" r:id="rId595" display="https://fbref.com/en/players/a5ca9127/matchlogs/2023-2024/summary/Conor-Coventry-Match-Logs" xr:uid="{E8D2B6A5-E571-47EF-AE36-BB073B80B0A4}"/>
    <hyperlink ref="B426" r:id="rId596" display="https://fbref.com/en/players/4f974391/Aaron-Cresswell" xr:uid="{0F50225A-E500-42ED-87C9-F116E48B4F43}"/>
    <hyperlink ref="C426" r:id="rId597" display="https://fbref.com/en/country/ENG/England-Football" xr:uid="{E5EEAB97-43FB-4911-ABA9-E136A29483BA}"/>
    <hyperlink ref="E426" r:id="rId598" display="https://fbref.com/en/squads/7c21e445/West-Ham-United-Stats" xr:uid="{0E9DCDCF-EB7E-4C54-8038-69BBE212C7F7}"/>
    <hyperlink ref="AD426" r:id="rId599" display="https://fbref.com/en/players/4f974391/matchlogs/2023-2024/summary/Aaron-Cresswell-Match-Logs" xr:uid="{6C5FDB36-DDB1-4252-B316-DBF0DB061ED6}"/>
    <hyperlink ref="B304" r:id="rId600" display="https://fbref.com/en/players/1daec722/Marc-Cucurella" xr:uid="{749A90F5-3B03-4D1D-BF86-56F4817BFFE7}"/>
    <hyperlink ref="C304" r:id="rId601" display="https://fbref.com/en/country/ESP/Spain-Football" xr:uid="{D8180C18-D6F2-4D76-A002-C037644C31E9}"/>
    <hyperlink ref="E304" r:id="rId602" display="https://fbref.com/en/squads/cff3d9bb/Chelsea-Stats" xr:uid="{5616F815-47A5-4928-9728-827B7FF54DEE}"/>
    <hyperlink ref="AD304" r:id="rId603" display="https://fbref.com/en/players/1daec722/matchlogs/2023-2024/summary/Marc-Cucurella-Match-Logs" xr:uid="{CEAC9EF8-A91D-4B56-BCDD-5CB7A2597EB3}"/>
    <hyperlink ref="B223" r:id="rId604" display="https://fbref.com/en/players/f6d7d690/Josh-Cullen" xr:uid="{3D81E69E-F484-4321-88B9-805106F0C941}"/>
    <hyperlink ref="C223" r:id="rId605" display="https://fbref.com/en/country/IRL/Republic-of-Ireland-Football" xr:uid="{EA13E10E-31AB-4DDC-9DB0-019D433D68E3}"/>
    <hyperlink ref="E223" r:id="rId606" display="https://fbref.com/en/squads/943e8050/Burnley-Stats" xr:uid="{2D23216B-6A41-49C8-A23C-2B88952293A2}"/>
    <hyperlink ref="AD223" r:id="rId607" display="https://fbref.com/en/players/f6d7d690/matchlogs/2023-2024/summary/Josh-Cullen-Match-Logs" xr:uid="{8BB21A29-3228-46D8-9F0F-D24C1E7E2D2B}"/>
    <hyperlink ref="B82" r:id="rId608" display="https://fbref.com/en/players/dc62b55d/Matheus-Cunha" xr:uid="{DEFFC0ED-91C9-4F3D-BAF3-44567EA6637D}"/>
    <hyperlink ref="C82" r:id="rId609" display="https://fbref.com/en/country/BRA/Brazil-Football" xr:uid="{A00E261F-A2DB-4893-BAAC-332DE75DC1A2}"/>
    <hyperlink ref="E82" r:id="rId610" display="https://fbref.com/en/squads/8cec06e1/Wolverhampton-Wanderers-Stats" xr:uid="{F0458D0C-32C6-4326-8EE9-8968BD76686D}"/>
    <hyperlink ref="AD82" r:id="rId611" display="https://fbref.com/en/players/dc62b55d/matchlogs/2023-2024/summary/Matheus-Cunha-Match-Logs" xr:uid="{264C9A7D-0163-4157-901D-0797A73454E4}"/>
    <hyperlink ref="B595" r:id="rId612" display="https://fbref.com/en/players/7d42865e/Sam-Curtis" xr:uid="{F402DD76-728A-4130-A78C-6B7DB33BA84E}"/>
    <hyperlink ref="C595" r:id="rId613" display="https://fbref.com/en/country/IRL/Republic-of-Ireland-Football" xr:uid="{9BC8FD62-CE78-4027-9E23-7C7267531337}"/>
    <hyperlink ref="E595" r:id="rId614" display="https://fbref.com/en/squads/1df6b87e/Sheffield-United-Stats" xr:uid="{5DD35D88-5521-4F8D-850F-5C254EFEB84C}"/>
    <hyperlink ref="AD595" r:id="rId615" display="https://fbref.com/en/players/7d42865e/matchlogs/2023-2024/summary/Sam-Curtis-Match-Logs" xr:uid="{E3D1F238-308E-4E66-A3F9-B6FFFB485FDC}"/>
    <hyperlink ref="B370" r:id="rId616" display="https://fbref.com/en/players/db4ed67b/Mahmoud-Dahoud" xr:uid="{CCDEB92C-1B67-4D32-8F1C-609C8286546A}"/>
    <hyperlink ref="C370" r:id="rId617" display="https://fbref.com/en/country/GER/Germany-Football" xr:uid="{F0B9B73B-8132-4D87-9A65-DC1075E800A4}"/>
    <hyperlink ref="E370" r:id="rId618" display="https://fbref.com/en/squads/d07537b9/Brighton-and-Hove-Albion-Stats" xr:uid="{FE25C7A3-B8A6-4D59-B740-93F1C7D6CC98}"/>
    <hyperlink ref="AD370" r:id="rId619" display="https://fbref.com/en/players/db4ed67b/matchlogs/2023-2024/summary/Mahmoud-Dahoud-Match-Logs" xr:uid="{4E866481-5805-4C85-8E69-C6FFF769F879}"/>
    <hyperlink ref="B248" r:id="rId620" display="https://fbref.com/en/players/93e08bce/Ameen-Al-Dakhil" xr:uid="{4626BD38-E709-4BFC-8CBC-5774EB169CA9}"/>
    <hyperlink ref="C248" r:id="rId621" display="https://fbref.com/en/country/BEL/Belgium-Football" xr:uid="{76088FBC-1568-4069-9A1A-79826F40AFE2}"/>
    <hyperlink ref="E248" r:id="rId622" display="https://fbref.com/en/squads/943e8050/Burnley-Stats" xr:uid="{E4FBCA78-CCB4-4953-BEC4-DF093582F8AE}"/>
    <hyperlink ref="AD248" r:id="rId623" display="https://fbref.com/en/players/93e08bce/matchlogs/2023-2024/summary/Ameen-Al-Dakhil-Match-Logs" xr:uid="{A597DBE3-83FF-4299-B045-F1BDAF4F9023}"/>
    <hyperlink ref="B37" r:id="rId624" display="https://fbref.com/en/players/d9565625/Diogo-Dalot" xr:uid="{0864E270-912D-42A8-ACFD-D8026AD34691}"/>
    <hyperlink ref="C37" r:id="rId625" display="https://fbref.com/en/country/POR/Portugal-Football" xr:uid="{9D428265-0EFD-4463-B834-BF70AEA0F476}"/>
    <hyperlink ref="E37" r:id="rId626" display="https://fbref.com/en/squads/19538871/Manchester-United-Stats" xr:uid="{CEB93435-5ABE-4D99-9D8D-13FD15CFD06E}"/>
    <hyperlink ref="AD37" r:id="rId627" display="https://fbref.com/en/players/d9565625/matchlogs/2023-2024/summary/Diogo-Dalot-Match-Logs" xr:uid="{2A4DE44C-DBFD-440A-8DA2-38DA73EABE4D}"/>
    <hyperlink ref="B398" r:id="rId628" display="https://fbref.com/en/players/215f3907/Mikkel-Damsgaard" xr:uid="{E04D0C5D-7D5E-4EA0-827E-028DA9334B65}"/>
    <hyperlink ref="C398" r:id="rId629" display="https://fbref.com/en/country/DEN/Denmark-Football" xr:uid="{6F124D20-5475-453B-A396-529B91412E5D}"/>
    <hyperlink ref="E398" r:id="rId630" display="https://fbref.com/en/squads/cd051869/Brentford-Stats" xr:uid="{04EE9263-96D7-499A-9FA1-3E8844BC1E64}"/>
    <hyperlink ref="AD398" r:id="rId631" display="https://fbref.com/en/players/215f3907/matchlogs/2023-2024/summary/Mikkel-Damsgaard-Match-Logs" xr:uid="{DAAEA330-A2D2-46B8-9FF8-7D3A72EAD162}"/>
    <hyperlink ref="B237" r:id="rId632" display="https://fbref.com/en/players/a816dbfb/Danilo" xr:uid="{7BC621A2-55FD-4C56-83C3-24884609DD29}"/>
    <hyperlink ref="C237" r:id="rId633" display="https://fbref.com/en/country/BRA/Brazil-Football" xr:uid="{EE375236-E331-4CFA-93E0-61374B610FE1}"/>
    <hyperlink ref="E237" r:id="rId634" display="https://fbref.com/en/squads/e4a775cb/Nottingham-Forest-Stats" xr:uid="{E00E90EC-748A-462A-8E67-E83A04BCE669}"/>
    <hyperlink ref="AD237" r:id="rId635" display="https://fbref.com/en/players/a816dbfb/matchlogs/2023-2024/summary/Danilo-Match-Logs" xr:uid="{0C2714AC-662B-406C-BEDF-2E9C1B55D57F}"/>
    <hyperlink ref="B337" r:id="rId636" display="https://fbref.com/en/players/f08490a6/Arnaut-Danjuma" xr:uid="{4F5AB5D9-5AA9-4C7E-9D7B-33645A5172F3}"/>
    <hyperlink ref="C337" r:id="rId637" display="https://fbref.com/en/country/NED/Netherlands-Football" xr:uid="{AE0D530F-3CC8-40D4-9209-3498379C9F6B}"/>
    <hyperlink ref="E337" r:id="rId638" display="https://fbref.com/en/squads/d3fd31cc/Everton-Stats" xr:uid="{984BE8DB-3694-43C3-B32B-AC9DF109FFA7}"/>
    <hyperlink ref="AD337" r:id="rId639" display="https://fbref.com/en/players/f08490a6/matchlogs/2023-2024/summary/Arnaut-Danjuma-Match-Logs" xr:uid="{5DAEC834-A6FD-4DA9-9A0B-148EE2128195}"/>
    <hyperlink ref="B532" r:id="rId640" display="https://fbref.com/en/players/003cf4d1/Jayden-Danns" xr:uid="{69A7901C-2DD1-400B-8A5B-A187D2D1448B}"/>
    <hyperlink ref="C532" r:id="rId641" display="https://fbref.com/en/country/ENG/England-Football" xr:uid="{F52BEF87-EC62-41D2-B3F4-E31F9467AA45}"/>
    <hyperlink ref="E532" r:id="rId642" display="https://fbref.com/en/squads/822bd0ba/Liverpool-Stats" xr:uid="{CAD788CC-8A1C-42CF-96EC-77332E427B36}"/>
    <hyperlink ref="AD532" r:id="rId643" display="https://fbref.com/en/players/003cf4d1/matchlogs/2023-2024/summary/Jayden-Danns-Match-Logs" xr:uid="{4F5D6A88-9149-4D67-A689-5EF76A081988}"/>
    <hyperlink ref="B509" r:id="rId644" display="https://fbref.com/en/players/60344e4f/Josh-Dasilva" xr:uid="{B2189E3F-5F68-43F8-9AD2-0A95050A0CC5}"/>
    <hyperlink ref="C509" r:id="rId645" display="https://fbref.com/en/country/ENG/England-Football" xr:uid="{43A123D5-662E-46B4-8A4C-6B63ADCB6558}"/>
    <hyperlink ref="E509" r:id="rId646" display="https://fbref.com/en/squads/cd051869/Brentford-Stats" xr:uid="{B45378B0-1C28-449A-AB93-47D2E10855CD}"/>
    <hyperlink ref="AD509" r:id="rId647" display="https://fbref.com/en/players/60344e4f/matchlogs/2023-2024/summary/Josh-Dasilva-Match-Logs" xr:uid="{2BDCAFCE-E001-45E3-AD29-C74762F73A05}"/>
    <hyperlink ref="B355" r:id="rId648" display="https://fbref.com/en/players/e82900ef/David-Datro-Fofana" xr:uid="{AF8160AE-FEDD-4DDF-868E-00FAA321ECA4}"/>
    <hyperlink ref="C355" r:id="rId649" display="https://fbref.com/en/country/CIV/Cote-dIvoire-Football" xr:uid="{09F96634-664C-4CA6-855B-40EBB7BB244B}"/>
    <hyperlink ref="E355" r:id="rId650" display="https://fbref.com/en/squads/943e8050/Burnley-Stats" xr:uid="{10D930A1-1F1D-42FA-8977-C3F823D23B8D}"/>
    <hyperlink ref="AD355" r:id="rId651" display="https://fbref.com/en/players/e82900ef/matchlogs/2023-2024/summary/David-Datro-Fofana-Match-Logs" xr:uid="{CAF06442-A460-44CC-8BF9-537742F3762B}"/>
    <hyperlink ref="B596" r:id="rId652" display="https://fbref.com/en/players/71894777/Adam-Davies" xr:uid="{69EA815B-DB24-4D85-881D-16671C02A7C6}"/>
    <hyperlink ref="C596" r:id="rId653" display="https://fbref.com/en/country/WAL/Wales-Football" xr:uid="{256E910F-2FCA-4459-AA38-60FF39538CE1}"/>
    <hyperlink ref="E596" r:id="rId654" display="https://fbref.com/en/squads/1df6b87e/Sheffield-United-Stats" xr:uid="{81ABB06E-2F00-4CEA-A8B1-34945348A14B}"/>
    <hyperlink ref="AD596" r:id="rId655" display="https://fbref.com/en/players/71894777/matchlogs/2023-2024/summary/Adam-Davies-Match-Logs" xr:uid="{7149D2EE-9FF3-458B-98E1-0405E3CE72EF}"/>
    <hyperlink ref="B261" r:id="rId656" display="https://fbref.com/en/players/44781702/Ben-Davies" xr:uid="{52992DFB-C5D2-4533-942F-ED1DAE00CBCD}"/>
    <hyperlink ref="C261" r:id="rId657" display="https://fbref.com/en/country/WAL/Wales-Football" xr:uid="{C4DE530D-F32D-4E84-AF3A-E253006482F8}"/>
    <hyperlink ref="E261" r:id="rId658" display="https://fbref.com/en/squads/361ca564/Tottenham-Hotspur-Stats" xr:uid="{6C24C1A7-6741-4CDE-AE5A-9EA731B35BB7}"/>
    <hyperlink ref="AD261" r:id="rId659" display="https://fbref.com/en/players/44781702/matchlogs/2023-2024/summary/Ben-Davies-Match-Logs" xr:uid="{8264B84A-A1D1-4664-A94A-7480E0401AA0}"/>
    <hyperlink ref="B429" r:id="rId660" display="https://fbref.com/en/players/9228b07c/Tom-Davies" xr:uid="{073E7B2A-5077-4D29-8858-4ED0D8B92388}"/>
    <hyperlink ref="C429" r:id="rId661" display="https://fbref.com/en/country/ENG/England-Football" xr:uid="{E6C43A69-4425-41D1-9FEA-45D678D56735}"/>
    <hyperlink ref="E429" r:id="rId662" display="https://fbref.com/en/squads/1df6b87e/Sheffield-United-Stats" xr:uid="{6AF99ABA-5F2A-4A87-90F9-4E4069869637}"/>
    <hyperlink ref="AD429" r:id="rId663" display="https://fbref.com/en/players/9228b07c/matchlogs/2023-2024/summary/Tom-Davies-Match-Logs" xr:uid="{E5016904-F17E-4F1A-B5C0-F6FD59245A20}"/>
    <hyperlink ref="B46" r:id="rId664" display="https://fbref.com/en/players/3e9e06cb/Craig-Dawson" xr:uid="{F56CE0D3-8E27-40A8-8033-C1FDBA9BA140}"/>
    <hyperlink ref="C46" r:id="rId665" display="https://fbref.com/en/country/ENG/England-Football" xr:uid="{F78786AD-C4EC-4741-AD75-F66A00AA4169}"/>
    <hyperlink ref="E46" r:id="rId666" display="https://fbref.com/en/squads/8cec06e1/Wolverhampton-Wanderers-Stats" xr:uid="{1C8C427F-3E6A-4B49-8AE7-29091C930058}"/>
    <hyperlink ref="AD46" r:id="rId667" display="https://fbref.com/en/players/3e9e06cb/matchlogs/2023-2024/summary/Craig-Dawson-Match-Logs" xr:uid="{F088BC0F-3970-4019-90BC-F5655ADFE173}"/>
    <hyperlink ref="B361" r:id="rId668" display="https://fbref.com/en/players/e46012d4/Kevin-De-Bruyne" xr:uid="{DCD9DDC1-F09B-49D6-97A8-C2F43FC2D72D}"/>
    <hyperlink ref="C361" r:id="rId669" display="https://fbref.com/en/country/BEL/Belgium-Football" xr:uid="{26D387DC-6103-459A-85B6-F188A6B8FA42}"/>
    <hyperlink ref="E361" r:id="rId670" display="https://fbref.com/en/squads/b8fd03ef/Manchester-City-Stats" xr:uid="{FCE62282-AF3D-4D20-BC3A-2DC430C93B45}"/>
    <hyperlink ref="AD361" r:id="rId671" display="https://fbref.com/en/players/e46012d4/matchlogs/2023-2024/summary/Kevin-De-Bruyne-Match-Logs" xr:uid="{11C2673D-70CC-42DE-BC81-1558682EE82B}"/>
    <hyperlink ref="B597" r:id="rId672" display="https://fbref.com/en/players/45c427ff/Luc-De-Fougerolles" xr:uid="{225BB2A6-A3C4-43F6-8808-B31D93A612A1}"/>
    <hyperlink ref="C597" r:id="rId673" display="https://fbref.com/en/country/CAN/Canada-Football" xr:uid="{58FBF59E-9AC9-40D6-9A7F-6816ECEC5A3F}"/>
    <hyperlink ref="E597" r:id="rId674" display="https://fbref.com/en/squads/fd962109/Fulham-Stats" xr:uid="{01F67447-61B6-4649-813D-486EF6836143}"/>
    <hyperlink ref="AD597" r:id="rId675" display="https://fbref.com/en/players/45c427ff/matchlogs/2023-2024/summary/Luc-De-Fougerolles-Match-Logs" xr:uid="{1E8DFE78-B2F8-424C-98C3-20AFE72FBB97}"/>
    <hyperlink ref="B341" r:id="rId676" display="https://fbref.com/en/players/b737f944/Hannes-Delcroix" xr:uid="{7B96D9BE-B493-40CF-ADD7-0B302C864D47}"/>
    <hyperlink ref="C341" r:id="rId677" display="https://fbref.com/en/country/BEL/Belgium-Football" xr:uid="{EE5A366F-60FA-45E8-9CDC-58AFF2C9FF96}"/>
    <hyperlink ref="E341" r:id="rId678" display="https://fbref.com/en/squads/943e8050/Burnley-Stats" xr:uid="{6A293BAF-AD83-4CCC-B7D3-B978CAF3FCA4}"/>
    <hyperlink ref="AD341" r:id="rId679" display="https://fbref.com/en/players/b737f944/matchlogs/2023-2024/summary/Hannes-Delcroix-Match-Logs" xr:uid="{720C0ECA-9D0D-41A7-A87B-EF0908246000}"/>
    <hyperlink ref="B462" r:id="rId680" display="https://fbref.com/en/players/5a7301ae/Leander-Dendoncker" xr:uid="{E1CDA25F-4979-4031-B13D-1CEC80F7C1F1}"/>
    <hyperlink ref="C462" r:id="rId681" display="https://fbref.com/en/country/BEL/Belgium-Football" xr:uid="{0E9AA532-D52E-4A6E-9DCE-7E72861FED9D}"/>
    <hyperlink ref="E462" r:id="rId682" display="https://fbref.com/en/squads/8602292d/Aston-Villa-Stats" xr:uid="{61433CD8-AD45-43D3-B85D-3186A7044D52}"/>
    <hyperlink ref="AD462" r:id="rId683" display="https://fbref.com/en/players/5a7301ae/matchlogs/2023-2024/summary/Leander-Dendoncker-Match-Logs" xr:uid="{57207CCF-7346-46A2-889D-DB8AE5760569}"/>
    <hyperlink ref="B156" r:id="rId684" display="https://fbref.com/en/players/aeed5c06/Moussa-Diaby" xr:uid="{14BBDFCD-8403-403A-A91C-32D21A1B29AA}"/>
    <hyperlink ref="C156" r:id="rId685" display="https://fbref.com/en/country/FRA/France-Football" xr:uid="{A8ABD6BA-9CEF-4F21-B064-E733C98B9700}"/>
    <hyperlink ref="E156" r:id="rId686" display="https://fbref.com/en/squads/8602292d/Aston-Villa-Stats" xr:uid="{24273804-896E-42DA-95E6-0881FA6CCBAE}"/>
    <hyperlink ref="AD156" r:id="rId687" display="https://fbref.com/en/players/aeed5c06/matchlogs/2023-2024/summary/Moussa-Diaby-Match-Logs" xr:uid="{4681C19C-64EF-46E9-AD86-CD37C0085CA4}"/>
    <hyperlink ref="B499" r:id="rId688" display="https://fbref.com/en/players/9dc96f10/Amad-Diallo" xr:uid="{004AF53D-4F08-422E-AC54-B9F5B15AB855}"/>
    <hyperlink ref="C499" r:id="rId689" display="https://fbref.com/en/country/CIV/Cote-dIvoire-Football" xr:uid="{743246D5-E884-4C77-8714-CD6E71B40B3E}"/>
    <hyperlink ref="E499" r:id="rId690" display="https://fbref.com/en/squads/19538871/Manchester-United-Stats" xr:uid="{D22B775F-3F60-42D5-B682-C620E22A5D83}"/>
    <hyperlink ref="AD499" r:id="rId691" display="https://fbref.com/en/players/9dc96f10/matchlogs/2023-2024/summary/Amad-Diallo-Match-Logs" xr:uid="{D0396010-3FA1-44A2-BD36-C784817CA067}"/>
    <hyperlink ref="B550" r:id="rId692" display="https://fbref.com/en/players/e31708b2/Amadou-Diallo" xr:uid="{7DC94B13-E038-42E4-BE9A-19F415538EA3}"/>
    <hyperlink ref="C550" r:id="rId693" display="https://fbref.com/en/country/ENG/England-Football" xr:uid="{F70C648C-A693-4982-8B64-BEDBB98E782E}"/>
    <hyperlink ref="E550" r:id="rId694" display="https://fbref.com/en/squads/b2b47a98/Newcastle-United-Stats" xr:uid="{AFA8C863-75F0-4100-9661-F2BD08C2A43C}"/>
    <hyperlink ref="AD550" r:id="rId695" display="https://fbref.com/en/players/e31708b2/matchlogs/2023-2024/summary/Amadou-Diallo-Match-Logs" xr:uid="{4D51A333-0A1E-4101-A64E-D7E24A82C625}"/>
    <hyperlink ref="B86" r:id="rId696" display="https://fbref.com/en/players/31c69ef1/Ruben-Dias" xr:uid="{458B7F49-1286-4E10-93F7-50A72FE7565F}"/>
    <hyperlink ref="C86" r:id="rId697" display="https://fbref.com/en/country/POR/Portugal-Football" xr:uid="{D2C006E0-2FA1-4D06-B1F9-D67413729AE0}"/>
    <hyperlink ref="E86" r:id="rId698" display="https://fbref.com/en/squads/b8fd03ef/Manchester-City-Stats" xr:uid="{545D0555-2FD8-444D-B603-BC03E32173BF}"/>
    <hyperlink ref="AD86" r:id="rId699" display="https://fbref.com/en/players/31c69ef1/matchlogs/2023-2024/summary/Ruben-Dias-Match-Logs" xr:uid="{95115327-AAB5-486B-8E47-8D4F2639DE86}"/>
    <hyperlink ref="B108" r:id="rId700" display="https://fbref.com/en/players/4a1a9578/Luis-Diaz" xr:uid="{22A3E514-7B92-4EB0-A822-40FDCF68725C}"/>
    <hyperlink ref="C108" r:id="rId701" display="https://fbref.com/en/country/COL/Colombia-Football" xr:uid="{53C538E2-9D9A-4C4B-9AD2-B027D0119858}"/>
    <hyperlink ref="E108" r:id="rId702" display="https://fbref.com/en/squads/822bd0ba/Liverpool-Stats" xr:uid="{7AF7B862-53D2-45FF-BB7A-5C3A2D39B8DB}"/>
    <hyperlink ref="AD108" r:id="rId703" display="https://fbref.com/en/players/4a1a9578/matchlogs/2023-2024/summary/Luis-Diaz-Match-Logs" xr:uid="{3A1FDADF-E53B-4060-B1C2-466BFC76C4F0}"/>
    <hyperlink ref="B598" r:id="rId704" display="https://fbref.com/en/players/979cb300/Matt-Dibley-Dias" xr:uid="{F363E897-4175-4BD9-B964-3A81268C9B3E}"/>
    <hyperlink ref="C598" r:id="rId705" display="https://fbref.com/en/country/NZL/New-Zealand-Football" xr:uid="{166EC224-D652-463B-A808-B7783314E07B}"/>
    <hyperlink ref="E598" r:id="rId706" display="https://fbref.com/en/squads/fd962109/Fulham-Stats" xr:uid="{249880DA-9030-4CA8-9D27-127C58484958}"/>
    <hyperlink ref="AD598" r:id="rId707" display="https://fbref.com/en/players/979cb300/matchlogs/2023-2024/summary/Matt-Dibley-Dias-Match-Logs" xr:uid="{70EB02D9-8E11-4DEB-B301-5E8D0D408306}"/>
    <hyperlink ref="B436" r:id="rId708" display="https://fbref.com/en/players/ac861941/Eric-Dier" xr:uid="{0332E264-1708-4BF7-AC09-30A4F9CEB3F8}"/>
    <hyperlink ref="C436" r:id="rId709" display="https://fbref.com/en/country/ENG/England-Football" xr:uid="{A581E9F3-0E33-4057-8819-05097A785F9D}"/>
    <hyperlink ref="E436" r:id="rId710" display="https://fbref.com/en/squads/361ca564/Tottenham-Hotspur-Stats" xr:uid="{E31A5182-CEFA-4E6F-8CF9-07AC3EE2CF71}"/>
    <hyperlink ref="AD436" r:id="rId711" display="https://fbref.com/en/players/ac861941/matchlogs/2023-2024/summary/Eric-Dier-Match-Logs" xr:uid="{DF722829-B792-4016-BC75-92CBED781B6B}"/>
    <hyperlink ref="B143" r:id="rId712" display="https://fbref.com/en/players/1b84dbe1/Lucas-Digne" xr:uid="{A94E5111-6F82-49AF-9968-96443480B89E}"/>
    <hyperlink ref="C143" r:id="rId713" display="https://fbref.com/en/country/FRA/France-Football" xr:uid="{D23F1F87-6522-45B2-A7E7-15D8651C363B}"/>
    <hyperlink ref="E143" r:id="rId714" display="https://fbref.com/en/squads/8602292d/Aston-Villa-Stats" xr:uid="{895E6270-C6D9-48CA-A3FC-861DA775CA5F}"/>
    <hyperlink ref="AD143" r:id="rId715" display="https://fbref.com/en/players/1b84dbe1/matchlogs/2023-2024/summary/Lucas-Digne-Match-Logs" xr:uid="{4217A267-CF9B-4A8A-A741-67C99DEFE187}"/>
    <hyperlink ref="B230" r:id="rId716" display="https://fbref.com/en/players/a712ca2b/Issa-Diop" xr:uid="{1C73B03E-7740-4CD3-AD33-8D84F1A1BD6B}"/>
    <hyperlink ref="C230" r:id="rId717" display="https://fbref.com/en/country/FRA/France-Football" xr:uid="{CA130BE9-EC1F-429E-8658-B353197C11D1}"/>
    <hyperlink ref="E230" r:id="rId718" display="https://fbref.com/en/squads/fd962109/Fulham-Stats" xr:uid="{854BCDE3-D5F9-4A9C-A191-7B48A998430C}"/>
    <hyperlink ref="AD230" r:id="rId719" display="https://fbref.com/en/players/a712ca2b/matchlogs/2023-2024/summary/Issa-Diop-Match-Logs" xr:uid="{FAD8585A-5D4F-4401-AC42-4F9AAFAE471B}"/>
    <hyperlink ref="B44" r:id="rId720" display="https://fbref.com/en/players/ad82197c/Axel-Disasi" xr:uid="{49D7B3F1-71E4-4229-9790-C4BF2336C7CE}"/>
    <hyperlink ref="C44" r:id="rId721" display="https://fbref.com/en/country/FRA/France-Football" xr:uid="{DAF65693-AD0D-4451-A059-23D1B75B9210}"/>
    <hyperlink ref="E44" r:id="rId722" display="https://fbref.com/en/squads/cff3d9bb/Chelsea-Stats" xr:uid="{E56DCAB5-1A74-4FD8-A983-6867EAC810DE}"/>
    <hyperlink ref="AD44" r:id="rId723" display="https://fbref.com/en/players/ad82197c/matchlogs/2023-2024/summary/Axel-Disasi-Match-Logs" xr:uid="{C3A8807A-F7AF-4A32-AE4B-A83D83C26014}"/>
    <hyperlink ref="B520" r:id="rId724" display="https://fbref.com/en/players/733f1a7d/Ben-Doak" xr:uid="{235BD304-321A-4E84-9693-33EA1D8C91E3}"/>
    <hyperlink ref="C520" r:id="rId725" display="https://fbref.com/en/country/SCO/Scotland-Football" xr:uid="{9E633D6C-057F-4DC1-9DAA-5C162BA7302F}"/>
    <hyperlink ref="E520" r:id="rId726" display="https://fbref.com/en/squads/822bd0ba/Liverpool-Stats" xr:uid="{74453DAA-EA88-45E8-B69D-0DC261B9E64F}"/>
    <hyperlink ref="AD520" r:id="rId727" display="https://fbref.com/en/players/733f1a7d/matchlogs/2023-2024/summary/Ben-Doak-Match-Logs" xr:uid="{4CFD9A86-42C5-48CB-8F38-7E1BFC5F5603}"/>
    <hyperlink ref="B432" r:id="rId728" display="https://fbref.com/en/players/e814e1cf/Lewis-Dobbin" xr:uid="{7F58908A-42E9-4E2A-852A-601D6191C8F7}"/>
    <hyperlink ref="C432" r:id="rId729" display="https://fbref.com/en/country/ENG/England-Football" xr:uid="{9B693694-2B9E-4402-AA14-817F4DFBE5E6}"/>
    <hyperlink ref="E432" r:id="rId730" display="https://fbref.com/en/squads/d3fd31cc/Everton-Stats" xr:uid="{B5C47C2D-619D-4889-A8B4-9463982B48D9}"/>
    <hyperlink ref="AD432" r:id="rId731" display="https://fbref.com/en/players/e814e1cf/matchlogs/2023-2024/summary/Lewis-Dobbin-Match-Logs" xr:uid="{798AB6FC-6DE7-4D93-9D3E-4B712CCA4164}"/>
    <hyperlink ref="B338" r:id="rId732" display="https://fbref.com/en/players/d557d734/Matt-Doherty" xr:uid="{EC4D68F8-6702-4BEB-8DA1-150C6FBBC8F9}"/>
    <hyperlink ref="C338" r:id="rId733" display="https://fbref.com/en/country/IRL/Republic-of-Ireland-Football" xr:uid="{D850184B-3FDB-4079-8D41-4C6C57A4A956}"/>
    <hyperlink ref="E338" r:id="rId734" display="https://fbref.com/en/squads/8cec06e1/Wolverhampton-Wanderers-Stats" xr:uid="{D5136A61-A35C-4348-949A-F69D8306CF76}"/>
    <hyperlink ref="AD338" r:id="rId735" display="https://fbref.com/en/players/d557d734/matchlogs/2023-2024/summary/Matt-Doherty-Match-Logs" xr:uid="{A4ED4EB3-00AC-4431-B63B-73058F99CB2A}"/>
    <hyperlink ref="B215" r:id="rId736" display="https://fbref.com/en/players/fffea3e5/Jeremy-Doku" xr:uid="{3496A72A-95BE-46A4-B8C4-8F0357691644}"/>
    <hyperlink ref="C215" r:id="rId737" display="https://fbref.com/en/country/BEL/Belgium-Football" xr:uid="{BE114F18-7128-467C-A759-A2FD81903D40}"/>
    <hyperlink ref="E215" r:id="rId738" display="https://fbref.com/en/squads/b8fd03ef/Manchester-City-Stats" xr:uid="{708ABCD8-F762-47C0-ACC3-735855C7D346}"/>
    <hyperlink ref="AD215" r:id="rId739" display="https://fbref.com/en/players/fffea3e5/matchlogs/2023-2024/summary/Jeremy-Doku-Match-Logs" xr:uid="{EB45C4F6-E17F-44A2-9F25-E73859A7EF0F}"/>
    <hyperlink ref="B192" r:id="rId740" display="https://fbref.com/en/players/20b3a502/Nicolas-Dominguez" xr:uid="{5FECC4BA-DE7B-4AC1-BA40-60EC52F30830}"/>
    <hyperlink ref="C192" r:id="rId741" display="https://fbref.com/en/country/ARG/Argentina-Football" xr:uid="{D1C472A0-5E7A-4A98-B58D-B9178460BC33}"/>
    <hyperlink ref="E192" r:id="rId742" display="https://fbref.com/en/squads/e4a775cb/Nottingham-Forest-Stats" xr:uid="{129389B4-A9F6-4E52-9EFF-7B3CC4AC34DB}"/>
    <hyperlink ref="AD192" r:id="rId743" display="https://fbref.com/en/players/20b3a502/matchlogs/2023-2024/summary/Nicolas-Dominguez-Match-Logs" xr:uid="{82C812B5-1B23-497B-9384-44262A429BB5}"/>
    <hyperlink ref="B548" r:id="rId744" display="https://fbref.com/en/players/5e4d9b48/Jamie-Donley" xr:uid="{175ACA6E-4A19-4C11-A9CA-C02F492ECB54}"/>
    <hyperlink ref="C548" r:id="rId745" display="https://fbref.com/en/country/ENG/England-Football" xr:uid="{3D183282-8247-4524-876F-EFC332C2AFF5}"/>
    <hyperlink ref="E548" r:id="rId746" display="https://fbref.com/en/squads/361ca564/Tottenham-Hotspur-Stats" xr:uid="{537BF4C2-7EC1-4B7A-AE85-2B9D0F4611DF}"/>
    <hyperlink ref="AD548" r:id="rId747" display="https://fbref.com/en/players/5e4d9b48/matchlogs/2023-2024/summary/Jamie-Donley-Match-Logs" xr:uid="{2924479A-53DC-456F-933A-97D7498A7E18}"/>
    <hyperlink ref="B599" r:id="rId748" display="https://fbref.com/en/players/ac1ef440/Alfie-Dorrington" xr:uid="{D2AD31E1-2D23-4F5E-BCCE-FDFD87A3D091}"/>
    <hyperlink ref="C599" r:id="rId749" display="https://fbref.com/en/country/ENG/England-Football" xr:uid="{EEA3A7AB-E5B6-4134-88E8-F2C8745DC884}"/>
    <hyperlink ref="E599" r:id="rId750" display="https://fbref.com/en/squads/361ca564/Tottenham-Hotspur-Stats" xr:uid="{A487B3B3-E3B5-4645-8D7D-EF33FDB491AF}"/>
    <hyperlink ref="AD599" r:id="rId751" display="https://fbref.com/en/players/ac1ef440/matchlogs/2023-2024/summary/Alfie-Dorrington-Match-Logs" xr:uid="{9322DFA0-71DC-4139-A6CE-018B00263254}"/>
    <hyperlink ref="B55" r:id="rId752" display="https://fbref.com/en/players/67ac5bb8/Gabriel-Dos-Santos" xr:uid="{8FECB32D-9D3B-4200-95C2-DA5B5CC4A2D6}"/>
    <hyperlink ref="C55" r:id="rId753" display="https://fbref.com/en/country/BRA/Brazil-Football" xr:uid="{1D997423-1530-4E40-A287-6BD515AA4D1D}"/>
    <hyperlink ref="E55" r:id="rId754" display="https://fbref.com/en/squads/18bb7c10/Arsenal-Stats" xr:uid="{7CB7F585-EC2E-4063-B232-06F1DA3D3F6C}"/>
    <hyperlink ref="AD55" r:id="rId755" display="https://fbref.com/en/players/67ac5bb8/matchlogs/2023-2024/summary/Gabriel-Dos-Santos-Match-Logs" xr:uid="{F7552555-0E8D-44DD-8CA3-128D93D53A5F}"/>
    <hyperlink ref="B107" r:id="rId756" display="https://fbref.com/en/players/02b29014/Abdoulaye-Doucoure" xr:uid="{B168ABEE-3D0F-4BD1-A02B-F736EF83E67D}"/>
    <hyperlink ref="C107" r:id="rId757" display="https://fbref.com/en/country/MLI/Mali-Football" xr:uid="{85CE1781-D78D-44C2-B183-550310AF0EBB}"/>
    <hyperlink ref="E107" r:id="rId758" display="https://fbref.com/en/squads/d3fd31cc/Everton-Stats" xr:uid="{A0E15FD3-9578-4678-8C21-16ED8A693352}"/>
    <hyperlink ref="AD107" r:id="rId759" display="https://fbref.com/en/players/02b29014/matchlogs/2023-2024/summary/Abdoulaye-Doucoure-Match-Logs" xr:uid="{17E41DB1-2F87-46CA-A881-CA941A6FB225}"/>
    <hyperlink ref="B282" r:id="rId760" display="https://fbref.com/en/players/ce4f40c7/Cheick-Doucoure" xr:uid="{D1DFA926-13A5-4604-886C-51230CBF43F6}"/>
    <hyperlink ref="C282" r:id="rId761" display="https://fbref.com/en/country/MLI/Mali-Football" xr:uid="{DB086BEE-432F-4C74-BA32-69318C283633}"/>
    <hyperlink ref="E282" r:id="rId762" display="https://fbref.com/en/squads/47c64c55/Crystal-Palace-Stats" xr:uid="{7C0D6F4C-23AA-42BC-BCAD-54A0FEE23B1A}"/>
    <hyperlink ref="AD282" r:id="rId763" display="https://fbref.com/en/players/ce4f40c7/matchlogs/2023-2024/summary/Cheick-Doucoure-Match-Logs" xr:uid="{036B6FAF-D7DA-47EC-90AE-2210656AC02B}"/>
    <hyperlink ref="B69" r:id="rId764" display="https://fbref.com/en/players/bf33b257/Alfie-Doughty" xr:uid="{7A8CD5CC-B495-4D07-8426-7AEE43BA8EC0}"/>
    <hyperlink ref="C69" r:id="rId765" display="https://fbref.com/en/country/ENG/England-Football" xr:uid="{76B2FAAF-93F1-4D40-A3F6-23D5716753C0}"/>
    <hyperlink ref="E69" r:id="rId766" display="https://fbref.com/en/squads/e297cd13/Luton-Town-Stats" xr:uid="{5850308F-5DE1-42CE-8250-39EBC030FBF9}"/>
    <hyperlink ref="AD69" r:id="rId767" display="https://fbref.com/en/players/bf33b257/matchlogs/2023-2024/summary/Alfie-Doughty-Match-Logs" xr:uid="{91B75D30-5AC4-4873-B250-EDB8A39D2652}"/>
    <hyperlink ref="B301" r:id="rId768" display="https://fbref.com/en/players/5526deb1/Tommy-Doyle" xr:uid="{B559BF08-5EFF-4525-9CAC-4C81D0761798}"/>
    <hyperlink ref="C301" r:id="rId769" display="https://fbref.com/en/country/ENG/England-Football" xr:uid="{A06D01F0-5C1C-4BA0-8A1C-72A95DD315A5}"/>
    <hyperlink ref="E301" r:id="rId770" display="https://fbref.com/en/squads/8cec06e1/Wolverhampton-Wanderers-Stats" xr:uid="{84DC388E-B7B8-4FBF-A415-C6BA6E2F1D77}"/>
    <hyperlink ref="AD301" r:id="rId771" display="https://fbref.com/en/players/5526deb1/matchlogs/2023-2024/summary/Tommy-Doyle-Match-Logs" xr:uid="{396BC5EB-749D-4B30-9624-C314382DF2F8}"/>
    <hyperlink ref="B495" r:id="rId772" display="https://fbref.com/en/players/620922ed/Radu-Dragusin" xr:uid="{3C64AB2C-A822-43FF-A965-95E7092FCC40}"/>
    <hyperlink ref="C495" r:id="rId773" display="https://fbref.com/en/country/ROU/Romania-Football" xr:uid="{E19601D0-15C2-4F8F-8F59-D97DF235463B}"/>
    <hyperlink ref="E495" r:id="rId774" display="https://fbref.com/en/squads/361ca564/Tottenham-Hotspur-Stats" xr:uid="{0D4730B8-BE80-4FE7-9F09-D6B0AAC75229}"/>
    <hyperlink ref="AD495" r:id="rId775" display="https://fbref.com/en/players/620922ed/matchlogs/2023-2024/summary/Radu-Dragusin-Match-Logs" xr:uid="{74859B40-F574-4AC5-A4B8-C1D8481E7F4C}"/>
    <hyperlink ref="B220" r:id="rId776" display="https://fbref.com/en/players/3a949a25/Martin-Dubravka" xr:uid="{00A8EB36-68B7-43F6-B59F-A75CF7CA97FD}"/>
    <hyperlink ref="C220" r:id="rId777" display="https://fbref.com/en/country/SVK/Slovakia-Football" xr:uid="{60949293-FEE5-415C-B4F3-02B60B17046C}"/>
    <hyperlink ref="E220" r:id="rId778" display="https://fbref.com/en/squads/b2b47a98/Newcastle-United-Stats" xr:uid="{1A4E9ACE-C006-4448-9F05-A848AEE3C3D2}"/>
    <hyperlink ref="AD220" r:id="rId779" display="https://fbref.com/en/players/3a949a25/matchlogs/2023-2024/summary/Martin-Dubravka-Match-Logs" xr:uid="{6C587DBE-8CDF-4D2D-A5A8-F26CA2CDD5A9}"/>
    <hyperlink ref="B600" r:id="rId780" display="https://fbref.com/en/players/6224214f/Josh-Duffus" xr:uid="{F81D71DC-C3B7-47CA-B425-C9F7A2CAE8B0}"/>
    <hyperlink ref="C600" r:id="rId781" display="https://fbref.com/en/country/ENG/England-Football" xr:uid="{D6137F74-2A31-45BC-9CD3-8C88C2096B5E}"/>
    <hyperlink ref="E600" r:id="rId782" display="https://fbref.com/en/squads/d07537b9/Brighton-and-Hove-Albion-Stats" xr:uid="{6DFA64AE-4C3E-4FB1-A7BC-345D0A1992A6}"/>
    <hyperlink ref="AD600" r:id="rId783" display="https://fbref.com/en/players/6224214f/matchlogs/2023-2024/summary/Josh-Duffus-Match-Logs" xr:uid="{4CB9CCB4-C409-4A75-88DE-110F36D7CADA}"/>
    <hyperlink ref="B541" r:id="rId784" display="https://fbref.com/en/players/3fe6bd8c/Paul-Dummett" xr:uid="{C3D99569-67DA-4A7C-8833-E4072C75169F}"/>
    <hyperlink ref="C541" r:id="rId785" display="https://fbref.com/en/country/WAL/Wales-Football" xr:uid="{D1EE2016-E886-4C4D-B62D-62EFCFB57720}"/>
    <hyperlink ref="E541" r:id="rId786" display="https://fbref.com/en/squads/b2b47a98/Newcastle-United-Stats" xr:uid="{84663412-DBFA-4E58-BF3B-9F2ACBA9DFFB}"/>
    <hyperlink ref="AD541" r:id="rId787" display="https://fbref.com/en/players/3fe6bd8c/matchlogs/2023-2024/summary/Paul-Dummett-Match-Logs" xr:uid="{5ED122B7-4EC7-46BC-BDF0-76DED6A9A991}"/>
    <hyperlink ref="B68" r:id="rId788" display="https://fbref.com/en/players/282f75f3/Lewis-Dunk" xr:uid="{DA7ED4B7-8113-4315-A803-1C722F02A6F2}"/>
    <hyperlink ref="C68" r:id="rId789" display="https://fbref.com/en/country/ENG/England-Football" xr:uid="{A8FAA792-85CC-479B-A9AE-4E71A7853D38}"/>
    <hyperlink ref="E68" r:id="rId790" display="https://fbref.com/en/squads/d07537b9/Brighton-and-Hove-Albion-Stats" xr:uid="{487BF640-09BC-478D-A07F-8148F3BCCBA2}"/>
    <hyperlink ref="AD68" r:id="rId791" display="https://fbref.com/en/players/282f75f3/matchlogs/2023-2024/summary/Lewis-Dunk-Match-Logs" xr:uid="{08E03774-9C79-4AAC-9B1D-F3AECE9DAE73}"/>
    <hyperlink ref="B443" r:id="rId792" display="https://fbref.com/en/players/414184f7/Jhon-Duran" xr:uid="{999EB504-AEE0-4619-97D5-DAED9AD5BE38}"/>
    <hyperlink ref="C443" r:id="rId793" display="https://fbref.com/en/country/COL/Colombia-Football" xr:uid="{2E8339E4-8476-421D-85AF-203BF523B3F5}"/>
    <hyperlink ref="E443" r:id="rId794" display="https://fbref.com/en/squads/8602292d/Aston-Villa-Stats" xr:uid="{7A3A81B8-DDEE-4FD1-A0BC-57A155E99676}"/>
    <hyperlink ref="AD443" r:id="rId795" display="https://fbref.com/en/players/414184f7/matchlogs/2023-2024/summary/Jhon-Duran-Match-Logs" xr:uid="{DB6C860C-FC45-47FC-80AE-C18341399677}"/>
    <hyperlink ref="B601" r:id="rId796" display="https://fbref.com/en/players/123d2733/George-Earthy" xr:uid="{7D5350A3-4A40-4138-9A8A-18BBA260B2D7}"/>
    <hyperlink ref="C601" r:id="rId797" display="https://fbref.com/en/country/ENG/England-Football" xr:uid="{E4B9CCA2-54D9-44B9-AF29-943B8791255A}"/>
    <hyperlink ref="E601" r:id="rId798" display="https://fbref.com/en/squads/7c21e445/West-Ham-United-Stats" xr:uid="{3963FA93-7E0A-4F86-A8FC-91B96AA0B6F8}"/>
    <hyperlink ref="AD601" r:id="rId799" display="https://fbref.com/en/players/123d2733/matchlogs/2023-2024/summary/George-Earthy-Match-Logs" xr:uid="{9B95F9B8-31DE-4956-B34D-9559B2337CAE}"/>
    <hyperlink ref="B602" r:id="rId800" display="https://fbref.com/en/players/fa9fa773/Malcolm-Ebiowei" xr:uid="{CFDF998C-AF38-4D6F-B0CF-EEF454CC90A9}"/>
    <hyperlink ref="C602" r:id="rId801" display="https://fbref.com/en/country/ENG/England-Football" xr:uid="{F33B1BB6-FDC9-4185-8B59-549133E01CD2}"/>
    <hyperlink ref="E602" r:id="rId802" display="https://fbref.com/en/squads/47c64c55/Crystal-Palace-Stats" xr:uid="{7E56D0BF-6D94-4BF4-8197-323FF11B3158}"/>
    <hyperlink ref="AD602" r:id="rId803" display="https://fbref.com/en/players/fa9fa773/matchlogs/2023-2024/summary/Malcolm-Ebiowei-Match-Logs" xr:uid="{42E2F824-E5C8-4DD3-9B24-8B1EBAC4A314}"/>
    <hyperlink ref="B31" r:id="rId804" display="https://fbref.com/en/players/3bb7b8b4/Ederson" xr:uid="{6C8228EB-62D1-41D9-AB77-9A97648CBA61}"/>
    <hyperlink ref="C31" r:id="rId805" display="https://fbref.com/en/country/BRA/Brazil-Football" xr:uid="{F52D51A5-D91C-4726-BF7E-0DF6649DC513}"/>
    <hyperlink ref="E31" r:id="rId806" display="https://fbref.com/en/squads/b8fd03ef/Manchester-City-Stats" xr:uid="{2E308E39-328E-4861-9F0E-197E6ECFDBBB}"/>
    <hyperlink ref="AD31" r:id="rId807" display="https://fbref.com/en/players/3bb7b8b4/matchlogs/2023-2024/summary/Ederson-Match-Logs" xr:uid="{C08F1FFC-E25F-4FD9-ADF2-C18A12395ED8}"/>
    <hyperlink ref="B172" r:id="rId808" display="https://fbref.com/en/players/0562b7f1/Odsonne-Edouard" xr:uid="{C6D315F9-047E-49F0-A43E-7E537A06CACF}"/>
    <hyperlink ref="C172" r:id="rId809" display="https://fbref.com/en/country/FRA/France-Football" xr:uid="{AEF42113-DA28-4AE9-A688-C28D6E030F6C}"/>
    <hyperlink ref="E172" r:id="rId810" display="https://fbref.com/en/squads/47c64c55/Crystal-Palace-Stats" xr:uid="{6FA543A0-9C7F-4541-A70B-D0AD42C71679}"/>
    <hyperlink ref="AD172" r:id="rId811" display="https://fbref.com/en/players/0562b7f1/matchlogs/2023-2024/summary/Odsonne-Edouard-Match-Logs" xr:uid="{77741EB7-DDA0-4AF8-948A-B9B79AB98FC7}"/>
    <hyperlink ref="B362" r:id="rId812" display="https://fbref.com/en/players/debe38a0/John-Egan" xr:uid="{F42303F9-FE3C-4A66-9119-1F6565D40F2F}"/>
    <hyperlink ref="C362" r:id="rId813" display="https://fbref.com/en/country/IRL/Republic-of-Ireland-Football" xr:uid="{33373719-6794-430A-BD0F-5908C074229B}"/>
    <hyperlink ref="E362" r:id="rId814" display="https://fbref.com/en/squads/1df6b87e/Sheffield-United-Stats" xr:uid="{526FD970-B89E-4CDF-A8CD-28965752B539}"/>
    <hyperlink ref="AD362" r:id="rId815" display="https://fbref.com/en/players/debe38a0/matchlogs/2023-2024/summary/John-Egan-Match-Logs" xr:uid="{A3B5C326-5183-40CC-BAF2-3C7492C52F1E}"/>
    <hyperlink ref="B603" r:id="rId816" display="https://fbref.com/en/players/d313e8ff/CJ-Egan-Riley" xr:uid="{2CA83030-3CA3-44DB-8FC5-124CF43C765F}"/>
    <hyperlink ref="C603" r:id="rId817" display="https://fbref.com/en/country/ENG/England-Football" xr:uid="{51AE461E-FB87-4886-9AFE-931D4D429EA3}"/>
    <hyperlink ref="E603" r:id="rId818" display="https://fbref.com/en/squads/943e8050/Burnley-Stats" xr:uid="{EA05F770-2449-48D8-9320-E29E2BF1DCEA}"/>
    <hyperlink ref="AD603" r:id="rId819" display="https://fbref.com/en/players/d313e8ff/matchlogs/2023-2024/summary/CJ-Egan-Riley-Match-Logs" xr:uid="{FB589C3E-2D64-460E-8903-B1FC3EDD9AA4}"/>
    <hyperlink ref="B401" r:id="rId820" display="https://fbref.com/en/players/3d554589/Hjalmar-Ekdal" xr:uid="{8048D96E-7E8E-4A3E-A77C-05800483D5DC}"/>
    <hyperlink ref="C401" r:id="rId821" display="https://fbref.com/en/country/SWE/Sweden-Football" xr:uid="{D4A7C99E-11E7-479C-A71B-D66568A2260E}"/>
    <hyperlink ref="E401" r:id="rId822" display="https://fbref.com/en/squads/943e8050/Burnley-Stats" xr:uid="{FAB4EB11-F832-4888-9485-7F7438AB80E4}"/>
    <hyperlink ref="AD401" r:id="rId823" display="https://fbref.com/en/players/3d554589/matchlogs/2023-2024/summary/Hjalmar-Ekdal-Match-Logs" xr:uid="{FCFFE30C-B440-4C1A-812C-30F5B7C40E8E}"/>
    <hyperlink ref="B103" r:id="rId824" display="https://fbref.com/en/players/2fba6108/Anthony-Elanga" xr:uid="{F62738B4-784F-4EEE-90B0-8A9B98FA571C}"/>
    <hyperlink ref="C103" r:id="rId825" display="https://fbref.com/en/country/SWE/Sweden-Football" xr:uid="{8BF861F1-C4CF-406C-B07B-4A55A231BC0A}"/>
    <hyperlink ref="E103" r:id="rId826" display="https://fbref.com/en/squads/e4a775cb/Nottingham-Forest-Stats" xr:uid="{07F54797-D593-4812-8BD4-3E18A646067F}"/>
    <hyperlink ref="AD103" r:id="rId827" display="https://fbref.com/en/players/2fba6108/matchlogs/2023-2024/summary/Anthony-Elanga-Match-Logs" xr:uid="{27429DFA-AAC1-430B-9A22-49D5A76CD387}"/>
    <hyperlink ref="B298" r:id="rId828" display="https://fbref.com/en/players/b9e1436c/Harvey-Elliott" xr:uid="{848F0972-85B5-43CD-9C19-006DC6C27A86}"/>
    <hyperlink ref="C298" r:id="rId829" display="https://fbref.com/en/country/ENG/England-Football" xr:uid="{50740A87-AEC4-4350-883B-E270B9200F33}"/>
    <hyperlink ref="E298" r:id="rId830" display="https://fbref.com/en/squads/822bd0ba/Liverpool-Stats" xr:uid="{A9658279-AE7B-467D-9616-2A3923B284EA}"/>
    <hyperlink ref="AD298" r:id="rId831" display="https://fbref.com/en/players/b9e1436c/matchlogs/2023-2024/summary/Harvey-Elliott-Match-Logs" xr:uid="{5756C1CC-2679-45D9-ACE6-36DCA177660A}"/>
    <hyperlink ref="B506" r:id="rId832" display="https://fbref.com/en/players/47a34c4f/Mohamed-Elneny" xr:uid="{F8F76DC6-5045-4647-82B7-2F0C40080083}"/>
    <hyperlink ref="C506" r:id="rId833" display="https://fbref.com/en/country/EGY/Egypt-Football" xr:uid="{6965CF45-F433-4232-A702-118B9ABD0020}"/>
    <hyperlink ref="E506" r:id="rId834" display="https://fbref.com/en/squads/18bb7c10/Arsenal-Stats" xr:uid="{1475740D-D949-40A9-B74F-5C3147BC119B}"/>
    <hyperlink ref="AD506" r:id="rId835" display="https://fbref.com/en/players/47a34c4f/matchlogs/2023-2024/summary/Mohamed-Elneny-Match-Logs" xr:uid="{EDEDB99D-4F25-4479-A7B1-0FF4582778CB}"/>
    <hyperlink ref="B275" r:id="rId836" display="https://fbref.com/en/players/df8b52a5/Emerson" xr:uid="{5BBACA71-1EC8-459B-833E-90848FD84EDD}"/>
    <hyperlink ref="C275" r:id="rId837" display="https://fbref.com/en/country/BRA/Brazil-Football" xr:uid="{CBD46B7C-9782-42B9-8F23-1AA032ADCB9F}"/>
    <hyperlink ref="E275" r:id="rId838" display="https://fbref.com/en/squads/361ca564/Tottenham-Hotspur-Stats" xr:uid="{12F26A99-8978-4F20-B99B-2710871AC438}"/>
    <hyperlink ref="AD275" r:id="rId839" display="https://fbref.com/en/players/df8b52a5/matchlogs/2023-2024/summary/Emerson-Match-Logs" xr:uid="{1F65DA37-74D9-4A8D-A1CA-4AFB155256C1}"/>
    <hyperlink ref="B454" r:id="rId840" display="https://fbref.com/en/players/9cfbad36/Julio-Enciso" xr:uid="{A3887429-830E-4954-9FA5-167E433F4EA6}"/>
    <hyperlink ref="C454" r:id="rId841" display="https://fbref.com/en/country/PAR/Paraguay-Football" xr:uid="{AD6F3615-A021-4729-9A1F-771B480B14E6}"/>
    <hyperlink ref="E454" r:id="rId842" display="https://fbref.com/en/squads/d07537b9/Brighton-and-Hove-Albion-Stats" xr:uid="{2812CF99-35C0-4C36-99ED-A13C571F5DB6}"/>
    <hyperlink ref="AD454" r:id="rId843" display="https://fbref.com/en/players/9cfbad36/matchlogs/2023-2024/summary/Julio-Enciso-Match-Logs" xr:uid="{0C8BD604-3B9C-47C8-8C5C-D4AAD7BFBFE3}"/>
    <hyperlink ref="B239" r:id="rId844" display="https://fbref.com/en/players/c149016b/Wataru-Endo" xr:uid="{4F25852A-8862-4D81-B416-970E05A3E377}"/>
    <hyperlink ref="C239" r:id="rId845" display="https://fbref.com/en/country/JPN/Japan-Football" xr:uid="{CD809682-3E40-4CF2-A91A-E70E8BB43D83}"/>
    <hyperlink ref="E239" r:id="rId846" display="https://fbref.com/en/squads/822bd0ba/Liverpool-Stats" xr:uid="{37B64DAB-D420-45E0-A50D-2996B247FF69}"/>
    <hyperlink ref="AD239" r:id="rId847" display="https://fbref.com/en/players/c149016b/matchlogs/2023-2024/summary/Wataru-Endo-Match-Logs" xr:uid="{F06C603F-EABC-4D5A-A62D-10558D7BA494}"/>
    <hyperlink ref="B286" r:id="rId848" display="https://fbref.com/en/players/980522ec/Christian-Eriksen" xr:uid="{A5E02F04-B999-4999-94A1-7FF6BA10EDFC}"/>
    <hyperlink ref="C286" r:id="rId849" display="https://fbref.com/en/country/DEN/Denmark-Football" xr:uid="{F6F6CA92-C979-4D4A-99A6-7460F6BB0133}"/>
    <hyperlink ref="E286" r:id="rId850" display="https://fbref.com/en/squads/19538871/Manchester-United-Stats" xr:uid="{50A8B76F-E7EB-4CA2-A06C-3412B4294F77}"/>
    <hyperlink ref="AD286" r:id="rId851" display="https://fbref.com/en/players/980522ec/matchlogs/2023-2024/summary/Christian-Eriksen-Match-Logs" xr:uid="{6FCF4382-36FE-40AD-8DBA-EE1DCAD5DB83}"/>
    <hyperlink ref="B365" r:id="rId852" display="https://fbref.com/en/players/1a066e69/Maxime-Esteve" xr:uid="{477630E3-3115-4C5C-80EB-ACABCE978E27}"/>
    <hyperlink ref="C365" r:id="rId853" display="https://fbref.com/en/country/FRA/France-Football" xr:uid="{FB331CC5-0C34-40D0-BA6C-6445B7EF1382}"/>
    <hyperlink ref="E365" r:id="rId854" display="https://fbref.com/en/squads/943e8050/Burnley-Stats" xr:uid="{5255F3AC-8CBE-4C09-B8EC-88690810DB74}"/>
    <hyperlink ref="AD365" r:id="rId855" display="https://fbref.com/en/players/1a066e69/matchlogs/2023-2024/summary/Maxime-Esteve-Match-Logs" xr:uid="{40EC5827-5BC1-43F3-AAAB-BC8A368B4859}"/>
    <hyperlink ref="B250" r:id="rId856" display="https://fbref.com/en/players/d38fdf53/Pervis-Estupinan" xr:uid="{C72D4C89-B040-4D34-9F51-7D50C912957E}"/>
    <hyperlink ref="C250" r:id="rId857" display="https://fbref.com/en/country/ECU/Ecuador-Football" xr:uid="{35ED148D-2B97-4416-9F6C-2EA1949949FC}"/>
    <hyperlink ref="E250" r:id="rId858" display="https://fbref.com/en/squads/d07537b9/Brighton-and-Hove-Albion-Stats" xr:uid="{777F1519-C3A3-4406-B889-3275E42C1D09}"/>
    <hyperlink ref="AD250" r:id="rId859" display="https://fbref.com/en/players/d38fdf53/matchlogs/2023-2024/summary/Pervis-Estupinan-Match-Logs" xr:uid="{A057DB36-7B68-460F-B233-0BA3EDE923BC}"/>
    <hyperlink ref="B240" r:id="rId860" display="https://fbref.com/en/players/f8fcd2a5/Jonny-Evans" xr:uid="{D2BF8EFD-514E-4942-8540-6B50A267BBB8}"/>
    <hyperlink ref="C240" r:id="rId861" display="https://fbref.com/en/country/NIR/Northern-Ireland-Football" xr:uid="{4EFAE81B-DDBF-492D-A44B-90FBDB23B48C}"/>
    <hyperlink ref="E240" r:id="rId862" display="https://fbref.com/en/squads/19538871/Manchester-United-Stats" xr:uid="{88E51DF8-0090-49D8-9A74-FA7FA61C6115}"/>
    <hyperlink ref="AD240" r:id="rId863" display="https://fbref.com/en/players/f8fcd2a5/matchlogs/2023-2024/summary/Jonny-Evans-Match-Logs" xr:uid="{1D98CD05-D426-45E9-8D1B-45B1AB6E9DA0}"/>
    <hyperlink ref="B196" r:id="rId864" display="https://fbref.com/en/players/ae4fc6a4/Eberechi-Eze" xr:uid="{AB5A5798-0307-4B8E-BD31-421CB8D9F8B6}"/>
    <hyperlink ref="C196" r:id="rId865" display="https://fbref.com/en/country/ENG/England-Football" xr:uid="{4FEED8DE-31C1-47D8-8E33-71806E04F5C0}"/>
    <hyperlink ref="E196" r:id="rId866" display="https://fbref.com/en/squads/47c64c55/Crystal-Palace-Stats" xr:uid="{07E1A591-E04C-42F4-BAA6-7522F92A0F7B}"/>
    <hyperlink ref="AD196" r:id="rId867" display="https://fbref.com/en/players/ae4fc6a4/matchlogs/2023-2024/summary/Eberechi-Eze-Match-Logs" xr:uid="{4DE5E19D-D2F4-47C7-BDBE-4F7B524273D2}"/>
    <hyperlink ref="B406" r:id="rId868" display="https://fbref.com/en/players/9328b835/Lukasz-Fabianski" xr:uid="{83A51A06-277C-4527-92E6-60332BD0A820}"/>
    <hyperlink ref="C406" r:id="rId869" display="https://fbref.com/en/country/POL/Poland-Football" xr:uid="{E15C09CE-2EC2-469A-B54F-EB40405FB219}"/>
    <hyperlink ref="E406" r:id="rId870" display="https://fbref.com/en/squads/7c21e445/West-Ham-United-Stats" xr:uid="{7722A507-2FFD-4C39-81A6-85BA4EFF5134}"/>
    <hyperlink ref="AD406" r:id="rId871" display="https://fbref.com/en/players/9328b835/matchlogs/2023-2024/summary/Lukasz-Fabianski-Match-Logs" xr:uid="{419AAD52-10CE-4332-B5EA-76686A5556E1}"/>
    <hyperlink ref="B517" r:id="rId872" display="https://fbref.com/en/players/745ca0a3/Romain-Faivre" xr:uid="{3185854A-2DA9-4994-895B-38C7E76E00D2}"/>
    <hyperlink ref="C517" r:id="rId873" display="https://fbref.com/en/country/FRA/France-Football" xr:uid="{70EF2CED-6016-47E6-8FF9-D2EF2A23D07C}"/>
    <hyperlink ref="E517" r:id="rId874" display="https://fbref.com/en/squads/4ba7cbea/Bournemouth-Stats" xr:uid="{2CF7B949-3797-4CAD-9087-301C4774EB2F}"/>
    <hyperlink ref="AD517" r:id="rId875" display="https://fbref.com/en/players/745ca0a3/matchlogs/2023-2024/summary/Romain-Faivre-Match-Logs" xr:uid="{76F25B94-79BE-4DF2-B046-D2E230CC3FF3}"/>
    <hyperlink ref="B363" r:id="rId876" display="https://fbref.com/en/players/0ba976e4/Ansu-Fati" xr:uid="{97E642A8-81FD-43C2-B4EF-C806617A508B}"/>
    <hyperlink ref="C363" r:id="rId877" display="https://fbref.com/en/country/ESP/Spain-Football" xr:uid="{56DBBAB6-C104-432E-B401-3F16C8017A06}"/>
    <hyperlink ref="E363" r:id="rId878" display="https://fbref.com/en/squads/d07537b9/Brighton-and-Hove-Albion-Stats" xr:uid="{5E796ACC-DAB0-4C37-B1BB-ED826A53333E}"/>
    <hyperlink ref="AD363" r:id="rId879" display="https://fbref.com/en/players/0ba976e4/matchlogs/2023-2024/summary/Ansu-Fati-Match-Logs" xr:uid="{51BE78FB-A383-498B-A0D8-478885076FC2}"/>
    <hyperlink ref="B417" r:id="rId880" display="https://fbref.com/en/players/51a3c4c8/Felipe" xr:uid="{A6113F98-A45A-425F-888B-702586433C13}"/>
    <hyperlink ref="C417" r:id="rId881" display="https://fbref.com/en/country/BRA/Brazil-Football" xr:uid="{EF6B8765-2960-48EC-9578-B61777A50F2E}"/>
    <hyperlink ref="E417" r:id="rId882" display="https://fbref.com/en/squads/e4a775cb/Nottingham-Forest-Stats" xr:uid="{BEE541E0-11AD-4262-BBE8-4F46BC9E3361}"/>
    <hyperlink ref="AD417" r:id="rId883" display="https://fbref.com/en/players/51a3c4c8/matchlogs/2023-2024/summary/Felipe-Match-Logs" xr:uid="{00F72DBA-B773-4941-9A2F-50180776555B}"/>
    <hyperlink ref="B189" r:id="rId884" display="https://fbref.com/en/players/4596da74/Evan-Ferguson" xr:uid="{87E020E3-0BEC-4D0D-B879-3F3816C1AE2C}"/>
    <hyperlink ref="C189" r:id="rId885" display="https://fbref.com/en/country/IRL/Republic-of-Ireland-Football" xr:uid="{5FC1C92A-24F4-4977-81B6-61232CBE5830}"/>
    <hyperlink ref="E189" r:id="rId886" display="https://fbref.com/en/squads/d07537b9/Brighton-and-Hove-Albion-Stats" xr:uid="{CD8C1436-2A59-4EC2-B94F-B2BD48A0D9AF}"/>
    <hyperlink ref="AD189" r:id="rId887" display="https://fbref.com/en/players/4596da74/matchlogs/2023-2024/summary/Evan-Ferguson-Match-Logs" xr:uid="{860BEC16-7BFF-4C7B-9077-A3EEBE96F912}"/>
    <hyperlink ref="B16" r:id="rId888" display="https://fbref.com/en/players/507c7bdf/Bruno-Fernandes" xr:uid="{4F441CC9-486A-491F-8383-B8CB4D25CE55}"/>
    <hyperlink ref="C16" r:id="rId889" display="https://fbref.com/en/country/POR/Portugal-Football" xr:uid="{CC2E2BA2-8358-47D6-874C-504B89F6C283}"/>
    <hyperlink ref="E16" r:id="rId890" display="https://fbref.com/en/squads/19538871/Manchester-United-Stats" xr:uid="{009D3F5D-D48C-47AC-8038-88A7631BA0FD}"/>
    <hyperlink ref="AD16" r:id="rId891" display="https://fbref.com/en/players/507c7bdf/matchlogs/2023-2024/summary/Bruno-Fernandes-Match-Logs" xr:uid="{6C5969E8-D10B-4022-871A-06760901E2BE}"/>
    <hyperlink ref="B100" r:id="rId892" display="https://fbref.com/en/players/5ff4ab71/Enzo-Fernandez" xr:uid="{4CEA6EF4-4E9D-49B2-AF3E-28C2A2539409}"/>
    <hyperlink ref="C100" r:id="rId893" display="https://fbref.com/en/country/ARG/Argentina-Football" xr:uid="{66610EF8-EAA0-44CF-88AB-4AC00B29738A}"/>
    <hyperlink ref="E100" r:id="rId894" display="https://fbref.com/en/squads/cff3d9bb/Chelsea-Stats" xr:uid="{9EF610B2-4642-4BFD-9DB3-3BCA72B82187}"/>
    <hyperlink ref="AD100" r:id="rId895" display="https://fbref.com/en/players/5ff4ab71/matchlogs/2023-2024/summary/Enzo-Fernandez-Match-Logs" xr:uid="{D42937B7-F08B-4C19-BFC0-90E7BACEEF26}"/>
    <hyperlink ref="B476" r:id="rId896" display="https://fbref.com/en/players/b63e789d/John-Fleck" xr:uid="{A6B047EC-AA63-43B2-A5A7-6444CC7E0333}"/>
    <hyperlink ref="C476" r:id="rId897" display="https://fbref.com/en/country/SCO/Scotland-Football" xr:uid="{F6E94B49-72B7-4EE9-8136-B736137A04F9}"/>
    <hyperlink ref="E476" r:id="rId898" display="https://fbref.com/en/squads/1df6b87e/Sheffield-United-Stats" xr:uid="{E218CAB5-F5B3-4973-8B75-70EF963C1C21}"/>
    <hyperlink ref="AD476" r:id="rId899" display="https://fbref.com/en/players/b63e789d/matchlogs/2023-2024/summary/John-Fleck-Match-Logs" xr:uid="{19FEA462-4832-401E-BE99-087B676E6D35}"/>
    <hyperlink ref="B21" r:id="rId900" display="https://fbref.com/en/players/a92ab7be/Mark-Flekken" xr:uid="{DC2852B3-ADEC-429A-9EEA-29B23E286670}"/>
    <hyperlink ref="C21" r:id="rId901" display="https://fbref.com/en/country/NED/Netherlands-Football" xr:uid="{D2E13AD5-2074-4863-A62F-B8AAF014DFAD}"/>
    <hyperlink ref="E21" r:id="rId902" display="https://fbref.com/en/squads/cd051869/Brentford-Stats" xr:uid="{C17021C3-9E08-4280-95B7-13EAD185C2BD}"/>
    <hyperlink ref="AD21" r:id="rId903" display="https://fbref.com/en/players/a92ab7be/matchlogs/2023-2024/summary/Mark-Flekken-Match-Logs" xr:uid="{A2A8E341-AA6F-4AF3-8871-FDEF33A3E765}"/>
    <hyperlink ref="B33" r:id="rId904" display="https://fbref.com/en/players/ed1e53f3/Phil-Foden" xr:uid="{BA873C79-4FBE-4DC5-AC90-8424B23D3F22}"/>
    <hyperlink ref="C33" r:id="rId905" display="https://fbref.com/en/country/ENG/England-Football" xr:uid="{0E5B9793-960B-4062-A31D-BF1DA6BE86DC}"/>
    <hyperlink ref="E33" r:id="rId906" display="https://fbref.com/en/squads/b8fd03ef/Manchester-City-Stats" xr:uid="{14968319-8AE2-4B4F-880B-2D64F6F5994F}"/>
    <hyperlink ref="AD33" r:id="rId907" display="https://fbref.com/en/players/ed1e53f3/matchlogs/2023-2024/summary/Phil-Foden-Match-Logs" xr:uid="{D7A39148-7364-4BAD-B7F4-83E3FFA50D72}"/>
    <hyperlink ref="B49" r:id="rId908" display="https://fbref.com/en/players/96cf7b61/Wes-Foderingham" xr:uid="{019DCF78-002A-4BA3-B099-88192F222C97}"/>
    <hyperlink ref="C49" r:id="rId909" display="https://fbref.com/en/country/ENG/England-Football" xr:uid="{F13D1383-8B4F-4F6E-8DCD-F5347C5AB6B5}"/>
    <hyperlink ref="E49" r:id="rId910" display="https://fbref.com/en/squads/1df6b87e/Sheffield-United-Stats" xr:uid="{1CB8F60C-7495-4AEA-8CF6-5062773FBE59}"/>
    <hyperlink ref="AD49" r:id="rId911" display="https://fbref.com/en/players/96cf7b61/matchlogs/2023-2024/summary/Wes-Foderingham-Match-Logs" xr:uid="{684F757B-BBBF-4604-8A4A-0BA76994CDC2}"/>
    <hyperlink ref="B379" r:id="rId912" display="https://fbref.com/en/players/82927de4/Pablo-Fornals" xr:uid="{B639D8C0-8694-4FA4-ABAD-FBED40B4634E}"/>
    <hyperlink ref="C379" r:id="rId913" display="https://fbref.com/en/country/ESP/Spain-Football" xr:uid="{E379E070-6EF9-45EB-B805-576BD4ACEDE7}"/>
    <hyperlink ref="E379" r:id="rId914" display="https://fbref.com/en/squads/7c21e445/West-Ham-United-Stats" xr:uid="{F5811B5D-750C-4AEE-BBD4-C9CF63F74BFB}"/>
    <hyperlink ref="AD379" r:id="rId915" display="https://fbref.com/en/players/82927de4/matchlogs/2023-2024/summary/Pablo-Fornals-Match-Logs" xr:uid="{230177FD-AC47-43D7-8FF8-6FA4F1851968}"/>
    <hyperlink ref="B488" r:id="rId916" display="https://fbref.com/en/players/1b9728b0/Omari-Forson" xr:uid="{0B3AED4E-6071-4B47-A2FB-26E96993BA09}"/>
    <hyperlink ref="C488" r:id="rId917" display="https://fbref.com/en/country/ENG/England-Football" xr:uid="{A78507AF-08C1-4006-8989-A4BAD7B08D89}"/>
    <hyperlink ref="E488" r:id="rId918" display="https://fbref.com/en/squads/19538871/Manchester-United-Stats" xr:uid="{6006B0C9-2763-457E-B0F2-EE24EED8370E}"/>
    <hyperlink ref="AD488" r:id="rId919" display="https://fbref.com/en/players/1b9728b0/matchlogs/2023-2024/summary/Omari-Forson-Match-Logs" xr:uid="{36A53AE7-5C3D-441C-99BC-9890EBF354BE}"/>
    <hyperlink ref="B604" r:id="rId920" display="https://fbref.com/en/players/c3e39f12/Fraser-Forster" xr:uid="{2CE4E6C2-FE61-4B45-8E94-B2A323EA3D17}"/>
    <hyperlink ref="C604" r:id="rId921" display="https://fbref.com/en/country/ENG/England-Football" xr:uid="{24409C11-522D-4913-A873-25F47B9FF9E2}"/>
    <hyperlink ref="E604" r:id="rId922" display="https://fbref.com/en/squads/361ca564/Tottenham-Hotspur-Stats" xr:uid="{75C0B507-9FD2-4A7F-AA19-6BACA7B9180A}"/>
    <hyperlink ref="AD604" r:id="rId923" display="https://fbref.com/en/players/c3e39f12/matchlogs/2023-2024/summary/Fraser-Forster-Match-Logs" xr:uid="{F50245C8-D1BC-4B64-A31A-58DB7DA2DC5A}"/>
    <hyperlink ref="B236" r:id="rId924" display="https://fbref.com/en/players/f84a807c/Lyle-Foster" xr:uid="{BF97B457-9366-4A4D-A1A6-ED29AEFD4043}"/>
    <hyperlink ref="C236" r:id="rId925" display="https://fbref.com/en/country/RSA/South-Africa-Football" xr:uid="{C7FC1494-0D65-4EA3-9EC3-59AAD9618EB0}"/>
    <hyperlink ref="E236" r:id="rId926" display="https://fbref.com/en/squads/943e8050/Burnley-Stats" xr:uid="{3B22B61A-B7B9-4E54-B279-B04F1F3E2729}"/>
    <hyperlink ref="AD236" r:id="rId927" display="https://fbref.com/en/players/f84a807c/matchlogs/2023-2024/summary/Lyle-Foster-Match-Logs" xr:uid="{0057A709-C05F-4416-AEF2-94C4642C26B3}"/>
    <hyperlink ref="B428" r:id="rId928" display="https://fbref.com/en/players/077faf72/Matheus-Franca" xr:uid="{8F3904F9-02B8-4CD2-8483-5466ED38A6F3}"/>
    <hyperlink ref="C428" r:id="rId929" display="https://fbref.com/en/country/BRA/Brazil-Football" xr:uid="{609BCE9F-4521-4A3A-A054-B091BCFE1452}"/>
    <hyperlink ref="E428" r:id="rId930" display="https://fbref.com/en/squads/47c64c55/Crystal-Palace-Stats" xr:uid="{B01CB1C1-150C-46B7-87A5-A19BA26C87ED}"/>
    <hyperlink ref="AD428" r:id="rId931" display="https://fbref.com/en/players/077faf72/matchlogs/2023-2024/summary/Matheus-Franca-Match-Logs" xr:uid="{C3418D89-7FC2-46DC-80FA-D29D4C77EC98}"/>
    <hyperlink ref="B605" r:id="rId932" display="https://fbref.com/en/players/38c29201/Aidan-Francis" xr:uid="{356AB401-0679-4FD9-8A29-7534B31803D3}"/>
    <hyperlink ref="C605" r:id="rId933" display="https://fbref.com/en/country/ENG/England-Football" xr:uid="{C81F9BA8-50EC-4D3A-8094-82B7198B28D5}"/>
    <hyperlink ref="E605" r:id="rId934" display="https://fbref.com/en/squads/e297cd13/Luton-Town-Stats" xr:uid="{BA750B07-DACF-4712-9A61-C7C3897EBB76}"/>
    <hyperlink ref="AD605" r:id="rId935" display="https://fbref.com/en/players/38c29201/matchlogs/2023-2024/summary/Aidan-Francis-Match-Logs" xr:uid="{A90AFCEB-68B3-47DC-9099-30BB98CEC37E}"/>
    <hyperlink ref="B606" r:id="rId936" display="https://fbref.com/en/players/6722d4f0/Tyrese-Francois" xr:uid="{3AD2E9AF-CB26-4F70-8E3D-8586EE6E1814}"/>
    <hyperlink ref="C606" r:id="rId937" display="https://fbref.com/en/country/AUS/Australia-Football" xr:uid="{BA2F0442-8E8A-4473-B611-0C1E8A2CD9BB}"/>
    <hyperlink ref="E606" r:id="rId938" display="https://fbref.com/en/squads/fd962109/Fulham-Stats" xr:uid="{B6DEF861-F08D-4984-9171-E3ADA691D2FC}"/>
    <hyperlink ref="AD606" r:id="rId939" display="https://fbref.com/en/players/6722d4f0/matchlogs/2023-2024/summary/Tyrese-Francois-Match-Logs" xr:uid="{76D4A99C-E7DD-44E2-91A0-4153FA1114E8}"/>
    <hyperlink ref="B448" r:id="rId940" display="https://fbref.com/en/players/00b77ecf/Nathan-Fraser" xr:uid="{AAFD302F-C8D5-4E79-A786-E8CACE4EE22B}"/>
    <hyperlink ref="C448" r:id="rId941" display="https://fbref.com/en/country/IRL/Republic-of-Ireland-Football" xr:uid="{3B5F6973-9CE8-4656-8185-9AEFD1599BE0}"/>
    <hyperlink ref="E448" r:id="rId942" display="https://fbref.com/en/squads/8cec06e1/Wolverhampton-Wanderers-Stats" xr:uid="{1FDB6148-E492-4E7D-B9B3-BF1BABBD4662}"/>
    <hyperlink ref="AD448" r:id="rId943" display="https://fbref.com/en/players/00b77ecf/matchlogs/2023-2024/summary/Nathan-Fraser-Match-Logs" xr:uid="{CB2F1C71-3966-4EC1-B539-01E449F07BDA}"/>
    <hyperlink ref="B607" r:id="rId944" display="https://fbref.com/en/players/fde367e5/Benjamin-Fredrick" xr:uid="{B9C1534A-4498-43C5-B3C7-3F9DE5A45441}"/>
    <hyperlink ref="C607" r:id="rId945" display="https://fbref.com/en/country/NGA/Nigeria-Football" xr:uid="{9EB38613-B47D-46F8-BB46-E9EC98574429}"/>
    <hyperlink ref="E607" r:id="rId946" display="https://fbref.com/en/squads/cd051869/Brentford-Stats" xr:uid="{75A3374E-08DA-4DFC-9744-729346BB205D}"/>
    <hyperlink ref="AD607" r:id="rId947" display="https://fbref.com/en/players/fde367e5/matchlogs/2023-2024/summary/Benjamin-Fredrick-Match-Logs" xr:uid="{F390068B-163C-4E62-AC71-F4A308B7BA55}"/>
    <hyperlink ref="B608" r:id="rId948" display="https://fbref.com/en/players/98d2c2c4/Remo-Freuler" xr:uid="{B6C64E68-1B46-43FB-A921-4F7985D03117}"/>
    <hyperlink ref="C608" r:id="rId949" display="https://fbref.com/en/country/SUI/Switzerland-Football" xr:uid="{60AD3FEA-3A8E-42DB-95FD-9A77D8E93F27}"/>
    <hyperlink ref="E608" r:id="rId950" display="https://fbref.com/en/squads/e4a775cb/Nottingham-Forest-Stats" xr:uid="{DCB18056-2EFB-466F-A92E-C5C9B2C82E1C}"/>
    <hyperlink ref="AD608" r:id="rId951" display="https://fbref.com/en/players/98d2c2c4/matchlogs/2023-2024/summary/Remo-Freuler-Match-Logs" xr:uid="{92FE3C77-9A08-4F35-8970-1FFBBD653F5A}"/>
    <hyperlink ref="B225" r:id="rId952" display="https://fbref.com/en/players/1971591f/Cody-Gakpo" xr:uid="{30A69C7F-83FC-44FE-82D8-F9AE60034529}"/>
    <hyperlink ref="C225" r:id="rId953" display="https://fbref.com/en/country/NED/Netherlands-Football" xr:uid="{019E009C-6101-49ED-BCEB-9F5EC8DC2F73}"/>
    <hyperlink ref="E225" r:id="rId954" display="https://fbref.com/en/squads/822bd0ba/Liverpool-Stats" xr:uid="{17CF094A-1106-4732-8B83-AC712CB96655}"/>
    <hyperlink ref="AD225" r:id="rId955" display="https://fbref.com/en/players/1971591f/matchlogs/2023-2024/summary/Cody-Gakpo-Match-Logs" xr:uid="{E00F0A9B-5F78-47FB-8676-3E320D8B2F84}"/>
    <hyperlink ref="B53" r:id="rId956" display="https://fbref.com/en/players/c2731c10/Conor-Gallagher" xr:uid="{011D36D7-32F5-45CF-9CB7-3A4972DC5375}"/>
    <hyperlink ref="C53" r:id="rId957" display="https://fbref.com/en/country/ENG/England-Football" xr:uid="{A3883104-5D0E-4989-9339-11B6A43C0E27}"/>
    <hyperlink ref="E53" r:id="rId958" display="https://fbref.com/en/squads/cff3d9bb/Chelsea-Stats" xr:uid="{60F6D3C0-25B0-4B14-B51C-25517E86F776}"/>
    <hyperlink ref="AD53" r:id="rId959" display="https://fbref.com/en/players/c2731c10/matchlogs/2023-2024/summary/Conor-Gallagher-Match-Logs" xr:uid="{A33A9C75-4B28-4C30-8ED6-86836AE6302A}"/>
    <hyperlink ref="B198" r:id="rId960" display="https://fbref.com/en/players/72c812f3/Idrissa-Gana-Gueye" xr:uid="{BD7C33D9-70F5-42CD-8849-437A9142535F}"/>
    <hyperlink ref="C198" r:id="rId961" display="https://fbref.com/en/country/SEN/Senegal-Football" xr:uid="{19B4E43A-8568-4C36-8159-DA7CB98CDD21}"/>
    <hyperlink ref="E198" r:id="rId962" display="https://fbref.com/en/squads/d3fd31cc/Everton-Stats" xr:uid="{175054DD-E5C9-4B7A-A096-12B8A3E9EBE5}"/>
    <hyperlink ref="AD198" r:id="rId963" display="https://fbref.com/en/players/72c812f3/matchlogs/2023-2024/summary/Idrissa-Gana-Gueye-Match-Logs" xr:uid="{0FF33EDC-E085-47DE-ADDD-402CCE8FCF86}"/>
    <hyperlink ref="B609" r:id="rId964" display="https://fbref.com/en/players/f4c17979/Joe-Gardner" xr:uid="{188E70B0-6013-4A7B-8765-AB6A0F118ED2}"/>
    <hyperlink ref="C609" r:id="rId965" display="https://fbref.com/en/country/ENG/England-Football" xr:uid="{06442540-C4A3-4801-9335-B3FD42EEEB3E}"/>
    <hyperlink ref="E609" r:id="rId966" display="https://fbref.com/en/squads/e4a775cb/Nottingham-Forest-Stats" xr:uid="{09E731D9-3DC9-4621-9248-D875DBE896A7}"/>
    <hyperlink ref="AD609" r:id="rId967" display="https://fbref.com/en/players/f4c17979/matchlogs/2023-2024/summary/Joe-Gardner-Match-Logs" xr:uid="{2B3108CE-9481-4C13-8E4D-8527B46B03FB}"/>
    <hyperlink ref="B125" r:id="rId968" display="https://fbref.com/en/players/7aa8adfe/Alejandro-Garnacho" xr:uid="{48608BE0-DFC3-42FC-93C9-132F8CB97199}"/>
    <hyperlink ref="C125" r:id="rId969" display="https://fbref.com/en/country/ARG/Argentina-Football" xr:uid="{98FAD63C-24DF-4276-BD2C-BB4B7988FDAA}"/>
    <hyperlink ref="E125" r:id="rId970" display="https://fbref.com/en/squads/19538871/Manchester-United-Stats" xr:uid="{A63C76DF-7138-4513-B2FD-CB92CE70CDA2}"/>
    <hyperlink ref="AD125" r:id="rId971" display="https://fbref.com/en/players/7aa8adfe/matchlogs/2023-2024/summary/Alejandro-Garnacho-Match-Logs" xr:uid="{83E89D6B-3909-48B6-8927-BA63D4B04BAA}"/>
    <hyperlink ref="B32" r:id="rId972" display="https://fbref.com/en/players/4e015693/James-Garner" xr:uid="{922609D5-18B6-4FED-9ADC-145EDBD9C9E2}"/>
    <hyperlink ref="C32" r:id="rId973" display="https://fbref.com/en/country/ENG/England-Football" xr:uid="{731D7147-61AD-4239-BF39-DD3A8A78DBAD}"/>
    <hyperlink ref="E32" r:id="rId974" display="https://fbref.com/en/squads/d3fd31cc/Everton-Stats" xr:uid="{15832ACE-2CF1-4B46-903A-74D277E0EEF9}"/>
    <hyperlink ref="AD32" r:id="rId975" display="https://fbref.com/en/players/4e015693/matchlogs/2023-2024/summary/James-Garner-Match-Logs" xr:uid="{EF09252E-F4C4-484D-BA81-1542B68650E2}"/>
    <hyperlink ref="B610" r:id="rId976" display="https://fbref.com/en/players/5600c774/Joe-Gauci" xr:uid="{8ECB7072-00A6-4A14-83A0-1CA6E0EBEFDE}"/>
    <hyperlink ref="C610" r:id="rId977" display="https://fbref.com/en/country/AUS/Australia-Football" xr:uid="{4D082C72-6EAA-4FDE-812C-BC01293E6D16}"/>
    <hyperlink ref="E610" r:id="rId978" display="https://fbref.com/en/squads/8602292d/Aston-Villa-Stats" xr:uid="{29F8C27F-8730-4FD5-9EEF-4EBAA7D50661}"/>
    <hyperlink ref="AD610" r:id="rId979" display="https://fbref.com/en/players/5600c774/matchlogs/2023-2024/summary/Joe-Gauci-Match-Logs" xr:uid="{60967440-5694-4D2A-A314-C0C3D383D97D}"/>
    <hyperlink ref="B319" r:id="rId980" display="https://fbref.com/en/players/f7b1d4e0/Saman-Ghoddos" xr:uid="{80B6F7F3-AD75-45CA-B9F2-F93A7837C319}"/>
    <hyperlink ref="C319" r:id="rId981" display="https://fbref.com/en/country/IRN/Iran-Football" xr:uid="{33B42F83-6683-425A-95B7-227651A12CE3}"/>
    <hyperlink ref="E319" r:id="rId982" display="https://fbref.com/en/squads/cd051869/Brentford-Stats" xr:uid="{07E0D9DA-12B3-46D8-8128-3AF106620C24}"/>
    <hyperlink ref="AD319" r:id="rId983" display="https://fbref.com/en/players/f7b1d4e0/matchlogs/2023-2024/summary/Saman-Ghoddos-Match-Logs" xr:uid="{E5BF14BE-B839-44DB-871E-E8AD6370CCE4}"/>
    <hyperlink ref="B34" r:id="rId984" display="https://fbref.com/en/players/32f60ed8/Morgan-Gibbs-White" xr:uid="{C92B187B-58E4-4615-879D-824FE077029A}"/>
    <hyperlink ref="C34" r:id="rId985" display="https://fbref.com/en/country/ENG/England-Football" xr:uid="{1F2D2A14-F223-4046-9C87-6B37AE978B9D}"/>
    <hyperlink ref="E34" r:id="rId986" display="https://fbref.com/en/squads/e4a775cb/Nottingham-Forest-Stats" xr:uid="{9E2F45F8-5B70-453B-A898-3AD555EF1BF0}"/>
    <hyperlink ref="AD34" r:id="rId987" display="https://fbref.com/en/players/32f60ed8/matchlogs/2023-2024/summary/Morgan-Gibbs-White-Match-Logs" xr:uid="{347F8523-BAEB-4FBA-B4EC-C96989EAC4E9}"/>
    <hyperlink ref="B440" r:id="rId988" display="https://fbref.com/en/players/7b5ab7f2/Bryan-Gil" xr:uid="{C2894673-5586-44EE-B0B6-F02CDCA1EEEC}"/>
    <hyperlink ref="C440" r:id="rId989" display="https://fbref.com/en/country/ESP/Spain-Football" xr:uid="{70547A75-314B-4CA4-8234-9452851993AE}"/>
    <hyperlink ref="E440" r:id="rId990" display="https://fbref.com/en/squads/361ca564/Tottenham-Hotspur-Stats" xr:uid="{D421F9CC-CEBE-4B5B-98C0-CB4BBB111044}"/>
    <hyperlink ref="AD440" r:id="rId991" display="https://fbref.com/en/players/7b5ab7f2/matchlogs/2023-2024/summary/Bryan-Gil-Match-Logs" xr:uid="{4C5251C7-3D91-4564-B592-9F04739ED6C2}"/>
    <hyperlink ref="B513" r:id="rId992" display="https://fbref.com/en/players/d91f104d/Alfie-Gilchrist" xr:uid="{0F15450E-93CE-49E7-B96F-715771D316DC}"/>
    <hyperlink ref="C513" r:id="rId993" display="https://fbref.com/en/country/ENG/England-Football" xr:uid="{C7A4BB43-BBFE-4C5D-9058-3699A4458F27}"/>
    <hyperlink ref="E513" r:id="rId994" display="https://fbref.com/en/squads/cff3d9bb/Chelsea-Stats" xr:uid="{E3273922-CE62-4EF0-9806-B83482C44E60}"/>
    <hyperlink ref="AD513" r:id="rId995" display="https://fbref.com/en/players/d91f104d/matchlogs/2023-2024/summary/Alfie-Gilchrist-Match-Logs" xr:uid="{75E2B41A-A6DA-45DF-8FF7-902A4E5F832C}"/>
    <hyperlink ref="B611" r:id="rId996" display="https://fbref.com/en/players/e32958b7/Mark-Gillespie" xr:uid="{F53C5578-53AC-4A6D-B5A1-B9B9D333AE26}"/>
    <hyperlink ref="C611" r:id="rId997" display="https://fbref.com/en/country/ENG/England-Football" xr:uid="{131FB3C2-6843-4F99-9635-74CBC00F6DDF}"/>
    <hyperlink ref="E611" r:id="rId998" display="https://fbref.com/en/squads/b2b47a98/Newcastle-United-Stats" xr:uid="{F1E5E809-3106-4B7D-A60E-8FCEA63F75D0}"/>
    <hyperlink ref="AD611" r:id="rId999" display="https://fbref.com/en/players/e32958b7/matchlogs/2023-2024/summary/Mark-Gillespie-Match-Logs" xr:uid="{2DF13693-1B42-4183-9CA6-86B08AFF7B30}"/>
    <hyperlink ref="B122" r:id="rId1000" display="https://fbref.com/en/players/df10e27c/Billy-Gilmour" xr:uid="{5E6A5919-C368-437A-80FD-E52B86876EB1}"/>
    <hyperlink ref="C122" r:id="rId1001" display="https://fbref.com/en/country/SCO/Scotland-Football" xr:uid="{E977AD55-C547-49D1-8AEF-2CF985020B12}"/>
    <hyperlink ref="E122" r:id="rId1002" display="https://fbref.com/en/squads/d07537b9/Brighton-and-Hove-Albion-Stats" xr:uid="{BDBFD39A-2FAF-4102-A353-492003252BD7}"/>
    <hyperlink ref="AD122" r:id="rId1003" display="https://fbref.com/en/players/df10e27c/matchlogs/2023-2024/summary/Billy-Gilmour-Match-Logs" xr:uid="{CA2D4AC0-DF07-4003-A19E-C10F236501D1}"/>
    <hyperlink ref="B326" r:id="rId1004" display="https://fbref.com/en/players/9f7c837d/Ben-Godfrey" xr:uid="{5D4D098B-1292-4B44-8CA4-4FEECA5EFBD8}"/>
    <hyperlink ref="C326" r:id="rId1005" display="https://fbref.com/en/country/ENG/England-Football" xr:uid="{8BF639F9-0093-42F0-8862-EFC2AD889899}"/>
    <hyperlink ref="E326" r:id="rId1006" display="https://fbref.com/en/squads/d3fd31cc/Everton-Stats" xr:uid="{9C97324E-8029-4773-BF58-08DDF9ACEF27}"/>
    <hyperlink ref="AD326" r:id="rId1007" display="https://fbref.com/en/players/9f7c837d/matchlogs/2023-2024/summary/Ben-Godfrey-Match-Logs" xr:uid="{05F99471-1480-4445-9068-134EEFA01445}"/>
    <hyperlink ref="B438" r:id="rId1008" display="https://fbref.com/en/players/1961b2aa/Andre-Gomes" xr:uid="{70BA776F-B8C4-427F-91CB-A15FD5CA0C6D}"/>
    <hyperlink ref="C438" r:id="rId1009" display="https://fbref.com/en/country/POR/Portugal-Football" xr:uid="{69181590-1B7E-4BDD-9E80-675CDBBA7D45}"/>
    <hyperlink ref="E438" r:id="rId1010" display="https://fbref.com/en/squads/d3fd31cc/Everton-Stats" xr:uid="{57080DA4-77EF-4141-904B-F342D1AD3FF4}"/>
    <hyperlink ref="AD438" r:id="rId1011" display="https://fbref.com/en/players/1961b2aa/matchlogs/2023-2024/summary/Andre-Gomes-Match-Logs" xr:uid="{38217CA6-4341-4FD0-A303-B0B7835DE9D8}"/>
    <hyperlink ref="B112" r:id="rId1012" display="https://fbref.com/en/players/8b57ad2c/Joao-Gomes" xr:uid="{26C70171-460F-4A4C-AE5D-57B717F3A051}"/>
    <hyperlink ref="C112" r:id="rId1013" display="https://fbref.com/en/country/BRA/Brazil-Football" xr:uid="{C50ECABD-91DD-4FF3-95C0-58CACE6B7B8B}"/>
    <hyperlink ref="E112" r:id="rId1014" display="https://fbref.com/en/squads/8cec06e1/Wolverhampton-Wanderers-Stats" xr:uid="{D8CE0ED3-9BB7-4F81-A935-197CCAB646EA}"/>
    <hyperlink ref="AD112" r:id="rId1015" display="https://fbref.com/en/players/8b57ad2c/matchlogs/2023-2024/summary/Joao-Gomes-Match-Logs" xr:uid="{18E46403-7B64-40DE-851B-9B963CF05207}"/>
    <hyperlink ref="B98" r:id="rId1016" display="https://fbref.com/en/players/f0caab96/Toti-Gomes" xr:uid="{6C9949B5-CAE5-4868-AA07-3A4E04C8468B}"/>
    <hyperlink ref="C98" r:id="rId1017" display="https://fbref.com/en/country/POR/Portugal-Football" xr:uid="{B361EA60-11DB-4899-9B29-6830837C8464}"/>
    <hyperlink ref="E98" r:id="rId1018" display="https://fbref.com/en/squads/8cec06e1/Wolverhampton-Wanderers-Stats" xr:uid="{AB703479-97F4-4230-A396-52815E4D3E15}"/>
    <hyperlink ref="AD98" r:id="rId1019" display="https://fbref.com/en/players/f0caab96/matchlogs/2023-2024/summary/Toti-Gomes-Match-Logs" xr:uid="{734094FE-C873-4626-8D97-15C57DFF8766}"/>
    <hyperlink ref="B166" r:id="rId1020" display="https://fbref.com/en/players/7a11550b/Joe-Gomez" xr:uid="{667BFFB6-CB98-4AAB-B5BE-5C4AA3CA9748}"/>
    <hyperlink ref="C166" r:id="rId1021" display="https://fbref.com/en/country/ENG/England-Football" xr:uid="{63F513B9-4F28-4877-A4FD-7C561D4CFB5A}"/>
    <hyperlink ref="E166" r:id="rId1022" display="https://fbref.com/en/squads/822bd0ba/Liverpool-Stats" xr:uid="{2BAC57E3-9134-4BFE-B2A5-BE5B24556246}"/>
    <hyperlink ref="AD166" r:id="rId1023" display="https://fbref.com/en/players/7a11550b/matchlogs/2023-2024/summary/Joe-Gomez-Match-Logs" xr:uid="{DB3D55CF-FB35-448B-946C-9B99C747AB23}"/>
    <hyperlink ref="B514" r:id="rId1024" display="https://fbref.com/en/players/01e5f06e/Sergio-Gomez" xr:uid="{C78F634F-93B5-48D4-BB65-2673EFB865AB}"/>
    <hyperlink ref="C514" r:id="rId1025" display="https://fbref.com/en/country/ESP/Spain-Football" xr:uid="{8223D1DD-81E2-4BA7-A273-3C70018B3849}"/>
    <hyperlink ref="E514" r:id="rId1026" display="https://fbref.com/en/squads/b8fd03ef/Manchester-City-Stats" xr:uid="{47F79279-0AF9-4E1A-8D74-16117D5FB7D2}"/>
    <hyperlink ref="AD514" r:id="rId1027" display="https://fbref.com/en/players/01e5f06e/matchlogs/2023-2024/summary/Sergio-Gomez-Match-Logs" xr:uid="{9D522512-F80D-493D-B3C3-20FE1A41A92E}"/>
    <hyperlink ref="B612" r:id="rId1028" display="https://fbref.com/en/players/7e5bebeb/Enso-Gonzalez" xr:uid="{35929669-6001-4957-AC1F-861FED3EAB42}"/>
    <hyperlink ref="C612" r:id="rId1029" display="https://fbref.com/en/country/PAR/Paraguay-Football" xr:uid="{0C815792-4C42-4C70-8463-452AC7274C79}"/>
    <hyperlink ref="E612" r:id="rId1030" display="https://fbref.com/en/squads/8cec06e1/Wolverhampton-Wanderers-Stats" xr:uid="{F7FC2864-3363-4275-9C85-A735FAB13822}"/>
    <hyperlink ref="AD612" r:id="rId1031" display="https://fbref.com/en/players/7e5bebeb/matchlogs/2023-2024/summary/Enso-Gonzalez-Match-Logs" xr:uid="{FD3D1F5E-0499-43D5-9728-12B673CD3163}"/>
    <hyperlink ref="B613" r:id="rId1032" display="https://fbref.com/en/players/7aee4dd3/Charlie-Goode" xr:uid="{46757079-9625-4A7E-884C-9FBC8802B530}"/>
    <hyperlink ref="C613" r:id="rId1033" display="https://fbref.com/en/country/ENG/England-Football" xr:uid="{80FDACB7-4C76-411F-A30A-B44ABE68A388}"/>
    <hyperlink ref="E613" r:id="rId1034" display="https://fbref.com/en/squads/cd051869/Brentford-Stats" xr:uid="{7CE7FEE8-46C9-4233-BE06-AB4386C9649E}"/>
    <hyperlink ref="AD613" r:id="rId1035" display="https://fbref.com/en/players/7aee4dd3/matchlogs/2023-2024/summary/Charlie-Goode-Match-Logs" xr:uid="{1E8F83C4-0FE6-4327-8BBF-B12D9AD58AD6}"/>
    <hyperlink ref="B52" r:id="rId1036" display="https://fbref.com/en/players/2bd83368/Anthony-Gordon" xr:uid="{7B583E27-8C44-4D2D-AFB2-7341A8BB74B7}"/>
    <hyperlink ref="C52" r:id="rId1037" display="https://fbref.com/en/country/ENG/England-Football" xr:uid="{7A310379-3EDE-4F7E-86E2-7FA915C08D2B}"/>
    <hyperlink ref="E52" r:id="rId1038" display="https://fbref.com/en/squads/b2b47a98/Newcastle-United-Stats" xr:uid="{FC808287-7317-425F-9818-252931BA87FD}"/>
    <hyperlink ref="AD52" r:id="rId1039" display="https://fbref.com/en/players/2bd83368/matchlogs/2023-2024/summary/Anthony-Gordon-Match-Logs" xr:uid="{1C38C4D9-8B6F-46B6-874F-047BD610ACE3}"/>
    <hyperlink ref="B614" r:id="rId1040" display="https://fbref.com/en/players/d7e24aa1/John-Kymani-Gordon" xr:uid="{76F5947C-5DC5-4AB2-BA2D-6014DEBBF864}"/>
    <hyperlink ref="C614" r:id="rId1041" display="https://fbref.com/en/country/ENG/England-Football" xr:uid="{DAE2000C-741C-4373-B156-461E58900A1D}"/>
    <hyperlink ref="E614" r:id="rId1042" display="https://fbref.com/en/squads/47c64c55/Crystal-Palace-Stats" xr:uid="{1B09074A-ADD6-4849-8476-9DFEBA524BBB}"/>
    <hyperlink ref="AD614" r:id="rId1043" display="https://fbref.com/en/players/d7e24aa1/matchlogs/2023-2024/summary/John-Kymani-Gordon-Match-Logs" xr:uid="{0011DAD0-C992-4B7D-B688-4E23D34E7B1E}"/>
    <hyperlink ref="B551" r:id="rId1044" display="https://fbref.com/en/players/19a9cb70/Kaide-Gordon" xr:uid="{2469048C-5ADD-418F-BAEE-B680F0270771}"/>
    <hyperlink ref="C551" r:id="rId1045" display="https://fbref.com/en/country/ENG/England-Football" xr:uid="{CA52A222-9EC2-4FB0-A237-505C046AE1FE}"/>
    <hyperlink ref="E551" r:id="rId1046" display="https://fbref.com/en/squads/822bd0ba/Liverpool-Stats" xr:uid="{406E8B84-DA8A-41AF-8F45-D1B458C6E417}"/>
    <hyperlink ref="AD551" r:id="rId1047" display="https://fbref.com/en/players/19a9cb70/matchlogs/2023-2024/summary/Kaide-Gordon-Match-Logs" xr:uid="{89EBAC23-DE7E-4AAA-897F-89B28F55D79C}"/>
    <hyperlink ref="B552" r:id="rId1048" display="https://fbref.com/en/players/861e9b3b/Daniel-Gore" xr:uid="{9234F973-214D-4FDE-9B66-7C50561E7E75}"/>
    <hyperlink ref="C552" r:id="rId1049" display="https://fbref.com/en/country/ENG/England-Football" xr:uid="{BDF15F29-265A-47B9-92E7-D2A20A502BD8}"/>
    <hyperlink ref="E552" r:id="rId1050" display="https://fbref.com/en/squads/19538871/Manchester-United-Stats" xr:uid="{9A99BC9E-7595-407E-A9A5-7BEDA7FD0423}"/>
    <hyperlink ref="AD552" r:id="rId1051" display="https://fbref.com/en/players/861e9b3b/matchlogs/2023-2024/summary/Daniel-Gore-Match-Logs" xr:uid="{9CA14079-987A-4A1D-BDD0-837304318A6A}"/>
    <hyperlink ref="B296" r:id="rId1052" display="https://fbref.com/en/players/b8e740fb/Ryan-Gravenberch" xr:uid="{A4A94EE9-0E72-4B2D-99BE-E2C92D7FFF88}"/>
    <hyperlink ref="C296" r:id="rId1053" display="https://fbref.com/en/country/NED/Netherlands-Football" xr:uid="{C3AB269B-B68D-4843-A306-C30EC91229A2}"/>
    <hyperlink ref="E296" r:id="rId1054" display="https://fbref.com/en/squads/822bd0ba/Liverpool-Stats" xr:uid="{2A054273-D452-444D-90A7-B568A78BBB41}"/>
    <hyperlink ref="AD296" r:id="rId1055" display="https://fbref.com/en/players/b8e740fb/matchlogs/2023-2024/summary/Ryan-Gravenberch-Match-Logs" xr:uid="{0107A67B-4765-44B1-8896-BA419D264A38}"/>
    <hyperlink ref="B403" r:id="rId1056" display="https://fbref.com/en/players/3f034750/Ivo-Grbic" xr:uid="{3EF384F1-F977-456A-871D-EE6CD62E8E77}"/>
    <hyperlink ref="C403" r:id="rId1057" display="https://fbref.com/en/country/CRO/Croatia-Football" xr:uid="{B338AEE0-BAF2-4497-B2AE-85A688B610A2}"/>
    <hyperlink ref="E403" r:id="rId1058" display="https://fbref.com/en/squads/1df6b87e/Sheffield-United-Stats" xr:uid="{A3430AA3-9F23-4BF5-A97D-351DA27F18C0}"/>
    <hyperlink ref="AD403" r:id="rId1059" display="https://fbref.com/en/players/3f034750/matchlogs/2023-2024/summary/Ivo-Grbic-Match-Logs" xr:uid="{CCD2AC8F-60D0-4B8C-BA22-B0CA05D0EFBB}"/>
    <hyperlink ref="B320" r:id="rId1060" display="https://fbref.com/en/players/b0b4fd3e/Jack-Grealish" xr:uid="{33001530-CD58-4E8C-84DD-AD5ADA1D30AB}"/>
    <hyperlink ref="C320" r:id="rId1061" display="https://fbref.com/en/country/ENG/England-Football" xr:uid="{370616A3-12E5-4152-9D2E-B3C6AED97D82}"/>
    <hyperlink ref="E320" r:id="rId1062" display="https://fbref.com/en/squads/b8fd03ef/Manchester-City-Stats" xr:uid="{F3F2ED85-71DC-4BEB-928D-6168FDA99BAB}"/>
    <hyperlink ref="AD320" r:id="rId1063" display="https://fbref.com/en/players/b0b4fd3e/matchlogs/2023-2024/summary/Jack-Grealish-Match-Logs" xr:uid="{6041BABC-CABF-41C7-B285-6F9974A4A0B3}"/>
    <hyperlink ref="B615" r:id="rId1064" display="https://fbref.com/en/players/7eda24fe/Ben-Greenwood" xr:uid="{86BEE065-C22F-4056-8B98-E10D2825E6AA}"/>
    <hyperlink ref="C615" r:id="rId1065" display="https://fbref.com/en/country/IRL/Republic-of-Ireland-Football" xr:uid="{3AAD44C3-729A-4B6E-ACAB-80E9CE391CE3}"/>
    <hyperlink ref="E615" r:id="rId1066" display="https://fbref.com/en/squads/4ba7cbea/Bournemouth-Stats" xr:uid="{CE3192F8-3051-4F37-92C3-62014576066E}"/>
    <hyperlink ref="AD615" r:id="rId1067" display="https://fbref.com/en/players/7eda24fe/matchlogs/2023-2024/summary/Ben-Greenwood-Match-Logs" xr:uid="{26A2B327-BA30-44B0-9347-9282AF803C3B}"/>
    <hyperlink ref="B616" r:id="rId1068" display="https://fbref.com/en/players/6e4cb264/Harvey-Griffiths" xr:uid="{D66EF26E-CCC3-40AF-8F15-AD6E9BA8CEBA}"/>
    <hyperlink ref="C616" r:id="rId1069" display="https://fbref.com/en/country/ENG/England-Football" xr:uid="{3EDDBD01-ACB0-4B10-AF4D-FAE52482CC40}"/>
    <hyperlink ref="E616" r:id="rId1070" display="https://fbref.com/en/squads/8cec06e1/Wolverhampton-Wanderers-Stats" xr:uid="{CA674ABD-BCB4-4BCB-BDD8-768952768C6F}"/>
    <hyperlink ref="AD616" r:id="rId1071" display="https://fbref.com/en/players/6e4cb264/matchlogs/2023-2024/summary/Harvey-Griffiths-Match-Logs" xr:uid="{14A5D732-CABE-4340-A5D6-AD254C6C8886}"/>
    <hyperlink ref="B45" r:id="rId1072" display="https://fbref.com/en/players/8aec0537/Pascal-Gross" xr:uid="{F03AE48B-9002-4910-8180-5F6CCB4EC77B}"/>
    <hyperlink ref="C45" r:id="rId1073" display="https://fbref.com/en/country/GER/Germany-Football" xr:uid="{54A930EC-1BED-474C-A335-1EF42DF0C557}"/>
    <hyperlink ref="E45" r:id="rId1074" display="https://fbref.com/en/squads/d07537b9/Brighton-and-Hove-Albion-Stats" xr:uid="{C1B0687F-7044-4AC8-B722-899D6A563FE3}"/>
    <hyperlink ref="AD45" r:id="rId1075" display="https://fbref.com/en/players/8aec0537/matchlogs/2023-2024/summary/Pascal-Gross-Match-Logs" xr:uid="{4FD1F113-D8AD-45CD-9511-1820EAC162A1}"/>
    <hyperlink ref="B91" r:id="rId1076" display="https://fbref.com/en/players/d0706b27/Marc-Guehi" xr:uid="{2704E960-08F5-4F63-8FA4-BC3B718BCF84}"/>
    <hyperlink ref="C91" r:id="rId1077" display="https://fbref.com/en/country/ENG/England-Football" xr:uid="{73F04802-D48F-4145-BDFA-311893C07D61}"/>
    <hyperlink ref="E91" r:id="rId1078" display="https://fbref.com/en/squads/47c64c55/Crystal-Palace-Stats" xr:uid="{11AB9953-D17B-4DAF-8943-BB3CA4753966}"/>
    <hyperlink ref="AD91" r:id="rId1079" display="https://fbref.com/en/players/d0706b27/matchlogs/2023-2024/summary/Marc-Guehi-Match-Logs" xr:uid="{77E16416-BDE0-4624-8B7B-76BA489427FF}"/>
    <hyperlink ref="B24" r:id="rId1080" display="https://fbref.com/en/players/82518f62/Bruno-Guimaraes" xr:uid="{4E453354-2AC1-4DFE-A1F4-5E1A1F314482}"/>
    <hyperlink ref="C24" r:id="rId1081" display="https://fbref.com/en/country/BRA/Brazil-Football" xr:uid="{2662196F-ADFC-4020-8D94-1E50A583D35B}"/>
    <hyperlink ref="E24" r:id="rId1082" display="https://fbref.com/en/squads/b2b47a98/Newcastle-United-Stats" xr:uid="{607608C4-3696-464B-B2C9-56F4D7FDC136}"/>
    <hyperlink ref="AD24" r:id="rId1083" display="https://fbref.com/en/players/82518f62/matchlogs/2023-2024/summary/Bruno-Guimaraes-Match-Logs" xr:uid="{C6932291-071D-4E46-A827-9E9563691ED8}"/>
    <hyperlink ref="B188" r:id="rId1084" display="https://fbref.com/en/players/d56b9520/Malo-Gusto" xr:uid="{782BBB9D-D143-41B2-BC84-427E5905F158}"/>
    <hyperlink ref="C188" r:id="rId1085" display="https://fbref.com/en/country/FRA/France-Football" xr:uid="{0EB823AE-3D42-4F66-B66F-0048C956B4A6}"/>
    <hyperlink ref="E188" r:id="rId1086" display="https://fbref.com/en/squads/cff3d9bb/Chelsea-Stats" xr:uid="{4371B3FE-FABE-4F61-97E2-5F19D9FD1FD3}"/>
    <hyperlink ref="AD188" r:id="rId1087" display="https://fbref.com/en/players/d56b9520/matchlogs/2023-2024/summary/Malo-Gusto-Match-Logs" xr:uid="{E8DF051D-8AB6-4B39-88B5-C08DD958DD7B}"/>
    <hyperlink ref="B162" r:id="rId1088" display="https://fbref.com/en/players/5ad50391/Josko-Gvardiol" xr:uid="{1D84BA07-3432-43D5-9126-7ACD5CAB7398}"/>
    <hyperlink ref="C162" r:id="rId1089" display="https://fbref.com/en/country/CRO/Croatia-Football" xr:uid="{F1C78BC4-7B89-472C-AA22-007BD1E30BAD}"/>
    <hyperlink ref="E162" r:id="rId1090" display="https://fbref.com/en/squads/b8fd03ef/Manchester-City-Stats" xr:uid="{65466B0A-00F7-4EC4-A303-B59077129FBA}"/>
    <hyperlink ref="AD162" r:id="rId1091" display="https://fbref.com/en/players/5ad50391/matchlogs/2023-2024/summary/Josko-Gvardiol-Match-Logs" xr:uid="{EF1F0870-CB06-4B25-82F9-0A9232DA37E4}"/>
    <hyperlink ref="B88" r:id="rId1092" display="https://fbref.com/en/players/1f44ac21/Erling-Haaland" xr:uid="{BB82CB6C-72EE-43E4-A932-16542C93BA2F}"/>
    <hyperlink ref="C88" r:id="rId1093" display="https://fbref.com/en/country/NOR/Norway-Football" xr:uid="{9411B8D2-26B3-4800-9A46-AF4EA9BF96C7}"/>
    <hyperlink ref="E88" r:id="rId1094" display="https://fbref.com/en/squads/b8fd03ef/Manchester-City-Stats" xr:uid="{9BFC8562-AAA2-483D-A8C5-285904426C17}"/>
    <hyperlink ref="AD88" r:id="rId1095" display="https://fbref.com/en/players/1f44ac21/matchlogs/2023-2024/summary/Erling-Haaland-Match-Logs" xr:uid="{1851A458-2B02-4C82-A66B-9B73C570CAB4}"/>
    <hyperlink ref="B523" r:id="rId1096" display="https://fbref.com/en/players/a7588cdc/Antwoine-Hackford" xr:uid="{1BDFF2FF-B22E-4979-8FA3-BE8C66DEAD5B}"/>
    <hyperlink ref="C523" r:id="rId1097" display="https://fbref.com/en/country/ENG/England-Football" xr:uid="{2DF0D9A4-4E04-4C79-85DE-A58612F0942A}"/>
    <hyperlink ref="E523" r:id="rId1098" display="https://fbref.com/en/squads/1df6b87e/Sheffield-United-Stats" xr:uid="{7473EDAB-C858-4AD0-96E6-2479D1A290CC}"/>
    <hyperlink ref="AD523" r:id="rId1099" display="https://fbref.com/en/players/a7588cdc/matchlogs/2023-2024/summary/Antwoine-Hackford-Match-Logs" xr:uid="{80789E77-1234-4F14-A6C8-08337DE2C431}"/>
    <hyperlink ref="B463" r:id="rId1100" display="https://fbref.com/en/players/da011f18/Lewis-Hall" xr:uid="{A5B26899-A03E-421C-9653-A7AB937A026A}"/>
    <hyperlink ref="C463" r:id="rId1101" display="https://fbref.com/en/country/ENG/England-Football" xr:uid="{70BAA3E2-4141-47A1-BAD6-FAC1085A92EB}"/>
    <hyperlink ref="E463" r:id="rId1102" display="https://fbref.com/en/squads/b2b47a98/Newcastle-United-Stats" xr:uid="{1997E8ED-5E82-4400-A029-06F4F19C4DC9}"/>
    <hyperlink ref="AD463" r:id="rId1103" display="https://fbref.com/en/players/da011f18/matchlogs/2023-2024/summary/Lewis-Hall-Match-Logs" xr:uid="{2952E3EC-212C-4CCC-A7F3-B10F5E71C4E6}"/>
    <hyperlink ref="B72" r:id="rId1104" display="https://fbref.com/en/players/eebacc07/Gustavo-Hamer" xr:uid="{B01C0F51-047D-485A-AEE2-DF10412B2A43}"/>
    <hyperlink ref="C72" r:id="rId1105" display="https://fbref.com/en/country/NED/Netherlands-Football" xr:uid="{D2AB4FDE-3D64-487D-8F4D-B7EE3F47C69B}"/>
    <hyperlink ref="E72" r:id="rId1106" display="https://fbref.com/en/squads/1df6b87e/Sheffield-United-Stats" xr:uid="{6B607D82-5F47-4004-812B-F827A9CD2FCA}"/>
    <hyperlink ref="AD72" r:id="rId1107" display="https://fbref.com/en/players/eebacc07/matchlogs/2023-2024/summary/Gustavo-Hamer-Match-Logs" xr:uid="{1F05E25E-7775-492B-9057-E5BC91BCDEDC}"/>
    <hyperlink ref="B617" r:id="rId1108" display="https://fbref.com/en/players/0b059e15/Micah-Hamilton" xr:uid="{488AF532-7D17-48C6-8FC8-D0446004A6AF}"/>
    <hyperlink ref="C617" r:id="rId1109" display="https://fbref.com/en/country/ENG/England-Football" xr:uid="{CB661574-A898-44C9-9967-5610D6C2D04C}"/>
    <hyperlink ref="E617" r:id="rId1110" display="https://fbref.com/en/squads/b8fd03ef/Manchester-City-Stats" xr:uid="{9FF20D46-84D2-456C-9B52-0CC03B933E66}"/>
    <hyperlink ref="AD617" r:id="rId1111" display="https://fbref.com/en/players/0b059e15/matchlogs/2023-2024/summary/Micah-Hamilton-Match-Logs" xr:uid="{42746AA0-6BBD-4224-AD81-F8F72A68B378}"/>
    <hyperlink ref="B485" r:id="rId1112" display="https://fbref.com/en/players/8c3078cd/Luke-Harris" xr:uid="{69345A53-D34E-4D27-8F40-AF0FD85AA607}"/>
    <hyperlink ref="C485" r:id="rId1113" display="https://fbref.com/en/country/WAL/Wales-Football" xr:uid="{13BDECB7-9033-4A52-A0DC-6A615BD8F3F8}"/>
    <hyperlink ref="E485" r:id="rId1114" display="https://fbref.com/en/squads/fd962109/Fulham-Stats" xr:uid="{4D25D2C5-1DD6-47AD-90D5-948D8519547C}"/>
    <hyperlink ref="AD485" r:id="rId1115" display="https://fbref.com/en/players/8c3078cd/matchlogs/2023-2024/summary/Luke-Harris-Match-Logs" xr:uid="{05076EB4-121F-47E8-AED8-20BF4642A3E3}"/>
    <hyperlink ref="B133" r:id="rId1116" display="https://fbref.com/en/players/aa849a12/Jack-Harrison" xr:uid="{E142BC32-3021-4D74-A6ED-80E5B3C86630}"/>
    <hyperlink ref="C133" r:id="rId1117" display="https://fbref.com/en/country/ENG/England-Football" xr:uid="{AFCF2DE4-7E3C-4D4C-9DE5-03BCEC981978}"/>
    <hyperlink ref="E133" r:id="rId1118" display="https://fbref.com/en/squads/d3fd31cc/Everton-Stats" xr:uid="{0AFDA353-A60F-405A-AA6E-30DEEC640668}"/>
    <hyperlink ref="AD133" r:id="rId1119" display="https://fbref.com/en/players/aa849a12/matchlogs/2023-2024/summary/Jack-Harrison-Match-Logs" xr:uid="{3A4ABA2C-E4D0-4E53-B164-A84A74C5F736}"/>
    <hyperlink ref="B618" r:id="rId1120" display="https://fbref.com/en/players/6ce635b6/Ollie-Harrison" xr:uid="{84CE54EF-5E49-4CD7-A034-E8ADAC979CE0}"/>
    <hyperlink ref="C618" r:id="rId1121" display="https://fbref.com/en/country/ENG/England-Football" xr:uid="{52094343-687D-4635-9145-C9618D1B5C3F}"/>
    <hyperlink ref="E618" r:id="rId1122" display="https://fbref.com/en/squads/cff3d9bb/Chelsea-Stats" xr:uid="{D725AB63-B4F5-4269-8EDC-D73A8309C372}"/>
    <hyperlink ref="AD618" r:id="rId1123" display="https://fbref.com/en/players/6ce635b6/matchlogs/2023-2024/summary/Ollie-Harrison-Match-Logs" xr:uid="{6C323E55-E27D-4698-8A74-8AAC6727FF06}"/>
    <hyperlink ref="B460" r:id="rId1124" display="https://fbref.com/en/players/10cb48b7/Daiki-Hashioka" xr:uid="{606CF7FA-55DD-4F8A-8EED-09A352D8E0BF}"/>
    <hyperlink ref="C460" r:id="rId1125" display="https://fbref.com/en/country/JPN/Japan-Football" xr:uid="{E73AF42B-2D9E-4B23-A1AE-3673CDA22DE2}"/>
    <hyperlink ref="E460" r:id="rId1126" display="https://fbref.com/en/squads/e297cd13/Luton-Town-Stats" xr:uid="{4E7B8CE9-2648-435D-91C8-B517B8FD7FAE}"/>
    <hyperlink ref="AD460" r:id="rId1127" display="https://fbref.com/en/players/10cb48b7/matchlogs/2023-2024/summary/Daiki-Hashioka-Match-Logs" xr:uid="{0CC57C3F-8761-446F-855E-FF28D71ED80E}"/>
    <hyperlink ref="B121" r:id="rId1128" display="https://fbref.com/en/players/fed7cb61/Kai-Havertz" xr:uid="{927D2D26-3268-432E-BE89-B623968285E7}"/>
    <hyperlink ref="C121" r:id="rId1129" display="https://fbref.com/en/country/GER/Germany-Football" xr:uid="{5CDB16B5-5716-43B0-ACB4-4ED7D8E52EDF}"/>
    <hyperlink ref="E121" r:id="rId1130" display="https://fbref.com/en/squads/18bb7c10/Arsenal-Stats" xr:uid="{E015618D-99C4-4865-BDDC-C84E54B4DAA3}"/>
    <hyperlink ref="AD121" r:id="rId1131" display="https://fbref.com/en/players/fed7cb61/matchlogs/2023-2024/summary/Kai-Havertz-Match-Logs" xr:uid="{A0046C27-0CF2-4531-8985-5CAC9328BD7E}"/>
    <hyperlink ref="B619" r:id="rId1132" display="https://fbref.com/en/players/849e071e/Travis-Hearnes" xr:uid="{F8453E88-4A80-49BE-92FF-464B86DCAAB5}"/>
    <hyperlink ref="C619" r:id="rId1133" display="https://fbref.com/en/country/ENG/England-Football" xr:uid="{E085A17D-F7EC-49DA-8108-1E0A903B158B}"/>
    <hyperlink ref="E619" r:id="rId1134" display="https://fbref.com/en/squads/b2b47a98/Newcastle-United-Stats" xr:uid="{AE8F329F-F471-4966-BB4D-92AF7E70C656}"/>
    <hyperlink ref="AD619" r:id="rId1135" display="https://fbref.com/en/players/849e071e/matchlogs/2023-2024/summary/Travis-Hearnes-Match-Logs" xr:uid="{AB93742D-1DC5-4EAA-9A9A-BE861CC1964A}"/>
    <hyperlink ref="B620" r:id="rId1136" display="https://fbref.com/en/players/a6de6361/Tom-Heaton" xr:uid="{838120F2-AA36-4AC1-A40B-7FC5BF8460F0}"/>
    <hyperlink ref="C620" r:id="rId1137" display="https://fbref.com/en/country/ENG/England-Football" xr:uid="{009F838C-AC21-4424-AE78-11FEC56A9392}"/>
    <hyperlink ref="E620" r:id="rId1138" display="https://fbref.com/en/squads/19538871/Manchester-United-Stats" xr:uid="{1EF0D6D6-1228-437C-91D5-9F5176CA490E}"/>
    <hyperlink ref="AD620" r:id="rId1139" display="https://fbref.com/en/players/a6de6361/matchlogs/2023-2024/summary/Tom-Heaton-Match-Logs" xr:uid="{1B7A63EC-BA83-4B97-9A68-E389F12D0C4C}"/>
    <hyperlink ref="B89" r:id="rId1140" display="https://fbref.com/en/players/4fd08daa/Jan-Paul-van-Hecke" xr:uid="{0B24B934-432D-4532-BEC2-A12D3660D425}"/>
    <hyperlink ref="C89" r:id="rId1141" display="https://fbref.com/en/country/NED/Netherlands-Football" xr:uid="{8048B8EB-147B-45D2-B359-20490EBFD4FF}"/>
    <hyperlink ref="E89" r:id="rId1142" display="https://fbref.com/en/squads/d07537b9/Brighton-and-Hove-Albion-Stats" xr:uid="{FD19E035-3AC1-4CE8-A597-DC8402FB3C43}"/>
    <hyperlink ref="AD89" r:id="rId1143" display="https://fbref.com/en/players/4fd08daa/matchlogs/2023-2024/summary/Jan-Paul-van-Hecke-Match-Logs" xr:uid="{11B72EBD-246A-470F-9FBA-F7883562F905}"/>
    <hyperlink ref="B145" r:id="rId1144" display="https://fbref.com/en/players/169fd162/Hwang-Hee-chan" xr:uid="{C571C2D2-9EBD-42F8-A657-A1E656703677}"/>
    <hyperlink ref="C145" r:id="rId1145" display="https://fbref.com/en/country/KOR/Korea-Republic-Football" xr:uid="{DB2DD123-00C6-447A-B403-52DDFD285E79}"/>
    <hyperlink ref="E145" r:id="rId1146" display="https://fbref.com/en/squads/8cec06e1/Wolverhampton-Wanderers-Stats" xr:uid="{38DF4096-FA02-4291-99E8-694B3A85BF5A}"/>
    <hyperlink ref="AD145" r:id="rId1147" display="https://fbref.com/en/players/169fd162/matchlogs/2023-2024/summary/Hwang-Hee-chan-Match-Logs" xr:uid="{B5EC47A7-E17D-40F2-A0A4-3C8918286804}"/>
    <hyperlink ref="B621" r:id="rId1148" display="https://fbref.com/en/players/e5a76dfe/Dean-Henderson" xr:uid="{DB14E335-C42B-4EC7-B9AC-7A6F59BEE529}"/>
    <hyperlink ref="C621" r:id="rId1149" display="https://fbref.com/en/country/ENG/England-Football" xr:uid="{E61691F8-86E3-4A89-B347-3D9D0341BE0D}"/>
    <hyperlink ref="E621" r:id="rId1150" display="https://fbref.com/en/squads/19538871/Manchester-United-Stats" xr:uid="{D9B450CC-FCD5-4481-ADFA-043C0BE7569D}"/>
    <hyperlink ref="AD621" r:id="rId1151" display="https://fbref.com/en/players/e5a76dfe/matchlogs/2023-2024/summary/Dean-Henderson-Match-Logs" xr:uid="{59DA19C2-655C-4D54-9BA6-EE17D594D8D8}"/>
    <hyperlink ref="B316" r:id="rId1152" display="https://fbref.com/en/players/e5a76dfe/Dean-Henderson" xr:uid="{334F11A4-8202-4BB2-8DFD-EA3055A1BEAA}"/>
    <hyperlink ref="C316" r:id="rId1153" display="https://fbref.com/en/country/ENG/England-Football" xr:uid="{BC1224D3-C1FA-473C-A549-3CAEE76E720F}"/>
    <hyperlink ref="E316" r:id="rId1154" display="https://fbref.com/en/squads/47c64c55/Crystal-Palace-Stats" xr:uid="{387BF939-9442-46C2-BD09-E15C1F7A7F78}"/>
    <hyperlink ref="AD316" r:id="rId1155" display="https://fbref.com/en/players/e5a76dfe/matchlogs/2023-2024/summary/Dean-Henderson-Match-Logs" xr:uid="{BE3DF91B-59B2-44D3-A7CB-70B1A0E0B559}"/>
    <hyperlink ref="B622" r:id="rId1156" display="https://fbref.com/en/players/76eca7e2/Wayne-Hennessey" xr:uid="{97E4623E-822E-440C-8152-E1CC1A614616}"/>
    <hyperlink ref="C622" r:id="rId1157" display="https://fbref.com/en/country/WAL/Wales-Football" xr:uid="{160D5388-0D17-4CC1-B4ED-410D1F463C96}"/>
    <hyperlink ref="E622" r:id="rId1158" display="https://fbref.com/en/squads/e4a775cb/Nottingham-Forest-Stats" xr:uid="{0FCDA771-DFBC-415F-B7A9-49F5D508CF14}"/>
    <hyperlink ref="AD622" r:id="rId1159" display="https://fbref.com/en/players/76eca7e2/matchlogs/2023-2024/summary/Wayne-Hennessey-Match-Logs" xr:uid="{BFDA8986-B327-4938-B7E2-8DD77A91ABDD}"/>
    <hyperlink ref="B388" r:id="rId1160" display="https://fbref.com/en/players/8a3c1dc7/Rico-Henry" xr:uid="{6D6D9F0B-0083-4BFE-8139-229F3225A335}"/>
    <hyperlink ref="C388" r:id="rId1161" display="https://fbref.com/en/country/ENG/England-Football" xr:uid="{8763249D-4CDB-4011-9A45-CC7CAC98C4EE}"/>
    <hyperlink ref="E388" r:id="rId1162" display="https://fbref.com/en/squads/cd051869/Brentford-Stats" xr:uid="{D7FFCA72-3C2F-4470-B037-64DE873754BD}"/>
    <hyperlink ref="AD388" r:id="rId1163" display="https://fbref.com/en/players/8a3c1dc7/matchlogs/2023-2024/summary/Rico-Henry-Match-Logs" xr:uid="{D67B845E-9AE2-4D5C-A030-C265DE1719D0}"/>
    <hyperlink ref="B623" r:id="rId1164" display="https://fbref.com/en/players/3f991cbb/Owen-Hesketh" xr:uid="{312BC600-F721-410D-8010-794C8E29693E}"/>
    <hyperlink ref="C623" r:id="rId1165" display="https://fbref.com/en/country/WAL/Wales-Football" xr:uid="{808E6BD9-31B1-41D4-A42E-8FD9085012D5}"/>
    <hyperlink ref="E623" r:id="rId1166" display="https://fbref.com/en/squads/8cec06e1/Wolverhampton-Wanderers-Stats" xr:uid="{8CFB6CCB-784C-4707-9D2C-3DB964598934}"/>
    <hyperlink ref="AD623" r:id="rId1167" display="https://fbref.com/en/players/3f991cbb/matchlogs/2023-2024/summary/Owen-Hesketh-Match-Logs" xr:uid="{CFA3AEA1-6887-45D4-9BC3-20264D2C0733}"/>
    <hyperlink ref="B78" r:id="rId1168" display="https://fbref.com/en/players/92e7e919/Son-Heung-min" xr:uid="{D7D1654F-42CC-4815-A7C8-34606AD50D6E}"/>
    <hyperlink ref="C78" r:id="rId1169" display="https://fbref.com/en/country/KOR/Korea-Republic-Football" xr:uid="{7A1BA29C-16B1-4773-8FB9-D01228E37DD9}"/>
    <hyperlink ref="E78" r:id="rId1170" display="https://fbref.com/en/squads/361ca564/Tottenham-Hotspur-Stats" xr:uid="{A4B98A20-5067-42DD-BE0C-C89DEC4C92C0}"/>
    <hyperlink ref="AD78" r:id="rId1171" display="https://fbref.com/en/players/92e7e919/matchlogs/2023-2024/summary/Son-Heung-min-Match-Logs" xr:uid="{4CBE71CE-7960-4B20-A349-15BAC2994EED}"/>
    <hyperlink ref="B318" r:id="rId1172" display="https://fbref.com/en/players/1780bb4a/Aaron-Hickey" xr:uid="{E48B255D-33E9-4008-A180-8DEFABAFE47D}"/>
    <hyperlink ref="C318" r:id="rId1173" display="https://fbref.com/en/country/SCO/Scotland-Football" xr:uid="{039951F0-0AC3-4F2C-AA3F-D2CC76026E0F}"/>
    <hyperlink ref="E318" r:id="rId1174" display="https://fbref.com/en/squads/cd051869/Brentford-Stats" xr:uid="{F7DB5D3E-04E2-4201-9E10-198BD8978EEE}"/>
    <hyperlink ref="AD318" r:id="rId1175" display="https://fbref.com/en/players/1780bb4a/matchlogs/2023-2024/summary/Aaron-Hickey-Match-Logs" xr:uid="{52DE34FD-3B0F-4887-87DF-D26A2DD4F417}"/>
    <hyperlink ref="B486" r:id="rId1176" display="https://fbref.com/en/players/69942fb3/James-Hill" xr:uid="{52AF3650-38DF-4C83-80F2-489907B55313}"/>
    <hyperlink ref="C486" r:id="rId1177" display="https://fbref.com/en/country/ENG/England-Football" xr:uid="{6629D4B4-3914-4907-AE29-37F048CE6DFC}"/>
    <hyperlink ref="E486" r:id="rId1178" display="https://fbref.com/en/squads/4ba7cbea/Bournemouth-Stats" xr:uid="{18C309AC-E1E4-4E0E-914F-2781A3198BC9}"/>
    <hyperlink ref="AD486" r:id="rId1179" display="https://fbref.com/en/players/69942fb3/matchlogs/2023-2024/summary/James-Hill-Match-Logs" xr:uid="{1BA99CE6-26A8-4555-8D2D-196AF87C088D}"/>
    <hyperlink ref="B291" r:id="rId1180" display="https://fbref.com/en/players/e98211e7/Jack-Hinshelwood" xr:uid="{0D5E5571-771C-4236-B01A-1541AE95324B}"/>
    <hyperlink ref="C291" r:id="rId1181" display="https://fbref.com/en/country/ENG/England-Football" xr:uid="{4AD56617-5E67-4463-8F7A-3E6929D0EC3F}"/>
    <hyperlink ref="E291" r:id="rId1182" display="https://fbref.com/en/squads/d07537b9/Brighton-and-Hove-Albion-Stats" xr:uid="{A344F277-F827-402A-BDB5-07605E7E8C65}"/>
    <hyperlink ref="AD291" r:id="rId1183" display="https://fbref.com/en/players/e98211e7/matchlogs/2023-2024/summary/Jack-Hinshelwood-Match-Logs" xr:uid="{6D3939AB-DEA1-4F83-BDD2-45FB63832AEE}"/>
    <hyperlink ref="B624" r:id="rId1184" display="https://fbref.com/en/players/bd8a5d95/Joseph-Hodge" xr:uid="{98DAA4C4-35D6-4BC5-9D28-FCE120CB7A95}"/>
    <hyperlink ref="C624" r:id="rId1185" display="https://fbref.com/en/country/IRL/Republic-of-Ireland-Football" xr:uid="{B8B63213-6B75-46D3-AEF2-F892DC8453AE}"/>
    <hyperlink ref="E624" r:id="rId1186" display="https://fbref.com/en/squads/8cec06e1/Wolverhampton-Wanderers-Stats" xr:uid="{EB340477-D6AC-4418-931F-6CE0C7085516}"/>
    <hyperlink ref="AD624" r:id="rId1187" display="https://fbref.com/en/players/bd8a5d95/matchlogs/2023-2024/summary/Joseph-Hodge-Match-Logs" xr:uid="{244A12CE-DAF8-4784-AEB5-56D3AF00AB7E}"/>
    <hyperlink ref="B625" r:id="rId1188" display="https://fbref.com/en/players/d79a8c87/Rob-Holding" xr:uid="{D5EF094E-460B-48FA-BF56-57FBC3BA1C42}"/>
    <hyperlink ref="C625" r:id="rId1189" display="https://fbref.com/en/country/ENG/England-Football" xr:uid="{8B5EB94B-6556-4259-8B0D-9E713A1E91E1}"/>
    <hyperlink ref="E625" r:id="rId1190" display="https://fbref.com/en/squads/47c64c55/Crystal-Palace-Stats" xr:uid="{827969AF-7444-47AC-950D-AE2EB7864BB6}"/>
    <hyperlink ref="AD625" r:id="rId1191" display="https://fbref.com/en/players/d79a8c87/matchlogs/2023-2024/summary/Rob-Holding-Match-Logs" xr:uid="{F43F0571-110A-4B75-979E-8336AF414B0B}"/>
    <hyperlink ref="B442" r:id="rId1192" display="https://fbref.com/en/players/d0042ab9/Mason-Holgate" xr:uid="{12498BB2-195F-4B1B-911C-88DB22119819}"/>
    <hyperlink ref="C442" r:id="rId1193" display="https://fbref.com/en/country/ENG/England-Football" xr:uid="{A20AECF1-A767-48B5-BB3D-63CA177626F5}"/>
    <hyperlink ref="E442" r:id="rId1194" display="https://fbref.com/en/squads/1df6b87e/Sheffield-United-Stats" xr:uid="{0768D241-0988-4D6E-848F-7C90D9FE04BB}"/>
    <hyperlink ref="AD442" r:id="rId1195" display="https://fbref.com/en/players/d0042ab9/matchlogs/2023-2024/summary/Mason-Holgate-Match-Logs" xr:uid="{34701819-068F-4098-99AC-073B92A8E3F6}"/>
    <hyperlink ref="B626" r:id="rId1196" display="https://fbref.com/en/players/3f65d5ce/Ethan-Horvath" xr:uid="{B3E3AE7E-4B37-49AB-BF34-98D3BB8272C9}"/>
    <hyperlink ref="C626" r:id="rId1197" display="https://fbref.com/en/country/USA/United-States-Football" xr:uid="{5D2C3646-2CCE-40C4-AFD8-93FCE08E4AF4}"/>
    <hyperlink ref="E626" r:id="rId1198" display="https://fbref.com/en/squads/e4a775cb/Nottingham-Forest-Stats" xr:uid="{3CA62864-32EA-4B06-AC8F-F37C87C09C71}"/>
    <hyperlink ref="AD626" r:id="rId1199" display="https://fbref.com/en/players/3f65d5ce/matchlogs/2023-2024/summary/Ethan-Horvath-Match-Logs" xr:uid="{EDCF72C3-D64C-477B-B0B9-3DA4A2A92DC6}"/>
    <hyperlink ref="B627" r:id="rId1200" display="https://fbref.com/en/players/f233ed69/Justin-Hubner" xr:uid="{9F851D0D-DE2E-42EC-A0C3-F2398E573452}"/>
    <hyperlink ref="C627" r:id="rId1201" display="https://fbref.com/en/country/IDN/Indonesia-Football" xr:uid="{B540C074-7FB6-4FC3-B7ED-710A2EAEF4D7}"/>
    <hyperlink ref="E627" r:id="rId1202" display="https://fbref.com/en/squads/8cec06e1/Wolverhampton-Wanderers-Stats" xr:uid="{D2F17FCA-2CCB-47E2-A0F5-16E34CB321BD}"/>
    <hyperlink ref="AD627" r:id="rId1203" display="https://fbref.com/en/players/f233ed69/matchlogs/2023-2024/summary/Justin-Hubner-Match-Logs" xr:uid="{E1802068-8725-46CB-839F-92400F7CCB4A}"/>
    <hyperlink ref="B244" r:id="rId1204" display="https://fbref.com/en/players/15f3ec41/Callum-Hudson-Odoi" xr:uid="{3E29A1D8-0CE3-4693-81F1-2BEDA2775D7A}"/>
    <hyperlink ref="C244" r:id="rId1205" display="https://fbref.com/en/country/ENG/England-Football" xr:uid="{68E1E834-90EB-4B89-AB78-389F7328F18E}"/>
    <hyperlink ref="E244" r:id="rId1206" display="https://fbref.com/en/squads/e4a775cb/Nottingham-Forest-Stats" xr:uid="{748A64F2-43BD-4C65-9FF6-09E13C5AC51C}"/>
    <hyperlink ref="AD244" r:id="rId1207" display="https://fbref.com/en/players/15f3ec41/matchlogs/2023-2024/summary/Callum-Hudson-Odoi-Match-Logs" xr:uid="{D7790762-816F-4CD9-8AC6-490F47124493}"/>
    <hyperlink ref="B197" r:id="rId1208" display="https://fbref.com/en/players/a0666d3e/Will-Hughes" xr:uid="{839D0793-866C-450F-B4C6-631F560410EB}"/>
    <hyperlink ref="C197" r:id="rId1209" display="https://fbref.com/en/country/ENG/England-Football" xr:uid="{073B412F-6E69-491D-907C-83C247CE642F}"/>
    <hyperlink ref="E197" r:id="rId1210" display="https://fbref.com/en/squads/47c64c55/Crystal-Palace-Stats" xr:uid="{2CEBE404-5BC6-4B80-9665-FB160AC51580}"/>
    <hyperlink ref="AD197" r:id="rId1211" display="https://fbref.com/en/players/a0666d3e/matchlogs/2023-2024/summary/Will-Hughes-Match-Logs" xr:uid="{364080E5-557D-41B0-A3C9-DD990B8E8834}"/>
    <hyperlink ref="B628" r:id="rId1212" display="https://fbref.com/en/players/49134eb2/Joe-Hugill" xr:uid="{5131CFC3-AE16-4BA3-B65A-D4CC4F754B9F}"/>
    <hyperlink ref="C628" r:id="rId1213" display="https://fbref.com/en/country/ENG/England-Football" xr:uid="{61BBDE56-93EB-429D-9B76-928194B2D35D}"/>
    <hyperlink ref="E628" r:id="rId1214" display="https://fbref.com/en/squads/19538871/Manchester-United-Stats" xr:uid="{73E2ABA2-D46A-4D7E-81D4-682211B1A1CF}"/>
    <hyperlink ref="AD628" r:id="rId1215" display="https://fbref.com/en/players/49134eb2/matchlogs/2023-2024/summary/Joe-Hugill-Match-Logs" xr:uid="{A1079CAA-A2A6-480F-AD88-8E2084AEB413}"/>
    <hyperlink ref="B629" r:id="rId1216" display="https://fbref.com/en/players/d2b32e91/Bashir-Humphreys" xr:uid="{26A34FF8-9796-4CD7-A258-4A359AC2CE31}"/>
    <hyperlink ref="C629" r:id="rId1217" display="https://fbref.com/en/country/ENG/England-Football" xr:uid="{FD5C2906-BADC-484E-92E2-08ED235415CD}"/>
    <hyperlink ref="E629" r:id="rId1218" display="https://fbref.com/en/squads/cff3d9bb/Chelsea-Stats" xr:uid="{5D7F18DB-29AE-46FE-A0F5-3EFBED1F5896}"/>
    <hyperlink ref="AD629" r:id="rId1219" display="https://fbref.com/en/players/d2b32e91/matchlogs/2023-2024/summary/Bashir-Humphreys-Match-Logs" xr:uid="{824EDE13-8AE2-4715-B101-568510D4AF9B}"/>
    <hyperlink ref="B630" r:id="rId1220" display="https://fbref.com/en/players/a7a688d7/Mackenzie-Hunt" xr:uid="{5E310587-BFAF-4552-BC24-AD9166C7ADF2}"/>
    <hyperlink ref="C630" r:id="rId1221" display="https://fbref.com/en/country/ENG/England-Football" xr:uid="{1D9789FE-74D7-4300-8A93-E9B89D7D4F34}"/>
    <hyperlink ref="E630" r:id="rId1222" display="https://fbref.com/en/squads/d3fd31cc/Everton-Stats" xr:uid="{A906C764-DE1D-4802-9E09-AE262F6B0739}"/>
    <hyperlink ref="AD630" r:id="rId1223" display="https://fbref.com/en/players/a7a688d7/matchlogs/2023-2024/summary/Mackenzie-Hunt-Match-Logs" xr:uid="{4300DE8B-DD19-45C8-A9BD-2C2FC3E8F079}"/>
    <hyperlink ref="B265" r:id="rId1224" display="https://fbref.com/en/players/8b04d6c1/Pierre-Hojbjerg" xr:uid="{671CE11A-E64E-4A1C-A1DA-05A54B805FD3}"/>
    <hyperlink ref="C265" r:id="rId1225" display="https://fbref.com/en/country/DEN/Denmark-Football" xr:uid="{7F2D4ACF-EB27-4032-827A-6C0C4C081BEC}"/>
    <hyperlink ref="E265" r:id="rId1226" display="https://fbref.com/en/squads/361ca564/Tottenham-Hotspur-Stats" xr:uid="{560DEB80-4204-4E4E-9D46-BA4E60505038}"/>
    <hyperlink ref="AD265" r:id="rId1227" display="https://fbref.com/en/players/8b04d6c1/matchlogs/2023-2024/summary/Pierre-Hojbjerg-Match-Logs" xr:uid="{DFF53468-A41F-4580-9B0C-70F8EE53C38C}"/>
    <hyperlink ref="B164" r:id="rId1228" display="https://fbref.com/en/players/491a433d/Rasmus-Hojlund" xr:uid="{5A601EE6-0147-4C35-A237-E2757ACA6AF2}"/>
    <hyperlink ref="C164" r:id="rId1229" display="https://fbref.com/en/country/DEN/Denmark-Football" xr:uid="{076D2AE0-7B56-406E-8EBF-25F9EFEDAABD}"/>
    <hyperlink ref="E164" r:id="rId1230" display="https://fbref.com/en/squads/19538871/Manchester-United-Stats" xr:uid="{94BDB16B-E5EF-4D3F-87E7-0C073551833B}"/>
    <hyperlink ref="AD164" r:id="rId1231" display="https://fbref.com/en/players/491a433d/matchlogs/2023-2024/summary/Rasmus-Hojlund-Match-Logs" xr:uid="{78A70EDD-C804-4EB8-B240-0B5A2A6D720A}"/>
    <hyperlink ref="B631" r:id="rId1232" display="https://fbref.com/en/players/aaab4602/Bradley-Ibrahim" xr:uid="{FB4C62AB-D548-44D6-8119-43FE0DF9F28E}"/>
    <hyperlink ref="C631" r:id="rId1233" display="https://fbref.com/en/country/ENG/England-Football" xr:uid="{9CAE6A3A-0D5B-4DD5-B3C3-B48C9B8430D1}"/>
    <hyperlink ref="E631" r:id="rId1234" display="https://fbref.com/en/squads/18bb7c10/Arsenal-Stats" xr:uid="{1832DFD5-92F8-456B-8DF2-642B2E4BA9CD}"/>
    <hyperlink ref="AD631" r:id="rId1235" display="https://fbref.com/en/players/aaab4602/matchlogs/2023-2024/summary/Bradley-Ibrahim-Match-Logs" xr:uid="{FBF5CE99-5AA8-41F3-9DCD-92D5C8DA0530}"/>
    <hyperlink ref="B262" r:id="rId1236" display="https://fbref.com/en/players/a4e85758/Igor" xr:uid="{645FE40A-FB80-492C-BDEA-A171CB6C6E33}"/>
    <hyperlink ref="C262" r:id="rId1237" display="https://fbref.com/en/country/BRA/Brazil-Football" xr:uid="{8B51680C-9073-463D-8E4C-B366A6AC37F4}"/>
    <hyperlink ref="E262" r:id="rId1238" display="https://fbref.com/en/squads/d07537b9/Brighton-and-Hove-Albion-Stats" xr:uid="{B18AE0BC-97E3-432A-9CA2-E6D41215238F}"/>
    <hyperlink ref="AD262" r:id="rId1239" display="https://fbref.com/en/players/a4e85758/matchlogs/2023-2024/summary/Igor-Match-Logs" xr:uid="{6A67E26F-1D00-4A2B-BD9B-F20C8C5E0EF7}"/>
    <hyperlink ref="B418" r:id="rId1240" display="https://fbref.com/en/players/07802f7f/Danny-Ings" xr:uid="{CFA470D1-7DA4-4F11-BD46-72F4305AE638}"/>
    <hyperlink ref="C418" r:id="rId1241" display="https://fbref.com/en/country/ENG/England-Football" xr:uid="{6520BE4E-778C-4FDD-B0C5-FB8F4CC20259}"/>
    <hyperlink ref="E418" r:id="rId1242" display="https://fbref.com/en/squads/7c21e445/West-Ham-United-Stats" xr:uid="{78E80B30-7237-4A2D-8133-2ABF0A063073}"/>
    <hyperlink ref="AD418" r:id="rId1243" display="https://fbref.com/en/players/07802f7f/matchlogs/2023-2024/summary/Danny-Ings-Match-Logs" xr:uid="{656EFF2B-E766-4FEC-9123-55746E004A0D}"/>
    <hyperlink ref="B492" r:id="rId1244" display="https://fbref.com/en/players/84c5ceea/Tim-Iroegbunam" xr:uid="{93CAA05A-9B6B-4203-9823-5E73CA535E47}"/>
    <hyperlink ref="C492" r:id="rId1245" display="https://fbref.com/en/country/ENG/England-Football" xr:uid="{C2FB3039-DAB1-4BCB-8F65-CC87C159E767}"/>
    <hyperlink ref="E492" r:id="rId1246" display="https://fbref.com/en/squads/8602292d/Aston-Villa-Stats" xr:uid="{0165EF65-AEA0-4B31-BB56-99AD49BBF518}"/>
    <hyperlink ref="AD492" r:id="rId1247" display="https://fbref.com/en/players/84c5ceea/matchlogs/2023-2024/summary/Tim-Iroegbunam-Match-Logs" xr:uid="{48DEEF6B-974D-4D65-BE87-9C5072EA8D2D}"/>
    <hyperlink ref="B181" r:id="rId1248" display="https://fbref.com/en/players/8e92be30/Alexander-Isak" xr:uid="{EB256BD5-D8FF-4995-BAF5-DC4CE31F5AC0}"/>
    <hyperlink ref="C181" r:id="rId1249" display="https://fbref.com/en/country/SWE/Sweden-Football" xr:uid="{12CE2816-89BC-4B5C-86AC-BA258782FD67}"/>
    <hyperlink ref="E181" r:id="rId1250" display="https://fbref.com/en/squads/b2b47a98/Newcastle-United-Stats" xr:uid="{E047189B-E35E-40DF-A613-C808F7D61447}"/>
    <hyperlink ref="AD181" r:id="rId1251" display="https://fbref.com/en/players/8e92be30/matchlogs/2023-2024/summary/Alexander-Isak-Match-Logs" xr:uid="{50FD3887-9A2C-473F-A271-A491CBF84974}"/>
    <hyperlink ref="B456" r:id="rId1252" display="https://fbref.com/en/players/6ca5ec4b/Alex-Iwobi" xr:uid="{6ECBFBAF-9A4A-4247-BC3B-A0E17F4814BD}"/>
    <hyperlink ref="C456" r:id="rId1253" display="https://fbref.com/en/country/NGA/Nigeria-Football" xr:uid="{21DD8AA5-C90A-4FC4-AC89-855B715FCD46}"/>
    <hyperlink ref="E456" r:id="rId1254" display="https://fbref.com/en/squads/d3fd31cc/Everton-Stats" xr:uid="{A8EA2C56-1E9A-4211-9C0C-0132A961179B}"/>
    <hyperlink ref="AD456" r:id="rId1255" display="https://fbref.com/en/players/6ca5ec4b/matchlogs/2023-2024/summary/Alex-Iwobi-Match-Logs" xr:uid="{11093187-005A-4312-8041-8E74A677F047}"/>
    <hyperlink ref="B182" r:id="rId1256" display="https://fbref.com/en/players/6ca5ec4b/Alex-Iwobi" xr:uid="{2906C9E5-280E-4EAE-B4EE-1F4CFCD73AA0}"/>
    <hyperlink ref="C182" r:id="rId1257" display="https://fbref.com/en/country/NGA/Nigeria-Football" xr:uid="{61996D65-F6EB-45D8-9F2B-B62CE478308F}"/>
    <hyperlink ref="E182" r:id="rId1258" display="https://fbref.com/en/squads/fd962109/Fulham-Stats" xr:uid="{1ECDA17F-5296-45A4-9C13-891E9BBEEC82}"/>
    <hyperlink ref="AD182" r:id="rId1259" display="https://fbref.com/en/players/6ca5ec4b/matchlogs/2023-2024/summary/Alex-Iwobi-Match-Logs" xr:uid="{6B10BE63-CBD4-4D6A-AAD8-DE7C557A5C65}"/>
    <hyperlink ref="B632" r:id="rId1260" display="https://fbref.com/en/players/0cd9c796/Ben-Jackson" xr:uid="{579CE859-D572-4194-A875-1BADEF9C2657}"/>
    <hyperlink ref="C632" r:id="rId1261" display="https://fbref.com/en/country/ENG/England-Football" xr:uid="{A069DA29-A3E8-456A-8C5A-20C3E4ADE87C}"/>
    <hyperlink ref="E632" r:id="rId1262" display="https://fbref.com/en/squads/d07537b9/Brighton-and-Hove-Albion-Stats" xr:uid="{47F070BF-8740-4CC8-A1E1-7ECDC408CAA7}"/>
    <hyperlink ref="AD632" r:id="rId1263" display="https://fbref.com/en/players/0cd9c796/matchlogs/2023-2024/summary/Ben-Jackson-Match-Logs" xr:uid="{58300F24-23F2-40DB-8727-84EFFD329E5A}"/>
    <hyperlink ref="B113" r:id="rId1264" display="https://fbref.com/en/players/9c36ed83/Nicolas-Jackson" xr:uid="{B5597A37-0836-452C-90BB-E505005C8F20}"/>
    <hyperlink ref="C113" r:id="rId1265" display="https://fbref.com/en/country/SEN/Senegal-Football" xr:uid="{F96AB3F7-A1F9-4F74-854F-7D5624E1E2C2}"/>
    <hyperlink ref="E113" r:id="rId1266" display="https://fbref.com/en/squads/cff3d9bb/Chelsea-Stats" xr:uid="{3B0402E5-0B04-40DF-826C-E4957E7900AF}"/>
    <hyperlink ref="AD113" r:id="rId1267" display="https://fbref.com/en/players/9c36ed83/matchlogs/2023-2024/summary/Nicolas-Jackson-Match-Logs" xr:uid="{A4C81C3F-A0F8-4CA5-B7CF-3C4056002A7A}"/>
    <hyperlink ref="B633" r:id="rId1268" display="https://fbref.com/en/players/aa81d8f8/Karl-Jakob-Hein" xr:uid="{70A9CCBB-F5F2-4CE9-844F-F6524F94AC71}"/>
    <hyperlink ref="C633" r:id="rId1269" display="https://fbref.com/en/country/EST/Estonia-Football" xr:uid="{1F1ABD85-1C03-46CE-9995-ADFFCC5A6637}"/>
    <hyperlink ref="E633" r:id="rId1270" display="https://fbref.com/en/squads/18bb7c10/Arsenal-Stats" xr:uid="{1E171117-F371-4360-BB95-E692AFCD178B}"/>
    <hyperlink ref="AD633" r:id="rId1271" display="https://fbref.com/en/players/aa81d8f8/matchlogs/2023-2024/summary/Karl-Jakob-Hein-Match-Logs" xr:uid="{7587530F-5592-4D8F-9DF8-BC0EEFE7E048}"/>
    <hyperlink ref="B394" r:id="rId1272" display="https://fbref.com/en/players/1265a93a/Reece-James" xr:uid="{210055F1-EF68-4B55-B6E2-750910B26B8A}"/>
    <hyperlink ref="C394" r:id="rId1273" display="https://fbref.com/en/country/ENG/England-Football" xr:uid="{D06E66B4-813A-4DEB-819D-918366F8E0A6}"/>
    <hyperlink ref="E394" r:id="rId1274" display="https://fbref.com/en/squads/cff3d9bb/Chelsea-Stats" xr:uid="{6B59ECC9-7C4C-45A6-B2E3-0473477D6B42}"/>
    <hyperlink ref="AD394" r:id="rId1275" display="https://fbref.com/en/players/1265a93a/matchlogs/2023-2024/summary/Reece-James-Match-Logs" xr:uid="{6DCE47D9-1863-4947-8695-C62E3EF74519}"/>
    <hyperlink ref="B42" r:id="rId1276" display="https://fbref.com/en/players/8449d35e/Vitaly-Janelt" xr:uid="{7FE2D1F8-6064-4643-8CB1-378BB374F864}"/>
    <hyperlink ref="C42" r:id="rId1277" display="https://fbref.com/en/country/GER/Germany-Football" xr:uid="{E456C685-1ADB-40FC-AE2F-3E83262489D3}"/>
    <hyperlink ref="E42" r:id="rId1278" display="https://fbref.com/en/squads/cd051869/Brentford-Stats" xr:uid="{3DCC86EC-2720-429D-AC3E-2CC8E9B30111}"/>
    <hyperlink ref="AD42" r:id="rId1279" display="https://fbref.com/en/players/8449d35e/matchlogs/2023-2024/summary/Vitaly-Janelt-Match-Logs" xr:uid="{4A297918-6924-42A3-A8D7-9C414D078482}"/>
    <hyperlink ref="B157" r:id="rId1280" display="https://fbref.com/en/players/0f134faf/Mathias-Jensen" xr:uid="{00ACE332-C678-48B5-B0B5-67767BA1031F}"/>
    <hyperlink ref="C157" r:id="rId1281" display="https://fbref.com/en/country/DEN/Denmark-Football" xr:uid="{B31EA6F2-4E46-41CB-8D4B-CBD04A2FB939}"/>
    <hyperlink ref="E157" r:id="rId1282" display="https://fbref.com/en/squads/cd051869/Brentford-Stats" xr:uid="{A30A94EA-8354-457B-9D33-BCAA52DFC009}"/>
    <hyperlink ref="AD157" r:id="rId1283" display="https://fbref.com/en/players/0f134faf/matchlogs/2023-2024/summary/Mathias-Jensen-Match-Logs" xr:uid="{25F8FE6C-ADE7-414D-9FF8-EF1713F6CAE0}"/>
    <hyperlink ref="B231" r:id="rId1284" display="https://fbref.com/en/players/b66315ae/Gabriel-Jesus" xr:uid="{669C115E-A09C-4E72-82E6-97187F96C9C9}"/>
    <hyperlink ref="C231" r:id="rId1285" display="https://fbref.com/en/country/BRA/Brazil-Football" xr:uid="{AB1CC6D3-4032-4BD9-8512-2F315403C551}"/>
    <hyperlink ref="E231" r:id="rId1286" display="https://fbref.com/en/squads/18bb7c10/Arsenal-Stats" xr:uid="{70CB6080-6BE6-41E7-B675-D1E2C5F7B6C8}"/>
    <hyperlink ref="AD231" r:id="rId1287" display="https://fbref.com/en/players/b66315ae/matchlogs/2023-2024/summary/Gabriel-Jesus-Match-Logs" xr:uid="{146CF729-EC95-455E-B7C7-B40BDC37AFDA}"/>
    <hyperlink ref="B206" r:id="rId1288" display="https://fbref.com/en/players/b561db50/Raul-Jimenez" xr:uid="{3E329E77-61E0-4180-BAA3-B29F8320FCF8}"/>
    <hyperlink ref="C206" r:id="rId1289" display="https://fbref.com/en/country/MEX/Mexico-Football" xr:uid="{D216D3A0-440D-4D82-8983-7D103E381305}"/>
    <hyperlink ref="E206" r:id="rId1290" display="https://fbref.com/en/squads/fd962109/Fulham-Stats" xr:uid="{69985D44-51BD-40C8-99A8-1EFB15479728}"/>
    <hyperlink ref="AD206" r:id="rId1291" display="https://fbref.com/en/players/b561db50/matchlogs/2023-2024/summary/Raul-Jimenez-Match-Logs" xr:uid="{138A5728-24EA-466E-8DFB-8C0584823451}"/>
    <hyperlink ref="B634" r:id="rId1292" display="https://fbref.com/en/players/f4065d9e/Kim-Jisoo" xr:uid="{EA246A70-FBF0-4135-AA61-16670F3F6698}"/>
    <hyperlink ref="C634" r:id="rId1293" display="https://fbref.com/en/country/KOR/Korea-Republic-Football" xr:uid="{D2E33141-E66B-4BF9-933D-FD4AE39ED261}"/>
    <hyperlink ref="E634" r:id="rId1294" display="https://fbref.com/en/squads/cd051869/Brentford-Stats" xr:uid="{C9573E77-21E1-4C82-9704-2785B4DA99F7}"/>
    <hyperlink ref="AD634" r:id="rId1295" display="https://fbref.com/en/players/f4065d9e/matchlogs/2023-2024/summary/Kim-Jisoo-Match-Logs" xr:uid="{CB502163-A128-4902-8B13-834DBA62695B}"/>
    <hyperlink ref="B185" r:id="rId1296" display="https://fbref.com/en/players/e8832875/Joao-Pedro" xr:uid="{1941AB69-66C3-41B4-B5F1-7F06D420DA1D}"/>
    <hyperlink ref="C185" r:id="rId1297" display="https://fbref.com/en/country/BRA/Brazil-Football" xr:uid="{F0746997-4A79-4584-9B17-08332B7AC827}"/>
    <hyperlink ref="E185" r:id="rId1298" display="https://fbref.com/en/squads/d07537b9/Brighton-and-Hove-Albion-Stats" xr:uid="{28E057AB-DE0E-4892-B8BC-F91BBA3883F4}"/>
    <hyperlink ref="AD185" r:id="rId1299" display="https://fbref.com/en/players/e8832875/matchlogs/2023-2024/summary/Joao-Pedro-Match-Logs" xr:uid="{118AF6A8-DA1E-4AB2-A011-C5C6902A9825}"/>
    <hyperlink ref="B233" r:id="rId1300" display="https://fbref.com/en/players/c17bfb65/Joelinton" xr:uid="{8C9F5FB5-8F0B-4B55-9389-D8B51F5ED97B}"/>
    <hyperlink ref="C233" r:id="rId1301" display="https://fbref.com/en/country/BRA/Brazil-Football" xr:uid="{16C0EA8D-DCF7-4993-AE86-BC5B7CE116E0}"/>
    <hyperlink ref="E233" r:id="rId1302" display="https://fbref.com/en/squads/b2b47a98/Newcastle-United-Stats" xr:uid="{D99644A0-9442-4154-A5C7-E24846C8922A}"/>
    <hyperlink ref="AD233" r:id="rId1303" display="https://fbref.com/en/players/c17bfb65/matchlogs/2023-2024/summary/Joelinton-Match-Logs" xr:uid="{8ADF8935-87DF-40C5-B185-C3030384F910}"/>
    <hyperlink ref="B358" r:id="rId1304" display="https://fbref.com/en/players/73b1d65b/Ryan-John-Giles" xr:uid="{51B0CC73-2C12-4663-A28A-1AEC20835A17}"/>
    <hyperlink ref="C358" r:id="rId1305" display="https://fbref.com/en/country/ENG/England-Football" xr:uid="{45112370-034A-4A75-ACE2-70D39445DEE3}"/>
    <hyperlink ref="E358" r:id="rId1306" display="https://fbref.com/en/squads/e297cd13/Luton-Town-Stats" xr:uid="{B8DDEF1D-B528-4CA7-981E-48A16F8E6A5A}"/>
    <hyperlink ref="AD358" r:id="rId1307" display="https://fbref.com/en/players/73b1d65b/matchlogs/2023-2024/summary/Ryan-John-Giles-Match-Logs" xr:uid="{948E8697-28A5-4BC7-B8F9-C248ECA380F6}"/>
    <hyperlink ref="B391" r:id="rId1308" display="https://fbref.com/en/players/9319781b/Ben-Johnson" xr:uid="{88500376-0221-4554-9D9C-7525571CE985}"/>
    <hyperlink ref="C391" r:id="rId1309" display="https://fbref.com/en/country/ENG/England-Football" xr:uid="{F6EFDFE9-B28B-4449-A6EF-CB44058DDD94}"/>
    <hyperlink ref="E391" r:id="rId1310" display="https://fbref.com/en/squads/7c21e445/West-Ham-United-Stats" xr:uid="{9F8B85CD-1D26-432F-A0E5-734FFE9845D8}"/>
    <hyperlink ref="AD391" r:id="rId1311" display="https://fbref.com/en/players/9319781b/matchlogs/2023-2024/summary/Ben-Johnson-Match-Logs" xr:uid="{BC232BA4-9C85-4DDE-8CCC-F5A9EAED2F04}"/>
    <hyperlink ref="B216" r:id="rId1312" display="https://fbref.com/en/players/0cd31129/Brennan-Johnson" xr:uid="{6DEB6915-D286-4925-80EA-D3E47B9EFE92}"/>
    <hyperlink ref="C216" r:id="rId1313" display="https://fbref.com/en/country/WAL/Wales-Football" xr:uid="{AA2A7A10-FBC9-485B-BDAB-8874982EC921}"/>
    <hyperlink ref="E216" r:id="rId1314" display="https://fbref.com/en/squads/361ca564/Tottenham-Hotspur-Stats" xr:uid="{374682BC-8745-4473-A3EE-95A740D3C8F6}"/>
    <hyperlink ref="AD216" r:id="rId1315" display="https://fbref.com/en/players/0cd31129/matchlogs/2023-2024/summary/Brennan-Johnson-Match-Logs" xr:uid="{0A861725-D1D3-4445-A682-6F988FD94A9F}"/>
    <hyperlink ref="B423" r:id="rId1316" display="https://fbref.com/en/players/0cd31129/Brennan-Johnson" xr:uid="{37223020-4D78-44DC-AA5E-900B1F997704}"/>
    <hyperlink ref="C423" r:id="rId1317" display="https://fbref.com/en/country/WAL/Wales-Football" xr:uid="{6471805F-3B79-4531-83D4-9CF15B327B6F}"/>
    <hyperlink ref="E423" r:id="rId1318" display="https://fbref.com/en/squads/e4a775cb/Nottingham-Forest-Stats" xr:uid="{BF8B9F27-47E6-4C3A-9E77-31FD38EA4F7B}"/>
    <hyperlink ref="AD423" r:id="rId1319" display="https://fbref.com/en/players/0cd31129/matchlogs/2023-2024/summary/Brennan-Johnson-Match-Logs" xr:uid="{330B4706-6905-423F-87C6-D375EAF4D96A}"/>
    <hyperlink ref="B635" r:id="rId1320" display="https://fbref.com/en/players/d9e7c4da/Joseph-Johnson" xr:uid="{CD3CAD53-2844-4903-AC51-D4EDDA50B24C}"/>
    <hyperlink ref="C635" r:id="rId1321" display="https://fbref.com/en/country/ENG/England-Football" xr:uid="{3C91E9F1-5307-44DD-AAEA-B4FF51BCC02B}"/>
    <hyperlink ref="E635" r:id="rId1322" display="https://fbref.com/en/squads/e297cd13/Luton-Town-Stats" xr:uid="{9F2AD8BC-120E-4432-AAFA-750A79D62023}"/>
    <hyperlink ref="AD635" r:id="rId1323" display="https://fbref.com/en/players/d9e7c4da/matchlogs/2023-2024/summary/Joseph-Johnson-Match-Logs" xr:uid="{DCCD007C-6AD4-42A2-B2D5-11154D80C593}"/>
    <hyperlink ref="B120" r:id="rId1324" display="https://fbref.com/en/players/9e5708be/Sam-Johnstone" xr:uid="{D94FEE48-C7BF-4725-AAAC-C49EE644D626}"/>
    <hyperlink ref="C120" r:id="rId1325" display="https://fbref.com/en/country/ENG/England-Football" xr:uid="{665004C1-ED3B-480E-99B9-7C208C5D9506}"/>
    <hyperlink ref="E120" r:id="rId1326" display="https://fbref.com/en/squads/47c64c55/Crystal-Palace-Stats" xr:uid="{B6D82111-A4B8-41A4-BA0F-083921297A45}"/>
    <hyperlink ref="AD120" r:id="rId1327" display="https://fbref.com/en/players/9e5708be/matchlogs/2023-2024/summary/Sam-Johnstone-Match-Logs" xr:uid="{C5B98E59-4145-4942-8EFA-134637C84F70}"/>
    <hyperlink ref="B277" r:id="rId1328" display="https://fbref.com/en/players/4fb9c88f/Curtis-Jones" xr:uid="{4A76C600-90FA-467F-8F3F-C7526A4510EE}"/>
    <hyperlink ref="C277" r:id="rId1329" display="https://fbref.com/en/country/ENG/England-Football" xr:uid="{5DABFAB5-682E-4650-81F3-A153D1BC7477}"/>
    <hyperlink ref="E277" r:id="rId1330" display="https://fbref.com/en/squads/822bd0ba/Liverpool-Stats" xr:uid="{8F81411C-30D3-47A9-9509-3EA8BB7C18CA}"/>
    <hyperlink ref="AD277" r:id="rId1331" display="https://fbref.com/en/players/4fb9c88f/matchlogs/2023-2024/summary/Curtis-Jones-Match-Logs" xr:uid="{F581AF0F-9215-4417-98AB-5D5F627FB90D}"/>
    <hyperlink ref="B315" r:id="rId1332" display="https://fbref.com/en/players/45db685d/Jorginho" xr:uid="{ECB03210-CB2B-4085-9E39-5FE96388B68B}"/>
    <hyperlink ref="C315" r:id="rId1333" display="https://fbref.com/en/country/ITA/Italy-Football" xr:uid="{1EB30CF9-54D3-4415-8E3C-98CE7C8971A0}"/>
    <hyperlink ref="E315" r:id="rId1334" display="https://fbref.com/en/squads/18bb7c10/Arsenal-Stats" xr:uid="{69B7CED6-DB0C-4971-BC71-C8731625FACC}"/>
    <hyperlink ref="AD315" r:id="rId1335" display="https://fbref.com/en/players/45db685d/matchlogs/2023-2024/summary/Jorginho-Match-Logs" xr:uid="{8CECB634-262D-41AE-88F2-0DE9A0899544}"/>
    <hyperlink ref="B253" r:id="rId1336" display="https://fbref.com/en/players/178ae8f8/Diogo-Jota" xr:uid="{EB68F0F8-87E8-478B-B0C2-ADD7211C5A32}"/>
    <hyperlink ref="C253" r:id="rId1337" display="https://fbref.com/en/country/POR/Portugal-Football" xr:uid="{0A226CFE-47B8-4CC4-BECA-EDE95A82B0B6}"/>
    <hyperlink ref="E253" r:id="rId1338" display="https://fbref.com/en/squads/822bd0ba/Liverpool-Stats" xr:uid="{5AABA710-D7C9-4859-A879-DCA04CDC0EF9}"/>
    <hyperlink ref="AD253" r:id="rId1339" display="https://fbref.com/en/players/178ae8f8/matchlogs/2023-2024/summary/Diogo-Jota-Match-Logs" xr:uid="{22B89A97-725C-451E-A4AB-420C4375D9F8}"/>
    <hyperlink ref="B389" r:id="rId1340" display="https://fbref.com/en/players/f098c03e/Mads-Juel-Andersen" xr:uid="{0AD01F4E-A5F6-4065-A92B-C165E2577CBB}"/>
    <hyperlink ref="C389" r:id="rId1341" display="https://fbref.com/en/country/DEN/Denmark-Football" xr:uid="{69108707-133C-4995-B31E-DBEEF4973298}"/>
    <hyperlink ref="E389" r:id="rId1342" display="https://fbref.com/en/squads/e297cd13/Luton-Town-Stats" xr:uid="{CAAF6ECD-BEBD-4464-BFEB-4A875FC7858D}"/>
    <hyperlink ref="AD389" r:id="rId1343" display="https://fbref.com/en/players/f098c03e/matchlogs/2023-2024/summary/Mads-Juel-Andersen-Match-Logs" xr:uid="{75C05E2E-04F4-4F3A-B807-F8AE1F552D0F}"/>
    <hyperlink ref="B500" r:id="rId1344" display="https://fbref.com/en/players/570bb4b9/Hamed-Junior-Traore" xr:uid="{D6E777CF-A5CB-45BC-9066-EB44964B9F81}"/>
    <hyperlink ref="C500" r:id="rId1345" display="https://fbref.com/en/country/CIV/Cote-dIvoire-Football" xr:uid="{796693E9-495F-46E2-A596-C6DE9B8E0274}"/>
    <hyperlink ref="E500" r:id="rId1346" display="https://fbref.com/en/squads/4ba7cbea/Bournemouth-Stats" xr:uid="{F5C2EDAA-284D-4153-9697-E12BFB58A6BE}"/>
    <hyperlink ref="AD500" r:id="rId1347" display="https://fbref.com/en/players/570bb4b9/matchlogs/2023-2024/summary/Hamed-Junior-Traore-Match-Logs" xr:uid="{99BFF8CD-ADD9-4C9C-889A-FCFEE5E07565}"/>
    <hyperlink ref="B346" r:id="rId1348" display="https://fbref.com/en/players/0db5d2c8/Mathias-Jorgensen" xr:uid="{F6FC3A5D-8048-4224-B725-90EFE449981F}"/>
    <hyperlink ref="C346" r:id="rId1349" display="https://fbref.com/en/country/DEN/Denmark-Football" xr:uid="{CC29AD67-9EAA-45CE-984F-8CEDBA5635BD}"/>
    <hyperlink ref="E346" r:id="rId1350" display="https://fbref.com/en/squads/cd051869/Brentford-Stats" xr:uid="{E30F5A8B-71F7-4665-A9B3-AD4AC36F4EEE}"/>
    <hyperlink ref="AD346" r:id="rId1351" display="https://fbref.com/en/players/0db5d2c8/matchlogs/2023-2024/summary/Mathias-Jorgensen-Match-Logs" xr:uid="{FAD64A30-61E2-4B28-B441-6EA3D11E00E8}"/>
    <hyperlink ref="B193" r:id="rId1352" display="https://fbref.com/en/players/c066d1a5/Issa-Kabore" xr:uid="{5FC87D3D-1302-44FA-AC2E-64C8A560C510}"/>
    <hyperlink ref="C193" r:id="rId1353" display="https://fbref.com/en/country/BFA/Burkina-Faso-Football" xr:uid="{11B80D0F-2109-49D7-B79A-2D9807F9C04C}"/>
    <hyperlink ref="E193" r:id="rId1354" display="https://fbref.com/en/squads/e297cd13/Luton-Town-Stats" xr:uid="{F1DD77DD-A749-437B-856A-8360E39CFE2B}"/>
    <hyperlink ref="AD193" r:id="rId1355" display="https://fbref.com/en/players/c066d1a5/matchlogs/2023-2024/summary/Issa-Kabore-Match-Logs" xr:uid="{5A76EA89-99DA-4677-BFE1-968EE88AD195}"/>
    <hyperlink ref="B451" r:id="rId1356" display="https://fbref.com/en/players/15f24fe7/Sasa-Kalajdzic" xr:uid="{1FD81007-7527-46D6-8F86-28B4A4C75442}"/>
    <hyperlink ref="C451" r:id="rId1357" display="https://fbref.com/en/country/AUT/Austria-Football" xr:uid="{8D8A5FF8-E4BE-464E-A2DD-9C99C3127333}"/>
    <hyperlink ref="E451" r:id="rId1358" display="https://fbref.com/en/squads/8cec06e1/Wolverhampton-Wanderers-Stats" xr:uid="{F46472F9-B536-4C66-A190-A82D43C1220E}"/>
    <hyperlink ref="AD451" r:id="rId1359" display="https://fbref.com/en/players/15f24fe7/matchlogs/2023-2024/summary/Sasa-Kalajdzic-Match-Logs" xr:uid="{BBBB5647-70A6-44EE-823E-638E5E18571B}"/>
    <hyperlink ref="B142" r:id="rId1360" display="https://fbref.com/en/players/cc77354e/Boubacar-Kamara" xr:uid="{E8C6EDFA-C191-4923-9074-701832FD77C9}"/>
    <hyperlink ref="C142" r:id="rId1361" display="https://fbref.com/en/country/FRA/France-Football" xr:uid="{59D4712B-667E-4463-A3DD-A0670ADA6FAE}"/>
    <hyperlink ref="E142" r:id="rId1362" display="https://fbref.com/en/squads/8602292d/Aston-Villa-Stats" xr:uid="{ECBA7707-CC8C-4B28-8F59-3E1B505E7FED}"/>
    <hyperlink ref="AD142" r:id="rId1363" display="https://fbref.com/en/players/cc77354e/matchlogs/2023-2024/summary/Boubacar-Kamara-Match-Logs" xr:uid="{BC34E82E-9D3B-4BA4-B8C7-70CBFC6207CE}"/>
    <hyperlink ref="B466" r:id="rId1364" display="https://fbref.com/en/players/6a7353d7/Willy-Kambwala" xr:uid="{9CA5E70B-00AC-4438-9642-13A382D2E68E}"/>
    <hyperlink ref="C466" r:id="rId1365" display="https://fbref.com/en/country/FRA/France-Football" xr:uid="{4889CFFB-05DA-4062-99FC-CF1278598BE6}"/>
    <hyperlink ref="E466" r:id="rId1366" display="https://fbref.com/en/squads/19538871/Manchester-United-Stats" xr:uid="{25DCCE86-CC53-4BCA-B670-A3658DE2AB5A}"/>
    <hyperlink ref="AD466" r:id="rId1367" display="https://fbref.com/en/players/6a7353d7/matchlogs/2023-2024/summary/Willy-Kambwala-Match-Logs" xr:uid="{7F14F658-59B2-4665-9B9A-48BDC26ACE04}"/>
    <hyperlink ref="B3" r:id="rId1368" display="https://fbref.com/en/players/1caa93a5/Thomas-Kaminski" xr:uid="{922CDF2D-6782-4A27-97D2-CC9DF3445D7C}"/>
    <hyperlink ref="C3" r:id="rId1369" display="https://fbref.com/en/country/BEL/Belgium-Football" xr:uid="{DC155453-B425-4AC4-A7E6-A16F3E903D4C}"/>
    <hyperlink ref="E3" r:id="rId1370" display="https://fbref.com/en/squads/e297cd13/Luton-Town-Stats" xr:uid="{2A04399F-DB4E-4BEA-BA2B-E046265999D7}"/>
    <hyperlink ref="AD3" r:id="rId1371" display="https://fbref.com/en/players/1caa93a5/matchlogs/2023-2024/summary/Thomas-Kaminski-Match-Logs" xr:uid="{317AE2F7-C86E-4407-ABFB-B0F438F28760}"/>
    <hyperlink ref="B478" r:id="rId1372" display="https://fbref.com/en/players/32e7ce92/Loris-Karius" xr:uid="{F22E29CE-9895-4E60-A7F1-B6D88CCE355F}"/>
    <hyperlink ref="C478" r:id="rId1373" display="https://fbref.com/en/country/GER/Germany-Football" xr:uid="{E627C8B0-806D-4BE1-98A1-1C327EFF97D5}"/>
    <hyperlink ref="E478" r:id="rId1374" display="https://fbref.com/en/squads/b2b47a98/Newcastle-United-Stats" xr:uid="{17CBAC80-2127-479E-AF78-8E5DD3156855}"/>
    <hyperlink ref="AD478" r:id="rId1375" display="https://fbref.com/en/players/32e7ce92/matchlogs/2023-2024/summary/Loris-Karius-Match-Logs" xr:uid="{8A49FF65-AE30-417D-9AF7-C4FF81D1916F}"/>
    <hyperlink ref="B636" r:id="rId1376" display="https://fbref.com/en/players/e16986b1/Leigh-Kavanagh" xr:uid="{80254772-61A7-46B0-8974-8B784B5FECD1}"/>
    <hyperlink ref="C636" r:id="rId1377" display="https://fbref.com/en/country/IRL/Republic-of-Ireland-Football" xr:uid="{24244107-66B5-4A56-B496-9BD37FE00012}"/>
    <hyperlink ref="E636" r:id="rId1378" display="https://fbref.com/en/squads/d07537b9/Brighton-and-Hove-Albion-Stats" xr:uid="{952A9443-005C-433C-8121-CDC5A33841A8}"/>
    <hyperlink ref="AD636" r:id="rId1379" display="https://fbref.com/en/players/e16986b1/matchlogs/2023-2024/summary/Leigh-Kavanagh-Match-Logs" xr:uid="{8D17821D-AD82-454E-90C9-B03ACAD06C70}"/>
    <hyperlink ref="B386" r:id="rId1380" display="https://fbref.com/en/players/c5b7c315/Michael-Keane" xr:uid="{8FFBD79F-E68F-4714-ABFC-10D30817C524}"/>
    <hyperlink ref="C386" r:id="rId1381" display="https://fbref.com/en/country/ENG/England-Football" xr:uid="{182693E5-F0B3-466F-8A11-9CA88BEBF18E}"/>
    <hyperlink ref="E386" r:id="rId1382" display="https://fbref.com/en/squads/d3fd31cc/Everton-Stats" xr:uid="{31B62F65-EBB6-49DB-AAD2-8A41A242D87C}"/>
    <hyperlink ref="AD386" r:id="rId1383" display="https://fbref.com/en/players/c5b7c315/matchlogs/2023-2024/summary/Michael-Keane-Match-Logs" xr:uid="{B7DC2051-78D8-4C4D-A230-2188117A84C6}"/>
    <hyperlink ref="B510" r:id="rId1384" display="https://fbref.com/en/players/51dbeea9/Thilo-Kehrer" xr:uid="{75DC5C30-3CE9-4403-B991-9749E3E7C1F3}"/>
    <hyperlink ref="C510" r:id="rId1385" display="https://fbref.com/en/country/GER/Germany-Football" xr:uid="{82478DCE-3441-4503-9C84-7BEFA201B1E8}"/>
    <hyperlink ref="E510" r:id="rId1386" display="https://fbref.com/en/squads/7c21e445/West-Ham-United-Stats" xr:uid="{F6B86059-A16A-4200-9F5C-2BDB9B0DC46D}"/>
    <hyperlink ref="AD510" r:id="rId1387" display="https://fbref.com/en/players/51dbeea9/matchlogs/2023-2024/summary/Thilo-Kehrer-Match-Logs" xr:uid="{CF5EF479-68D5-414F-8933-BDDF574C038A}"/>
    <hyperlink ref="B334" r:id="rId1388" display="https://fbref.com/en/players/62d7ef38/Caoimhin-Kelleher" xr:uid="{1B6DF764-D75B-4F61-8667-6587234A3976}"/>
    <hyperlink ref="C334" r:id="rId1389" display="https://fbref.com/en/country/IRL/Republic-of-Ireland-Football" xr:uid="{5C318769-C31C-4541-BDB2-102F0FC48FAE}"/>
    <hyperlink ref="E334" r:id="rId1390" display="https://fbref.com/en/squads/822bd0ba/Liverpool-Stats" xr:uid="{6DA1AC66-D23A-4B62-9145-E558E29B44F3}"/>
    <hyperlink ref="AD334" r:id="rId1391" display="https://fbref.com/en/players/62d7ef38/matchlogs/2023-2024/summary/Caoimhin-Kelleher-Match-Logs" xr:uid="{8538665D-2401-4A85-AAA7-4F5DC96CFFD2}"/>
    <hyperlink ref="B259" r:id="rId1392" display="https://fbref.com/en/players/f31def1e/Lloyd-Kelly" xr:uid="{03704C50-E2F6-4E91-8969-0E60AEB0687C}"/>
    <hyperlink ref="C259" r:id="rId1393" display="https://fbref.com/en/country/ENG/England-Football" xr:uid="{9BE7B20C-49F1-4628-B5FB-F1D1696A8553}"/>
    <hyperlink ref="E259" r:id="rId1394" display="https://fbref.com/en/squads/4ba7cbea/Bournemouth-Stats" xr:uid="{8C80D7F1-F7EB-46C7-B3DC-E27C64561B44}"/>
    <hyperlink ref="AD259" r:id="rId1395" display="https://fbref.com/en/players/f31def1e/matchlogs/2023-2024/summary/Lloyd-Kelly-Match-Logs" xr:uid="{53256710-EBC0-41DD-B46C-081E3B36ECF4}"/>
    <hyperlink ref="B637" r:id="rId1396" display="https://fbref.com/en/players/aa888da7/Omari-Kellyman" xr:uid="{232BF0A0-0AD4-407B-8B1A-E13A38E7B64D}"/>
    <hyperlink ref="C637" r:id="rId1397" display="https://fbref.com/en/country/ENG/England-Football" xr:uid="{645D00E2-19C0-47C1-9770-B58541033E41}"/>
    <hyperlink ref="E637" r:id="rId1398" display="https://fbref.com/en/squads/8602292d/Aston-Villa-Stats" xr:uid="{F4A68BA1-CB8F-47E4-A4B5-2ED1E7887BA3}"/>
    <hyperlink ref="AD637" r:id="rId1399" display="https://fbref.com/en/players/aa888da7/matchlogs/2023-2024/summary/Omari-Kellyman-Match-Logs" xr:uid="{6F9D0DAF-4CCE-4C01-B773-7C8E8F96BB45}"/>
    <hyperlink ref="B168" r:id="rId1400" display="https://fbref.com/en/players/0ad53bdc/Milos-Kerkez" xr:uid="{D2E8B34C-44E4-4D0F-A784-3F6E24C2C346}"/>
    <hyperlink ref="C168" r:id="rId1401" display="https://fbref.com/en/country/HUN/Hungary-Football" xr:uid="{5C3DA5DF-3B7B-4A03-94CF-6A14CA32D5CE}"/>
    <hyperlink ref="E168" r:id="rId1402" display="https://fbref.com/en/squads/4ba7cbea/Bournemouth-Stats" xr:uid="{2CA36841-A4F4-43FF-99C1-434F3598F244}"/>
    <hyperlink ref="AD168" r:id="rId1403" display="https://fbref.com/en/players/0ad53bdc/matchlogs/2023-2024/summary/Milos-Kerkez-Match-Logs" xr:uid="{FB50318F-E19D-4F0C-93FF-42B5A782B258}"/>
    <hyperlink ref="B638" r:id="rId1404" display="https://fbref.com/en/players/9b066938/Kaine-Kessler" xr:uid="{F7A6DE28-C652-4B8B-A059-F9689720DB22}"/>
    <hyperlink ref="C638" r:id="rId1405" display="https://fbref.com/en/country/ENG/England-Football" xr:uid="{28C1177E-CC6E-4567-8A21-820FD2E806A1}"/>
    <hyperlink ref="E638" r:id="rId1406" display="https://fbref.com/en/squads/8602292d/Aston-Villa-Stats" xr:uid="{DC3EBE71-39D9-4DD5-BF32-8D5D7C779125}"/>
    <hyperlink ref="AD638" r:id="rId1407" display="https://fbref.com/en/players/9b066938/matchlogs/2023-2024/summary/Kaine-Kessler-Match-Logs" xr:uid="{80D8320D-D7E1-441E-A5FD-5D79D43A0A79}"/>
    <hyperlink ref="B639" r:id="rId1408" display="https://fbref.com/en/players/3eeda7dd/Gavin-Kilkenny" xr:uid="{421D15F2-4171-4D80-9A4C-4343D09CEE17}"/>
    <hyperlink ref="C639" r:id="rId1409" display="https://fbref.com/en/country/IRL/Republic-of-Ireland-Football" xr:uid="{3C68FF20-9A7F-4F29-88AC-82D95C173976}"/>
    <hyperlink ref="E639" r:id="rId1410" display="https://fbref.com/en/squads/4ba7cbea/Bournemouth-Stats" xr:uid="{311AE1E5-0513-4B43-95F2-95A1DBB9F461}"/>
    <hyperlink ref="AD639" r:id="rId1411" display="https://fbref.com/en/players/3eeda7dd/matchlogs/2023-2024/summary/Gavin-Kilkenny-Match-Logs" xr:uid="{CBB94338-0989-4EC8-8009-41261AEDD9D1}"/>
    <hyperlink ref="B4" r:id="rId1412" display="https://fbref.com/en/players/d0f72bf1/Max-Kilman" xr:uid="{6FCE8D56-C0FE-4C3C-8FFC-C88958946C0F}"/>
    <hyperlink ref="C4" r:id="rId1413" display="https://fbref.com/en/country/ENG/England-Football" xr:uid="{2EC39919-2672-4689-AE73-DB482FBA3891}"/>
    <hyperlink ref="E4" r:id="rId1414" display="https://fbref.com/en/squads/8cec06e1/Wolverhampton-Wanderers-Stats" xr:uid="{33AE8495-7CD5-414B-B197-68E09ED95C96}"/>
    <hyperlink ref="AD4" r:id="rId1415" display="https://fbref.com/en/players/d0f72bf1/matchlogs/2023-2024/summary/Max-Kilman-Match-Logs" xr:uid="{B8D09B88-9650-49F1-A706-5B117ACAD2DF}"/>
    <hyperlink ref="B640" r:id="rId1416" display="https://fbref.com/en/players/86109b3b/Joshua-King" xr:uid="{479D3CB5-2469-4CD3-851D-712A239573C5}"/>
    <hyperlink ref="C640" r:id="rId1417" display="https://fbref.com/en/country/ENG/England-Football" xr:uid="{A7BC76E0-89A6-4FF7-977F-0E31B62DCAAF}"/>
    <hyperlink ref="E640" r:id="rId1418" display="https://fbref.com/en/squads/fd962109/Fulham-Stats" xr:uid="{3501C04D-D3D2-4FC2-9A0B-FCEDEB55AC84}"/>
    <hyperlink ref="AD640" r:id="rId1419" display="https://fbref.com/en/players/86109b3b/matchlogs/2023-2024/summary/Joshua-King-Match-Logs" xr:uid="{220D330E-9DAF-44B3-95B8-FCD44D770234}"/>
    <hyperlink ref="B641" r:id="rId1420" display="https://fbref.com/en/players/5791b997/Tom-King" xr:uid="{D89C2F5D-1F12-415F-8DEC-C00A9D09A09D}"/>
    <hyperlink ref="C641" r:id="rId1421" display="https://fbref.com/en/country/WAL/Wales-Football" xr:uid="{8B3560C7-C056-44F7-AC82-5A4EC3CB0F58}"/>
    <hyperlink ref="E641" r:id="rId1422" display="https://fbref.com/en/squads/8cec06e1/Wolverhampton-Wanderers-Stats" xr:uid="{2F94CC38-BF8F-4E24-899A-AAD178A0BB19}"/>
    <hyperlink ref="AD641" r:id="rId1423" display="https://fbref.com/en/players/5791b997/matchlogs/2023-2024/summary/Tom-King-Match-Logs" xr:uid="{C46EACF0-48EF-4008-96AF-16C3B01D54AD}"/>
    <hyperlink ref="B305" r:id="rId1424" display="https://fbref.com/en/players/dc3e663e/Jakub-Kiwior" xr:uid="{84690910-D519-497F-9B6E-9D8EE3BDD85E}"/>
    <hyperlink ref="C305" r:id="rId1425" display="https://fbref.com/en/country/POL/Poland-Football" xr:uid="{BFC8CA2F-1EF5-49A5-8204-3C52C3397597}"/>
    <hyperlink ref="E305" r:id="rId1426" display="https://fbref.com/en/squads/18bb7c10/Arsenal-Stats" xr:uid="{0437B323-BB6E-4A06-B3CE-03D455A9BED1}"/>
    <hyperlink ref="AD305" r:id="rId1427" display="https://fbref.com/en/players/dc3e663e/matchlogs/2023-2024/summary/Jakub-Kiwior-Match-Logs" xr:uid="{719AE6C5-E5D1-49E8-B1DF-087D51DAE916}"/>
    <hyperlink ref="B211" r:id="rId1428" display="https://fbref.com/en/players/4c3a6744/Justin-Kluivert" xr:uid="{A4A3A94A-4A4A-44C3-8883-0B551941955B}"/>
    <hyperlink ref="C211" r:id="rId1429" display="https://fbref.com/en/country/NED/Netherlands-Football" xr:uid="{7EEEB42F-3EAF-41E8-993D-E9F9520ACF1B}"/>
    <hyperlink ref="E211" r:id="rId1430" display="https://fbref.com/en/squads/4ba7cbea/Bournemouth-Stats" xr:uid="{8935FE8A-7899-4D63-BE11-CC88F42BDDE2}"/>
    <hyperlink ref="AD211" r:id="rId1431" display="https://fbref.com/en/players/4c3a6744/matchlogs/2023-2024/summary/Justin-Kluivert-Match-Logs" xr:uid="{2578DA0B-D81A-4912-A3FB-93C1B917C7C5}"/>
    <hyperlink ref="B269" r:id="rId1432" display="https://fbref.com/en/players/fc076f78/Luca-Koleosho" xr:uid="{82806A97-EE06-44FD-9183-E4ABE55A22F0}"/>
    <hyperlink ref="C269" r:id="rId1433" display="https://fbref.com/en/country/ITA/Italy-Football" xr:uid="{CB774558-0898-47A1-AF9F-BBF43EBD7046}"/>
    <hyperlink ref="E269" r:id="rId1434" display="https://fbref.com/en/squads/943e8050/Burnley-Stats" xr:uid="{E7350A53-6848-4770-B635-914007216C51}"/>
    <hyperlink ref="AD269" r:id="rId1435" display="https://fbref.com/en/players/fc076f78/matchlogs/2023-2024/summary/Luca-Koleosho-Match-Logs" xr:uid="{0E13B6AF-702B-4B22-8E9A-44EAF651C28D}"/>
    <hyperlink ref="B194" r:id="rId1436" display="https://fbref.com/en/players/5ed9b537/Ibrahima-Konate" xr:uid="{0A6D8B84-24AF-4E97-A2D9-73C4C5E8E1D5}"/>
    <hyperlink ref="C194" r:id="rId1437" display="https://fbref.com/en/country/FRA/France-Football" xr:uid="{509200BB-57E2-4E24-8B68-12BCB609F403}"/>
    <hyperlink ref="E194" r:id="rId1438" display="https://fbref.com/en/squads/822bd0ba/Liverpool-Stats" xr:uid="{65ED9B43-ED85-4DAE-8549-498F08691488}"/>
    <hyperlink ref="AD194" r:id="rId1439" display="https://fbref.com/en/players/5ed9b537/matchlogs/2023-2024/summary/Ibrahima-Konate-Match-Logs" xr:uid="{5CE55F54-E403-4B71-A380-E88676EF451F}"/>
    <hyperlink ref="B57" r:id="rId1440" display="https://fbref.com/en/players/0313a347/Ezri-Konsa" xr:uid="{4507AC76-24DF-4963-B195-9FE15FBA367A}"/>
    <hyperlink ref="C57" r:id="rId1441" display="https://fbref.com/en/country/ENG/England-Football" xr:uid="{12E6887E-116E-458D-B1F8-24756324EEF2}"/>
    <hyperlink ref="E57" r:id="rId1442" display="https://fbref.com/en/squads/8602292d/Aston-Villa-Stats" xr:uid="{73737DBF-A3BF-48D9-A6E5-5D73555CD6C1}"/>
    <hyperlink ref="AD57" r:id="rId1443" display="https://fbref.com/en/players/0313a347/matchlogs/2023-2024/summary/Ezri-Konsa-Match-Logs" xr:uid="{34387ACB-BFD4-4E87-B319-C4DE8E21C167}"/>
    <hyperlink ref="B642" r:id="rId1444" display="https://fbref.com/en/players/d77edba6/Lewis-Koumas" xr:uid="{16E3DDDE-FD58-432C-902E-02732592E94F}"/>
    <hyperlink ref="C642" r:id="rId1445" display="https://fbref.com/en/country/WAL/Wales-Football" xr:uid="{45DD3497-8DE3-4E1F-A653-9A21E2CC2EC9}"/>
    <hyperlink ref="E642" r:id="rId1446" display="https://fbref.com/en/squads/822bd0ba/Liverpool-Stats" xr:uid="{E7563E75-9895-42D4-9F49-FCEFBB2311D3}"/>
    <hyperlink ref="AD642" r:id="rId1447" display="https://fbref.com/en/players/d77edba6/matchlogs/2023-2024/summary/Lewis-Koumas-Match-Logs" xr:uid="{4B79D272-596D-41EE-8A36-D3386D5877C7}"/>
    <hyperlink ref="B433" r:id="rId1448" display="https://fbref.com/en/players/8d3c902d/Cheikhou-Kouyate" xr:uid="{751D1E7B-6D11-4754-88AE-97EA1877CAC7}"/>
    <hyperlink ref="C433" r:id="rId1449" display="https://fbref.com/en/country/SEN/Senegal-Football" xr:uid="{8933EC0C-1C9C-4815-803F-2AB7467EDCE1}"/>
    <hyperlink ref="E433" r:id="rId1450" display="https://fbref.com/en/squads/e4a775cb/Nottingham-Forest-Stats" xr:uid="{8E7DA018-F544-4173-A101-97CA939CAFDE}"/>
    <hyperlink ref="AD433" r:id="rId1451" display="https://fbref.com/en/players/8d3c902d/matchlogs/2023-2024/summary/Cheikhou-Kouyate-Match-Logs" xr:uid="{3AA1F735-4C12-4222-A1F7-4B37F9CCDC3A}"/>
    <hyperlink ref="B270" r:id="rId1452" display="https://fbref.com/en/players/79c0821a/Mateo-Kovacic" xr:uid="{EBBC0E0F-36CC-4391-96F2-C7949B657A2B}"/>
    <hyperlink ref="C270" r:id="rId1453" display="https://fbref.com/en/country/CRO/Croatia-Football" xr:uid="{2875FB93-FD81-400D-9ECB-99C65290A27D}"/>
    <hyperlink ref="E270" r:id="rId1454" display="https://fbref.com/en/squads/b8fd03ef/Manchester-City-Stats" xr:uid="{12606542-42ED-44BF-8E3E-0B13ECBD0564}"/>
    <hyperlink ref="AD270" r:id="rId1455" display="https://fbref.com/en/players/79c0821a/matchlogs/2023-2024/summary/Mateo-Kovacic-Match-Logs" xr:uid="{1A3D4BB9-7711-4E92-B36B-73E66E050D7F}"/>
    <hyperlink ref="B468" r:id="rId1456" display="https://fbref.com/en/players/77cf6852/Emil-Krafth" xr:uid="{2DC0A93F-2550-42AA-B39F-189F3F08DCE3}"/>
    <hyperlink ref="C468" r:id="rId1457" display="https://fbref.com/en/country/SWE/Sweden-Football" xr:uid="{A50576E1-25CD-4467-A5BA-45137D86FAFA}"/>
    <hyperlink ref="E468" r:id="rId1458" display="https://fbref.com/en/squads/b2b47a98/Newcastle-United-Stats" xr:uid="{9BA25386-76A2-4F36-BDE0-F2BB76333322}"/>
    <hyperlink ref="AD468" r:id="rId1459" display="https://fbref.com/en/players/77cf6852/matchlogs/2023-2024/summary/Emil-Krafth-Match-Logs" xr:uid="{4EB1E04F-995C-43C0-9348-48F83961AF7A}"/>
    <hyperlink ref="B643" r:id="rId1460" display="https://fbref.com/en/players/f23f9d20/Tim-Krul" xr:uid="{1596EDC6-E940-4FCB-B65B-B451865FF86D}"/>
    <hyperlink ref="C643" r:id="rId1461" display="https://fbref.com/en/country/NED/Netherlands-Football" xr:uid="{9FBE2E98-1848-4482-8158-C3BC73B9BBA4}"/>
    <hyperlink ref="E643" r:id="rId1462" display="https://fbref.com/en/squads/e297cd13/Luton-Town-Stats" xr:uid="{134D3BA0-8194-45DB-A669-E079B85D5DD4}"/>
    <hyperlink ref="AD643" r:id="rId1463" display="https://fbref.com/en/players/f23f9d20/matchlogs/2023-2024/summary/Tim-Krul-Match-Logs" xr:uid="{216E2643-EE30-4C42-BFA8-457B298A3A1C}"/>
    <hyperlink ref="B65" r:id="rId1464" display="https://fbref.com/en/players/df3cda47/Dejan-Kulusevski" xr:uid="{077E629A-68F5-4D11-8686-6E4E4F3183E1}"/>
    <hyperlink ref="C65" r:id="rId1465" display="https://fbref.com/en/country/SWE/Sweden-Football" xr:uid="{C46D1EA3-DB3F-41D1-BBC7-72B050536051}"/>
    <hyperlink ref="E65" r:id="rId1466" display="https://fbref.com/en/squads/361ca564/Tottenham-Hotspur-Stats" xr:uid="{4F2381D3-D25B-42EF-A082-E2732C8C3AE2}"/>
    <hyperlink ref="AD65" r:id="rId1467" display="https://fbref.com/en/players/df3cda47/matchlogs/2023-2024/summary/Dejan-Kulusevski-Match-Logs" xr:uid="{1610C3AD-57AC-4C8C-AE14-B816EA1BDBD5}"/>
    <hyperlink ref="B644" r:id="rId1468" display="https://fbref.com/en/players/90295964/Levi-Laing" xr:uid="{1E85189C-8E45-4BCF-81B4-1F3EC8D79D11}"/>
    <hyperlink ref="C644" r:id="rId1469" display="https://fbref.com/en/country/ENG/England-Football" xr:uid="{355C9AA4-1E6A-4858-AD73-FA0369F72AD0}"/>
    <hyperlink ref="E644" r:id="rId1470" display="https://fbref.com/en/squads/7c21e445/West-Ham-United-Stats" xr:uid="{21E755C8-FDC5-4925-A3D3-C3B1299813E5}"/>
    <hyperlink ref="AD644" r:id="rId1471" display="https://fbref.com/en/players/90295964/matchlogs/2023-2024/summary/Levi-Laing-Match-Logs" xr:uid="{E24AA77B-F3CC-4624-8A67-04EA7A022CC1}"/>
    <hyperlink ref="B327" r:id="rId1472" display="https://fbref.com/en/players/99813635/Adam-Lallana" xr:uid="{DC357B06-ADD4-4DBC-A4F3-52F55DB1BA73}"/>
    <hyperlink ref="C327" r:id="rId1473" display="https://fbref.com/en/country/ENG/England-Football" xr:uid="{969FA493-F695-4385-B988-D47AC84B09C1}"/>
    <hyperlink ref="E327" r:id="rId1474" display="https://fbref.com/en/squads/d07537b9/Brighton-and-Hove-Albion-Stats" xr:uid="{973693C7-DEAA-4AFB-86DE-1DD04A19E651}"/>
    <hyperlink ref="AD327" r:id="rId1475" display="https://fbref.com/en/players/99813635/matchlogs/2023-2024/summary/Adam-Lallana-Match-Logs" xr:uid="{FE75D790-F3C6-43E9-838B-09BD3C943386}"/>
    <hyperlink ref="B339" r:id="rId1476" display="https://fbref.com/en/players/f4e433d4/Tariq-Lamptey" xr:uid="{0F27CA4D-1E83-4073-803E-0B8FA59C8509}"/>
    <hyperlink ref="C339" r:id="rId1477" display="https://fbref.com/en/country/GHA/Ghana-Football" xr:uid="{EAF555D0-68A8-40A0-A971-CFE2396E4AAA}"/>
    <hyperlink ref="E339" r:id="rId1478" display="https://fbref.com/en/squads/d07537b9/Brighton-and-Hove-Albion-Stats" xr:uid="{CD802582-8AA8-4CFE-8402-3192FDC10A61}"/>
    <hyperlink ref="AD339" r:id="rId1479" display="https://fbref.com/en/players/f4e433d4/matchlogs/2023-2024/summary/Tariq-Lamptey-Match-Logs" xr:uid="{AFC20FAF-B4FD-4659-9A20-24C5A068F638}"/>
    <hyperlink ref="B525" r:id="rId1480" display="https://fbref.com/en/players/119b9a8e/Aymeric-Laporte" xr:uid="{74BEB754-C6E4-4992-958B-96C4DA0BD991}"/>
    <hyperlink ref="C525" r:id="rId1481" display="https://fbref.com/en/country/ESP/Spain-Football" xr:uid="{5CA49CF6-F3E7-4602-A67F-2EC769565214}"/>
    <hyperlink ref="E525" r:id="rId1482" display="https://fbref.com/en/squads/b8fd03ef/Manchester-City-Stats" xr:uid="{4BD858BD-5082-4A07-AB41-2458E5C7BAE9}"/>
    <hyperlink ref="AD525" r:id="rId1483" display="https://fbref.com/en/players/119b9a8e/matchlogs/2023-2024/summary/Aymeric-Laporte-Match-Logs" xr:uid="{FBA5F5EB-1EBE-4C5D-9721-D8E282234BCB}"/>
    <hyperlink ref="B380" r:id="rId1484" display="https://fbref.com/en/players/0ed063d6/Yasser-Larouci" xr:uid="{35D6675B-C155-4F4E-BBCB-C8999706B254}"/>
    <hyperlink ref="C380" r:id="rId1485" display="https://fbref.com/en/country/ALG/Algeria-Football" xr:uid="{189E547D-4DD7-477A-A004-9D2C6635E6BC}"/>
    <hyperlink ref="E380" r:id="rId1486" display="https://fbref.com/en/squads/1df6b87e/Sheffield-United-Stats" xr:uid="{71397330-8ADB-4CE1-B2B1-6B7872011544}"/>
    <hyperlink ref="AD380" r:id="rId1487" display="https://fbref.com/en/players/0ed063d6/matchlogs/2023-2024/summary/Yasser-Larouci-Match-Logs" xr:uid="{7614A760-D2DE-4072-A5D5-AD15E2F52BD3}"/>
    <hyperlink ref="B247" r:id="rId1488" display="https://fbref.com/en/players/450ab6fc/Jamaal-Lascelles" xr:uid="{772BB051-A3A2-4079-A540-7944EDEB8BD1}"/>
    <hyperlink ref="C247" r:id="rId1489" display="https://fbref.com/en/country/ENG/England-Football" xr:uid="{59EC9C7D-F454-4741-9C11-41A1355DEF50}"/>
    <hyperlink ref="E247" r:id="rId1490" display="https://fbref.com/en/squads/b2b47a98/Newcastle-United-Stats" xr:uid="{1C3A1877-D6FE-4551-86B1-EA9A7DD19E49}"/>
    <hyperlink ref="AD247" r:id="rId1491" display="https://fbref.com/en/players/450ab6fc/matchlogs/2023-2024/summary/Jamaal-Lascelles-Match-Logs" xr:uid="{E5FD3DE3-C045-4E8C-A981-D33E0F857EB6}"/>
    <hyperlink ref="B503" r:id="rId1492" display="https://fbref.com/en/players/ecad9aa5/Romeo-Lavia" xr:uid="{C9B21346-CAA4-4106-B8E9-EB6E2557A45E}"/>
    <hyperlink ref="C503" r:id="rId1493" display="https://fbref.com/en/country/BEL/Belgium-Football" xr:uid="{F0340EA5-7D78-4683-AE76-6E6851CB0307}"/>
    <hyperlink ref="E503" r:id="rId1494" display="https://fbref.com/en/squads/cff3d9bb/Chelsea-Stats" xr:uid="{DCCDB2C5-C66B-4F7D-B551-FC5481C6F9F2}"/>
    <hyperlink ref="AD503" r:id="rId1495" display="https://fbref.com/en/players/ecad9aa5/matchlogs/2023-2024/summary/Romeo-Lavia-Match-Logs" xr:uid="{8467ED83-664D-41C6-A45B-ACF4CBA233BC}"/>
    <hyperlink ref="B54" r:id="rId1496" display="https://fbref.com/en/players/2b471f99/Mario-Lemina" xr:uid="{8B353377-0048-474E-8003-D88B8D24F447}"/>
    <hyperlink ref="C54" r:id="rId1497" display="https://fbref.com/en/country/GAB/Gabon-Football" xr:uid="{D009DFCD-ACA8-41A5-8CF5-FF7373503189}"/>
    <hyperlink ref="E54" r:id="rId1498" display="https://fbref.com/en/squads/8cec06e1/Wolverhampton-Wanderers-Stats" xr:uid="{F8E9E6A6-F594-4D20-B832-8D286E0E47E0}"/>
    <hyperlink ref="AD54" r:id="rId1499" display="https://fbref.com/en/players/2b471f99/matchlogs/2023-2024/summary/Mario-Lemina-Match-Logs" xr:uid="{41A9ADAA-A9CF-476A-9A91-D085171121F5}"/>
    <hyperlink ref="B645" r:id="rId1500" display="https://fbref.com/en/players/28401b55/Noha-Lemina" xr:uid="{CF6ECB14-4A0D-493F-8FC8-D21FA83C9127}"/>
    <hyperlink ref="C645" r:id="rId1501" display="https://fbref.com/en/country/FRA/France-Football" xr:uid="{02451AF8-0C85-49DB-BCA7-F44BA959E11C}"/>
    <hyperlink ref="E645" r:id="rId1502" display="https://fbref.com/en/squads/8cec06e1/Wolverhampton-Wanderers-Stats" xr:uid="{E8B2C8C0-0611-40E2-9388-F5D53B21D4F0}"/>
    <hyperlink ref="AD645" r:id="rId1503" display="https://fbref.com/en/players/28401b55/matchlogs/2023-2024/summary/Noha-Lemina-Match-Logs" xr:uid="{6F962CBC-8998-4651-9F9F-3A0D97EFFC6F}"/>
    <hyperlink ref="B281" r:id="rId1504" display="https://fbref.com/en/players/4f28a6ff/Clement-Lenglet" xr:uid="{BFBE23FD-3E5F-4155-A0F9-8362A00548F7}"/>
    <hyperlink ref="C281" r:id="rId1505" display="https://fbref.com/en/country/FRA/France-Football" xr:uid="{A54A26F4-9FF4-4D2A-B23B-BFD21474BFD1}"/>
    <hyperlink ref="E281" r:id="rId1506" display="https://fbref.com/en/squads/8602292d/Aston-Villa-Stats" xr:uid="{6CA24DA2-ABE9-4E61-B1F0-53F202C91EF5}"/>
    <hyperlink ref="AD281" r:id="rId1507" display="https://fbref.com/en/players/4f28a6ff/matchlogs/2023-2024/summary/Clement-Lenglet-Match-Logs" xr:uid="{42728DC0-859C-470F-894C-E554564EA969}"/>
    <hyperlink ref="B5" r:id="rId1508" display="https://fbref.com/en/players/2628fd2b/Bernd-Leno" xr:uid="{315A3465-EECF-441B-83BA-288E4FF7742C}"/>
    <hyperlink ref="C5" r:id="rId1509" display="https://fbref.com/en/country/GER/Germany-Football" xr:uid="{EABA40DD-22D2-4AC1-9A6D-CCB9597D1624}"/>
    <hyperlink ref="E5" r:id="rId1510" display="https://fbref.com/en/squads/fd962109/Fulham-Stats" xr:uid="{2BB2F34C-49CB-4C3D-A459-E0E1D558B082}"/>
    <hyperlink ref="AD5" r:id="rId1511" display="https://fbref.com/en/players/2628fd2b/matchlogs/2023-2024/summary/Bernd-Leno-Match-Logs" xr:uid="{A657FD24-177E-4BAE-B7F5-631CB2861AE6}"/>
    <hyperlink ref="B74" r:id="rId1512" display="https://fbref.com/en/players/9b5ce51a/Jefferson-Lerma" xr:uid="{448B2558-13EE-496B-8924-6D0885C798D0}"/>
    <hyperlink ref="C74" r:id="rId1513" display="https://fbref.com/en/country/COL/Colombia-Football" xr:uid="{C647E461-4524-4245-A04E-9E52E65584F9}"/>
    <hyperlink ref="E74" r:id="rId1514" display="https://fbref.com/en/squads/47c64c55/Crystal-Palace-Stats" xr:uid="{4D54298F-A91F-4338-9752-64ED773DC376}"/>
    <hyperlink ref="AD74" r:id="rId1515" display="https://fbref.com/en/players/9b5ce51a/matchlogs/2023-2024/summary/Jefferson-Lerma-Match-Logs" xr:uid="{24504AEF-7A7D-425D-BEE8-CA29A50516CC}"/>
    <hyperlink ref="B369" r:id="rId1516" display="https://fbref.com/en/players/b57e066e/Rico-Lewis" xr:uid="{3ECFB297-3DEC-43C5-B526-B2DD0ABFC7A4}"/>
    <hyperlink ref="C369" r:id="rId1517" display="https://fbref.com/en/country/ENG/England-Football" xr:uid="{3513D389-386E-4FCC-865B-1575A29F30CD}"/>
    <hyperlink ref="E369" r:id="rId1518" display="https://fbref.com/en/squads/b8fd03ef/Manchester-City-Stats" xr:uid="{4544F90E-1473-4FEC-9F9C-EE5FDC158E28}"/>
    <hyperlink ref="AD369" r:id="rId1519" display="https://fbref.com/en/players/b57e066e/matchlogs/2023-2024/summary/Rico-Lewis-Match-Logs" xr:uid="{BCC801C5-08B3-45EF-B4C4-6D40E4D5566C}"/>
    <hyperlink ref="B260" r:id="rId1520" display="https://fbref.com/en/players/41f08ac8/Keane-Lewis-Potter" xr:uid="{566AB1D7-309D-415F-BA64-F189A3F9C67C}"/>
    <hyperlink ref="C260" r:id="rId1521" display="https://fbref.com/en/country/ENG/England-Football" xr:uid="{C500EF5E-1ECA-4FEA-8DEA-51C2B23D2A23}"/>
    <hyperlink ref="E260" r:id="rId1522" display="https://fbref.com/en/squads/cd051869/Brentford-Stats" xr:uid="{67660E88-EEBC-4E8F-8CCB-38FEA8744D9B}"/>
    <hyperlink ref="AD260" r:id="rId1523" display="https://fbref.com/en/players/41f08ac8/matchlogs/2023-2024/summary/Keane-Lewis-Potter-Match-Logs" xr:uid="{2B4F237D-32A0-409A-AC9D-580665517407}"/>
    <hyperlink ref="B646" r:id="rId1524" display="https://fbref.com/en/players/5dff6c28/Myles-Lewis-Skelly" xr:uid="{EB445AEC-B2F4-4163-AD18-7A9B2436F8EA}"/>
    <hyperlink ref="C646" r:id="rId1525" display="https://fbref.com/en/country/ENG/England-Football" xr:uid="{56C9F3C4-EEBB-42E9-BFD5-DEF7FA4D58FC}"/>
    <hyperlink ref="E646" r:id="rId1526" display="https://fbref.com/en/squads/18bb7c10/Arsenal-Stats" xr:uid="{CC9F4078-315F-4DEA-9CC1-DF6BC4FE450B}"/>
    <hyperlink ref="AD646" r:id="rId1527" display="https://fbref.com/en/players/5dff6c28/matchlogs/2023-2024/summary/Myles-Lewis-Skelly-Match-Logs" xr:uid="{7A45F1B7-9222-4C69-B4E0-84A238198155}"/>
    <hyperlink ref="B203" r:id="rId1528" display="https://fbref.com/en/players/f5deef4c/Victor-Lindelof" xr:uid="{59B9C55E-3E61-458F-820B-CC763DE32681}"/>
    <hyperlink ref="C203" r:id="rId1529" display="https://fbref.com/en/country/SWE/Sweden-Football" xr:uid="{58BA5C40-BFC2-41B3-9BCB-6E06301D89E9}"/>
    <hyperlink ref="E203" r:id="rId1530" display="https://fbref.com/en/squads/19538871/Manchester-United-Stats" xr:uid="{5515EAF4-93F8-40FD-ABDD-DAE4FA0B8242}"/>
    <hyperlink ref="AD203" r:id="rId1531" display="https://fbref.com/en/players/f5deef4c/matchlogs/2023-2024/summary/Victor-Lindelof-Match-Logs" xr:uid="{2A8B1231-16BE-43AB-91B9-585258651311}"/>
    <hyperlink ref="B268" r:id="rId1532" display="https://fbref.com/en/players/afed6722/Valentino-Livramento" xr:uid="{6340DE70-7878-482C-99C9-A1EA70158A9F}"/>
    <hyperlink ref="C268" r:id="rId1533" display="https://fbref.com/en/country/ENG/England-Football" xr:uid="{C0EEA146-5E76-423C-82A8-A42FF762727E}"/>
    <hyperlink ref="E268" r:id="rId1534" display="https://fbref.com/en/squads/b2b47a98/Newcastle-United-Stats" xr:uid="{4D3CF657-6975-450F-8CCB-D5472F8A9ED4}"/>
    <hyperlink ref="AD268" r:id="rId1535" display="https://fbref.com/en/players/afed6722/matchlogs/2023-2024/summary/Valentino-Livramento-Match-Logs" xr:uid="{2BB9087C-5AB9-446B-B023-187EE97C8F4B}"/>
    <hyperlink ref="B381" r:id="rId1536" display="https://fbref.com/en/players/d7553721/Giovani-Lo-Celso" xr:uid="{F62BCA80-1624-46E8-B82C-7DA99C05BD14}"/>
    <hyperlink ref="C381" r:id="rId1537" display="https://fbref.com/en/country/ARG/Argentina-Football" xr:uid="{58519282-C852-47CE-B08D-5D3753C9A1A8}"/>
    <hyperlink ref="E381" r:id="rId1538" display="https://fbref.com/en/squads/361ca564/Tottenham-Hotspur-Stats" xr:uid="{14AA2411-4CB8-41D5-8279-026B8AEF34DA}"/>
    <hyperlink ref="AD381" r:id="rId1539" display="https://fbref.com/en/players/d7553721/matchlogs/2023-2024/summary/Giovani-Lo-Celso-Match-Logs" xr:uid="{EE295EF9-A1AC-4DE8-9263-E8F890ED9EBF}"/>
    <hyperlink ref="B222" r:id="rId1540" display="https://fbref.com/en/players/37118440/Tom-Lockyer" xr:uid="{26105806-F111-4CB5-A3A6-1BA1B38241B3}"/>
    <hyperlink ref="C222" r:id="rId1541" display="https://fbref.com/en/country/WAL/Wales-Football" xr:uid="{A769BD2E-5404-447D-A3AC-91A3AFFF26E3}"/>
    <hyperlink ref="E222" r:id="rId1542" display="https://fbref.com/en/squads/e297cd13/Luton-Town-Stats" xr:uid="{2408DF33-2F30-43A6-A256-E76FAA15A35D}"/>
    <hyperlink ref="AD222" r:id="rId1543" display="https://fbref.com/en/players/37118440/matchlogs/2023-2024/summary/Tom-Lockyer-Match-Logs" xr:uid="{263FECC5-8139-41E7-B90E-0021E99E1A39}"/>
    <hyperlink ref="B647" r:id="rId1544" display="https://fbref.com/en/players/165cf989/Andy-Lonergan" xr:uid="{35CC896E-0099-4E06-90A3-240653DD6F3D}"/>
    <hyperlink ref="C647" r:id="rId1545" display="https://fbref.com/en/country/IRL/Republic-of-Ireland-Football" xr:uid="{7A441DEA-91A0-4212-B2B3-3386EDF68A23}"/>
    <hyperlink ref="E647" r:id="rId1546" display="https://fbref.com/en/squads/d3fd31cc/Everton-Stats" xr:uid="{01A8773F-82A7-4AC4-8A1E-D40EFA1F9973}"/>
    <hyperlink ref="AD647" r:id="rId1547" display="https://fbref.com/en/players/165cf989/matchlogs/2023-2024/summary/Andy-Lonergan-Match-Logs" xr:uid="{00346813-4F60-49B3-924B-DF5299CB138B}"/>
    <hyperlink ref="B93" r:id="rId1548" display="https://fbref.com/en/players/a2b105e0/Sean-Longstaff" xr:uid="{E99E9B20-5722-40F1-90A2-49F5FF124231}"/>
    <hyperlink ref="C93" r:id="rId1549" display="https://fbref.com/en/country/ENG/England-Football" xr:uid="{BE3252EB-3D5B-49BC-880A-FDEEB23ECC16}"/>
    <hyperlink ref="E93" r:id="rId1550" display="https://fbref.com/en/squads/b2b47a98/Newcastle-United-Stats" xr:uid="{01A126EE-EDA0-4E28-A78D-C9E89342DE9E}"/>
    <hyperlink ref="AD93" r:id="rId1551" display="https://fbref.com/en/players/a2b105e0/matchlogs/2023-2024/summary/Sean-Longstaff-Match-Logs" xr:uid="{B237CBC0-CB77-45A8-B69D-C5F92367C4C4}"/>
    <hyperlink ref="B392" r:id="rId1552" display="https://fbref.com/en/players/7af88b33/Max-Lowe" xr:uid="{16F18A41-B0DD-4242-939B-6895394966CD}"/>
    <hyperlink ref="C392" r:id="rId1553" display="https://fbref.com/en/country/ENG/England-Football" xr:uid="{2EE33C2B-7FE4-40F5-8C57-47FD3E9FFC89}"/>
    <hyperlink ref="E392" r:id="rId1554" display="https://fbref.com/en/squads/1df6b87e/Sheffield-United-Stats" xr:uid="{E99711D5-5281-4298-BDB5-6DA04D98F46F}"/>
    <hyperlink ref="AD392" r:id="rId1555" display="https://fbref.com/en/players/7af88b33/matchlogs/2023-2024/summary/Max-Lowe-Match-Logs" xr:uid="{06D8B2B9-9BB6-4594-801C-EC6A95DE52C9}"/>
    <hyperlink ref="B29" r:id="rId1556" display="https://fbref.com/en/players/6f7d826d/Douglas-Luiz" xr:uid="{0149C43A-7861-43D6-81A8-264B520243A9}"/>
    <hyperlink ref="C29" r:id="rId1557" display="https://fbref.com/en/country/BRA/Brazil-Football" xr:uid="{69592160-04EF-4702-AE78-2E554D544250}"/>
    <hyperlink ref="E29" r:id="rId1558" display="https://fbref.com/en/squads/8602292d/Aston-Villa-Stats" xr:uid="{984B19DD-1BE5-4BC6-9665-A9B84705EB82}"/>
    <hyperlink ref="AD29" r:id="rId1559" display="https://fbref.com/en/players/6f7d826d/matchlogs/2023-2024/summary/Douglas-Luiz-Match-Logs" xr:uid="{5777278A-A9D1-4CF9-87B2-43F31AADD165}"/>
    <hyperlink ref="B648" r:id="rId1560" display="https://fbref.com/en/players/61aed9fe/Jayden-Luker" xr:uid="{82464381-BBBA-4BC1-8717-16289B91818B}"/>
    <hyperlink ref="C648" r:id="rId1561" display="https://fbref.com/en/country/ENG/England-Football" xr:uid="{1354E86F-58F2-4558-A7C2-0878492F075A}"/>
    <hyperlink ref="E648" r:id="rId1562" display="https://fbref.com/en/squads/e297cd13/Luton-Town-Stats" xr:uid="{16E07A73-8E34-46E9-800C-8B4FCEE50690}"/>
    <hyperlink ref="AD648" r:id="rId1563" display="https://fbref.com/en/players/61aed9fe/matchlogs/2023-2024/summary/Jayden-Luker-Match-Logs" xr:uid="{9FAE087D-8206-4B6C-87E2-D9B9D672EF6F}"/>
    <hyperlink ref="B331" r:id="rId1564" display="https://fbref.com/en/players/c6e8cf1f/Sasa-Lukic" xr:uid="{0DC36313-CB7F-480F-AF83-AD87711B2E4D}"/>
    <hyperlink ref="C331" r:id="rId1565" display="https://fbref.com/en/country/SRB/Serbia-Football" xr:uid="{F46C9FA7-0B45-47C3-935E-8AFFD0A05C94}"/>
    <hyperlink ref="E331" r:id="rId1566" display="https://fbref.com/en/squads/fd962109/Fulham-Stats" xr:uid="{CB9CC705-0B88-4125-895D-5431DE93FD43}"/>
    <hyperlink ref="AD331" r:id="rId1567" display="https://fbref.com/en/players/c6e8cf1f/matchlogs/2023-2024/summary/Sasa-Lukic-Match-Logs" xr:uid="{F23F20CA-8D01-4379-837B-C02C15B155BA}"/>
    <hyperlink ref="B434" r:id="rId1568" display="https://fbref.com/en/players/cab9634e/Ian-Maatsen" xr:uid="{4ED5D220-F533-4BE9-8797-B22160BF5194}"/>
    <hyperlink ref="C434" r:id="rId1569" display="https://fbref.com/en/country/NED/Netherlands-Football" xr:uid="{A71F2FF0-E51F-4F15-B60F-EACADF35AF72}"/>
    <hyperlink ref="E434" r:id="rId1570" display="https://fbref.com/en/squads/cff3d9bb/Chelsea-Stats" xr:uid="{57BE2CEA-DC72-487F-A28D-28091FCD11C6}"/>
    <hyperlink ref="AD434" r:id="rId1571" display="https://fbref.com/en/players/cab9634e/matchlogs/2023-2024/summary/Ian-Maatsen-Match-Logs" xr:uid="{6C43E348-F0E4-44E8-9567-66AA1B2A24A7}"/>
    <hyperlink ref="B117" r:id="rId1572" display="https://fbref.com/en/players/83d074ff/Alexis-Mac-Allister" xr:uid="{5061D833-66C5-47D6-B712-8009F664C4B9}"/>
    <hyperlink ref="C117" r:id="rId1573" display="https://fbref.com/en/country/ARG/Argentina-Football" xr:uid="{21F4D798-624D-488D-83A3-E95C39810D32}"/>
    <hyperlink ref="E117" r:id="rId1574" display="https://fbref.com/en/squads/822bd0ba/Liverpool-Stats" xr:uid="{0F990398-6624-48E1-8907-2C6453BC406C}"/>
    <hyperlink ref="AD117" r:id="rId1575" display="https://fbref.com/en/players/83d074ff/matchlogs/2023-2024/summary/Alexis-Mac-Allister-Match-Logs" xr:uid="{ACE54D51-BA75-4107-B319-F13450BCD0A3}"/>
    <hyperlink ref="B184" r:id="rId1576" display="https://fbref.com/en/players/ee38d9c5/James-Maddison" xr:uid="{D387C3FE-3A3A-43B5-BA57-7D4B31A81CB0}"/>
    <hyperlink ref="C184" r:id="rId1577" display="https://fbref.com/en/country/ENG/England-Football" xr:uid="{63C0BA13-5EBC-4055-9607-F07D8B753D0F}"/>
    <hyperlink ref="E184" r:id="rId1578" display="https://fbref.com/en/squads/361ca564/Tottenham-Hotspur-Stats" xr:uid="{7A561399-8712-4679-863C-3F7B4C1D58B7}"/>
    <hyperlink ref="AD184" r:id="rId1579" display="https://fbref.com/en/players/ee38d9c5/matchlogs/2023-2024/summary/James-Maddison-Match-Logs" xr:uid="{0FD69896-4591-4167-9EB3-0EF65B2A0E06}"/>
    <hyperlink ref="B400" r:id="rId1580" display="https://fbref.com/en/players/bf34eebd/Noni-Madueke" xr:uid="{2C6C1A99-F2A5-4D26-BF78-75EC79032263}"/>
    <hyperlink ref="C400" r:id="rId1581" display="https://fbref.com/en/country/ENG/England-Football" xr:uid="{863457DF-C666-4A42-9822-AD2CC4969198}"/>
    <hyperlink ref="E400" r:id="rId1582" display="https://fbref.com/en/squads/cff3d9bb/Chelsea-Stats" xr:uid="{8EF892FE-4F4C-461A-BB2A-77BE02BB7495}"/>
    <hyperlink ref="AD400" r:id="rId1583" display="https://fbref.com/en/players/bf34eebd/matchlogs/2023-2024/summary/Noni-Madueke-Match-Logs" xr:uid="{D028E2FB-4EE4-4C75-B0E3-8E4C85A79299}"/>
    <hyperlink ref="B229" r:id="rId1584" display="https://fbref.com/en/players/d8931174/Harry-Maguire" xr:uid="{FE4A5E3D-4C31-4A03-81BB-7FD1604DD34C}"/>
    <hyperlink ref="C229" r:id="rId1585" display="https://fbref.com/en/country/ENG/England-Football" xr:uid="{7D925735-0B45-41C5-A327-AF045BFF7CC2}"/>
    <hyperlink ref="E229" r:id="rId1586" display="https://fbref.com/en/squads/19538871/Manchester-United-Stats" xr:uid="{5770453B-5CE1-4529-A3E7-D5D30A9D194B}"/>
    <hyperlink ref="AD229" r:id="rId1587" display="https://fbref.com/en/players/d8931174/matchlogs/2023-2024/summary/Harry-Maguire-Match-Logs" xr:uid="{47A8CFDA-6742-4FE9-B161-F18041B35FD5}"/>
    <hyperlink ref="B238" r:id="rId1588" display="https://fbref.com/en/players/c6220452/Kobbie-Mainoo" xr:uid="{6BAAC815-293D-4C6D-B9E5-B26671E72360}"/>
    <hyperlink ref="C238" r:id="rId1589" display="https://fbref.com/en/country/ENG/England-Football" xr:uid="{EEE6937F-0EC3-43E6-A349-C153BEC84046}"/>
    <hyperlink ref="E238" r:id="rId1590" display="https://fbref.com/en/squads/19538871/Manchester-United-Stats" xr:uid="{58E5F006-8F23-4943-8A95-9144B11DDA64}"/>
    <hyperlink ref="AD238" r:id="rId1591" display="https://fbref.com/en/players/c6220452/matchlogs/2023-2024/summary/Kobbie-Mainoo-Match-Logs" xr:uid="{85B8E7A9-7727-4339-8C83-CD20CBC52868}"/>
    <hyperlink ref="B151" r:id="rId1592" display="https://fbref.com/en/players/a572e291/Orel-Mangala" xr:uid="{0598F129-5FA2-4650-98FB-B8354AC731D9}"/>
    <hyperlink ref="C151" r:id="rId1593" display="https://fbref.com/en/country/BEL/Belgium-Football" xr:uid="{CCBCDAE5-616E-42BB-8818-CA537DD91924}"/>
    <hyperlink ref="E151" r:id="rId1594" display="https://fbref.com/en/squads/e4a775cb/Nottingham-Forest-Stats" xr:uid="{AB5AFA70-4A12-4B6E-9D11-A4F5632C9DF0}"/>
    <hyperlink ref="AD151" r:id="rId1595" display="https://fbref.com/en/players/a572e291/matchlogs/2023-2024/summary/Orel-Mangala-Match-Logs" xr:uid="{A988F64A-A9BB-463D-9CD1-03691E073204}"/>
    <hyperlink ref="B649" r:id="rId1596" display="https://fbref.com/en/players/758dd7f0/Javier-Manquillo" xr:uid="{E51FAC67-520A-4348-BC39-BDD48A1BC24E}"/>
    <hyperlink ref="C649" r:id="rId1597" display="https://fbref.com/en/country/ESP/Spain-Football" xr:uid="{E3BB7B3A-1D71-4B27-88FB-083C10809A56}"/>
    <hyperlink ref="E649" r:id="rId1598" display="https://fbref.com/en/squads/b2b47a98/Newcastle-United-Stats" xr:uid="{F43D9A72-9419-4AEB-9C6C-F1A58424AA25}"/>
    <hyperlink ref="AD649" r:id="rId1599" display="https://fbref.com/en/players/758dd7f0/matchlogs/2023-2024/summary/Javier-Manquillo-Match-Logs" xr:uid="{CA0B4F97-D0F8-4086-B18B-95BEC70F1015}"/>
    <hyperlink ref="B477" r:id="rId1600" display="https://fbref.com/en/players/d7f99582/Benson-Manuel" xr:uid="{F9E3A712-4DD1-4332-A99C-D84A93F46484}"/>
    <hyperlink ref="C477" r:id="rId1601" display="https://fbref.com/en/country/BEL/Belgium-Football" xr:uid="{841A79F5-CE81-4212-BA87-5862A1F9F562}"/>
    <hyperlink ref="E477" r:id="rId1602" display="https://fbref.com/en/squads/943e8050/Burnley-Stats" xr:uid="{BEA68B29-C69B-4B4E-A53D-8210673AA431}"/>
    <hyperlink ref="AD477" r:id="rId1603" display="https://fbref.com/en/players/d7f99582/matchlogs/2023-2024/summary/Benson-Manuel-Match-Logs" xr:uid="{27957DAB-8609-4ADF-93C0-058B7DF62EBE}"/>
    <hyperlink ref="B345" r:id="rId1604" display="https://fbref.com/en/players/bb5fbd2b/Solly-March" xr:uid="{48D852E4-86DD-4118-8F3B-21470CDFD33D}"/>
    <hyperlink ref="C345" r:id="rId1605" display="https://fbref.com/en/country/ENG/England-Football" xr:uid="{573486ED-CD72-4267-BCFC-1EA9157CC7FC}"/>
    <hyperlink ref="E345" r:id="rId1606" display="https://fbref.com/en/squads/d07537b9/Brighton-and-Hove-Albion-Stats" xr:uid="{B3F68327-E522-4BF1-A5B3-4DA9CCEA63C7}"/>
    <hyperlink ref="AD345" r:id="rId1607" display="https://fbref.com/en/players/bb5fbd2b/matchlogs/2023-2024/summary/Solly-March-Match-Logs" xr:uid="{1A39F040-B094-4C32-8DF5-C9715C70040D}"/>
    <hyperlink ref="B650" r:id="rId1608" display="https://fbref.com/en/players/4d960fc3/Emiliano-Marcondes" xr:uid="{6E42A6A0-0BAC-4386-85F4-C1285311F55C}"/>
    <hyperlink ref="C650" r:id="rId1609" display="https://fbref.com/en/country/DEN/Denmark-Football" xr:uid="{AC20D58C-74BC-47C8-BB89-7D913AE25381}"/>
    <hyperlink ref="E650" r:id="rId1610" display="https://fbref.com/en/squads/4ba7cbea/Bournemouth-Stats" xr:uid="{A6F971F4-5D47-4392-A615-8CA80B2A37CB}"/>
    <hyperlink ref="AD650" r:id="rId1611" display="https://fbref.com/en/players/4d960fc3/matchlogs/2023-2024/summary/Emiliano-Marcondes-Match-Logs" xr:uid="{531B2955-E952-4CAD-B484-8EA0B900B3FF}"/>
    <hyperlink ref="B651" r:id="rId1612" display="https://fbref.com/en/players/7923301c/Louie-Marsh" xr:uid="{D0E814CC-9AE2-4739-AF18-AD46F633A3F5}"/>
    <hyperlink ref="C651" r:id="rId1613" display="https://fbref.com/en/country/ENG/England-Football" xr:uid="{06C793F3-372F-4336-BA6F-4CC1CD158C98}"/>
    <hyperlink ref="E651" r:id="rId1614" display="https://fbref.com/en/squads/1df6b87e/Sheffield-United-Stats" xr:uid="{53B55226-F789-4F0F-B086-47C32BA11261}"/>
    <hyperlink ref="AD651" r:id="rId1615" display="https://fbref.com/en/players/7923301c/matchlogs/2023-2024/summary/Louie-Marsh-Match-Logs" xr:uid="{B6C2E7EE-D747-4DD2-890A-1FB116FB2997}"/>
    <hyperlink ref="B652" r:id="rId1616" display="https://fbref.com/en/players/3a27f1bf/Callum-Marshall" xr:uid="{BFA6BB73-9E8A-48D0-9C31-A434ACDF2B26}"/>
    <hyperlink ref="C652" r:id="rId1617" display="https://fbref.com/en/country/NIR/Northern-Ireland-Football" xr:uid="{3AECCF79-1B31-479E-B70E-17CF9F806EB8}"/>
    <hyperlink ref="E652" r:id="rId1618" display="https://fbref.com/en/squads/7c21e445/West-Ham-United-Stats" xr:uid="{2E28F6DA-A565-4418-AD58-D4C0D100F8B1}"/>
    <hyperlink ref="AD652" r:id="rId1619" display="https://fbref.com/en/players/3a27f1bf/matchlogs/2023-2024/summary/Callum-Marshall-Match-Logs" xr:uid="{1B807A33-BE2A-4C02-8B15-73EA2E09CCDC}"/>
    <hyperlink ref="B653" r:id="rId1620" display="https://fbref.com/en/players/a79abd8b/Filip-Marshall" xr:uid="{65643542-D37E-41DD-A292-C271667A496C}"/>
    <hyperlink ref="C653" r:id="rId1621" display="https://fbref.com/en/country/ENG/England-Football" xr:uid="{1091DC7B-9054-4DF9-AA17-6705C4A7EB52}"/>
    <hyperlink ref="E653" r:id="rId1622" display="https://fbref.com/en/squads/8602292d/Aston-Villa-Stats" xr:uid="{E095442D-9C18-4912-938D-5A7D12457A7D}"/>
    <hyperlink ref="AD653" r:id="rId1623" display="https://fbref.com/en/players/a79abd8b/matchlogs/2023-2024/summary/Filip-Marshall-Match-Logs" xr:uid="{1E558E2B-9556-4FEE-8B07-F78C74B20378}"/>
    <hyperlink ref="B372" r:id="rId1624" display="https://fbref.com/en/players/8b788c01/Anthony-Martial" xr:uid="{11D8A1D6-D733-4C06-9A8F-3AD83C88F5DA}"/>
    <hyperlink ref="C372" r:id="rId1625" display="https://fbref.com/en/country/FRA/France-Football" xr:uid="{0F7521AD-AC19-499B-A97A-55F3E7E823ED}"/>
    <hyperlink ref="E372" r:id="rId1626" display="https://fbref.com/en/squads/19538871/Manchester-United-Stats" xr:uid="{AE362BDB-F0A4-4EE0-BB3D-CF38FB2F7658}"/>
    <hyperlink ref="AD372" r:id="rId1627" display="https://fbref.com/en/players/8b788c01/matchlogs/2023-2024/summary/Anthony-Martial-Match-Logs" xr:uid="{2D1361CA-34ED-478E-BBE2-2C219410A1D0}"/>
    <hyperlink ref="B128" r:id="rId1628" display="https://fbref.com/en/players/48a5a5d6/Gabriel-Martinelli" xr:uid="{5AB48765-053B-4D9E-9E45-D85112087189}"/>
    <hyperlink ref="C128" r:id="rId1629" display="https://fbref.com/en/country/BRA/Brazil-Football" xr:uid="{9326DABE-C32A-47B3-BD35-A2A88C7507A3}"/>
    <hyperlink ref="E128" r:id="rId1630" display="https://fbref.com/en/squads/18bb7c10/Arsenal-Stats" xr:uid="{7A78ED04-93BF-4735-BF26-0849B043B623}"/>
    <hyperlink ref="AD128" r:id="rId1631" display="https://fbref.com/en/players/48a5a5d6/matchlogs/2023-2024/summary/Gabriel-Martinelli-Match-Logs" xr:uid="{7059168D-C624-4E38-B3EA-B928B1B62B6A}"/>
    <hyperlink ref="B17" r:id="rId1632" display="https://fbref.com/en/players/7956236f/Emiliano-Martinez" xr:uid="{BF48A80C-970E-4460-BB71-3F22837A314A}"/>
    <hyperlink ref="C17" r:id="rId1633" display="https://fbref.com/en/country/ARG/Argentina-Football" xr:uid="{B972BB62-3DB3-4875-B237-09188F6F3CA0}"/>
    <hyperlink ref="E17" r:id="rId1634" display="https://fbref.com/en/squads/8602292d/Aston-Villa-Stats" xr:uid="{B6C45B96-CAF7-4F3C-96CF-50DD091FACDC}"/>
    <hyperlink ref="AD17" r:id="rId1635" display="https://fbref.com/en/players/7956236f/matchlogs/2023-2024/summary/Emiliano-Martinez-Match-Logs" xr:uid="{EC99352C-7310-4688-BCF2-5A3432224F1E}"/>
    <hyperlink ref="B344" r:id="rId1636" display="https://fbref.com/en/players/bac46a10/Lisandro-Martinez" xr:uid="{29D51CB5-8388-48AA-AEF6-AE5A0DF4D117}"/>
    <hyperlink ref="C344" r:id="rId1637" display="https://fbref.com/en/country/ARG/Argentina-Football" xr:uid="{BBA8983F-B34A-4A76-95A3-1A6398F4FE07}"/>
    <hyperlink ref="E344" r:id="rId1638" display="https://fbref.com/en/squads/19538871/Manchester-United-Stats" xr:uid="{12B14CBE-071A-4B30-B404-BECA8C78E47E}"/>
    <hyperlink ref="AD344" r:id="rId1639" display="https://fbref.com/en/players/bac46a10/matchlogs/2023-2024/summary/Lisandro-Martinez-Match-Logs" xr:uid="{0B238ECE-7C7D-4C6D-AE7C-46109FE9B66F}"/>
    <hyperlink ref="B654" r:id="rId1640" display="https://fbref.com/en/players/00464670/Dominic-Martins" xr:uid="{41BBD151-845A-4A93-8D33-7CC1D54F35C9}"/>
    <hyperlink ref="C654" r:id="rId1641" display="https://fbref.com/en/country/POR/Portugal-Football" xr:uid="{F7B290BE-1AFE-489C-B143-D0FF4F67910A}"/>
    <hyperlink ref="E654" r:id="rId1642" display="https://fbref.com/en/squads/e297cd13/Luton-Town-Stats" xr:uid="{CADB1AEC-8F2F-4A63-8CBF-41C9D3A623BB}"/>
    <hyperlink ref="AD654" r:id="rId1643" display="https://fbref.com/en/players/00464670/matchlogs/2023-2024/summary/Dominic-Martins-Match-Logs" xr:uid="{88D5C4B0-D9D8-425F-AFF7-2BA5CDE71336}"/>
    <hyperlink ref="B519" r:id="rId1644" display="https://fbref.com/en/players/eba1e557/Han-Noah-Massengo" xr:uid="{9054305C-562F-4003-A99E-CC0F3961664E}"/>
    <hyperlink ref="C519" r:id="rId1645" display="https://fbref.com/en/country/FRA/France-Football" xr:uid="{9C1A130F-4777-446E-9948-7329742B24F9}"/>
    <hyperlink ref="E519" r:id="rId1646" display="https://fbref.com/en/squads/943e8050/Burnley-Stats" xr:uid="{4C5B2D5C-C33A-4F1D-B45E-DBCAA9D3F496}"/>
    <hyperlink ref="AD519" r:id="rId1647" display="https://fbref.com/en/players/eba1e557/matchlogs/2023-2024/summary/Han-Noah-Massengo-Match-Logs" xr:uid="{92DD686E-B1ED-40EF-9052-B6845B26E4D0}"/>
    <hyperlink ref="B174" r:id="rId1648" display="https://fbref.com/en/players/feb5d972/Pape-Matar-Sarr" xr:uid="{FFE4BC1B-7C1C-4E6F-B285-23BDE6298965}"/>
    <hyperlink ref="C174" r:id="rId1649" display="https://fbref.com/en/country/SEN/Senegal-Football" xr:uid="{BE05FF20-1B92-414F-B34C-38B82525BB30}"/>
    <hyperlink ref="E174" r:id="rId1650" display="https://fbref.com/en/squads/361ca564/Tottenham-Hotspur-Stats" xr:uid="{59DE9060-4132-41B0-B980-2877A4E3AFF4}"/>
    <hyperlink ref="AD174" r:id="rId1651" display="https://fbref.com/en/players/feb5d972/matchlogs/2023-2024/summary/Pape-Matar-Sarr-Match-Logs" xr:uid="{518DCD6E-B433-409F-A578-54FEE065B45D}"/>
    <hyperlink ref="B158" r:id="rId1652" display="https://fbref.com/en/players/50e6dc35/Jean-Philippe-Mateta" xr:uid="{11B972D8-4164-4B9F-A1F6-BDE06FA10287}"/>
    <hyperlink ref="C158" r:id="rId1653" display="https://fbref.com/en/country/FRA/France-Football" xr:uid="{463F25B5-952D-4239-82FE-A88107C9FB97}"/>
    <hyperlink ref="E158" r:id="rId1654" display="https://fbref.com/en/squads/47c64c55/Crystal-Palace-Stats" xr:uid="{C1B63D66-5CF5-4DB7-8206-EA6888242E39}"/>
    <hyperlink ref="AD158" r:id="rId1655" display="https://fbref.com/en/players/50e6dc35/matchlogs/2023-2024/summary/Jean-Philippe-Mateta-Match-Logs" xr:uid="{7DA4EFC0-5C18-4FDF-8A5F-546504A6164B}"/>
    <hyperlink ref="B306" r:id="rId1656" display="https://fbref.com/en/players/b217ef29/Joel-Matip" xr:uid="{024A1BB6-8383-4524-9F25-04A1ABD0155B}"/>
    <hyperlink ref="C306" r:id="rId1657" display="https://fbref.com/en/country/CMR/Cameroon-Football" xr:uid="{3C0D5C5C-2B1A-4C7B-A144-7120BEEFEFB9}"/>
    <hyperlink ref="E306" r:id="rId1658" display="https://fbref.com/en/squads/822bd0ba/Liverpool-Stats" xr:uid="{50BA7692-0B9A-4335-B099-6A3854A73C12}"/>
    <hyperlink ref="AD306" r:id="rId1659" display="https://fbref.com/en/players/b217ef29/matchlogs/2023-2024/summary/Joel-Matip-Match-Logs" xr:uid="{895B5BF9-E6D1-4E94-874C-9C606EC3597F}"/>
    <hyperlink ref="B553" r:id="rId1660" display="https://fbref.com/en/players/ed383e43/Alex-Matos" xr:uid="{DBD2418F-CE46-40BE-86D9-0213795D8B52}"/>
    <hyperlink ref="C553" r:id="rId1661" display="https://fbref.com/en/country/ENG/England-Football" xr:uid="{4D52B8B0-6EAC-4894-B37F-125D00A05726}"/>
    <hyperlink ref="E553" r:id="rId1662" display="https://fbref.com/en/squads/cff3d9bb/Chelsea-Stats" xr:uid="{B87FDB61-8591-4A37-88AE-A3850F894CB9}"/>
    <hyperlink ref="AD553" r:id="rId1663" display="https://fbref.com/en/players/ed383e43/matchlogs/2023-2024/summary/Alex-Matos-Match-Logs" xr:uid="{711F1050-FD57-4E2C-8F32-B0856599E3A1}"/>
    <hyperlink ref="B542" r:id="rId1664" display="https://fbref.com/en/players/27f4f772/Remi-Matthews" xr:uid="{B47173E4-B423-4180-BD6C-D8DDAD19DC4C}"/>
    <hyperlink ref="C542" r:id="rId1665" display="https://fbref.com/en/country/ENG/England-Football" xr:uid="{E89016F2-4945-4A01-8561-0516D9FD548A}"/>
    <hyperlink ref="E542" r:id="rId1666" display="https://fbref.com/en/squads/47c64c55/Crystal-Palace-Stats" xr:uid="{502DA6A7-76EE-492B-9B79-8AEFA1E5973A}"/>
    <hyperlink ref="AD542" r:id="rId1667" display="https://fbref.com/en/players/27f4f772/matchlogs/2023-2024/summary/Remi-Matthews-Match-Logs" xr:uid="{C11AA2D1-2FFE-4DD1-89E7-FFB6D055F0A7}"/>
    <hyperlink ref="B217" r:id="rId1668" display="https://fbref.com/en/players/4bcf39f6/Neal-Maupay" xr:uid="{2D19A557-1F95-46C4-AAAC-60D4A20CC03F}"/>
    <hyperlink ref="C217" r:id="rId1669" display="https://fbref.com/en/country/FRA/France-Football" xr:uid="{7E2B0CCA-E972-47FF-BAE6-44801C934088}"/>
    <hyperlink ref="E217" r:id="rId1670" display="https://fbref.com/en/squads/cd051869/Brentford-Stats" xr:uid="{E0DA42E2-28AD-42E8-80AA-CBB377744D68}"/>
    <hyperlink ref="AD217" r:id="rId1671" display="https://fbref.com/en/players/4bcf39f6/matchlogs/2023-2024/summary/Neal-Maupay-Match-Logs" xr:uid="{0532C9FB-3A64-4037-BC81-D3316B2081B2}"/>
    <hyperlink ref="B464" r:id="rId1672" display="https://fbref.com/en/players/4bcf39f6/Neal-Maupay" xr:uid="{C984656A-6057-45F4-A60E-739808A96799}"/>
    <hyperlink ref="C464" r:id="rId1673" display="https://fbref.com/en/country/FRA/France-Football" xr:uid="{2B1BEF07-AEF9-497B-B063-763EE4004600}"/>
    <hyperlink ref="E464" r:id="rId1674" display="https://fbref.com/en/squads/d3fd31cc/Everton-Stats" xr:uid="{2DF1A2B9-597B-488C-9B5C-B9479D8607EC}"/>
    <hyperlink ref="AD464" r:id="rId1675" display="https://fbref.com/en/players/4bcf39f6/matchlogs/2023-2024/summary/Neal-Maupay-Match-Logs" xr:uid="{761E535D-17F8-4A6B-82D5-90F2B2AEA993}"/>
    <hyperlink ref="B266" r:id="rId1676" display="https://fbref.com/en/players/00963611/Konstantinos-Mavropanos" xr:uid="{857DF90E-F270-4D62-82D2-0472AB7CE08E}"/>
    <hyperlink ref="C266" r:id="rId1677" display="https://fbref.com/en/country/GRE/Greece-Football" xr:uid="{053EB174-0A6A-484F-A18E-9C14CF7B7B52}"/>
    <hyperlink ref="E266" r:id="rId1678" display="https://fbref.com/en/squads/7c21e445/West-Ham-United-Stats" xr:uid="{10E68219-7563-4820-B980-A1D22F033B89}"/>
    <hyperlink ref="AD266" r:id="rId1679" display="https://fbref.com/en/players/00963611/matchlogs/2023-2024/summary/Konstantinos-Mavropanos-Match-Logs" xr:uid="{16B8A446-F67D-4FF2-855A-468B108C76EC}"/>
    <hyperlink ref="B655" r:id="rId1680" display="https://fbref.com/en/players/493924a7/Kevin-Mbabu" xr:uid="{467EBD0D-FE5B-479D-A302-CF5F123B047A}"/>
    <hyperlink ref="C655" r:id="rId1681" display="https://fbref.com/en/country/SUI/Switzerland-Football" xr:uid="{37B87166-9ED7-4ED5-BE00-06FF06D0B2AE}"/>
    <hyperlink ref="E655" r:id="rId1682" display="https://fbref.com/en/squads/fd962109/Fulham-Stats" xr:uid="{FBB4F4A7-371E-40F1-A779-0177C3F75B25}"/>
    <hyperlink ref="AD655" r:id="rId1683" display="https://fbref.com/en/players/493924a7/matchlogs/2023-2024/summary/Kevin-Mbabu-Match-Logs" xr:uid="{75B68D4F-903C-4F63-A9D2-E51B3EE69772}"/>
    <hyperlink ref="B199" r:id="rId1684" display="https://fbref.com/en/players/6afaebf2/Bryan-Mbeumo" xr:uid="{000B7AF3-ADBE-4B11-99A6-17D4666047D6}"/>
    <hyperlink ref="C199" r:id="rId1685" display="https://fbref.com/en/country/CMR/Cameroon-Football" xr:uid="{04C314EF-10AB-44A4-A753-1DE0EDF950DE}"/>
    <hyperlink ref="E199" r:id="rId1686" display="https://fbref.com/en/squads/cd051869/Brentford-Stats" xr:uid="{CEDD6DB5-94F1-4111-B79B-C72001CC4BF4}"/>
    <hyperlink ref="AD199" r:id="rId1687" display="https://fbref.com/en/players/6afaebf2/matchlogs/2023-2024/summary/Bryan-Mbeumo-Match-Logs" xr:uid="{8589FBC8-4730-4605-A901-837480F58773}"/>
    <hyperlink ref="B150" r:id="rId1688" display="https://fbref.com/en/players/96593e89/James-Mcatee" xr:uid="{00D7215D-C155-419A-97B4-AC5A6AA4E1C6}"/>
    <hyperlink ref="C150" r:id="rId1689" display="https://fbref.com/en/country/ENG/England-Football" xr:uid="{B07BED1B-654B-4585-9F33-64E1781D9689}"/>
    <hyperlink ref="E150" r:id="rId1690" display="https://fbref.com/en/squads/1df6b87e/Sheffield-United-Stats" xr:uid="{D04120AA-1CBD-4DC2-A476-648AC7AF7898}"/>
    <hyperlink ref="AD150" r:id="rId1691" display="https://fbref.com/en/players/96593e89/matchlogs/2023-2024/summary/James-Mcatee-Match-Logs" xr:uid="{2D062674-04C7-494D-BD01-39F2D89035FF}"/>
    <hyperlink ref="B554" r:id="rId1692" display="https://fbref.com/en/players/96593e89/James-Mcatee" xr:uid="{1CD24F19-F2B0-4796-BF38-B663B7288035}"/>
    <hyperlink ref="C554" r:id="rId1693" display="https://fbref.com/en/country/ENG/England-Football" xr:uid="{3935613F-B258-4412-879D-A9EE077E988F}"/>
    <hyperlink ref="E554" r:id="rId1694" display="https://fbref.com/en/squads/b8fd03ef/Manchester-City-Stats" xr:uid="{3F13CB1E-A3AF-44F8-8481-07FF1AFA35D2}"/>
    <hyperlink ref="AD554" r:id="rId1695" display="https://fbref.com/en/players/96593e89/matchlogs/2023-2024/summary/James-Mcatee-Match-Logs" xr:uid="{53949D83-0107-4AA6-AF38-5AB0216FD03F}"/>
    <hyperlink ref="B656" r:id="rId1696" display="https://fbref.com/en/players/5c42b6b6/John-Mcatee" xr:uid="{88FAF0A8-B147-4EA7-9AD0-07CDE26A3FC2}"/>
    <hyperlink ref="C656" r:id="rId1697" display="https://fbref.com/en/country/ENG/England-Football" xr:uid="{A86866E5-1931-42D9-B5D7-0AD4FBFBAA76}"/>
    <hyperlink ref="E656" r:id="rId1698" display="https://fbref.com/en/squads/e297cd13/Luton-Town-Stats" xr:uid="{0DA33D67-0AF2-49A9-9D4A-E3462219E69F}"/>
    <hyperlink ref="AD656" r:id="rId1699" display="https://fbref.com/en/players/5c42b6b6/matchlogs/2023-2024/summary/John-Mcatee-Match-Logs" xr:uid="{4D5A116B-DED3-4D4E-A9C8-C14CA68808FA}"/>
    <hyperlink ref="B285" r:id="rId1700" display="https://fbref.com/en/players/78b8ac63/Oliver-McBurnie" xr:uid="{C7E0E753-048C-4292-8891-6450C4848761}"/>
    <hyperlink ref="C285" r:id="rId1701" display="https://fbref.com/en/country/SCO/Scotland-Football" xr:uid="{1301F356-CBFC-461F-8F96-40E93F978590}"/>
    <hyperlink ref="E285" r:id="rId1702" display="https://fbref.com/en/squads/1df6b87e/Sheffield-United-Stats" xr:uid="{E1A2E394-82FC-4757-B525-5BB07F486109}"/>
    <hyperlink ref="AD285" r:id="rId1703" display="https://fbref.com/en/players/78b8ac63/matchlogs/2023-2024/summary/Oliver-McBurnie-Match-Logs" xr:uid="{F7E4FD5B-0CC9-44FE-98A3-523D14134D7D}"/>
    <hyperlink ref="B543" r:id="rId1704" display="https://fbref.com/en/players/bf973eeb/James-McConnell" xr:uid="{C3B5AE07-A34E-4FF3-BD16-03EC7D343CCC}"/>
    <hyperlink ref="C543" r:id="rId1705" display="https://fbref.com/en/country/ENG/England-Football" xr:uid="{B9B3FF98-2FED-4C69-9F99-D5857A8CD67F}"/>
    <hyperlink ref="E543" r:id="rId1706" display="https://fbref.com/en/squads/822bd0ba/Liverpool-Stats" xr:uid="{B36E749E-FC29-4587-BF7B-93855AB5B4D2}"/>
    <hyperlink ref="AD543" r:id="rId1707" display="https://fbref.com/en/players/bf973eeb/matchlogs/2023-2024/summary/James-McConnell-Match-Logs" xr:uid="{5A5A5DEA-CEDA-4716-B3E0-4FA0B6FC4ED7}"/>
    <hyperlink ref="B657" r:id="rId1708" display="https://fbref.com/en/players/b0df78a0/Jamie-McDonnell" xr:uid="{751181BF-D4F3-42D2-A2FF-A50120DFE4C2}"/>
    <hyperlink ref="C657" r:id="rId1709" display="https://fbref.com/en/country/NIR/Northern-Ireland-Football" xr:uid="{97344CF6-FC2A-4ADA-9984-8BDD80BF0956}"/>
    <hyperlink ref="E657" r:id="rId1710" display="https://fbref.com/en/squads/e4a775cb/Nottingham-Forest-Stats" xr:uid="{8E0263B1-FED8-41BC-B82E-BA033BDC418F}"/>
    <hyperlink ref="AD657" r:id="rId1711" display="https://fbref.com/en/players/b0df78a0/matchlogs/2023-2024/summary/Jamie-McDonnell-Match-Logs" xr:uid="{575C8B62-5B30-4EB3-BA1A-7068EAEEEA0C}"/>
    <hyperlink ref="B23" r:id="rId1712" display="https://fbref.com/en/players/90f91999/John-McGinn" xr:uid="{2C6A7EF3-836B-411B-874D-03CA6519DAF1}"/>
    <hyperlink ref="C23" r:id="rId1713" display="https://fbref.com/en/country/SCO/Scotland-Football" xr:uid="{6D27091E-4D0C-4E7B-AD4E-5ECB41B678DB}"/>
    <hyperlink ref="E23" r:id="rId1714" display="https://fbref.com/en/squads/8602292d/Aston-Villa-Stats" xr:uid="{2AF9DC55-3EB3-4171-AAA9-1AEBBA73F1EF}"/>
    <hyperlink ref="AD23" r:id="rId1715" display="https://fbref.com/en/players/90f91999/matchlogs/2023-2024/summary/John-McGinn-Match-Logs" xr:uid="{3EC232D8-D0E8-47CE-BE64-723596A1C809}"/>
    <hyperlink ref="B383" r:id="rId1716" display="https://fbref.com/en/players/4e5a4cbc/Scott-McKenna" xr:uid="{BE10A220-4E10-49B2-9EB7-D2AA08EB8883}"/>
    <hyperlink ref="C383" r:id="rId1717" display="https://fbref.com/en/country/SCO/Scotland-Football" xr:uid="{03A303D8-D9CD-4701-A383-4E4EF14F1B59}"/>
    <hyperlink ref="E383" r:id="rId1718" display="https://fbref.com/en/squads/e4a775cb/Nottingham-Forest-Stats" xr:uid="{83B87C80-DBB6-4ECA-8275-37AD1F555D90}"/>
    <hyperlink ref="AD383" r:id="rId1719" display="https://fbref.com/en/players/4e5a4cbc/matchlogs/2023-2024/summary/Scott-McKenna-Match-Logs" xr:uid="{6F8A1739-CF39-4DA9-A48E-79061C3FFF3A}"/>
    <hyperlink ref="B75" r:id="rId1720" display="https://fbref.com/en/players/fc15fb84/Dwight-McNeil" xr:uid="{F0C4EEE8-6F29-4800-BD16-744921714355}"/>
    <hyperlink ref="C75" r:id="rId1721" display="https://fbref.com/en/country/ENG/England-Football" xr:uid="{0BCF34CC-5924-49DB-835B-55CC732AD393}"/>
    <hyperlink ref="E75" r:id="rId1722" display="https://fbref.com/en/squads/d3fd31cc/Everton-Stats" xr:uid="{B5266AFD-3DD4-466E-BF2A-5C0EA8042C40}"/>
    <hyperlink ref="AD75" r:id="rId1723" display="https://fbref.com/en/players/fc15fb84/matchlogs/2023-2024/summary/Dwight-McNeil-Match-Logs" xr:uid="{4E0C3A9A-26F2-4838-8F75-367CC4D794D3}"/>
    <hyperlink ref="B163" r:id="rId1724" display="https://fbref.com/en/players/d93c2511/Scott-McTominay" xr:uid="{BC9979CD-09B4-4D7D-84FA-70F3C510C228}"/>
    <hyperlink ref="C163" r:id="rId1725" display="https://fbref.com/en/country/SCO/Scotland-Football" xr:uid="{7BAD0616-BD5E-408F-9431-0275A81A19F3}"/>
    <hyperlink ref="E163" r:id="rId1726" display="https://fbref.com/en/squads/19538871/Manchester-United-Stats" xr:uid="{711F930C-F57D-4744-A006-9A8A213201E6}"/>
    <hyperlink ref="AD163" r:id="rId1727" display="https://fbref.com/en/players/d93c2511/matchlogs/2023-2024/summary/Scott-McTominay-Match-Logs" xr:uid="{F4A565AA-22AE-4C0C-9234-BBD7DCFD9865}"/>
    <hyperlink ref="B201" r:id="rId1728" display="https://fbref.com/en/players/8df7a2fb/Ben-Mee" xr:uid="{9C17A7B7-BA08-4E4D-AF49-58E40941AD64}"/>
    <hyperlink ref="C201" r:id="rId1729" display="https://fbref.com/en/country/ENG/England-Football" xr:uid="{F968BA8D-375D-48B3-88AC-BFBCF022A0A6}"/>
    <hyperlink ref="E201" r:id="rId1730" display="https://fbref.com/en/squads/cd051869/Brentford-Stats" xr:uid="{AE2E1DE4-6C53-474B-9ABB-15A95DCFE0C5}"/>
    <hyperlink ref="AD201" r:id="rId1731" display="https://fbref.com/en/players/8df7a2fb/matchlogs/2023-2024/summary/Ben-Mee-Match-Logs" xr:uid="{C33F8625-CE4A-458B-A56F-A9919BBE87A7}"/>
    <hyperlink ref="B658" r:id="rId1732" display="https://fbref.com/en/players/caa32820/Dermot-Mee" xr:uid="{500E7D98-B2F5-48F7-AB03-EDA44F384D95}"/>
    <hyperlink ref="C658" r:id="rId1733" display="https://fbref.com/en/country/NIR/Northern-Ireland-Football" xr:uid="{3F54994F-2318-47B8-BD38-AAC147C7EE7A}"/>
    <hyperlink ref="E658" r:id="rId1734" display="https://fbref.com/en/squads/19538871/Manchester-United-Stats" xr:uid="{90D011E2-1F09-40BB-8E08-19492A631C7A}"/>
    <hyperlink ref="AD658" r:id="rId1735" display="https://fbref.com/en/players/caa32820/matchlogs/2023-2024/summary/Dermot-Mee-Match-Logs" xr:uid="{0DCAFE71-943A-4731-A4C1-B49D72C0CBF4}"/>
    <hyperlink ref="B461" r:id="rId1736" display="https://fbref.com/en/players/ca22ccb0/Hannibal-Mejbri" xr:uid="{0E74065E-4B5F-4791-8B30-9A25319B0263}"/>
    <hyperlink ref="C461" r:id="rId1737" display="https://fbref.com/en/country/TUN/Tunisia-Football" xr:uid="{9C13A3F5-2D4E-4A9B-ABB7-25D772D3FABD}"/>
    <hyperlink ref="E461" r:id="rId1738" display="https://fbref.com/en/squads/19538871/Manchester-United-Stats" xr:uid="{09837B85-D847-430D-88B3-D7AFE98F52EE}"/>
    <hyperlink ref="AD461" r:id="rId1739" display="https://fbref.com/en/players/ca22ccb0/matchlogs/2023-2024/summary/Hannibal-Mejbri-Match-Logs" xr:uid="{B71CB0F4-E32B-430F-AD78-1BA9EBE2B7CC}"/>
    <hyperlink ref="B131" r:id="rId1740" display="https://fbref.com/en/players/91748070/Teden-Mengi" xr:uid="{FDF8FC8A-D518-47E7-B184-B0CDCEC775A0}"/>
    <hyperlink ref="C131" r:id="rId1741" display="https://fbref.com/en/country/ENG/England-Football" xr:uid="{218ECB39-557A-484E-A0B1-3129E9664C8D}"/>
    <hyperlink ref="E131" r:id="rId1742" display="https://fbref.com/en/squads/e297cd13/Luton-Town-Stats" xr:uid="{37EF92F2-0967-488F-8F8A-64DE5C83F922}"/>
    <hyperlink ref="AD131" r:id="rId1743" display="https://fbref.com/en/players/91748070/matchlogs/2023-2024/summary/Teden-Mengi-Match-Logs" xr:uid="{34BE2C37-8AE0-4AB1-A463-10271C7588DA}"/>
    <hyperlink ref="B352" r:id="rId1744" display="https://fbref.com/en/players/fed96827/Chris-Mepham" xr:uid="{4E80E86E-6BB9-4ADB-876D-60874AC8A8A0}"/>
    <hyperlink ref="C352" r:id="rId1745" display="https://fbref.com/en/country/WAL/Wales-Football" xr:uid="{7B57E975-1C64-4B66-9B93-8E239429E1C6}"/>
    <hyperlink ref="E352" r:id="rId1746" display="https://fbref.com/en/squads/4ba7cbea/Bournemouth-Stats" xr:uid="{6FEF7022-B68E-41D2-A765-9860D37202B9}"/>
    <hyperlink ref="AD352" r:id="rId1747" display="https://fbref.com/en/players/fed96827/matchlogs/2023-2024/summary/Chris-Mepham-Match-Logs" xr:uid="{007B2E77-BE48-47F3-B9DC-154C5BE28D74}"/>
    <hyperlink ref="B659" r:id="rId1748" display="https://fbref.com/en/players/5c2595e2/Jenson-Metcalfe" xr:uid="{2C2D7D09-AC17-49C4-9CD6-A5A210E89506}"/>
    <hyperlink ref="C659" r:id="rId1749" display="https://fbref.com/en/country/ENG/England-Football" xr:uid="{C2FFB7AD-88E0-42C7-8504-BC9355AEECB9}"/>
    <hyperlink ref="E659" r:id="rId1750" display="https://fbref.com/en/squads/d3fd31cc/Everton-Stats" xr:uid="{445CEB59-9035-47D0-8060-40E8921D3164}"/>
    <hyperlink ref="AD659" r:id="rId1751" display="https://fbref.com/en/players/5c2595e2/matchlogs/2023-2024/summary/Jenson-Metcalfe-Match-Logs" xr:uid="{66524682-5B06-4771-B8D3-9961064BBB68}"/>
    <hyperlink ref="B214" r:id="rId1752" display="https://fbref.com/en/players/2c6835e5/Lewis-Miley" xr:uid="{BACBBD37-A70A-47E7-BB36-52E2E425D677}"/>
    <hyperlink ref="C214" r:id="rId1753" display="https://fbref.com/en/country/ENG/England-Football" xr:uid="{8CAFE7A8-F65A-48C1-8736-21AC13858907}"/>
    <hyperlink ref="E214" r:id="rId1754" display="https://fbref.com/en/squads/b2b47a98/Newcastle-United-Stats" xr:uid="{6AF49509-E002-4F90-B4FC-3CD3236F028F}"/>
    <hyperlink ref="AD214" r:id="rId1755" display="https://fbref.com/en/players/2c6835e5/matchlogs/2023-2024/summary/Lewis-Miley-Match-Logs" xr:uid="{EFC3F40C-59BE-4ED9-AB3B-7F924213DC82}"/>
    <hyperlink ref="B307" r:id="rId1756" display="https://fbref.com/en/players/2f90f6b8/James-Milner" xr:uid="{58A44D9F-FF34-4F07-83D3-760E7E9E1725}"/>
    <hyperlink ref="C307" r:id="rId1757" display="https://fbref.com/en/country/ENG/England-Football" xr:uid="{5D4B0F1F-4E70-4118-ABE7-46A4C77548AC}"/>
    <hyperlink ref="E307" r:id="rId1758" display="https://fbref.com/en/squads/d07537b9/Brighton-and-Hove-Albion-Stats" xr:uid="{E95DA170-5815-436C-A8F9-D2AEB3962E2E}"/>
    <hyperlink ref="AD307" r:id="rId1759" display="https://fbref.com/en/players/2f90f6b8/matchlogs/2023-2024/summary/James-Milner-Match-Logs" xr:uid="{9CCCD46A-8E9B-41BB-AFA6-B7984C15103F}"/>
    <hyperlink ref="B505" r:id="rId1760" display="https://fbref.com/en/players/8397a50c/Tyrone-Mings" xr:uid="{F1E6C9F0-B047-45BF-BF82-E07B137CA58A}"/>
    <hyperlink ref="C505" r:id="rId1761" display="https://fbref.com/en/country/ENG/England-Football" xr:uid="{461EEB41-74ED-4654-8AC7-604A9B8434C6}"/>
    <hyperlink ref="E505" r:id="rId1762" display="https://fbref.com/en/squads/8602292d/Aston-Villa-Stats" xr:uid="{62592E5C-9867-4A20-A9DE-2CC3FCEF55AD}"/>
    <hyperlink ref="AD505" r:id="rId1763" display="https://fbref.com/en/players/8397a50c/matchlogs/2023-2024/summary/Tyrone-Mings-Match-Logs" xr:uid="{2A373B36-A5C7-496D-9756-5F40C377E6E2}"/>
    <hyperlink ref="B25" r:id="rId1764" display="https://fbref.com/en/players/5cbd1eb0/Tyrick-Mitchell" xr:uid="{A6A62111-46DC-4B76-8FA8-8287E882C18B}"/>
    <hyperlink ref="C25" r:id="rId1765" display="https://fbref.com/en/country/ENG/England-Football" xr:uid="{5874729C-7D66-4563-8E5B-D6DE0BCF95B5}"/>
    <hyperlink ref="E25" r:id="rId1766" display="https://fbref.com/en/squads/47c64c55/Crystal-Palace-Stats" xr:uid="{3C1D5F8B-C151-4428-80EE-DC59F884D667}"/>
    <hyperlink ref="AD25" r:id="rId1767" display="https://fbref.com/en/players/5cbd1eb0/matchlogs/2023-2024/summary/Tyrick-Mitchell-Match-Logs" xr:uid="{6693F752-808E-4076-9066-C57FBC910A19}"/>
    <hyperlink ref="B160" r:id="rId1768" display="https://fbref.com/en/players/74618572/Kaoru-Mitoma" xr:uid="{F092508B-564D-4573-AA4C-C75DA891D59B}"/>
    <hyperlink ref="C160" r:id="rId1769" display="https://fbref.com/en/country/JPN/Japan-Football" xr:uid="{55EADECA-ECCE-4084-BC0B-F9A230B44F73}"/>
    <hyperlink ref="E160" r:id="rId1770" display="https://fbref.com/en/squads/d07537b9/Brighton-and-Hove-Albion-Stats" xr:uid="{396DE291-440D-4A52-960D-C14B63D4EFC5}"/>
    <hyperlink ref="AD160" r:id="rId1771" display="https://fbref.com/en/players/74618572/matchlogs/2023-2024/summary/Kaoru-Mitoma-Match-Logs" xr:uid="{181549C4-4198-4761-854B-AF8FD5CF4F00}"/>
    <hyperlink ref="B504" r:id="rId1772" display="https://fbref.com/en/players/3925dbd6/Aleksandar-Mitrovic" xr:uid="{7039565F-4DCB-4526-9BD1-03AA7DE345A3}"/>
    <hyperlink ref="C504" r:id="rId1773" display="https://fbref.com/en/country/SRB/Serbia-Football" xr:uid="{1640DC87-77E6-45C7-BA5D-70937BFCB207}"/>
    <hyperlink ref="E504" r:id="rId1774" display="https://fbref.com/en/squads/fd962109/Fulham-Stats" xr:uid="{51E91257-070C-42AE-90B6-7AC2078C2365}"/>
    <hyperlink ref="AD504" r:id="rId1775" display="https://fbref.com/en/players/3925dbd6/matchlogs/2023-2024/summary/Aleksandar-Mitrovic-Match-Logs" xr:uid="{5A0E6196-087B-4B5F-86FD-3235BC019B49}"/>
    <hyperlink ref="B430" r:id="rId1776" display="https://fbref.com/en/players/f230bc30/Jakub-Moder" xr:uid="{74DEDC12-303F-43E2-8524-5F6D803B0D7D}"/>
    <hyperlink ref="C430" r:id="rId1777" display="https://fbref.com/en/country/POL/Poland-Football" xr:uid="{1336692A-1647-4535-8249-ADD1E2FA0D68}"/>
    <hyperlink ref="E430" r:id="rId1778" display="https://fbref.com/en/squads/d07537b9/Brighton-and-Hove-Albion-Stats" xr:uid="{D5AD6299-A9E0-4DB2-971E-CB83C2C7EAA3}"/>
    <hyperlink ref="AD430" r:id="rId1779" display="https://fbref.com/en/players/f230bc30/matchlogs/2023-2024/summary/Jakub-Moder-Match-Logs" xr:uid="{8851734D-91E0-44F4-80C4-BA93D73117BD}"/>
    <hyperlink ref="B147" r:id="rId1780" display="https://fbref.com/en/players/b62878a5/Kudus-Mohammed" xr:uid="{05FBAA8B-ACD9-4EAB-853C-1BCE30F0DEB7}"/>
    <hyperlink ref="C147" r:id="rId1781" display="https://fbref.com/en/country/GHA/Ghana-Football" xr:uid="{6FD31080-8D91-4FE3-9597-15DB60CE763C}"/>
    <hyperlink ref="E147" r:id="rId1782" display="https://fbref.com/en/squads/7c21e445/West-Ham-United-Stats" xr:uid="{E6A74D1F-1969-47BC-8CDF-A76911986B75}"/>
    <hyperlink ref="AD147" r:id="rId1783" display="https://fbref.com/en/players/b62878a5/matchlogs/2023-2024/summary/Kudus-Mohammed-Match-Logs" xr:uid="{83251F02-E232-4BAB-A8A1-831420279406}"/>
    <hyperlink ref="B359" r:id="rId1784" display="https://fbref.com/en/players/374d5158/Gonzalo-Montiel" xr:uid="{56699D95-1BC8-4223-A216-FE25C0E3AFBC}"/>
    <hyperlink ref="C359" r:id="rId1785" display="https://fbref.com/en/country/ARG/Argentina-Football" xr:uid="{185804FE-6575-40E3-8FF0-79F8F3345EBC}"/>
    <hyperlink ref="E359" r:id="rId1786" display="https://fbref.com/en/squads/e4a775cb/Nottingham-Forest-Stats" xr:uid="{3307FFDF-73FD-48DE-9240-B373DFAF29EB}"/>
    <hyperlink ref="AD359" r:id="rId1787" display="https://fbref.com/en/players/374d5158/matchlogs/2023-2024/summary/Gonzalo-Montiel-Match-Logs" xr:uid="{67CD62A5-BF58-40A6-98DB-AE84BE741AE5}"/>
    <hyperlink ref="B469" r:id="rId1788" display="https://fbref.com/en/players/01ce9e70/Kieffer-Moore" xr:uid="{B9AEA6A4-D751-419E-BBF8-8BEB273A276E}"/>
    <hyperlink ref="C469" r:id="rId1789" display="https://fbref.com/en/country/WAL/Wales-Football" xr:uid="{A4400724-D362-49EB-A37C-7930AAEA3BCE}"/>
    <hyperlink ref="E469" r:id="rId1790" display="https://fbref.com/en/squads/4ba7cbea/Bournemouth-Stats" xr:uid="{B1651830-B389-4206-A8AB-3EDA8BEEE6F1}"/>
    <hyperlink ref="AD469" r:id="rId1791" display="https://fbref.com/en/players/01ce9e70/matchlogs/2023-2024/summary/Kieffer-Moore-Match-Logs" xr:uid="{00A08854-5F59-4056-B996-41F3089E7174}"/>
    <hyperlink ref="B660" r:id="rId1792" display="https://fbref.com/en/players/12de1b0d/Diego-Moreira" xr:uid="{DBF24C3B-D57E-4116-AA72-85EC5F38D8C1}"/>
    <hyperlink ref="C660" r:id="rId1793" display="https://fbref.com/en/country/POR/Portugal-Football" xr:uid="{4D77A6E5-B21B-4974-B6B3-79C62B3B8B4E}"/>
    <hyperlink ref="E660" r:id="rId1794" display="https://fbref.com/en/squads/cff3d9bb/Chelsea-Stats" xr:uid="{8013E9ED-4D2E-4599-BDF3-DE1610CCF005}"/>
    <hyperlink ref="AD660" r:id="rId1795" display="https://fbref.com/en/players/12de1b0d/matchlogs/2023-2024/summary/Diego-Moreira-Match-Logs" xr:uid="{E8B42FE6-D890-448A-AA49-DC3E9DF49E98}"/>
    <hyperlink ref="B288" r:id="rId1796" display="https://fbref.com/en/players/16e9d0ea/Alex-Moreno" xr:uid="{8FFFF1F3-3410-4B6E-AE92-FCCD2F3B391E}"/>
    <hyperlink ref="C288" r:id="rId1797" display="https://fbref.com/en/country/ESP/Spain-Football" xr:uid="{6AC970FC-8982-407C-AAAB-7BFE22DBD6CB}"/>
    <hyperlink ref="E288" r:id="rId1798" display="https://fbref.com/en/squads/8602292d/Aston-Villa-Stats" xr:uid="{11BED158-4042-455D-8100-9B43A3C95A6E}"/>
    <hyperlink ref="AD288" r:id="rId1799" display="https://fbref.com/en/players/16e9d0ea/matchlogs/2023-2024/summary/Alex-Moreno-Match-Logs" xr:uid="{AE2E4891-852F-4C6B-AFCA-1D1FD957A2D2}"/>
    <hyperlink ref="B81" r:id="rId1800" display="https://fbref.com/en/players/2da834f1/Carlton-Morris" xr:uid="{7003B896-09A2-46DB-97BE-A45A3D312452}"/>
    <hyperlink ref="C81" r:id="rId1801" display="https://fbref.com/en/country/ENG/England-Football" xr:uid="{9A9A56C5-39AD-4550-9391-7996806A21CF}"/>
    <hyperlink ref="E81" r:id="rId1802" display="https://fbref.com/en/squads/e297cd13/Luton-Town-Stats" xr:uid="{761AD9F3-00AE-4CEC-BED0-CAF18AFF2AB7}"/>
    <hyperlink ref="AD81" r:id="rId1803" display="https://fbref.com/en/players/2da834f1/matchlogs/2023-2024/summary/Carlton-Morris-Match-Logs" xr:uid="{C6C059C8-BD75-4F5D-9ED2-9A952D8CC11E}"/>
    <hyperlink ref="B661" r:id="rId1804" display="https://fbref.com/en/players/1e159d70/Yerson-Mosquera" xr:uid="{A4825D44-CF08-4744-A97D-89BEFA9F5A00}"/>
    <hyperlink ref="C661" r:id="rId1805" display="https://fbref.com/en/country/COL/Colombia-Football" xr:uid="{AE709155-FFF8-4E62-BA66-C364DC27FECE}"/>
    <hyperlink ref="E661" r:id="rId1806" display="https://fbref.com/en/squads/8cec06e1/Wolverhampton-Wanderers-Stats" xr:uid="{33F97547-D9E4-4E94-BBE1-6000B2311475}"/>
    <hyperlink ref="AD661" r:id="rId1807" display="https://fbref.com/en/players/1e159d70/matchlogs/2023-2024/summary/Yerson-Mosquera-Match-Logs" xr:uid="{87BEA5F9-8857-4AFC-9012-8F463688197D}"/>
    <hyperlink ref="B390" r:id="rId1808" display="https://fbref.com/en/players/9674002f/Mason-Mount" xr:uid="{17EF098D-84D7-473F-B39E-BA4F65F8B46F}"/>
    <hyperlink ref="C390" r:id="rId1809" display="https://fbref.com/en/country/ENG/England-Football" xr:uid="{57B6FF57-B227-49BB-B854-221077D9D67F}"/>
    <hyperlink ref="E390" r:id="rId1810" display="https://fbref.com/en/squads/19538871/Manchester-United-Stats" xr:uid="{E6C0A743-CA20-45C4-9A35-02DE5B78F611}"/>
    <hyperlink ref="AD390" r:id="rId1811" display="https://fbref.com/en/players/9674002f/matchlogs/2023-2024/summary/Mason-Mount-Match-Logs" xr:uid="{28DF7F4B-EEF2-4DCE-B076-FB5AC6B1E13B}"/>
    <hyperlink ref="B662" r:id="rId1812" display="https://fbref.com/en/players/927eecf9/Fabian-Mrozek" xr:uid="{8662BCA4-61EB-415A-9CC6-A7EFC7B54A6C}"/>
    <hyperlink ref="C662" r:id="rId1813" display="https://fbref.com/en/country/POL/Poland-Football" xr:uid="{6C150530-CB52-478A-9887-27100FC4A0C9}"/>
    <hyperlink ref="E662" r:id="rId1814" display="https://fbref.com/en/squads/822bd0ba/Liverpool-Stats" xr:uid="{5A8B2C8B-76F4-45DF-9059-D7F826EE1041}"/>
    <hyperlink ref="AD662" r:id="rId1815" display="https://fbref.com/en/players/927eecf9/matchlogs/2023-2024/summary/Fabian-Mrozek-Match-Logs" xr:uid="{0D7C18DB-B0EF-4931-95F7-1ADFE8F4D2A1}"/>
    <hyperlink ref="B481" r:id="rId1816" display="https://fbref.com/en/players/92868cb5/Divin-Mubama" xr:uid="{6E1638DE-8D0A-436C-9ACB-6276981C5830}"/>
    <hyperlink ref="C481" r:id="rId1817" display="https://fbref.com/en/country/ENG/England-Football" xr:uid="{15F75143-9AA8-4349-B007-3620D8B57ED1}"/>
    <hyperlink ref="E481" r:id="rId1818" display="https://fbref.com/en/squads/7c21e445/West-Ham-United-Stats" xr:uid="{7AFE1599-3F05-4AF9-ABDC-BB59E96C586A}"/>
    <hyperlink ref="AD481" r:id="rId1819" display="https://fbref.com/en/players/92868cb5/matchlogs/2023-2024/summary/Divin-Mubama-Match-Logs" xr:uid="{FD3B5023-263C-4772-9464-4E677DF0998A}"/>
    <hyperlink ref="B284" r:id="rId1820" display="https://fbref.com/en/players/049a888d/Mykhailo-Mudryk" xr:uid="{8FEAFA0F-F338-4623-A78E-0C6788996A88}"/>
    <hyperlink ref="C284" r:id="rId1821" display="https://fbref.com/en/country/UKR/Ukraine-Football" xr:uid="{39BAB99A-6927-4EEC-A1B9-9BDB747DC2E1}"/>
    <hyperlink ref="E284" r:id="rId1822" display="https://fbref.com/en/squads/cff3d9bb/Chelsea-Stats" xr:uid="{238AB0E5-DBC0-4882-B82F-767846BD67BB}"/>
    <hyperlink ref="AD284" r:id="rId1823" display="https://fbref.com/en/players/049a888d/matchlogs/2023-2024/summary/Mykhailo-Mudryk-Match-Logs" xr:uid="{8D012064-EEFB-4957-AE92-49A270A3FE2D}"/>
    <hyperlink ref="B289" r:id="rId1824" display="https://fbref.com/en/players/a755db8c/Rodrigo-Muniz" xr:uid="{5685E7F4-174C-40E7-9F9A-E961FCB8A618}"/>
    <hyperlink ref="C289" r:id="rId1825" display="https://fbref.com/en/country/BRA/Brazil-Football" xr:uid="{CF85436B-9A50-4C03-A6B8-5C04E8E8B10F}"/>
    <hyperlink ref="E289" r:id="rId1826" display="https://fbref.com/en/squads/fd962109/Fulham-Stats" xr:uid="{5406B96B-0E8C-41D6-ABB2-B7411F64CFFF}"/>
    <hyperlink ref="AD289" r:id="rId1827" display="https://fbref.com/en/players/a755db8c/matchlogs/2023-2024/summary/Rodrigo-Muniz-Match-Logs" xr:uid="{50B094B9-9097-4817-9C1F-C97763062AEE}"/>
    <hyperlink ref="B347" r:id="rId1828" display="https://fbref.com/en/players/778ef829/Daniel-Munoz" xr:uid="{A9D22501-FE61-4DF2-83B3-1F04B247C9A4}"/>
    <hyperlink ref="C347" r:id="rId1829" display="https://fbref.com/en/country/COL/Colombia-Football" xr:uid="{7A66B629-3FD0-4201-96EE-80873B14E434}"/>
    <hyperlink ref="E347" r:id="rId1830" display="https://fbref.com/en/squads/47c64c55/Crystal-Palace-Stats" xr:uid="{D1508FDE-FAD2-41BF-A209-55DFE8C67252}"/>
    <hyperlink ref="AD347" r:id="rId1831" display="https://fbref.com/en/players/778ef829/matchlogs/2023-2024/summary/Daniel-Munoz-Match-Logs" xr:uid="{127A4660-758F-4468-AD9C-8C10BBAD0658}"/>
    <hyperlink ref="B663" r:id="rId1832" display="https://fbref.com/en/players/99aa1a84/Arijanet-Muric" xr:uid="{7E4CB5F9-EBF8-40F4-9396-FD950E0DE4D8}"/>
    <hyperlink ref="C663" r:id="rId1833" display="https://fbref.com/en/country/KVX/Kosovo-Football" xr:uid="{6ADBD51E-7A12-4F86-8E70-CD31BBE2B245}"/>
    <hyperlink ref="E663" r:id="rId1834" display="https://fbref.com/en/squads/943e8050/Burnley-Stats" xr:uid="{05FF0CB7-6E1A-42D5-8999-662BC9E85704}"/>
    <hyperlink ref="AD663" r:id="rId1835" display="https://fbref.com/en/players/99aa1a84/matchlogs/2023-2024/summary/Arijanet-Muric-Match-Logs" xr:uid="{9BF1AFE6-6B4E-412F-A9DF-3623D71E4F9D}"/>
    <hyperlink ref="B92" r:id="rId1836" display="https://fbref.com/en/players/1704b0b8/Murillo" xr:uid="{B793E04B-4099-46C1-A9D2-7CBFF261064D}"/>
    <hyperlink ref="C92" r:id="rId1837" display="https://fbref.com/en/country/BRA/Brazil-Football" xr:uid="{DE256125-D141-4E1A-AF45-F68DBDB38D62}"/>
    <hyperlink ref="E92" r:id="rId1838" display="https://fbref.com/en/squads/e4a775cb/Nottingham-Forest-Stats" xr:uid="{F7C8CC1E-5590-4127-A88B-FEA4ED43B93B}"/>
    <hyperlink ref="AD92" r:id="rId1839" display="https://fbref.com/en/players/1704b0b8/matchlogs/2023-2024/summary/Murillo-Match-Logs" xr:uid="{9F6ADA1D-E3DB-4023-B389-B1202C439F5E}"/>
    <hyperlink ref="B544" r:id="rId1840" display="https://fbref.com/en/players/f1c42eb3/Alex-Murphy" xr:uid="{27ED5462-1F64-4A45-93CD-8AC0303B24BB}"/>
    <hyperlink ref="C544" r:id="rId1841" display="https://fbref.com/en/country/IRL/Republic-of-Ireland-Football" xr:uid="{62D78C79-ADEE-45B4-8F4C-3AD9C723B3E3}"/>
    <hyperlink ref="E544" r:id="rId1842" display="https://fbref.com/en/squads/b2b47a98/Newcastle-United-Stats" xr:uid="{4BB66604-A44D-42FC-9424-CE5132476758}"/>
    <hyperlink ref="AD544" r:id="rId1843" display="https://fbref.com/en/players/f1c42eb3/matchlogs/2023-2024/summary/Alex-Murphy-Match-Logs" xr:uid="{12DCDA2E-05CE-48F6-9FAB-6B3809792207}"/>
    <hyperlink ref="B364" r:id="rId1844" display="https://fbref.com/en/players/de112b84/Jacob-Murphy" xr:uid="{1186B99E-99FE-4986-95BC-72C74CEBD0C5}"/>
    <hyperlink ref="C364" r:id="rId1845" display="https://fbref.com/en/country/ENG/England-Football" xr:uid="{F73E9F63-E9C2-439B-A9DB-D6648EDDE1E7}"/>
    <hyperlink ref="E364" r:id="rId1846" display="https://fbref.com/en/squads/b2b47a98/Newcastle-United-Stats" xr:uid="{F4B21BF2-31BB-42FA-8D48-8D7EE56B4D21}"/>
    <hyperlink ref="AD364" r:id="rId1847" display="https://fbref.com/en/players/de112b84/matchlogs/2023-2024/summary/Jacob-Murphy-Match-Logs" xr:uid="{AE716B85-9742-4B2C-87A3-9D26C6F12F6E}"/>
    <hyperlink ref="B71" r:id="rId1848" display="https://fbref.com/en/players/30d4a2e5/Vitaliy-Mykolenko" xr:uid="{F299A523-224A-4F26-93C8-867CF482CFCC}"/>
    <hyperlink ref="C71" r:id="rId1849" display="https://fbref.com/en/country/UKR/Ukraine-Football" xr:uid="{0324DC8B-E889-4912-8747-94A73CB96BA2}"/>
    <hyperlink ref="E71" r:id="rId1850" display="https://fbref.com/en/squads/d3fd31cc/Everton-Stats" xr:uid="{3872EAC2-53F3-4A07-B194-A396B9A0F252}"/>
    <hyperlink ref="AD71" r:id="rId1851" display="https://fbref.com/en/players/30d4a2e5/matchlogs/2023-2024/summary/Vitaliy-Mykolenko-Match-Logs" xr:uid="{EFBC0C08-8E43-4FAD-8308-38C9EE32A597}"/>
    <hyperlink ref="B235" r:id="rId1852" display="https://fbref.com/en/players/de5b5570/Marvelous-Nakamba" xr:uid="{ED44DE7B-3B50-4CD4-800B-F04DFE07C9A5}"/>
    <hyperlink ref="C235" r:id="rId1853" display="https://fbref.com/en/country/ZIM/Zimbabwe-Football" xr:uid="{007E3D3D-B1E6-44A6-A9DB-E3DAC537B962}"/>
    <hyperlink ref="E235" r:id="rId1854" display="https://fbref.com/en/squads/e297cd13/Luton-Town-Stats" xr:uid="{ED45151A-EB16-46DF-AD9A-DE8C250061F7}"/>
    <hyperlink ref="AD235" r:id="rId1855" display="https://fbref.com/en/players/de5b5570/matchlogs/2023-2024/summary/Marvelous-Nakamba-Match-Logs" xr:uid="{D71AFBDD-CB9B-4054-89FD-C25141D6DD44}"/>
    <hyperlink ref="B664" r:id="rId1856" display="https://fbref.com/en/players/398a24f6/Amara-Nallo" xr:uid="{DFAB1547-B295-4365-94FE-56CB50BB4E96}"/>
    <hyperlink ref="C664" r:id="rId1857" display="https://fbref.com/en/country/ENG/England-Football" xr:uid="{0FA1E350-A9F4-41F3-96A3-48BE58001E4B}"/>
    <hyperlink ref="E664" r:id="rId1858" display="https://fbref.com/en/squads/822bd0ba/Liverpool-Stats" xr:uid="{874A993D-AA46-4AAA-B3DA-8454554F852A}"/>
    <hyperlink ref="AD664" r:id="rId1859" display="https://fbref.com/en/players/398a24f6/matchlogs/2023-2024/summary/Amara-Nallo-Match-Logs" xr:uid="{C7D86AE6-09CD-41F2-92A3-240E6AC03B71}"/>
    <hyperlink ref="B555" r:id="rId1860" display="https://fbref.com/en/players/8aff2b51/Michael-Ndiweni" xr:uid="{41EB62F6-AC32-40AA-A254-1E95FFD92D30}"/>
    <hyperlink ref="C555" r:id="rId1861" display="https://fbref.com/en/country/ENG/England-Football" xr:uid="{8655AAB9-BB62-4639-8937-30119385E94D}"/>
    <hyperlink ref="E555" r:id="rId1862" display="https://fbref.com/en/squads/b2b47a98/Newcastle-United-Stats" xr:uid="{ECABE034-0920-42FF-A4DC-1B79AF85AFC8}"/>
    <hyperlink ref="AD555" r:id="rId1863" display="https://fbref.com/en/players/8aff2b51/matchlogs/2023-2024/summary/Michael-Ndiweni-Match-Logs" xr:uid="{DB911A4D-2E77-4D53-A66D-D4C6693F25BC}"/>
    <hyperlink ref="B441" r:id="rId1864" display="https://fbref.com/en/players/c5bdb6e3/Reiss-Nelson" xr:uid="{6EE498D4-6EAC-4F21-8B5E-BB0C157984B6}"/>
    <hyperlink ref="C441" r:id="rId1865" display="https://fbref.com/en/country/ENG/England-Football" xr:uid="{E2E07837-2533-4582-9637-44B4C8D8183F}"/>
    <hyperlink ref="E441" r:id="rId1866" display="https://fbref.com/en/squads/18bb7c10/Arsenal-Stats" xr:uid="{F572DBB1-727A-464D-B6B0-46A1E965B002}"/>
    <hyperlink ref="AD441" r:id="rId1867" display="https://fbref.com/en/players/c5bdb6e3/matchlogs/2023-2024/summary/Reiss-Nelson-Match-Logs" xr:uid="{582DB20B-6AC5-4770-B102-89F9B5EB72A7}"/>
    <hyperlink ref="B545" r:id="rId1868" display="https://fbref.com/en/players/de0abf23/Zack-Nelson" xr:uid="{3AE02283-FCEA-4C27-A29D-55BAE007261C}"/>
    <hyperlink ref="C545" r:id="rId1869" display="https://fbref.com/en/country/ENG/England-Football" xr:uid="{DDEFC089-03F1-44CB-93FD-1BCAEA4C97EE}"/>
    <hyperlink ref="E545" r:id="rId1870" display="https://fbref.com/en/squads/e297cd13/Luton-Town-Stats" xr:uid="{C1A362C4-36C3-4D18-A61E-559AC216B888}"/>
    <hyperlink ref="AD545" r:id="rId1871" display="https://fbref.com/en/players/de0abf23/matchlogs/2023-2024/summary/Zack-Nelson-Match-Logs" xr:uid="{DC53C7C7-25C5-4DFD-A096-D84CEF3B7E2E}"/>
    <hyperlink ref="B27" r:id="rId1872" display="https://fbref.com/en/players/a9dc785c/Neto" xr:uid="{9E3C5742-D50F-4ED6-8655-CE888C743179}"/>
    <hyperlink ref="C27" r:id="rId1873" display="https://fbref.com/en/country/BRA/Brazil-Football" xr:uid="{170296EA-B7EE-4D0A-A5B1-9BC5A3043817}"/>
    <hyperlink ref="E27" r:id="rId1874" display="https://fbref.com/en/squads/4ba7cbea/Bournemouth-Stats" xr:uid="{56286716-8484-4B7C-80A0-ABAEB7C21194}"/>
    <hyperlink ref="AD27" r:id="rId1875" display="https://fbref.com/en/players/a9dc785c/matchlogs/2023-2024/summary/Neto-Match-Logs" xr:uid="{18B71958-DCEE-4010-8913-615AECACF463}"/>
    <hyperlink ref="B159" r:id="rId1876" display="https://fbref.com/en/players/7ba2eaa9/Pedro-Neto" xr:uid="{169915C5-25C1-4051-8F44-D04F99BDEF88}"/>
    <hyperlink ref="C159" r:id="rId1877" display="https://fbref.com/en/country/POR/Portugal-Football" xr:uid="{FBD0434F-832D-405B-BC97-0BEEA4AA9F03}"/>
    <hyperlink ref="E159" r:id="rId1878" display="https://fbref.com/en/squads/8cec06e1/Wolverhampton-Wanderers-Stats" xr:uid="{680F6737-9E4A-43C4-9408-600307A16453}"/>
    <hyperlink ref="AD159" r:id="rId1879" display="https://fbref.com/en/players/7ba2eaa9/matchlogs/2023-2024/summary/Pedro-Neto-Match-Logs" xr:uid="{5DAC89E5-2C4E-4F89-81D5-D73766E1296B}"/>
    <hyperlink ref="B228" r:id="rId1880" display="https://fbref.com/en/players/00242715/Moussa-Niakhate" xr:uid="{6A64BD10-ABC4-428B-BE9E-DAF4C8CB6EC0}"/>
    <hyperlink ref="C228" r:id="rId1881" display="https://fbref.com/en/country/SEN/Senegal-Football" xr:uid="{D41396C6-4BD4-4BA7-BCBD-6FC12D4BB151}"/>
    <hyperlink ref="E228" r:id="rId1882" display="https://fbref.com/en/squads/e4a775cb/Nottingham-Forest-Stats" xr:uid="{2CF6E412-5F5C-409C-9E40-7D22D9918852}"/>
    <hyperlink ref="AD228" r:id="rId1883" display="https://fbref.com/en/players/00242715/matchlogs/2023-2024/summary/Moussa-Niakhate-Match-Logs" xr:uid="{5DAF6922-F12A-44A3-A310-B0B193575356}"/>
    <hyperlink ref="B251" r:id="rId1884" display="https://fbref.com/en/players/a53649b7/Eddie-Nketiah" xr:uid="{5AF62BFC-143A-4AF0-B8A0-11DDCD771F18}"/>
    <hyperlink ref="C251" r:id="rId1885" display="https://fbref.com/en/country/ENG/England-Football" xr:uid="{4BF653AB-1C07-4BC4-A952-FB20653C5D4A}"/>
    <hyperlink ref="E251" r:id="rId1886" display="https://fbref.com/en/squads/18bb7c10/Arsenal-Stats" xr:uid="{C80B04F7-641C-4D84-998F-AE48249F7ADF}"/>
    <hyperlink ref="AD251" r:id="rId1887" display="https://fbref.com/en/players/a53649b7/matchlogs/2023-2024/summary/Eddie-Nketiah-Match-Logs" xr:uid="{A5F28C9C-E000-4C4E-B006-BDBCEF025A81}"/>
    <hyperlink ref="B405" r:id="rId1888" display="https://fbref.com/en/players/7c56da38/Christopher-Nkunku" xr:uid="{E28CBD21-6E40-449D-8553-FA0100B425D5}"/>
    <hyperlink ref="C405" r:id="rId1889" display="https://fbref.com/en/country/FRA/France-Football" xr:uid="{96345A5C-165F-4A81-976F-CAB6782407E5}"/>
    <hyperlink ref="E405" r:id="rId1890" display="https://fbref.com/en/squads/cff3d9bb/Chelsea-Stats" xr:uid="{B7C78CA8-5C98-4630-AF51-32A339958F89}"/>
    <hyperlink ref="AD405" r:id="rId1891" display="https://fbref.com/en/players/7c56da38/matchlogs/2023-2024/summary/Christopher-Nkunku-Match-Logs" xr:uid="{AC94092F-5F16-4EDF-9C65-8E70678E4461}"/>
    <hyperlink ref="B465" r:id="rId1892" display="https://fbref.com/en/players/ca76b087/Rhys-Norrington-Davies" xr:uid="{81DDD94C-9A62-46DA-A6AD-298A9F27F480}"/>
    <hyperlink ref="C465" r:id="rId1893" display="https://fbref.com/en/country/WAL/Wales-Football" xr:uid="{39453301-34D2-4FA8-BA39-76AEB5E6147A}"/>
    <hyperlink ref="E465" r:id="rId1894" display="https://fbref.com/en/squads/1df6b87e/Sheffield-United-Stats" xr:uid="{19FCCCC6-E09C-4044-B0F4-50F8A44FE829}"/>
    <hyperlink ref="AD465" r:id="rId1895" display="https://fbref.com/en/players/ca76b087/matchlogs/2023-2024/summary/Rhys-Norrington-Davies-Match-Logs" xr:uid="{EF1C040D-DD9E-48F3-9D7F-B1BEF46F0E76}"/>
    <hyperlink ref="B178" r:id="rId1896" display="https://fbref.com/en/players/43439614/Oliver-Norwood" xr:uid="{F122FB52-CFC0-4314-8136-FC58F7130B98}"/>
    <hyperlink ref="C178" r:id="rId1897" display="https://fbref.com/en/country/NIR/Northern-Ireland-Football" xr:uid="{2031F6B9-EEE3-49A0-A1F8-2E20DAD14E0D}"/>
    <hyperlink ref="E178" r:id="rId1898" display="https://fbref.com/en/squads/1df6b87e/Sheffield-United-Stats" xr:uid="{2FDC5A91-0E09-45FF-9847-42C548BCDBC7}"/>
    <hyperlink ref="AD178" r:id="rId1899" display="https://fbref.com/en/players/43439614/matchlogs/2023-2024/summary/Oliver-Norwood-Match-Logs" xr:uid="{E27F17C9-5125-43D9-A3FE-0C1EFDE984A4}"/>
    <hyperlink ref="B446" r:id="rId1900" display="https://fbref.com/en/players/e6af02e0/Matheus-Nunes" xr:uid="{F3176C99-6A73-4FD0-A34D-CE99A5261F04}"/>
    <hyperlink ref="C446" r:id="rId1901" display="https://fbref.com/en/country/POR/Portugal-Football" xr:uid="{226A64A3-9BFC-430B-B14F-1E5614CD36CC}"/>
    <hyperlink ref="E446" r:id="rId1902" display="https://fbref.com/en/squads/8cec06e1/Wolverhampton-Wanderers-Stats" xr:uid="{25D51A62-6660-4DEB-AE94-B0446A17177E}"/>
    <hyperlink ref="AD446" r:id="rId1903" display="https://fbref.com/en/players/e6af02e0/matchlogs/2023-2024/summary/Matheus-Nunes-Match-Logs" xr:uid="{DDB86EFB-188D-4CB5-90D5-429B4E45A3CC}"/>
    <hyperlink ref="B357" r:id="rId1904" display="https://fbref.com/en/players/e6af02e0/Matheus-Nunes" xr:uid="{0123B523-EBBF-4765-A75D-AF2E31B2CB37}"/>
    <hyperlink ref="C357" r:id="rId1905" display="https://fbref.com/en/country/POR/Portugal-Football" xr:uid="{5E1D2CEF-AC89-48CF-982D-ADE84D3038F2}"/>
    <hyperlink ref="E357" r:id="rId1906" display="https://fbref.com/en/squads/b8fd03ef/Manchester-City-Stats" xr:uid="{10562621-C57C-4E0D-BFCF-CB8E59C009BF}"/>
    <hyperlink ref="AD357" r:id="rId1907" display="https://fbref.com/en/players/e6af02e0/matchlogs/2023-2024/summary/Matheus-Nunes-Match-Logs" xr:uid="{9191CCC5-3448-43B8-944F-1ACEB066928C}"/>
    <hyperlink ref="B149" r:id="rId1908" display="https://fbref.com/en/players/4d77b365/Darwin-Nunez" xr:uid="{21304703-54F9-4977-98B0-0FC0A4C3CD46}"/>
    <hyperlink ref="C149" r:id="rId1909" display="https://fbref.com/en/country/URU/Uruguay-Football" xr:uid="{72731288-D581-4EE7-B67E-139221E9FDDB}"/>
    <hyperlink ref="E149" r:id="rId1910" display="https://fbref.com/en/squads/822bd0ba/Liverpool-Stats" xr:uid="{E8C7841D-7A1C-45EF-AB5B-BAA1CE657FBB}"/>
    <hyperlink ref="AD149" r:id="rId1911" display="https://fbref.com/en/players/4d77b365/matchlogs/2023-2024/summary/Darwin-Nunez-Match-Logs" xr:uid="{D9FE8FE8-FBFB-42F7-8220-BF0DCE13C59E}"/>
    <hyperlink ref="B521" r:id="rId1912" display="https://fbref.com/en/players/7f94982c/Ethan-Nwaneri" xr:uid="{FBEA83DA-6F88-43C0-9397-93621548A454}"/>
    <hyperlink ref="C521" r:id="rId1913" display="https://fbref.com/en/country/ENG/England-Football" xr:uid="{FAD71784-833B-41B9-8D7C-324609409B9E}"/>
    <hyperlink ref="E521" r:id="rId1914" display="https://fbref.com/en/squads/18bb7c10/Arsenal-Stats" xr:uid="{6079A76C-921E-406E-9E51-817029686DAE}"/>
    <hyperlink ref="AD521" r:id="rId1915" display="https://fbref.com/en/players/7f94982c/matchlogs/2023-2024/summary/Ethan-Nwaneri-Match-Logs" xr:uid="{44771B26-4EEE-41C4-A911-5EA765813EA3}"/>
    <hyperlink ref="B665" r:id="rId1916" display="https://fbref.com/en/players/1d3b3d77/Trey-Nyoni" xr:uid="{A752DBA5-8F03-45BD-9443-835356E8F991}"/>
    <hyperlink ref="C665" r:id="rId1917" display="https://fbref.com/en/country/ENG/England-Football" xr:uid="{BC27D251-7D08-46BF-BF27-CDD04E99E7D7}"/>
    <hyperlink ref="E665" r:id="rId1918" display="https://fbref.com/en/squads/822bd0ba/Liverpool-Stats" xr:uid="{2011F422-4BE1-4E64-A71A-7601F356D37E}"/>
    <hyperlink ref="AD665" r:id="rId1919" display="https://fbref.com/en/players/1d3b3d77/matchlogs/2023-2024/summary/Trey-Nyoni-Match-Logs" xr:uid="{ADFF6321-0C1F-44E2-800D-5EF655652C2B}"/>
    <hyperlink ref="B56" r:id="rId1920" display="https://fbref.com/en/players/df0a4c90/Christian-Norgaard" xr:uid="{111F4DFE-85B9-4CCE-9FEB-DFA1ED112799}"/>
    <hyperlink ref="C56" r:id="rId1921" display="https://fbref.com/en/country/DEN/Denmark-Football" xr:uid="{DAFB088D-36DA-44F2-8A24-149AC5A9B78A}"/>
    <hyperlink ref="E56" r:id="rId1922" display="https://fbref.com/en/squads/cd051869/Brentford-Stats" xr:uid="{71AC5E17-93B9-4169-9F20-70CC64772CD5}"/>
    <hyperlink ref="AD56" r:id="rId1923" display="https://fbref.com/en/players/df0a4c90/matchlogs/2023-2024/summary/Christian-Norgaard-Match-Logs" xr:uid="{F881C0E4-0D2F-43E3-ADCA-68C9481F1923}"/>
    <hyperlink ref="B666" r:id="rId1924" display="https://fbref.com/en/players/089667a5/Lewis-OBrien" xr:uid="{847950F8-9192-4B7F-A4B9-DF0B98DA87C6}"/>
    <hyperlink ref="C666" r:id="rId1925" display="https://fbref.com/en/country/ENG/England-Football" xr:uid="{5C69F02C-923A-437A-8BFE-031C482AE780}"/>
    <hyperlink ref="E666" r:id="rId1926" display="https://fbref.com/en/squads/e4a775cb/Nottingham-Forest-Stats" xr:uid="{80CA81EC-D1F6-4AAE-80AD-A20C57A31558}"/>
    <hyperlink ref="AD666" r:id="rId1927" display="https://fbref.com/en/players/089667a5/matchlogs/2023-2024/summary/Lewis-OBrien-Match-Logs" xr:uid="{A34B75FA-CCA6-46F2-B6FA-7B5B5BE1CC4E}"/>
    <hyperlink ref="B667" r:id="rId1928" display="https://fbref.com/en/players/a3afdd69/Mark-OMahony" xr:uid="{0CBB3024-9968-428D-A314-BC40AB5694F6}"/>
    <hyperlink ref="C667" r:id="rId1929" display="https://fbref.com/en/country/IRL/Republic-of-Ireland-Football" xr:uid="{EE841FD8-FB95-478B-BB23-A83C59A6D5F4}"/>
    <hyperlink ref="E667" r:id="rId1930" display="https://fbref.com/en/squads/d07537b9/Brighton-and-Hove-Albion-Stats" xr:uid="{EE3BF432-3184-4A79-AB92-876142B5125E}"/>
    <hyperlink ref="AD667" r:id="rId1931" display="https://fbref.com/en/players/a3afdd69/matchlogs/2023-2024/summary/Mark-OMahony-Match-Logs" xr:uid="{9C656CD0-BE91-4FAE-A22D-2C9199A623DF}"/>
    <hyperlink ref="B668" r:id="rId1932" display="https://fbref.com/en/players/345fc437/Tommi-OReilly" xr:uid="{223598E3-7ECF-4A56-8147-4487D1E6345C}"/>
    <hyperlink ref="C668" r:id="rId1933" display="https://fbref.com/en/country/ENG/England-Football" xr:uid="{F03E5FB1-A2C1-4450-88B9-923375338108}"/>
    <hyperlink ref="E668" r:id="rId1934" display="https://fbref.com/en/squads/8602292d/Aston-Villa-Stats" xr:uid="{FB3B4A1A-4133-4699-9C11-87694441F96C}"/>
    <hyperlink ref="AD668" r:id="rId1935" display="https://fbref.com/en/players/345fc437/matchlogs/2023-2024/summary/Tommi-OReilly-Match-Logs" xr:uid="{6DB96BF2-4300-4C50-9EA0-C49CBB56BB52}"/>
    <hyperlink ref="B66" r:id="rId1936" display="https://fbref.com/en/players/1d042188/Dara-OShea" xr:uid="{1B5E5C4C-D6F3-46AA-AC86-22A31CE615C7}"/>
    <hyperlink ref="C66" r:id="rId1937" display="https://fbref.com/en/country/IRL/Republic-of-Ireland-Football" xr:uid="{0748CAD6-5DBF-470E-875E-AD2E5CA7DA7C}"/>
    <hyperlink ref="E66" r:id="rId1938" display="https://fbref.com/en/squads/943e8050/Burnley-Stats" xr:uid="{8DB0CF4C-ED4C-4A94-A308-C5BFFFE11DF0}"/>
    <hyperlink ref="AD66" r:id="rId1939" display="https://fbref.com/en/players/1d042188/matchlogs/2023-2024/summary/Dara-OShea-Match-Logs" xr:uid="{5CB8540D-AB44-4BFD-ACE4-13A7E4414F3D}"/>
    <hyperlink ref="B515" r:id="rId1940" display="https://fbref.com/en/players/caa1a7f0/Michael-Obafemi" xr:uid="{DC7FC2D2-0E8F-4DDA-A69F-5F038BE1701E}"/>
    <hyperlink ref="C515" r:id="rId1941" display="https://fbref.com/en/country/IRL/Republic-of-Ireland-Football" xr:uid="{B2BCCCBE-CC16-4239-8D34-8644E1951DC9}"/>
    <hyperlink ref="E515" r:id="rId1942" display="https://fbref.com/en/squads/943e8050/Burnley-Stats" xr:uid="{785BD351-809B-472C-9B87-27F99AC86B0E}"/>
    <hyperlink ref="AD515" r:id="rId1943" display="https://fbref.com/en/players/caa1a7f0/matchlogs/2023-2024/summary/Michael-Obafemi-Match-Logs" xr:uid="{79E080AF-425A-41A6-9BA3-EBDF5AF0EED3}"/>
    <hyperlink ref="B210" r:id="rId1944" display="https://fbref.com/en/players/35516eac/Wilson-Odobert" xr:uid="{DF61BD70-9894-4ED4-B48F-586346EB2581}"/>
    <hyperlink ref="C210" r:id="rId1945" display="https://fbref.com/en/country/FRA/France-Football" xr:uid="{84985C94-59C8-4A2D-AC30-3CEDBF109676}"/>
    <hyperlink ref="E210" r:id="rId1946" display="https://fbref.com/en/squads/943e8050/Burnley-Stats" xr:uid="{62ABDEE6-DBBD-441F-A7D8-E121D06103F4}"/>
    <hyperlink ref="AD210" r:id="rId1947" display="https://fbref.com/en/players/35516eac/matchlogs/2023-2024/summary/Wilson-Odobert-Match-Logs" xr:uid="{E69654B8-D4E9-4B80-8676-48D86662D5C7}"/>
    <hyperlink ref="B116" r:id="rId1948" display="https://fbref.com/en/players/788c0277/Chiedozie-Ogbene" xr:uid="{D6E0E823-C244-48D3-ABDF-1E204ACAF21D}"/>
    <hyperlink ref="C116" r:id="rId1949" display="https://fbref.com/en/country/IRL/Republic-of-Ireland-Football" xr:uid="{C2BDDF1C-7D9A-4A0D-9415-D6B34D237ECE}"/>
    <hyperlink ref="E116" r:id="rId1950" display="https://fbref.com/en/squads/e297cd13/Luton-Town-Stats" xr:uid="{C39DBBB0-1AA6-4605-AD8C-EA88F5F3BB1E}"/>
    <hyperlink ref="AD116" r:id="rId1951" display="https://fbref.com/en/players/788c0277/matchlogs/2023-2024/summary/Chiedozie-Ogbene-Match-Logs" xr:uid="{5AE17B03-1B3B-4AB7-8DDC-6CDA19FA1E81}"/>
    <hyperlink ref="B404" r:id="rId1952" display="https://fbref.com/en/players/74b2cd7e/Angelo-Ogbonna" xr:uid="{739B715E-47F1-41C6-A6D5-2F4B857EFC4A}"/>
    <hyperlink ref="C404" r:id="rId1953" display="https://fbref.com/en/country/ITA/Italy-Football" xr:uid="{445D1E5E-015C-4724-875A-950CCCE7867D}"/>
    <hyperlink ref="E404" r:id="rId1954" display="https://fbref.com/en/squads/7c21e445/West-Ham-United-Stats" xr:uid="{990CB955-9389-46FA-94B0-6D28D3752425}"/>
    <hyperlink ref="AD404" r:id="rId1955" display="https://fbref.com/en/players/74b2cd7e/matchlogs/2023-2024/summary/Angelo-Ogbonna-Match-Logs" xr:uid="{8D81C658-9E70-4EA1-BD25-E4F20A8F7A44}"/>
    <hyperlink ref="B669" r:id="rId1956" display="https://fbref.com/en/players/d0cdc0a3/Habeeb-Ogunneye" xr:uid="{6A544600-D006-4787-958E-37C069A1AA02}"/>
    <hyperlink ref="C669" r:id="rId1957" display="https://fbref.com/en/country/ENG/England-Football" xr:uid="{0DC92B51-3C9A-4991-8D26-65779F22C0FC}"/>
    <hyperlink ref="E669" r:id="rId1958" display="https://fbref.com/en/squads/19538871/Manchester-United-Stats" xr:uid="{164C130F-0D9E-4DD2-9240-4D7D5140F800}"/>
    <hyperlink ref="AD669" r:id="rId1959" display="https://fbref.com/en/players/d0cdc0a3/matchlogs/2023-2024/summary/Habeeb-Ogunneye-Match-Logs" xr:uid="{37BE8BB7-857D-482E-AC7E-D76D22F0BB07}"/>
    <hyperlink ref="B670" r:id="rId1960" display="https://fbref.com/en/players/58469e7c/Wesley-Okoduwa" xr:uid="{6576A9C0-6D87-4403-8507-068B5DDF7CCB}"/>
    <hyperlink ref="E670" r:id="rId1961" display="https://fbref.com/en/squads/8cec06e1/Wolverhampton-Wanderers-Stats" xr:uid="{5FF3F4F4-BE3E-47A1-A73E-3BADCD9593F1}"/>
    <hyperlink ref="AD670" r:id="rId1962" display="https://fbref.com/en/players/58469e7c/matchlogs/2023-2024/summary/Wesley-Okoduwa-Match-Logs" xr:uid="{A970EC9B-2E73-432E-8202-A6FBF67E177C}"/>
    <hyperlink ref="B671" r:id="rId1963" display="https://fbref.com/en/players/efacf4fd/Ademola-Ola-Adebomi" xr:uid="{66E294B1-0447-4E48-8AF2-4B008F029212}"/>
    <hyperlink ref="C671" r:id="rId1964" display="https://fbref.com/en/country/ENG/England-Football" xr:uid="{E661B21A-8FFA-40F7-BCD2-48D03C55EBF1}"/>
    <hyperlink ref="E671" r:id="rId1965" display="https://fbref.com/en/squads/47c64c55/Crystal-Palace-Stats" xr:uid="{49ED60C0-CD9D-47DD-A30F-8BAFE0F617E1}"/>
    <hyperlink ref="AD671" r:id="rId1966" display="https://fbref.com/en/players/efacf4fd/matchlogs/2023-2024/summary/Ademola-Ola-Adebomi-Match-Logs" xr:uid="{5A541689-2034-498A-9392-308C78BD4309}"/>
    <hyperlink ref="B493" r:id="rId1967" display="https://fbref.com/en/players/cdd70dc0/Michael-Olakigbe" xr:uid="{6CDC6313-37C4-48C9-BA82-48487A5B73FA}"/>
    <hyperlink ref="C493" r:id="rId1968" display="https://fbref.com/en/country/ENG/England-Football" xr:uid="{9131FEE3-C450-46A1-893A-9177D9C8B622}"/>
    <hyperlink ref="E493" r:id="rId1969" display="https://fbref.com/en/squads/cd051869/Brentford-Stats" xr:uid="{40CC7921-6388-42BD-A821-A7466657438D}"/>
    <hyperlink ref="AD493" r:id="rId1970" display="https://fbref.com/en/players/cdd70dc0/matchlogs/2023-2024/summary/Michael-Olakigbe-Match-Logs" xr:uid="{111669BA-B1DF-45FB-A62A-4CBD487A5CBA}"/>
    <hyperlink ref="B310" r:id="rId1971" display="https://fbref.com/en/players/c4486bac/Michael-Olise" xr:uid="{A772E24F-6EF7-4EB1-92EC-3DC0967570D8}"/>
    <hyperlink ref="C310" r:id="rId1972" display="https://fbref.com/en/country/FRA/France-Football" xr:uid="{DD256FC3-4320-44A1-86DB-9837F12748F2}"/>
    <hyperlink ref="E310" r:id="rId1973" display="https://fbref.com/en/squads/47c64c55/Crystal-Palace-Stats" xr:uid="{0756924D-D296-48CF-9C37-E51482B3725C}"/>
    <hyperlink ref="AD310" r:id="rId1974" display="https://fbref.com/en/players/c4486bac/matchlogs/2023-2024/summary/Michael-Olise-Match-Logs" xr:uid="{137CEF4D-E536-4906-8120-8DA5B4033642}"/>
    <hyperlink ref="B479" r:id="rId1975" display="https://fbref.com/en/players/e7ee38c3/Robin-Olsen" xr:uid="{DCD2688D-558D-4353-AE77-462869C4538E}"/>
    <hyperlink ref="C479" r:id="rId1976" display="https://fbref.com/en/country/SWE/Sweden-Football" xr:uid="{3D2F8647-4361-4062-BD0B-33AB199D1DEA}"/>
    <hyperlink ref="E479" r:id="rId1977" display="https://fbref.com/en/squads/8602292d/Aston-Villa-Stats" xr:uid="{9C9A651E-15B7-4A72-973C-821F829D77B6}"/>
    <hyperlink ref="AD479" r:id="rId1978" display="https://fbref.com/en/players/e7ee38c3/matchlogs/2023-2024/summary/Robin-Olsen-Match-Logs" xr:uid="{0F163C7E-3B71-4A6E-B949-12D36F873F36}"/>
    <hyperlink ref="B360" r:id="rId1979" display="https://fbref.com/en/players/c393a6c4/Andrew-Omobamidele" xr:uid="{0D3DF37D-008A-4677-911C-50F6D3BC4144}"/>
    <hyperlink ref="C360" r:id="rId1980" display="https://fbref.com/en/country/IRL/Republic-of-Ireland-Football" xr:uid="{9F65031B-5E54-4A76-8061-E5F9D00BE207}"/>
    <hyperlink ref="E360" r:id="rId1981" display="https://fbref.com/en/squads/e4a775cb/Nottingham-Forest-Stats" xr:uid="{8FA3B56C-0D48-4D9C-9B80-28CBD30F7D93}"/>
    <hyperlink ref="AD360" r:id="rId1982" display="https://fbref.com/en/players/c393a6c4/matchlogs/2023-2024/summary/Andrew-Omobamidele-Match-Logs" xr:uid="{81F625A0-9D21-43AD-B691-D3B9D6D10C30}"/>
    <hyperlink ref="B140" r:id="rId1983" display="https://fbref.com/en/players/828657ff/Amadou-Onana" xr:uid="{B86EE2E5-1120-4484-90D8-37CBD32D23BF}"/>
    <hyperlink ref="C140" r:id="rId1984" display="https://fbref.com/en/country/BEL/Belgium-Football" xr:uid="{34CE883B-D03B-4121-B415-B7F3F3AC8E71}"/>
    <hyperlink ref="E140" r:id="rId1985" display="https://fbref.com/en/squads/d3fd31cc/Everton-Stats" xr:uid="{F9E3E5B9-3E41-45B0-85CC-DBF69D007B60}"/>
    <hyperlink ref="AD140" r:id="rId1986" display="https://fbref.com/en/players/828657ff/matchlogs/2023-2024/summary/Amadou-Onana-Match-Logs" xr:uid="{6FFF1208-37D6-4F73-8618-2F306326A290}"/>
    <hyperlink ref="B6" r:id="rId1987" display="https://fbref.com/en/players/e9c0c1b2/Andre-Onana" xr:uid="{B6920E2A-B382-42DC-A7F7-D40D29B3D6F9}"/>
    <hyperlink ref="C6" r:id="rId1988" display="https://fbref.com/en/country/CMR/Cameroon-Football" xr:uid="{D2882D16-76FB-47E2-8A76-B2E05FCE49D1}"/>
    <hyperlink ref="E6" r:id="rId1989" display="https://fbref.com/en/squads/19538871/Manchester-United-Stats" xr:uid="{D7C44517-22F9-4FC5-8A8C-0256DAB65F49}"/>
    <hyperlink ref="AD6" r:id="rId1990" display="https://fbref.com/en/players/e9c0c1b2/matchlogs/2023-2024/summary/Andre-Onana-Match-Logs" xr:uid="{7F622853-26E7-4F66-8856-30551E1423E3}"/>
    <hyperlink ref="B534" r:id="rId1991" display="https://fbref.com/en/players/d4aa4582/Ryan-One" xr:uid="{8F6B3FD8-68AD-4BBE-9A44-3CB0A25A32CF}"/>
    <hyperlink ref="C534" r:id="rId1992" display="https://fbref.com/en/country/SCO/Scotland-Football" xr:uid="{0E0472F9-9C96-4E32-964F-CA5282AC4C1F}"/>
    <hyperlink ref="E534" r:id="rId1993" display="https://fbref.com/en/squads/1df6b87e/Sheffield-United-Stats" xr:uid="{BDF26FFA-6F12-4B1B-BB12-AAE864AA3728}"/>
    <hyperlink ref="AD534" r:id="rId1994" display="https://fbref.com/en/players/d4aa4582/matchlogs/2023-2024/summary/Ryan-One-Match-Logs" xr:uid="{5F2BF5EB-6593-4373-923A-E673D57DE344}"/>
    <hyperlink ref="B556" r:id="rId1995" display="https://fbref.com/en/players/d86a1f3e/Tyler-Onyango" xr:uid="{BE701F40-4DA6-4A0D-91D4-0802811DFEBE}"/>
    <hyperlink ref="C556" r:id="rId1996" display="https://fbref.com/en/country/ENG/England-Football" xr:uid="{5C114474-7AC1-461E-BD23-B3B81066529F}"/>
    <hyperlink ref="E556" r:id="rId1997" display="https://fbref.com/en/squads/d3fd31cc/Everton-Stats" xr:uid="{51CED553-EAA6-408B-8494-4E2B55BF6A67}"/>
    <hyperlink ref="AD556" r:id="rId1998" display="https://fbref.com/en/players/d86a1f3e/matchlogs/2023-2024/summary/Tyler-Onyango-Match-Logs" xr:uid="{A28BC9D9-F254-47CF-9209-A748215549A2}"/>
    <hyperlink ref="B243" r:id="rId1999" display="https://fbref.com/en/players/2944f86f/Frank-Onyeka" xr:uid="{54F49F7D-097E-4F8B-8201-42C093444C4D}"/>
    <hyperlink ref="C243" r:id="rId2000" display="https://fbref.com/en/country/NGA/Nigeria-Football" xr:uid="{A430FAC8-303F-4DA2-92EF-9DAE691FB356}"/>
    <hyperlink ref="E243" r:id="rId2001" display="https://fbref.com/en/squads/cd051869/Brentford-Stats" xr:uid="{00F24C27-51AF-4AC1-A749-00A413DED197}"/>
    <hyperlink ref="AD243" r:id="rId2002" display="https://fbref.com/en/players/2944f86f/matchlogs/2023-2024/summary/Frank-Onyeka-Match-Logs" xr:uid="{F0C0D561-36EE-4738-8BC3-7EFF4F4F02CA}"/>
    <hyperlink ref="B672" r:id="rId2003" display="https://fbref.com/en/players/40aaa04c/Lewis-Orford" xr:uid="{41D99B92-AC41-49D5-8633-C24A3F862011}"/>
    <hyperlink ref="C672" r:id="rId2004" display="https://fbref.com/en/country/ENG/England-Football" xr:uid="{16F2BB51-C302-4D1D-AB98-E8EED0849E12}"/>
    <hyperlink ref="E672" r:id="rId2005" display="https://fbref.com/en/squads/7c21e445/West-Ham-United-Stats" xr:uid="{7CEC8A13-75E4-451E-9C62-DBDAB3F02C62}"/>
    <hyperlink ref="AD672" r:id="rId2006" display="https://fbref.com/en/players/40aaa04c/matchlogs/2023-2024/summary/Lewis-Orford-Match-Logs" xr:uid="{3CC87BD5-6FFE-4AD4-8D21-14D9BAAB9C23}"/>
    <hyperlink ref="B393" r:id="rId2007" display="https://fbref.com/en/players/43a166b4/Divock-Origi" xr:uid="{F3D654F8-C1C0-4650-877D-1C9DFB7190CD}"/>
    <hyperlink ref="C393" r:id="rId2008" display="https://fbref.com/en/country/BEL/Belgium-Football" xr:uid="{F828C4AF-92F2-4A01-AAAA-450E639D5895}"/>
    <hyperlink ref="E393" r:id="rId2009" display="https://fbref.com/en/squads/e4a775cb/Nottingham-Forest-Stats" xr:uid="{E5E66AB3-977A-4851-A18A-A071B8045331}"/>
    <hyperlink ref="AD393" r:id="rId2010" display="https://fbref.com/en/players/43a166b4/matchlogs/2023-2024/summary/Divock-Origi-Match-Logs" xr:uid="{E8AF570A-B529-4919-94C8-7D44A41CA304}"/>
    <hyperlink ref="B435" r:id="rId2011" display="https://fbref.com/en/players/c1242d4e/Stefan-Ortega" xr:uid="{93F6A7E4-D924-4B84-87E2-F0C2F2DD1473}"/>
    <hyperlink ref="C435" r:id="rId2012" display="https://fbref.com/en/country/GER/Germany-Football" xr:uid="{FE4F8823-D353-4107-A157-0ACD59C9DDE4}"/>
    <hyperlink ref="E435" r:id="rId2013" display="https://fbref.com/en/squads/b8fd03ef/Manchester-City-Stats" xr:uid="{1FBCE13E-3BD4-4EFB-B577-0F0A801EB0A0}"/>
    <hyperlink ref="AD435" r:id="rId2014" display="https://fbref.com/en/players/c1242d4e/matchlogs/2023-2024/summary/Stefan-Ortega-Match-Logs" xr:uid="{32CA8D67-9EA5-4144-B430-B2C1FB92CB9B}"/>
    <hyperlink ref="B321" r:id="rId2015" display="https://fbref.com/en/players/79bc4c45/Ben-Osborn" xr:uid="{9DD90698-F55D-4DD5-A378-F432B22E8610}"/>
    <hyperlink ref="C321" r:id="rId2016" display="https://fbref.com/en/country/ENG/England-Football" xr:uid="{64BABC7E-C786-4D10-BAF8-3688916ACC8D}"/>
    <hyperlink ref="E321" r:id="rId2017" display="https://fbref.com/en/squads/1df6b87e/Sheffield-United-Stats" xr:uid="{C9223190-145C-4288-9543-182E7480CFD0}"/>
    <hyperlink ref="AD321" r:id="rId2018" display="https://fbref.com/en/players/79bc4c45/matchlogs/2023-2024/summary/Ben-Osborn-Match-Logs" xr:uid="{84465EA5-EAE6-4D3D-89C1-745C1B813FBF}"/>
    <hyperlink ref="B183" r:id="rId2019" display="https://fbref.com/en/players/cd889153/Gabriel-Osho" xr:uid="{62B36D12-3283-409F-A948-704303D39CBB}"/>
    <hyperlink ref="C183" r:id="rId2020" display="https://fbref.com/en/country/NGA/Nigeria-Football" xr:uid="{B1310078-4234-417C-B914-322EAE0D56C0}"/>
    <hyperlink ref="E183" r:id="rId2021" display="https://fbref.com/en/squads/e297cd13/Luton-Town-Stats" xr:uid="{7FF2AAC3-34F0-499A-B33B-6A93A462F668}"/>
    <hyperlink ref="AD183" r:id="rId2022" display="https://fbref.com/en/players/cd889153/matchlogs/2023-2024/summary/Gabriel-Osho-Match-Logs" xr:uid="{F5D45513-ADCE-4A4B-BCFB-3A82DBBBF942}"/>
    <hyperlink ref="B673" r:id="rId2023" display="https://fbref.com/en/players/a42bbccc/Detlef-Osong" xr:uid="{B39E0D82-AA08-41C9-9A05-CE17E3127598}"/>
    <hyperlink ref="C673" r:id="rId2024" display="https://fbref.com/en/country/ENG/England-Football" xr:uid="{56E8C7EC-283B-41DE-B50B-70D26F2254A4}"/>
    <hyperlink ref="E673" r:id="rId2025" display="https://fbref.com/en/squads/e4a775cb/Nottingham-Forest-Stats" xr:uid="{F727A6EC-E534-4720-9DBB-9FC7F2DE3F29}"/>
    <hyperlink ref="AD673" r:id="rId2026" display="https://fbref.com/en/players/a42bbccc/matchlogs/2023-2024/summary/Detlef-Osong-Match-Logs" xr:uid="{4E96DDC4-75DB-4B3F-92B1-EE8364A1E64E}"/>
    <hyperlink ref="B314" r:id="rId2027" display="https://fbref.com/en/players/7b355808/William-Osula" xr:uid="{6CFBB392-D60D-41C8-AD12-AA8F673B1161}"/>
    <hyperlink ref="C314" r:id="rId2028" display="https://fbref.com/en/country/DEN/Denmark-Football" xr:uid="{948F33E6-3D6F-4092-9673-80D7594C80F3}"/>
    <hyperlink ref="E314" r:id="rId2029" display="https://fbref.com/en/squads/1df6b87e/Sheffield-United-Stats" xr:uid="{5A02DAA2-7F46-487A-8F72-92DEB93B75AD}"/>
    <hyperlink ref="AD314" r:id="rId2030" display="https://fbref.com/en/players/7b355808/matchlogs/2023-2024/summary/William-Osula-Match-Logs" xr:uid="{D85E9CE6-0F44-44B8-B393-9AF7EDE466D5}"/>
    <hyperlink ref="B323" r:id="rId2031" display="https://fbref.com/en/players/2f9e4435/Dango-Ouattara" xr:uid="{134D6079-98D3-4BBB-B609-B2D1CB406034}"/>
    <hyperlink ref="C323" r:id="rId2032" display="https://fbref.com/en/country/BFA/Burkina-Faso-Football" xr:uid="{24E672C0-19DD-4953-80A9-98CA91BF1E56}"/>
    <hyperlink ref="E323" r:id="rId2033" display="https://fbref.com/en/squads/4ba7cbea/Bournemouth-Stats" xr:uid="{2286AC98-1A25-41E2-AD1C-59FC29AE1E63}"/>
    <hyperlink ref="AD323" r:id="rId2034" display="https://fbref.com/en/players/2f9e4435/matchlogs/2023-2024/summary/Dango-Ouattara-Match-Logs" xr:uid="{6D7C1C4A-FA47-4659-A9B3-56ACB5BBF7CE}"/>
    <hyperlink ref="B458" r:id="rId2035" display="https://fbref.com/en/players/d00d45ab/David-Ozoh" xr:uid="{97A9464F-C85D-4A0A-952B-D9B39058FA69}"/>
    <hyperlink ref="C458" r:id="rId2036" display="https://fbref.com/en/country/ENG/England-Football" xr:uid="{B879FCB5-19FF-4FDA-AE96-E0F35779C472}"/>
    <hyperlink ref="E458" r:id="rId2037" display="https://fbref.com/en/squads/47c64c55/Crystal-Palace-Stats" xr:uid="{CD99E2D8-7006-4D24-A3B1-A4A46198EE14}"/>
    <hyperlink ref="AD458" r:id="rId2038" display="https://fbref.com/en/players/d00d45ab/matchlogs/2023-2024/summary/David-Ozoh-Match-Logs" xr:uid="{F27BA832-D585-4290-A514-558D8B821AEE}"/>
    <hyperlink ref="B101" r:id="rId2039" display="https://fbref.com/en/players/a78ff07f/Joao-Palhinha" xr:uid="{4AF7CD1C-028D-44A2-8D24-92B0A7AD32ED}"/>
    <hyperlink ref="C101" r:id="rId2040" display="https://fbref.com/en/country/POR/Portugal-Football" xr:uid="{BBD2E72B-D20A-4925-865B-F07F25493B11}"/>
    <hyperlink ref="E101" r:id="rId2041" display="https://fbref.com/en/squads/fd962109/Fulham-Stats" xr:uid="{06CFD328-DEDA-42F8-9069-FE40B935F6EF}"/>
    <hyperlink ref="AD101" r:id="rId2042" display="https://fbref.com/en/players/a78ff07f/matchlogs/2023-2024/summary/Joao-Palhinha-Match-Logs" xr:uid="{F3BD67F7-2161-4718-9E2B-D8D64810F5F9}"/>
    <hyperlink ref="B526" r:id="rId2043" display="https://fbref.com/en/players/dc7f8a28/Cole-Palmer" xr:uid="{AF7D7AA5-F57A-4789-9FEC-54B6548D9BF9}"/>
    <hyperlink ref="C526" r:id="rId2044" display="https://fbref.com/en/country/ENG/England-Football" xr:uid="{31F009E7-0A8E-410A-948F-16E781AE9951}"/>
    <hyperlink ref="E526" r:id="rId2045" display="https://fbref.com/en/squads/b8fd03ef/Manchester-City-Stats" xr:uid="{6F41E086-F4A5-4E5A-860E-52D4EFD1116D}"/>
    <hyperlink ref="AD526" r:id="rId2046" display="https://fbref.com/en/players/dc7f8a28/matchlogs/2023-2024/summary/Cole-Palmer-Match-Logs" xr:uid="{26C0D265-F497-46C0-A12B-A843E5AFBF8D}"/>
    <hyperlink ref="B130" r:id="rId2047" display="https://fbref.com/en/players/dc7f8a28/Cole-Palmer" xr:uid="{2AE4D426-9E57-43D5-B5A6-29A3A07DA231}"/>
    <hyperlink ref="C130" r:id="rId2048" display="https://fbref.com/en/country/ENG/England-Football" xr:uid="{E1A58EF2-66D8-4A7B-B35B-8FEE5D8ABB3A}"/>
    <hyperlink ref="E130" r:id="rId2049" display="https://fbref.com/en/squads/cff3d9bb/Chelsea-Stats" xr:uid="{A04BBFC4-7ACA-4BB9-B344-6F0BE61920D0}"/>
    <hyperlink ref="AD130" r:id="rId2050" display="https://fbref.com/en/players/dc7f8a28/matchlogs/2023-2024/summary/Cole-Palmer-Match-Logs" xr:uid="{090AA577-F01B-4CC7-8A89-49CC48DC41A6}"/>
    <hyperlink ref="B38" r:id="rId2051" display="https://fbref.com/en/players/e0bc6fdc/Emerson-Palmieri" xr:uid="{FFBE7103-5A68-44A6-B711-1D40A3CD47AE}"/>
    <hyperlink ref="C38" r:id="rId2052" display="https://fbref.com/en/country/ITA/Italy-Football" xr:uid="{6A705F34-E8FC-40F2-9D6F-861360E854C8}"/>
    <hyperlink ref="E38" r:id="rId2053" display="https://fbref.com/en/squads/7c21e445/West-Ham-United-Stats" xr:uid="{0CDA1D74-F050-4779-8ADA-FDFF2E81BD9A}"/>
    <hyperlink ref="AD38" r:id="rId2054" display="https://fbref.com/en/players/e0bc6fdc/matchlogs/2023-2024/summary/Emerson-Palmieri-Match-Logs" xr:uid="{BD5AD360-26BE-4E2B-9923-8B6CC66DFC9D}"/>
    <hyperlink ref="B127" r:id="rId2055" display="https://fbref.com/en/players/9b6f7fd5/Lucas-Paqueta" xr:uid="{026653E3-572E-435D-AEFC-EF37D9E2E5A8}"/>
    <hyperlink ref="C127" r:id="rId2056" display="https://fbref.com/en/country/BRA/Brazil-Football" xr:uid="{FD865190-A507-40E6-BAB0-DFC5AD666D5B}"/>
    <hyperlink ref="E127" r:id="rId2057" display="https://fbref.com/en/squads/7c21e445/West-Ham-United-Stats" xr:uid="{9B423841-CE79-4A44-88D6-856AFCBDBFBC}"/>
    <hyperlink ref="AD127" r:id="rId2058" display="https://fbref.com/en/players/9b6f7fd5/matchlogs/2023-2024/summary/Lucas-Paqueta-Match-Logs" xr:uid="{C425FC24-A163-4633-B6A0-7664B8DCAD54}"/>
    <hyperlink ref="B508" r:id="rId2059" display="https://fbref.com/en/players/32163807/Ben-Parkinson" xr:uid="{4CD5DA3C-CBDE-4AA5-9AE8-85FC4CD2F5E5}"/>
    <hyperlink ref="C508" r:id="rId2060" display="https://fbref.com/en/country/ENG/England-Football" xr:uid="{5A783261-34DE-4EEC-AEC4-1CA28308B294}"/>
    <hyperlink ref="E508" r:id="rId2061" display="https://fbref.com/en/squads/b2b47a98/Newcastle-United-Stats" xr:uid="{A30440F8-3397-40A0-B45B-767AD92A6FE8}"/>
    <hyperlink ref="AD508" r:id="rId2062" display="https://fbref.com/en/players/32163807/matchlogs/2023-2024/summary/Ben-Parkinson-Match-Logs" xr:uid="{C89BAA2C-2D34-47B1-97C7-7286FF16337B}"/>
    <hyperlink ref="B414" r:id="rId2063" display="https://fbref.com/en/players/529f49ab/Thomas-Partey" xr:uid="{F8B186A9-FA56-46F0-959A-3AE9B9F775BC}"/>
    <hyperlink ref="C414" r:id="rId2064" display="https://fbref.com/en/country/GHA/Ghana-Football" xr:uid="{1DAAD07D-407D-4F67-AAB7-71627F3E0490}"/>
    <hyperlink ref="E414" r:id="rId2065" display="https://fbref.com/en/squads/18bb7c10/Arsenal-Stats" xr:uid="{1316C204-5CE7-4FD3-92DC-6A82F775C6C9}"/>
    <hyperlink ref="AD414" r:id="rId2066" display="https://fbref.com/en/players/529f49ab/matchlogs/2023-2024/summary/Thomas-Partey-Match-Logs" xr:uid="{B200B981-195D-4DA3-B412-FD4D577F699F}"/>
    <hyperlink ref="B273" r:id="rId2067" display="https://fbref.com/en/players/230f0471/Nathan-Patterson" xr:uid="{18AB89F3-6C5F-4DDD-AD5F-E98291C4A894}"/>
    <hyperlink ref="C273" r:id="rId2068" display="https://fbref.com/en/country/SCO/Scotland-Football" xr:uid="{237CEDAF-9D15-46F5-831B-9E56AC87FA00}"/>
    <hyperlink ref="E273" r:id="rId2069" display="https://fbref.com/en/squads/d3fd31cc/Everton-Stats" xr:uid="{7DAA2806-5027-4332-A714-8BE86DBB0E6E}"/>
    <hyperlink ref="AD273" r:id="rId2070" display="https://fbref.com/en/players/230f0471/matchlogs/2023-2024/summary/Nathan-Patterson-Match-Logs" xr:uid="{1E1664CC-AA83-4754-B524-2F596DFE349B}"/>
    <hyperlink ref="B524" r:id="rId2071" display="https://fbref.com/en/players/ea1a5662/Myles-Peart-Harris" xr:uid="{12775538-E8F1-48E0-980F-24E08FFF24C4}"/>
    <hyperlink ref="C524" r:id="rId2072" display="https://fbref.com/en/country/ENG/England-Football" xr:uid="{1C539DAD-2785-410D-88F4-B6AF8C44A28D}"/>
    <hyperlink ref="E524" r:id="rId2073" display="https://fbref.com/en/squads/cd051869/Brentford-Stats" xr:uid="{ACADA3D3-BAE2-46CA-8973-FC8D7B3CC93F}"/>
    <hyperlink ref="AD524" r:id="rId2074" display="https://fbref.com/en/players/ea1a5662/matchlogs/2023-2024/summary/Myles-Peart-Harris-Match-Logs" xr:uid="{C9BE626B-C083-4500-9D62-26D142DE9E83}"/>
    <hyperlink ref="B529" r:id="rId2075" display="https://fbref.com/en/players/767d9605/Sydie-Peck" xr:uid="{73DCCB97-569E-453E-AC10-E7221C2B21A2}"/>
    <hyperlink ref="C529" r:id="rId2076" display="https://fbref.com/en/country/ENG/England-Football" xr:uid="{E6E142CD-3AF0-4B2C-95DB-1D676DC3A42F}"/>
    <hyperlink ref="E529" r:id="rId2077" display="https://fbref.com/en/squads/1df6b87e/Sheffield-United-Stats" xr:uid="{45FA8438-C450-49F6-9CB9-85376D39CD85}"/>
    <hyperlink ref="AD529" r:id="rId2078" display="https://fbref.com/en/players/767d9605/matchlogs/2023-2024/summary/Sydie-Peck-Match-Logs" xr:uid="{335BDBB1-CD68-420F-BF38-9B3EB31A9F69}"/>
    <hyperlink ref="B449" r:id="rId2079" display="https://fbref.com/en/players/ac7e7b1c/Facundo-Pellistri" xr:uid="{1598F429-1C3F-448F-A5DD-F4148B56D22D}"/>
    <hyperlink ref="C449" r:id="rId2080" display="https://fbref.com/en/country/URU/Uruguay-Football" xr:uid="{2B1028C2-1C11-4FF9-AA31-B840FC5B1273}"/>
    <hyperlink ref="E449" r:id="rId2081" display="https://fbref.com/en/squads/19538871/Manchester-United-Stats" xr:uid="{0A65B719-F958-42A7-A179-7E0638FD997B}"/>
    <hyperlink ref="AD449" r:id="rId2082" display="https://fbref.com/en/players/ac7e7b1c/matchlogs/2023-2024/summary/Facundo-Pellistri-Match-Logs" xr:uid="{989A4521-7411-4C97-9E33-5A07D69FB057}"/>
    <hyperlink ref="B85" r:id="rId2083" display="https://fbref.com/en/players/6639e500/Andreas-Pereira" xr:uid="{90B8F502-6E7C-4872-A3B4-46AA31EBC995}"/>
    <hyperlink ref="C85" r:id="rId2084" display="https://fbref.com/en/country/BRA/Brazil-Football" xr:uid="{0150E927-AF9C-439D-865F-30FC15237DC0}"/>
    <hyperlink ref="E85" r:id="rId2085" display="https://fbref.com/en/squads/fd962109/Fulham-Stats" xr:uid="{4E4EBD4C-01FC-4FEF-B795-B9D17C83D85C}"/>
    <hyperlink ref="AD85" r:id="rId2086" display="https://fbref.com/en/players/6639e500/matchlogs/2023-2024/summary/Andreas-Pereira-Match-Logs" xr:uid="{1932755B-BDF3-4575-A1FA-951FCC136830}"/>
    <hyperlink ref="B473" r:id="rId2087" display="https://fbref.com/en/players/6fe90922/Ivan-Perisic" xr:uid="{90313FF9-04B7-42B3-AB2A-318B87130C7F}"/>
    <hyperlink ref="C473" r:id="rId2088" display="https://fbref.com/en/country/CRO/Croatia-Football" xr:uid="{3FE64BDC-94E2-456A-AB56-910D18F25FDA}"/>
    <hyperlink ref="E473" r:id="rId2089" display="https://fbref.com/en/squads/361ca564/Tottenham-Hotspur-Stats" xr:uid="{289F208A-1F07-45E9-B263-542DD029712E}"/>
    <hyperlink ref="AD473" r:id="rId2090" display="https://fbref.com/en/players/6fe90922/matchlogs/2023-2024/summary/Ivan-Perisic-Match-Logs" xr:uid="{BDFA2EA4-B959-48BC-B179-0472C8A0F46D}"/>
    <hyperlink ref="B674" r:id="rId2091" display="https://fbref.com/en/players/53552942/Maximo-Perrone" xr:uid="{74A520C2-9C47-49E4-A0F8-368878F724D3}"/>
    <hyperlink ref="C674" r:id="rId2092" display="https://fbref.com/en/country/ARG/Argentina-Football" xr:uid="{FDC284B0-0858-41B7-8C0E-6F917A7ACBEB}"/>
    <hyperlink ref="E674" r:id="rId2093" display="https://fbref.com/en/squads/b8fd03ef/Manchester-City-Stats" xr:uid="{FEE77550-1125-4151-9189-17121748908F}"/>
    <hyperlink ref="AD674" r:id="rId2094" display="https://fbref.com/en/players/53552942/matchlogs/2023-2024/summary/Maximo-Perrone-Match-Logs" xr:uid="{402E124B-BFA9-4C5C-BC8E-A5C0ADBA056A}"/>
    <hyperlink ref="B263" r:id="rId2095" display="https://fbref.com/en/players/0cf321c8/Djordje-Petrovic" xr:uid="{E98E8617-9CE2-4FF0-BF84-F309EB2228EE}"/>
    <hyperlink ref="C263" r:id="rId2096" display="https://fbref.com/en/country/SRB/Serbia-Football" xr:uid="{15A02615-7C7D-4F60-92B2-4FF70445BE18}"/>
    <hyperlink ref="E263" r:id="rId2097" display="https://fbref.com/en/squads/cff3d9bb/Chelsea-Stats" xr:uid="{1588D704-ABAE-411D-806C-616AA42100CD}"/>
    <hyperlink ref="AD263" r:id="rId2098" display="https://fbref.com/en/players/0cf321c8/matchlogs/2023-2024/summary/Djordje-Petrovic-Match-Logs" xr:uid="{8CC54FDF-749A-411C-BA5F-BD42C7FDFD29}"/>
    <hyperlink ref="B675" r:id="rId2099" display="https://fbref.com/en/players/0bdeb013/Cameron-Peupion" xr:uid="{A445BD19-7ED3-4207-9C97-9F58D00479E6}"/>
    <hyperlink ref="C675" r:id="rId2100" display="https://fbref.com/en/country/AUS/Australia-Football" xr:uid="{211132A0-5B98-4D5D-B905-52634E8A2F7F}"/>
    <hyperlink ref="E675" r:id="rId2101" display="https://fbref.com/en/squads/d07537b9/Brighton-and-Hove-Albion-Stats" xr:uid="{F8603AA5-AAC0-4BE1-92B9-A99512965498}"/>
    <hyperlink ref="AD675" r:id="rId2102" display="https://fbref.com/en/players/0bdeb013/matchlogs/2023-2024/summary/Cameron-Peupion-Match-Logs" xr:uid="{208BBE29-04C3-4B54-A17C-E3BDED91B142}"/>
    <hyperlink ref="B676" r:id="rId2103" display="https://fbref.com/en/players/4f21d3af/Ashley-Phillips" xr:uid="{904D6417-19D9-4553-8ECA-A1EE25C8D7DC}"/>
    <hyperlink ref="C676" r:id="rId2104" display="https://fbref.com/en/country/WAL/Wales-Football" xr:uid="{BBCB6E43-F6D4-4E88-9C83-D3A3CE928291}"/>
    <hyperlink ref="E676" r:id="rId2105" display="https://fbref.com/en/squads/361ca564/Tottenham-Hotspur-Stats" xr:uid="{8E167189-0E64-459A-AF92-E6FF7D6A74F5}"/>
    <hyperlink ref="AD676" r:id="rId2106" display="https://fbref.com/en/players/4f21d3af/matchlogs/2023-2024/summary/Ashley-Phillips-Match-Logs" xr:uid="{8E9E2A8E-8942-4F21-9B8F-B7328F28C664}"/>
    <hyperlink ref="B416" r:id="rId2107" display="https://fbref.com/en/players/4f565d77/Kalvin-Phillips" xr:uid="{41789725-B659-4ECE-9A06-A3F1AB483284}"/>
    <hyperlink ref="C416" r:id="rId2108" display="https://fbref.com/en/country/ENG/England-Football" xr:uid="{EB34F7C8-4032-4F48-9DBC-57246093D5AC}"/>
    <hyperlink ref="E416" r:id="rId2109" display="https://fbref.com/en/squads/7c21e445/West-Ham-United-Stats" xr:uid="{0140B900-C821-413E-A258-AF52D9220CAE}"/>
    <hyperlink ref="AD416" r:id="rId2110" display="https://fbref.com/en/players/4f565d77/matchlogs/2023-2024/summary/Kalvin-Phillips-Match-Logs" xr:uid="{A13C6843-078E-49E7-8C7E-A997071070E5}"/>
    <hyperlink ref="B475" r:id="rId2111" display="https://fbref.com/en/players/4f565d77/Kalvin-Phillips" xr:uid="{477E1166-D4EA-4F44-9E85-ED55FBB60C9B}"/>
    <hyperlink ref="C475" r:id="rId2112" display="https://fbref.com/en/country/ENG/England-Football" xr:uid="{1CE79770-852E-4099-809F-45BA6AA48E0E}"/>
    <hyperlink ref="E475" r:id="rId2113" display="https://fbref.com/en/squads/b8fd03ef/Manchester-City-Stats" xr:uid="{134FCB50-5E52-4B0B-87C0-BC93A0B84701}"/>
    <hyperlink ref="AD475" r:id="rId2114" display="https://fbref.com/en/players/4f565d77/matchlogs/2023-2024/summary/Kalvin-Phillips-Match-Logs" xr:uid="{1BD750EB-40A3-4D9F-AFC1-B38C694B802F}"/>
    <hyperlink ref="B546" r:id="rId2115" display="https://fbref.com/en/players/19f4d211/Jaden-Philogene-Bidace" xr:uid="{F32DD2E4-BBC8-42BE-BF75-7816D1E857CD}"/>
    <hyperlink ref="C546" r:id="rId2116" display="https://fbref.com/en/country/ENG/England-Football" xr:uid="{7DD77780-203A-4169-93DF-3BBA85995371}"/>
    <hyperlink ref="E546" r:id="rId2117" display="https://fbref.com/en/squads/8602292d/Aston-Villa-Stats" xr:uid="{A270BC77-E979-4C1D-92D4-FE8309A04556}"/>
    <hyperlink ref="AD546" r:id="rId2118" display="https://fbref.com/en/players/19f4d211/matchlogs/2023-2024/summary/Jaden-Philogene-Bidace-Match-Logs" xr:uid="{8933D57D-FE75-4F7E-AB07-4DF2F3F7BAF2}"/>
    <hyperlink ref="B7" r:id="rId2119" display="https://fbref.com/en/players/4806ec67/Jordan-Pickford" xr:uid="{24B54A28-E8A4-49F5-9C37-DB1583DB9040}"/>
    <hyperlink ref="C7" r:id="rId2120" display="https://fbref.com/en/country/ENG/England-Football" xr:uid="{91DCC454-A619-4A79-A6BB-2BAB98CFE06B}"/>
    <hyperlink ref="E7" r:id="rId2121" display="https://fbref.com/en/squads/d3fd31cc/Everton-Stats" xr:uid="{7B700EDD-EDF7-4244-85EE-6757CC6120D6}"/>
    <hyperlink ref="AD7" r:id="rId2122" display="https://fbref.com/en/players/4806ec67/matchlogs/2023-2024/summary/Jordan-Pickford-Match-Logs" xr:uid="{EBF560EE-9D5B-40AA-B80A-533BF1099BE4}"/>
    <hyperlink ref="B677" r:id="rId2123" display="https://fbref.com/en/players/68201bf9/Axel-Piesold" xr:uid="{83CE8099-7198-47F0-A7F6-7FCA0DC479D1}"/>
    <hyperlink ref="C677" r:id="rId2124" display="https://fbref.com/en/country/ENG/England-Football" xr:uid="{B57956E1-D0B0-4DE2-8479-84F201D19209}"/>
    <hyperlink ref="E677" r:id="rId2125" display="https://fbref.com/en/squads/e297cd13/Luton-Town-Stats" xr:uid="{D9BB9A5A-1D7C-465C-9027-BCD06DC2D642}"/>
    <hyperlink ref="AD677" r:id="rId2126" display="https://fbref.com/en/players/68201bf9/matchlogs/2023-2024/summary/Axel-Piesold-Match-Logs" xr:uid="{6C6DB3BF-A7A5-4774-BDA6-ED06565876B2}"/>
    <hyperlink ref="B70" r:id="rId2127" display="https://fbref.com/en/players/e541326e/Ethan-Pinnock" xr:uid="{CC256DAB-13E9-410B-8AF8-973736B9F2F7}"/>
    <hyperlink ref="C70" r:id="rId2128" display="https://fbref.com/en/country/JAM/Jamaica-Football" xr:uid="{0FCA32BA-B73D-43DE-AD92-9507ABD19221}"/>
    <hyperlink ref="E70" r:id="rId2129" display="https://fbref.com/en/squads/cd051869/Brentford-Stats" xr:uid="{55792244-86AB-4E54-B9BC-141D09822C77}"/>
    <hyperlink ref="AD70" r:id="rId2130" display="https://fbref.com/en/players/e541326e/matchlogs/2023-2024/summary/Ethan-Pinnock-Match-Logs" xr:uid="{34F5EDEB-F061-42B7-AD80-09D29C91E471}"/>
    <hyperlink ref="B678" r:id="rId2131" display="https://fbref.com/en/players/b3cafda8/Marcelo-Pitaluga" xr:uid="{26B3807D-362F-46C5-87CE-28F0ADD22D68}"/>
    <hyperlink ref="C678" r:id="rId2132" display="https://fbref.com/en/country/BRA/Brazil-Football" xr:uid="{AAAF2F8D-EC7D-475C-A691-047B7AB248AE}"/>
    <hyperlink ref="E678" r:id="rId2133" display="https://fbref.com/en/squads/822bd0ba/Liverpool-Stats" xr:uid="{163E12A8-11A0-4DCD-9BE3-5AD403C58536}"/>
    <hyperlink ref="AD678" r:id="rId2134" display="https://fbref.com/en/players/b3cafda8/matchlogs/2023-2024/summary/Marcelo-Pitaluga-Match-Logs" xr:uid="{A62358B6-0DEB-4BEC-8C6A-E03AFF47B2E5}"/>
    <hyperlink ref="B679" r:id="rId2135" display="https://fbref.com/en/players/2140e999/Luke-Plange" xr:uid="{861EF87F-8A8D-4D31-84B8-C2BF64A6C9A2}"/>
    <hyperlink ref="C679" r:id="rId2136" display="https://fbref.com/en/country/ENG/England-Football" xr:uid="{6F2B6150-6F74-44BF-94DC-5D5D3C241E76}"/>
    <hyperlink ref="E679" r:id="rId2137" display="https://fbref.com/en/squads/47c64c55/Crystal-Palace-Stats" xr:uid="{D243DDA0-67FC-448B-B8DE-B4C8F28F5F83}"/>
    <hyperlink ref="AD679" r:id="rId2138" display="https://fbref.com/en/players/2140e999/matchlogs/2023-2024/summary/Luke-Plange-Match-Logs" xr:uid="{F1774401-71FC-4565-9D48-31C29D8E9191}"/>
    <hyperlink ref="B204" r:id="rId2139" display="https://fbref.com/en/players/4b40d9ca/Nick-Pope" xr:uid="{450E148F-191A-4792-BEAD-0473FDD6130F}"/>
    <hyperlink ref="C204" r:id="rId2140" display="https://fbref.com/en/country/ENG/England-Football" xr:uid="{7602E942-ED92-469A-85EB-4F8B077524CF}"/>
    <hyperlink ref="E204" r:id="rId2141" display="https://fbref.com/en/squads/b2b47a98/Newcastle-United-Stats" xr:uid="{D1FD344A-0724-4CF3-ADFB-5442FD7E213F}"/>
    <hyperlink ref="AD204" r:id="rId2142" display="https://fbref.com/en/players/4b40d9ca/matchlogs/2023-2024/summary/Nick-Pope-Match-Logs" xr:uid="{BC60A467-891B-4663-864D-CAAAAE50DF56}"/>
    <hyperlink ref="B61" r:id="rId2143" display="https://fbref.com/en/players/27d0a506/Pedro-Porro" xr:uid="{B5E42F74-3DED-42E1-B5B2-C0AF6118A92B}"/>
    <hyperlink ref="C61" r:id="rId2144" display="https://fbref.com/en/country/ESP/Spain-Football" xr:uid="{0D5374AF-8AC4-4DA8-AAEB-4DA2E5D12F2E}"/>
    <hyperlink ref="E61" r:id="rId2145" display="https://fbref.com/en/squads/361ca564/Tottenham-Hotspur-Stats" xr:uid="{4AA05AB5-0B5C-45A5-A5B0-E2123B9BE3EA}"/>
    <hyperlink ref="AD61" r:id="rId2146" display="https://fbref.com/en/players/27d0a506/matchlogs/2023-2024/summary/Pedro-Porro-Match-Logs" xr:uid="{AC0248DF-36BE-4997-AD23-26448825D4D0}"/>
    <hyperlink ref="B680" r:id="rId2147" display="https://fbref.com/en/players/3595affe/Dan-Potts" xr:uid="{D998D404-B100-4B92-9E79-2BE0C815ADC6}"/>
    <hyperlink ref="C680" r:id="rId2148" display="https://fbref.com/en/country/ENG/England-Football" xr:uid="{FD5932FC-E332-4485-AA31-93957E41526C}"/>
    <hyperlink ref="E680" r:id="rId2149" display="https://fbref.com/en/squads/e297cd13/Luton-Town-Stats" xr:uid="{A7F2AEE3-E8B4-4198-8906-B607BF6B1F11}"/>
    <hyperlink ref="AD680" r:id="rId2150" display="https://fbref.com/en/players/3595affe/matchlogs/2023-2024/summary/Dan-Potts-Match-Logs" xr:uid="{7D88977C-C1EE-44DF-AFCC-1858D0F8F2CA}"/>
    <hyperlink ref="B681" r:id="rId2151" display="https://fbref.com/en/players/b96cec48/Sam-Proctor" xr:uid="{8130F3F9-51D0-41A1-B5C0-9B448A73E7E8}"/>
    <hyperlink ref="C681" r:id="rId2152" display="https://fbref.com/en/country/ENG/England-Football" xr:uid="{B4F46F40-B8FA-4690-A763-3203E9A2B6EA}"/>
    <hyperlink ref="E681" r:id="rId2153" display="https://fbref.com/en/squads/8602292d/Aston-Villa-Stats" xr:uid="{EE2D5220-1B94-4031-B0C7-E80C831CC1D3}"/>
    <hyperlink ref="AD681" r:id="rId2154" display="https://fbref.com/en/players/b96cec48/matchlogs/2023-2024/summary/Sam-Proctor-Match-Logs" xr:uid="{11374BBD-1BFA-420A-9CA4-4091CF610CB4}"/>
    <hyperlink ref="B350" r:id="rId2155" display="https://fbref.com/en/players/4125cb98/Jarell-Quansah" xr:uid="{A812383E-C145-4847-AED7-8F392FA53073}"/>
    <hyperlink ref="C350" r:id="rId2156" display="https://fbref.com/en/country/ENG/England-Football" xr:uid="{0C9281C0-6308-4DDB-89FD-BEA2FBB493A9}"/>
    <hyperlink ref="E350" r:id="rId2157" display="https://fbref.com/en/squads/822bd0ba/Liverpool-Stats" xr:uid="{A9213A41-4166-4A82-AB89-8B10A0752680}"/>
    <hyperlink ref="AD350" r:id="rId2158" display="https://fbref.com/en/players/4125cb98/matchlogs/2023-2024/summary/Jarell-Quansah-Match-Logs" xr:uid="{90ABFE7B-36F7-41E2-898D-F8ABE38328A0}"/>
    <hyperlink ref="B445" r:id="rId2159" display="https://fbref.com/en/players/67f649be/Ionut-Radu" xr:uid="{C63625B1-9F4B-43A1-AC11-46CAEE6F6419}"/>
    <hyperlink ref="C445" r:id="rId2160" display="https://fbref.com/en/country/ROU/Romania-Football" xr:uid="{7596DFC1-C8D2-4E87-904E-7CC011FA5626}"/>
    <hyperlink ref="E445" r:id="rId2161" display="https://fbref.com/en/squads/4ba7cbea/Bournemouth-Stats" xr:uid="{77FD58D6-67B1-45ED-BF26-0A28083FA166}"/>
    <hyperlink ref="AD445" r:id="rId2162" display="https://fbref.com/en/players/67f649be/matchlogs/2023-2024/summary/Ionut-Radu-Match-Logs" xr:uid="{B50739B7-1DB3-450A-870E-F6AC421B40BC}"/>
    <hyperlink ref="B457" r:id="rId2163" display="https://fbref.com/en/players/45685411/Jesuran-Rak-Sakyi" xr:uid="{BC108BDE-9AE9-4FF9-93DD-94E91B26CC44}"/>
    <hyperlink ref="C457" r:id="rId2164" display="https://fbref.com/en/country/ENG/England-Football" xr:uid="{E5786CF5-F2C2-4BB5-912F-928B89C2EB0F}"/>
    <hyperlink ref="E457" r:id="rId2165" display="https://fbref.com/en/squads/47c64c55/Crystal-Palace-Stats" xr:uid="{D7560485-593B-4CEB-8BB0-893B89022F30}"/>
    <hyperlink ref="AD457" r:id="rId2166" display="https://fbref.com/en/players/45685411/matchlogs/2023-2024/summary/Jesuran-Rak-Sakyi-Match-Logs" xr:uid="{60F4FF72-1449-448C-BAB3-72BAA770992E}"/>
    <hyperlink ref="B348" r:id="rId2167" display="https://fbref.com/en/players/466fb2c5/Aaron-Ramsdale" xr:uid="{79015832-4A18-4808-B7E2-F5D40C1DF4DF}"/>
    <hyperlink ref="C348" r:id="rId2168" display="https://fbref.com/en/country/ENG/England-Football" xr:uid="{7AEBB2E9-D750-4BA6-A566-69561E21A0E9}"/>
    <hyperlink ref="E348" r:id="rId2169" display="https://fbref.com/en/squads/18bb7c10/Arsenal-Stats" xr:uid="{28982A08-C1CE-4BA9-BABE-B0F93159AC2F}"/>
    <hyperlink ref="AD348" r:id="rId2170" display="https://fbref.com/en/players/466fb2c5/matchlogs/2023-2024/summary/Aaron-Ramsdale-Match-Logs" xr:uid="{D45F78AE-C6BD-4302-9EF1-B84AC20C9D92}"/>
    <hyperlink ref="B353" r:id="rId2171" display="https://fbref.com/en/players/e1618c22/Aaron-Ramsey" xr:uid="{253BBCFC-EAD7-40CD-8147-513D47AD6794}"/>
    <hyperlink ref="C353" r:id="rId2172" display="https://fbref.com/en/country/ENG/England-Football" xr:uid="{75C7B55D-EB94-49D7-B024-C3E80D5C9817}"/>
    <hyperlink ref="E353" r:id="rId2173" display="https://fbref.com/en/squads/943e8050/Burnley-Stats" xr:uid="{FF9A1C9C-B9D8-4910-B5F3-1DE641940DC8}"/>
    <hyperlink ref="AD353" r:id="rId2174" display="https://fbref.com/en/players/e1618c22/matchlogs/2023-2024/summary/Aaron-Ramsey-Match-Logs" xr:uid="{E1BC5354-702F-48CB-BCE9-0D9558288F83}"/>
    <hyperlink ref="B294" r:id="rId2175" display="https://fbref.com/en/players/1544f145/Jacob-Ramsey" xr:uid="{E93298FD-310E-4F36-A4BD-9CA65171A979}"/>
    <hyperlink ref="C294" r:id="rId2176" display="https://fbref.com/en/country/ENG/England-Football" xr:uid="{75434131-2BDD-4172-A42B-3A08C7A7D91C}"/>
    <hyperlink ref="E294" r:id="rId2177" display="https://fbref.com/en/squads/8602292d/Aston-Villa-Stats" xr:uid="{DD1A2CA6-F92A-4B78-A8E7-422F09BED051}"/>
    <hyperlink ref="AD294" r:id="rId2178" display="https://fbref.com/en/players/1544f145/matchlogs/2023-2024/summary/Jacob-Ramsey-Match-Logs" xr:uid="{88D5F2FD-4D1D-46C6-B239-234FAAFC3DFB}"/>
    <hyperlink ref="B682" r:id="rId2179" display="https://fbref.com/en/players/6385ebfb/Darren-Randolph" xr:uid="{3414DFFA-3D03-4D63-BA22-98805EAAE5FE}"/>
    <hyperlink ref="C682" r:id="rId2180" display="https://fbref.com/en/country/IRL/Republic-of-Ireland-Football" xr:uid="{ECCA52D9-9F80-4595-9AED-FDCD6E1C351B}"/>
    <hyperlink ref="E682" r:id="rId2181" display="https://fbref.com/en/squads/4ba7cbea/Bournemouth-Stats" xr:uid="{C49A338C-9170-4AF2-BB12-C01A7D9F8427}"/>
    <hyperlink ref="AD682" r:id="rId2182" display="https://fbref.com/en/players/6385ebfb/matchlogs/2023-2024/summary/Darren-Randolph-Match-Logs" xr:uid="{C8D6361F-E529-4E78-A20F-EDE54E562EF3}"/>
    <hyperlink ref="B77" r:id="rId2183" display="https://fbref.com/en/players/a1d5bd30/Marcus-Rashford" xr:uid="{60B9792A-D947-4582-8A2D-BD33FBC67F9F}"/>
    <hyperlink ref="C77" r:id="rId2184" display="https://fbref.com/en/country/ENG/England-Football" xr:uid="{A9EA3F12-D25F-4466-A2F2-7FBB569816AC}"/>
    <hyperlink ref="E77" r:id="rId2185" display="https://fbref.com/en/squads/19538871/Manchester-United-Stats" xr:uid="{F29E9907-09AF-415C-AC1A-AAD9B1639745}"/>
    <hyperlink ref="AD77" r:id="rId2186" display="https://fbref.com/en/players/a1d5bd30/matchlogs/2023-2024/summary/Marcus-Rashford-Match-Logs" xr:uid="{28B9833C-5A5B-4191-AE92-3AFA816AAEDC}"/>
    <hyperlink ref="B80" r:id="rId2187" display="https://fbref.com/en/players/98ea5115/David-Raya" xr:uid="{D778E2E2-F2B2-4E1D-A206-6ACAEBE313CF}"/>
    <hyperlink ref="C80" r:id="rId2188" display="https://fbref.com/en/country/ESP/Spain-Football" xr:uid="{81929233-83F9-43DE-BD41-C8296BA7AE65}"/>
    <hyperlink ref="E80" r:id="rId2189" display="https://fbref.com/en/squads/18bb7c10/Arsenal-Stats" xr:uid="{745B72A2-A3F9-42E9-875B-A127DF48348E}"/>
    <hyperlink ref="AD80" r:id="rId2190" display="https://fbref.com/en/players/98ea5115/matchlogs/2023-2024/summary/David-Raya-Match-Logs" xr:uid="{E2F9875F-B8A5-4A65-85F7-22EED745BB24}"/>
    <hyperlink ref="B683" r:id="rId2191" display="https://fbref.com/en/players/9ad8d732/Jadan-Raymond" xr:uid="{0A84267C-739F-4302-9F17-D5D23748B8A8}"/>
    <hyperlink ref="C683" r:id="rId2192" display="https://fbref.com/en/country/WAL/Wales-Football" xr:uid="{BEBE1C1B-0036-47FE-9745-486C9516F51D}"/>
    <hyperlink ref="E683" r:id="rId2193" display="https://fbref.com/en/squads/47c64c55/Crystal-Palace-Stats" xr:uid="{F431EF61-9A8E-4C50-9577-1F85C1B2FE49}"/>
    <hyperlink ref="AD683" r:id="rId2194" display="https://fbref.com/en/players/9ad8d732/matchlogs/2023-2024/summary/Jadan-Raymond-Match-Logs" xr:uid="{39CBF4B4-008A-432D-B69F-735ADF55BD71}"/>
    <hyperlink ref="B176" r:id="rId2195" display="https://fbref.com/en/players/28b40c9c/Tim-Ream" xr:uid="{607D49FE-0070-40B2-A5F6-21E37B5B5B03}"/>
    <hyperlink ref="C176" r:id="rId2196" display="https://fbref.com/en/country/USA/United-States-Football" xr:uid="{33132C21-2029-4881-A1E9-CFB9A1A05D98}"/>
    <hyperlink ref="E176" r:id="rId2197" display="https://fbref.com/en/squads/fd962109/Fulham-Stats" xr:uid="{DC80DEC4-6FB8-4A09-AAAF-B57A841C6B85}"/>
    <hyperlink ref="AD176" r:id="rId2198" display="https://fbref.com/en/players/28b40c9c/matchlogs/2023-2024/summary/Tim-Ream-Match-Logs" xr:uid="{BA5B25D6-74CA-49F9-BC35-795E7BF4DF02}"/>
    <hyperlink ref="B455" r:id="rId2199" display="https://fbref.com/en/players/ab651565/Nathan-Redmond" xr:uid="{4D980AC5-B558-4DC9-A7E7-986DDC921637}"/>
    <hyperlink ref="C455" r:id="rId2200" display="https://fbref.com/en/country/ENG/England-Football" xr:uid="{76C78B19-C029-4494-9CE9-02E027870C9B}"/>
    <hyperlink ref="E455" r:id="rId2201" display="https://fbref.com/en/squads/943e8050/Burnley-Stats" xr:uid="{9D6D9A44-926D-4F4A-A731-515FFC3B5157}"/>
    <hyperlink ref="AD455" r:id="rId2202" display="https://fbref.com/en/players/ab651565/matchlogs/2023-2024/summary/Nathan-Redmond-Match-Logs" xr:uid="{67AFF31E-9B74-4A01-ADEA-2E33AB10B08E}"/>
    <hyperlink ref="B232" r:id="rId2203" display="https://fbref.com/en/players/803ae100/Harrison-Reed" xr:uid="{1793F6E0-438A-418D-A1B6-2D8AA57AD312}"/>
    <hyperlink ref="C232" r:id="rId2204" display="https://fbref.com/en/country/ENG/England-Football" xr:uid="{8DA39562-7E6D-4613-8533-91E0666CF768}"/>
    <hyperlink ref="E232" r:id="rId2205" display="https://fbref.com/en/squads/fd962109/Fulham-Stats" xr:uid="{ED88BB12-33BC-46E1-A2C2-3924E72F06F4}"/>
    <hyperlink ref="AD232" r:id="rId2206" display="https://fbref.com/en/players/803ae100/matchlogs/2023-2024/summary/Harrison-Reed-Match-Logs" xr:uid="{3ACB435E-861A-4C5D-933F-7D83E9929832}"/>
    <hyperlink ref="B384" r:id="rId2207" display="https://fbref.com/en/players/3353737a/Sergio-Reguilon" xr:uid="{8AA70405-7255-4F6C-B06D-BDB7CF916469}"/>
    <hyperlink ref="C384" r:id="rId2208" display="https://fbref.com/en/country/ESP/Spain-Football" xr:uid="{6EEB7D09-1B8A-4A0D-820D-009605B6F497}"/>
    <hyperlink ref="E384" r:id="rId2209" display="https://fbref.com/en/squads/19538871/Manchester-United-Stats" xr:uid="{0CEC2BA4-3B3A-4CEC-913B-708BD3FCFF73}"/>
    <hyperlink ref="AD384" r:id="rId2210" display="https://fbref.com/en/players/3353737a/matchlogs/2023-2024/summary/Sergio-Reguilon-Match-Logs" xr:uid="{196CF50A-1881-4803-B94B-7E545644D9D7}"/>
    <hyperlink ref="B356" r:id="rId2211" display="https://fbref.com/en/players/3353737a/Sergio-Reguilon" xr:uid="{7E959509-C01C-4599-982A-DFA87D3716DD}"/>
    <hyperlink ref="C356" r:id="rId2212" display="https://fbref.com/en/country/ESP/Spain-Football" xr:uid="{69A5D3BC-FCD6-4C2B-8ECC-B8CC75D988D1}"/>
    <hyperlink ref="E356" r:id="rId2213" display="https://fbref.com/en/squads/cd051869/Brentford-Stats" xr:uid="{C2DD1179-8D03-44ED-9AED-7C9375013414}"/>
    <hyperlink ref="AD356" r:id="rId2214" display="https://fbref.com/en/players/3353737a/matchlogs/2023-2024/summary/Sergio-Reguilon-Match-Logs" xr:uid="{45FA9F29-2F52-4249-9C50-E72ECCAEE454}"/>
    <hyperlink ref="B227" r:id="rId2215" display="https://fbref.com/en/players/0f7533cd/Bobby-Reid" xr:uid="{261F2D8A-E9E0-4980-95C2-15C713E8750E}"/>
    <hyperlink ref="C227" r:id="rId2216" display="https://fbref.com/en/country/JAM/Jamaica-Football" xr:uid="{A9E24AE8-0474-48F1-9BD8-68454D13A22A}"/>
    <hyperlink ref="E227" r:id="rId2217" display="https://fbref.com/en/squads/fd962109/Fulham-Stats" xr:uid="{05DEAE85-74D4-415D-961B-A1B174D7BE30}"/>
    <hyperlink ref="AD227" r:id="rId2218" display="https://fbref.com/en/players/0f7533cd/matchlogs/2023-2024/summary/Bobby-Reid-Match-Logs" xr:uid="{7B89CE46-5E3F-4FE5-94E2-EDC972734395}"/>
    <hyperlink ref="B502" r:id="rId2219" display="https://fbref.com/en/players/7fa4e703/Gio-Reyna" xr:uid="{98A15C96-71ED-4ED2-B344-F7BE55369CD2}"/>
    <hyperlink ref="C502" r:id="rId2220" display="https://fbref.com/en/country/USA/United-States-Football" xr:uid="{70AE19DD-490C-4A23-A991-F36D64E385BF}"/>
    <hyperlink ref="E502" r:id="rId2221" display="https://fbref.com/en/squads/e4a775cb/Nottingham-Forest-Stats" xr:uid="{FE96325D-FF8E-4ACE-A42B-7EEDDE5A05E2}"/>
    <hyperlink ref="AD502" r:id="rId2222" display="https://fbref.com/en/players/7fa4e703/matchlogs/2023-2024/summary/Gio-Reyna-Match-Logs" xr:uid="{46DAF699-B6CC-4AE4-916F-D78A39D603A6}"/>
    <hyperlink ref="B557" r:id="rId2223" display="https://fbref.com/en/players/484a3eae/Rodrigo-Ribeiro" xr:uid="{AEF80538-B01C-4FAB-B964-D2959856A37E}"/>
    <hyperlink ref="C557" r:id="rId2224" display="https://fbref.com/en/country/POR/Portugal-Football" xr:uid="{474C8779-15D0-46A2-9545-282F6424E726}"/>
    <hyperlink ref="E557" r:id="rId2225" display="https://fbref.com/en/squads/e4a775cb/Nottingham-Forest-Stats" xr:uid="{641CA465-F2E1-43DA-934B-BD8A40EA7E4C}"/>
    <hyperlink ref="AD557" r:id="rId2226" display="https://fbref.com/en/players/484a3eae/matchlogs/2023-2024/summary/Rodrigo-Ribeiro-Match-Logs" xr:uid="{D1842290-E735-4BFB-BB66-ACF1B1327D56}"/>
    <hyperlink ref="B20" r:id="rId2227" display="https://fbref.com/en/players/1c7012b8/Declan-Rice" xr:uid="{73C7278F-9532-4C30-94EA-EA10CA0B1E0A}"/>
    <hyperlink ref="C20" r:id="rId2228" display="https://fbref.com/en/country/ENG/England-Football" xr:uid="{C3327063-AB2D-42CC-B925-874A3CB17A6F}"/>
    <hyperlink ref="E20" r:id="rId2229" display="https://fbref.com/en/squads/18bb7c10/Arsenal-Stats" xr:uid="{4BD1AD1C-A49A-4AAE-9886-D95A00DF8596}"/>
    <hyperlink ref="AD20" r:id="rId2230" display="https://fbref.com/en/players/1c7012b8/matchlogs/2023-2024/summary/Declan-Rice-Match-Logs" xr:uid="{201A48F8-F130-4BD0-97DD-FB9EA24FFB60}"/>
    <hyperlink ref="B165" r:id="rId2231" display="https://fbref.com/en/players/0a3d6d2b/Chris-Richards" xr:uid="{0FFDB8F6-AACF-4ACB-9644-AED3670583F5}"/>
    <hyperlink ref="C165" r:id="rId2232" display="https://fbref.com/en/country/USA/United-States-Football" xr:uid="{94C71E5F-BAB6-4D8A-8F4A-CC273A4D0F65}"/>
    <hyperlink ref="E165" r:id="rId2233" display="https://fbref.com/en/squads/47c64c55/Crystal-Palace-Stats" xr:uid="{AAED861B-E1FF-4B6F-92D6-55C5674C65EF}"/>
    <hyperlink ref="AD165" r:id="rId2234" display="https://fbref.com/en/players/0a3d6d2b/matchlogs/2023-2024/summary/Chris-Richards-Match-Logs" xr:uid="{B56443F4-F32F-42DA-8E0B-4C4652B20E46}"/>
    <hyperlink ref="B191" r:id="rId2235" display="https://fbref.com/en/players/fa031b34/Richarlison" xr:uid="{02D27750-8168-468A-AC98-8C54F7AB0273}"/>
    <hyperlink ref="C191" r:id="rId2236" display="https://fbref.com/en/country/BRA/Brazil-Football" xr:uid="{FA19F9E4-F5D9-4479-B93D-F6EDF9A8A3B4}"/>
    <hyperlink ref="E191" r:id="rId2237" display="https://fbref.com/en/squads/361ca564/Tottenham-Hotspur-Stats" xr:uid="{3B9C8B29-5E77-4169-9C20-AC7EE79B8B99}"/>
    <hyperlink ref="AD191" r:id="rId2238" display="https://fbref.com/en/players/fa031b34/matchlogs/2023-2024/summary/Richarlison-Match-Logs" xr:uid="{85124591-B714-413D-ABC8-BC5AF19027BB}"/>
    <hyperlink ref="B447" r:id="rId2239" display="https://fbref.com/en/players/7a1f2c08/Jairo-Riedewald" xr:uid="{361122C8-5B0E-469D-B8A8-DB6323821264}"/>
    <hyperlink ref="C447" r:id="rId2240" display="https://fbref.com/en/country/NED/Netherlands-Football" xr:uid="{64CB54C3-0B2D-423E-8ED7-E4B7181D5C45}"/>
    <hyperlink ref="E447" r:id="rId2241" display="https://fbref.com/en/squads/47c64c55/Crystal-Palace-Stats" xr:uid="{B382BC17-F227-4FAF-982E-37724412D536}"/>
    <hyperlink ref="AD447" r:id="rId2242" display="https://fbref.com/en/players/7a1f2c08/matchlogs/2023-2024/summary/Jairo-Riedewald-Match-Logs" xr:uid="{A6964E0F-51C7-46F6-BB79-C50F04F77777}"/>
    <hyperlink ref="B467" r:id="rId2243" display="https://fbref.com/en/players/71ef519e/Matt-Ritchie" xr:uid="{0C5763B7-D14C-4546-A89D-5B31D573B847}"/>
    <hyperlink ref="C467" r:id="rId2244" display="https://fbref.com/en/country/SCO/Scotland-Football" xr:uid="{57803529-5BF4-48A9-9334-0826DBAD4594}"/>
    <hyperlink ref="E467" r:id="rId2245" display="https://fbref.com/en/squads/b2b47a98/Newcastle-United-Stats" xr:uid="{7A1F4F52-9172-4D9E-B945-65306C29C45D}"/>
    <hyperlink ref="AD467" r:id="rId2246" display="https://fbref.com/en/players/71ef519e/matchlogs/2023-2024/summary/Matt-Ritchie-Match-Logs" xr:uid="{AD4A83E9-294F-458C-8729-D3B6B769C8EB}"/>
    <hyperlink ref="B300" r:id="rId2247" display="https://fbref.com/en/players/24fae784/Connor-Roberts" xr:uid="{2735A0FB-3225-4384-8223-1E3AE5FED51D}"/>
    <hyperlink ref="C300" r:id="rId2248" display="https://fbref.com/en/country/WAL/Wales-Football" xr:uid="{74C12C6D-4F81-4306-A5D9-03E72BA87843}"/>
    <hyperlink ref="E300" r:id="rId2249" display="https://fbref.com/en/squads/943e8050/Burnley-Stats" xr:uid="{07D612C4-BA40-4A64-9F87-1E68285B4051}"/>
    <hyperlink ref="AD300" r:id="rId2250" display="https://fbref.com/en/players/24fae784/matchlogs/2023-2024/summary/Connor-Roberts-Match-Logs" xr:uid="{CB41BF55-C9AC-424C-BE54-E31B90317F15}"/>
    <hyperlink ref="B246" r:id="rId2251" display="https://fbref.com/en/players/2e4f5f03/Andrew-Robertson" xr:uid="{0E801B2E-C579-4DE4-B686-EBF534A0DAB7}"/>
    <hyperlink ref="C246" r:id="rId2252" display="https://fbref.com/en/country/SCO/Scotland-Football" xr:uid="{3029F4FD-8439-4651-89DB-86DCE7B01DBC}"/>
    <hyperlink ref="E246" r:id="rId2253" display="https://fbref.com/en/squads/822bd0ba/Liverpool-Stats" xr:uid="{26CC12AB-533F-4024-8D09-5E4B801CB578}"/>
    <hyperlink ref="AD246" r:id="rId2254" display="https://fbref.com/en/players/2e4f5f03/matchlogs/2023-2024/summary/Andrew-Robertson-Match-Logs" xr:uid="{BBF3C708-E45F-4578-91C1-AA20EC748B28}"/>
    <hyperlink ref="B22" r:id="rId2255" display="https://fbref.com/en/players/289601e6/Antonee-Robinson" xr:uid="{0F404E76-B67D-4E94-9D9D-0D782B1E2A60}"/>
    <hyperlink ref="C22" r:id="rId2256" display="https://fbref.com/en/country/USA/United-States-Football" xr:uid="{074B067A-2AA2-44E7-8862-A7E92994D478}"/>
    <hyperlink ref="E22" r:id="rId2257" display="https://fbref.com/en/squads/fd962109/Fulham-Stats" xr:uid="{69871C2B-FC1A-4669-B621-9D732C0E09BA}"/>
    <hyperlink ref="AD22" r:id="rId2258" display="https://fbref.com/en/players/289601e6/matchlogs/2023-2024/summary/Antonee-Robinson-Match-Logs" xr:uid="{FAEEB031-8CDD-4C1D-B7F7-90E247AC2829}"/>
    <hyperlink ref="B30" r:id="rId2259" display="https://fbref.com/en/players/7399c7a8/Jack-Robinson" xr:uid="{53761F01-D52D-47A9-82CB-486F64D704A6}"/>
    <hyperlink ref="C30" r:id="rId2260" display="https://fbref.com/en/country/ENG/England-Football" xr:uid="{6024D472-0294-47E1-80AD-00D16DA24391}"/>
    <hyperlink ref="E30" r:id="rId2261" display="https://fbref.com/en/squads/1df6b87e/Sheffield-United-Stats" xr:uid="{14EAA08D-CEFA-422C-BB62-507072CCA351}"/>
    <hyperlink ref="AD30" r:id="rId2262" display="https://fbref.com/en/players/7399c7a8/matchlogs/2023-2024/summary/Jack-Robinson-Match-Logs" xr:uid="{A732D24B-BD77-47AC-8C58-C02FA36D59F0}"/>
    <hyperlink ref="B684" r:id="rId2263" display="https://fbref.com/en/players/17acc2ed/Marek-Rodak" xr:uid="{2C857386-7E56-49C0-932E-43AF983AD976}"/>
    <hyperlink ref="C684" r:id="rId2264" display="https://fbref.com/en/country/SVK/Slovakia-Football" xr:uid="{71E1203B-AF5E-4316-BF00-CF7850BF647F}"/>
    <hyperlink ref="E684" r:id="rId2265" display="https://fbref.com/en/squads/fd962109/Fulham-Stats" xr:uid="{CC1AB23F-E4DD-4A1A-BDE9-71077F24F65B}"/>
    <hyperlink ref="AD684" r:id="rId2266" display="https://fbref.com/en/players/17acc2ed/matchlogs/2023-2024/summary/Marek-Rodak-Match-Logs" xr:uid="{E1F4758E-FBA0-48B4-A0BD-E0995CEB8826}"/>
    <hyperlink ref="B685" r:id="rId2267" display="https://fbref.com/en/players/49375cdd/Kaden-Rodney" xr:uid="{809ED03E-1BF0-499F-BAE5-D0DCE797F532}"/>
    <hyperlink ref="C685" r:id="rId2268" display="https://fbref.com/en/country/ENG/England-Football" xr:uid="{A28B3614-D7E5-4B08-9539-29CEDF136F85}"/>
    <hyperlink ref="E685" r:id="rId2269" display="https://fbref.com/en/squads/47c64c55/Crystal-Palace-Stats" xr:uid="{FDB445A5-4AD6-440A-B2C7-D802853479F4}"/>
    <hyperlink ref="AD685" r:id="rId2270" display="https://fbref.com/en/players/49375cdd/matchlogs/2023-2024/summary/Kaden-Rodney-Match-Logs" xr:uid="{59736FE7-11A7-454C-B719-B70DB90D42C9}"/>
    <hyperlink ref="B59" r:id="rId2271" display="https://fbref.com/en/players/6434f10d/Rodri" xr:uid="{A5DF72B4-973F-4D19-AF35-4D9E90ABC764}"/>
    <hyperlink ref="C59" r:id="rId2272" display="https://fbref.com/en/country/ESP/Spain-Football" xr:uid="{6BD3BBCD-F351-475E-B4D7-A35582C41ABD}"/>
    <hyperlink ref="E59" r:id="rId2273" display="https://fbref.com/en/squads/b8fd03ef/Manchester-City-Stats" xr:uid="{4DF83639-B02B-4057-B1DC-406E1995F873}"/>
    <hyperlink ref="AD59" r:id="rId2274" display="https://fbref.com/en/players/6434f10d/matchlogs/2023-2024/summary/Rodri-Match-Logs" xr:uid="{8B283C98-545F-4B27-B695-DD531756D824}"/>
    <hyperlink ref="B313" r:id="rId2275" display="https://fbref.com/en/players/4ab53cdb/Jay-Rodriguez" xr:uid="{0AC98513-D070-44D1-8541-C37D71123B51}"/>
    <hyperlink ref="C313" r:id="rId2276" display="https://fbref.com/en/country/ENG/England-Football" xr:uid="{40B404C2-EB7B-4A3D-BC19-936CC7D52A11}"/>
    <hyperlink ref="E313" r:id="rId2277" display="https://fbref.com/en/squads/943e8050/Burnley-Stats" xr:uid="{DAFC024A-B840-47F0-B03A-31014F76244B}"/>
    <hyperlink ref="AD313" r:id="rId2278" display="https://fbref.com/en/players/4ab53cdb/matchlogs/2023-2024/summary/Jay-Rodriguez-Match-Logs" xr:uid="{D3A0DF86-A30C-4F6E-B576-D65CDC90C02A}"/>
    <hyperlink ref="B177" r:id="rId2279" display="https://fbref.com/en/players/57c94db2/Mads-Roerslev" xr:uid="{EC2340FE-F9AC-47FC-AFA4-FA1A34EA75C9}"/>
    <hyperlink ref="C177" r:id="rId2280" display="https://fbref.com/en/country/DEN/Denmark-Football" xr:uid="{606D641D-7C1F-4F66-B50C-508F7065DFA8}"/>
    <hyperlink ref="E177" r:id="rId2281" display="https://fbref.com/en/squads/cd051869/Brentford-Stats" xr:uid="{D45362EA-9DCC-49F0-B70F-D68E98A9E593}"/>
    <hyperlink ref="AD177" r:id="rId2282" display="https://fbref.com/en/players/57c94db2/matchlogs/2023-2024/summary/Mads-Roerslev-Match-Logs" xr:uid="{5B60D0BB-79D3-4E0F-AFB4-C68CA8F0CD6F}"/>
    <hyperlink ref="B491" r:id="rId2283" display="https://fbref.com/en/players/2e5915f1/Morgan-Rogers" xr:uid="{23F710A9-699A-4502-82CD-AD4AD9A582E2}"/>
    <hyperlink ref="C491" r:id="rId2284" display="https://fbref.com/en/country/ENG/England-Football" xr:uid="{1BA9A753-127F-4820-B457-478A070FDC45}"/>
    <hyperlink ref="E491" r:id="rId2285" display="https://fbref.com/en/squads/8602292d/Aston-Villa-Stats" xr:uid="{D5B3822A-556D-48AA-A9CB-07F648BD22B4}"/>
    <hyperlink ref="AD491" r:id="rId2286" display="https://fbref.com/en/players/2e5915f1/matchlogs/2023-2024/summary/Morgan-Rogers-Match-Logs" xr:uid="{5EBDCB20-D1C7-4F41-89CE-EBEAD8D421B1}"/>
    <hyperlink ref="B118" r:id="rId2287" display="https://fbref.com/en/players/a3d94a58/Cristian-Romero" xr:uid="{ECB19DFC-5792-452E-9F56-57B169091DD3}"/>
    <hyperlink ref="C118" r:id="rId2288" display="https://fbref.com/en/country/ARG/Argentina-Football" xr:uid="{F46B2950-764E-4B4A-B88F-96F5D28D160A}"/>
    <hyperlink ref="E118" r:id="rId2289" display="https://fbref.com/en/squads/361ca564/Tottenham-Hotspur-Stats" xr:uid="{5B54A0F3-F471-4342-A292-A2E212278355}"/>
    <hyperlink ref="AD118" r:id="rId2290" display="https://fbref.com/en/players/a3d94a58/matchlogs/2023-2024/summary/Cristian-Romero-Match-Logs" xr:uid="{0548CF58-6A28-4D98-A534-B7BCAA07991E}"/>
    <hyperlink ref="B396" r:id="rId2291" display="https://fbref.com/en/players/10a10454/Joe-Rothwell" xr:uid="{3F1AC932-B0EF-4396-B814-C99CF086D39B}"/>
    <hyperlink ref="C396" r:id="rId2292" display="https://fbref.com/en/country/ENG/England-Football" xr:uid="{6F87E5CE-31B9-4B29-83C1-32838C341140}"/>
    <hyperlink ref="E396" r:id="rId2293" display="https://fbref.com/en/squads/4ba7cbea/Bournemouth-Stats" xr:uid="{EDB2E1B6-230E-4225-92AE-AEFC76445CA3}"/>
    <hyperlink ref="AD396" r:id="rId2294" display="https://fbref.com/en/players/10a10454/matchlogs/2023-2024/summary/Joe-Rothwell-Match-Logs" xr:uid="{9E967C00-0E5C-4D4C-88E9-F95FBD534C44}"/>
    <hyperlink ref="B293" r:id="rId2295" display="https://fbref.com/en/players/a9b1c319/Pelly-Ruddock-Mpanzu" xr:uid="{7EAEC388-A0E9-4ADD-BC83-DC946D3D6371}"/>
    <hyperlink ref="C293" r:id="rId2296" display="https://fbref.com/en/country/COD/Congo-DR-Football" xr:uid="{CA2242F6-A197-40FD-A433-5F32E8DA8BF9}"/>
    <hyperlink ref="E293" r:id="rId2297" display="https://fbref.com/en/squads/e297cd13/Luton-Town-Stats" xr:uid="{AEF025DC-7381-43E6-9C14-F099AEE48339}"/>
    <hyperlink ref="AD293" r:id="rId2298" display="https://fbref.com/en/players/a9b1c319/matchlogs/2023-2024/summary/Pelly-Ruddock-Mpanzu-Match-Logs" xr:uid="{52AA18EB-BF18-4986-8566-225F5325DBA8}"/>
    <hyperlink ref="B43" r:id="rId2299" display="https://fbref.com/en/players/903b6e8b/Jose-Sa" xr:uid="{8B224D20-B0CD-408D-B866-2F7722B1B0B2}"/>
    <hyperlink ref="C43" r:id="rId2300" display="https://fbref.com/en/country/POR/Portugal-Football" xr:uid="{6E07304F-4512-49AB-BDD3-32D1C9ED5141}"/>
    <hyperlink ref="E43" r:id="rId2301" display="https://fbref.com/en/squads/8cec06e1/Wolverhampton-Wanderers-Stats" xr:uid="{AC800E14-BB63-48AF-B9B1-4DF4264A9228}"/>
    <hyperlink ref="AD43" r:id="rId2302" display="https://fbref.com/en/players/903b6e8b/matchlogs/2023-2024/summary/Jose-Sa-Match-Logs" xr:uid="{A5A6F243-C6EE-41A5-B254-6D631A13EE32}"/>
    <hyperlink ref="B686" r:id="rId2303" display="https://fbref.com/en/players/54778940/Dominic-Sadi" xr:uid="{D2D871BF-1F96-4D4D-AF14-2C66A9659AA5}"/>
    <hyperlink ref="C686" r:id="rId2304" display="https://fbref.com/en/country/ENG/England-Football" xr:uid="{8C839E1E-39EC-48CB-9883-24C1BBE4CA34}"/>
    <hyperlink ref="E686" r:id="rId2305" display="https://fbref.com/en/squads/4ba7cbea/Bournemouth-Stats" xr:uid="{F32036A7-7757-443C-8C73-42E83CF41E47}"/>
    <hyperlink ref="AD686" r:id="rId2306" display="https://fbref.com/en/players/54778940/matchlogs/2023-2024/summary/Dominic-Sadi-Match-Logs" xr:uid="{4941AAF6-59D5-4ADD-A91A-4EA898F287A9}"/>
    <hyperlink ref="B687" r:id="rId2307" display="https://fbref.com/en/players/187ab096/Charles-Sagoe-Jr" xr:uid="{9465DB39-C511-4626-8FF6-CF7EAF687B9A}"/>
    <hyperlink ref="C687" r:id="rId2308" display="https://fbref.com/en/country/ENG/England-Football" xr:uid="{D026FFB9-2E88-4557-AE96-3FB3D10E1262}"/>
    <hyperlink ref="E687" r:id="rId2309" display="https://fbref.com/en/squads/18bb7c10/Arsenal-Stats" xr:uid="{8BC55888-C46A-4B3B-A137-5742B42317A1}"/>
    <hyperlink ref="AD687" r:id="rId2310" display="https://fbref.com/en/players/187ab096/matchlogs/2023-2024/summary/Charles-Sagoe-Jr-Match-Logs" xr:uid="{3AF0E4C4-7E71-48F6-8F19-A62C6E67DD15}"/>
    <hyperlink ref="B39" r:id="rId2311" display="https://fbref.com/en/players/bc7dc64d/Bukayo-Saka" xr:uid="{F2BA64BB-D8BE-4654-B79C-B048572F17E9}"/>
    <hyperlink ref="C39" r:id="rId2312" display="https://fbref.com/en/country/ENG/England-Football" xr:uid="{DF7EE2B7-B0A7-45DF-991B-A3BBF5DA0C9E}"/>
    <hyperlink ref="E39" r:id="rId2313" display="https://fbref.com/en/squads/18bb7c10/Arsenal-Stats" xr:uid="{5D224014-5618-4958-A4FC-F18361E3CEF9}"/>
    <hyperlink ref="AD39" r:id="rId2314" display="https://fbref.com/en/players/bc7dc64d/matchlogs/2023-2024/summary/Bukayo-Saka-Match-Logs" xr:uid="{A4937C59-AA87-4B7D-84E1-66D3F4DD2160}"/>
    <hyperlink ref="B111" r:id="rId2315" display="https://fbref.com/en/players/e342ad68/Mohamed-Salah" xr:uid="{363F92BB-92B9-46F2-A739-FAC5566D6AC5}"/>
    <hyperlink ref="C111" r:id="rId2316" display="https://fbref.com/en/country/EGY/Egypt-Football" xr:uid="{C430D4A6-269F-4433-A24E-50E219130C5D}"/>
    <hyperlink ref="E111" r:id="rId2317" display="https://fbref.com/en/squads/822bd0ba/Liverpool-Stats" xr:uid="{5E03EE06-C697-471F-853D-C8B886A6EB4F}"/>
    <hyperlink ref="AD111" r:id="rId2318" display="https://fbref.com/en/players/e342ad68/matchlogs/2023-2024/summary/Mohamed-Salah-Match-Logs" xr:uid="{4C3100E0-107A-485E-A032-3C3D4817055F}"/>
    <hyperlink ref="B8" r:id="rId2319" display="https://fbref.com/en/players/972aeb2a/William-Saliba" xr:uid="{B1C7C594-6579-4FE3-87C2-B2328FC1C3A5}"/>
    <hyperlink ref="C8" r:id="rId2320" display="https://fbref.com/en/country/FRA/France-Football" xr:uid="{4E67806F-1C98-458F-BD86-E803E8CD68E2}"/>
    <hyperlink ref="E8" r:id="rId2321" display="https://fbref.com/en/squads/18bb7c10/Arsenal-Stats" xr:uid="{158DE230-BAF0-490A-A115-EBCF68055C33}"/>
    <hyperlink ref="AD8" r:id="rId2322" display="https://fbref.com/en/players/972aeb2a/matchlogs/2023-2024/summary/William-Saliba-Match-Logs" xr:uid="{368E853D-C5CC-4419-85DC-DDD5BDEBFD89}"/>
    <hyperlink ref="B290" r:id="rId2323" display="https://fbref.com/en/players/1b4f1169/Albert-Sambi-Lokonga" xr:uid="{D9811C41-CDA4-401F-B020-88C35E00B429}"/>
    <hyperlink ref="C290" r:id="rId2324" display="https://fbref.com/en/country/BEL/Belgium-Football" xr:uid="{17EC786C-4584-4013-8F51-0467AB12B886}"/>
    <hyperlink ref="E290" r:id="rId2325" display="https://fbref.com/en/squads/e297cd13/Luton-Town-Stats" xr:uid="{5BF9F637-9D23-42A4-A1FA-A0D9B09927AC}"/>
    <hyperlink ref="AD290" r:id="rId2326" display="https://fbref.com/en/players/1b4f1169/matchlogs/2023-2024/summary/Albert-Sambi-Lokonga-Match-Logs" xr:uid="{EFD3DE95-642A-4828-843B-30388CC501A0}"/>
    <hyperlink ref="B688" r:id="rId2327" display="https://fbref.com/en/players/8218e831/Imari-Samuels" xr:uid="{4F516FDE-D3A5-4341-9A75-C802CDC126D7}"/>
    <hyperlink ref="C688" r:id="rId2328" display="https://fbref.com/en/country/ENG/England-Football" xr:uid="{614DD153-E837-4000-BFFF-CCAB45E00859}"/>
    <hyperlink ref="E688" r:id="rId2329" display="https://fbref.com/en/squads/d07537b9/Brighton-and-Hove-Albion-Stats" xr:uid="{47B0EC15-2B87-495D-91D0-5ED770CC8106}"/>
    <hyperlink ref="AD688" r:id="rId2330" display="https://fbref.com/en/players/8218e831/matchlogs/2023-2024/summary/Imari-Samuels-Match-Logs" xr:uid="{91A3A081-1B07-4213-A98C-53F841B522AD}"/>
    <hyperlink ref="B689" r:id="rId2331" display="https://fbref.com/en/players/da95fde0/Ishe-Samuels-Smith" xr:uid="{5C5C7FB9-5FA4-4DE1-9FE7-9175B634DE8C}"/>
    <hyperlink ref="C689" r:id="rId2332" display="https://fbref.com/en/country/ENG/England-Football" xr:uid="{397281C4-F07B-43B3-9CDA-E3335410321E}"/>
    <hyperlink ref="E689" r:id="rId2333" display="https://fbref.com/en/squads/cff3d9bb/Chelsea-Stats" xr:uid="{7C5455C0-4C3A-4410-8037-A456319E929A}"/>
    <hyperlink ref="AD689" r:id="rId2334" display="https://fbref.com/en/players/da95fde0/matchlogs/2023-2024/summary/Ishe-Samuels-Smith-Match-Logs" xr:uid="{EEC4DB46-3DD4-465B-8465-319C2B1C2B0F}"/>
    <hyperlink ref="B484" r:id="rId2335" display="https://fbref.com/en/players/da7b447d/Davinson-Sanchez" xr:uid="{D38A3232-90EB-4A03-8FB0-2A58908654E5}"/>
    <hyperlink ref="C484" r:id="rId2336" display="https://fbref.com/en/country/COL/Colombia-Football" xr:uid="{0054A735-2AD5-4F3A-BC40-6EEAD9ECE2B1}"/>
    <hyperlink ref="E484" r:id="rId2337" display="https://fbref.com/en/squads/361ca564/Tottenham-Hotspur-Stats" xr:uid="{DEB88EE4-C219-4065-B9F9-BE8F7D514BA9}"/>
    <hyperlink ref="AD484" r:id="rId2338" display="https://fbref.com/en/players/da7b447d/matchlogs/2023-2024/summary/Davinson-Sanchez-Match-Logs" xr:uid="{C9140068-D831-4C5F-A34A-79B42BE89858}"/>
    <hyperlink ref="B171" r:id="rId2339" display="https://fbref.com/en/players/6a713852/Robert-Sanchez" xr:uid="{E55F69B4-AA93-43AA-B590-10B13BC3FD37}"/>
    <hyperlink ref="C171" r:id="rId2340" display="https://fbref.com/en/country/ESP/Spain-Football" xr:uid="{0BF5EA32-AA1C-44C3-9428-629F90F78115}"/>
    <hyperlink ref="E171" r:id="rId2341" display="https://fbref.com/en/squads/cff3d9bb/Chelsea-Stats" xr:uid="{A5F67AD8-4E94-4F5F-8B0E-D104101FBDC5}"/>
    <hyperlink ref="AD171" r:id="rId2342" display="https://fbref.com/en/players/6a713852/matchlogs/2023-2024/summary/Robert-Sanchez-Match-Logs" xr:uid="{5AE5AE4E-E507-43A0-9A72-C25312FF8FA8}"/>
    <hyperlink ref="B482" r:id="rId2343" display="https://fbref.com/en/players/dbf053da/Jadon-Sancho" xr:uid="{D29919BC-D721-407D-B353-FB368B4B85E3}"/>
    <hyperlink ref="C482" r:id="rId2344" display="https://fbref.com/en/country/ENG/England-Football" xr:uid="{BA392A48-CCB8-4FA6-8C52-876876FBDD98}"/>
    <hyperlink ref="E482" r:id="rId2345" display="https://fbref.com/en/squads/19538871/Manchester-United-Stats" xr:uid="{B9D3E6E9-6412-47BC-8602-CB3DDA745986}"/>
    <hyperlink ref="AD482" r:id="rId2346" display="https://fbref.com/en/players/dbf053da/matchlogs/2023-2024/summary/Jadon-Sancho-Match-Logs" xr:uid="{7A82E2E0-C1CA-48A0-ACE0-3871497DF919}"/>
    <hyperlink ref="B295" r:id="rId2347" display="https://fbref.com/en/players/bced0375/Ibrahim-Sangare" xr:uid="{737A0C4B-98AA-4F99-A4F0-A89E886054FB}"/>
    <hyperlink ref="C295" r:id="rId2348" display="https://fbref.com/en/country/CIV/Cote-dIvoire-Football" xr:uid="{EADF7B6D-A309-4A3A-B87B-FD651E3E2166}"/>
    <hyperlink ref="E295" r:id="rId2349" display="https://fbref.com/en/squads/e4a775cb/Nottingham-Forest-Stats" xr:uid="{46DF8347-3558-4B1B-B4AB-E78AD1C5ACC7}"/>
    <hyperlink ref="AD295" r:id="rId2350" display="https://fbref.com/en/players/bced0375/matchlogs/2023-2024/summary/Ibrahim-Sangare-Match-Logs" xr:uid="{8F54AC04-1969-45FD-BF62-45805C10184D}"/>
    <hyperlink ref="B690" r:id="rId2351" display="https://fbref.com/en/players/88b3215c/Yago-Santiago" xr:uid="{67A2CF78-F1D3-4F8B-B91B-160056317C9B}"/>
    <hyperlink ref="C690" r:id="rId2352" display="https://fbref.com/en/country/ESP/Spain-Football" xr:uid="{D257BFDE-95EA-4C4A-A15C-B1A5DB416F9A}"/>
    <hyperlink ref="E690" r:id="rId2353" display="https://fbref.com/en/squads/361ca564/Tottenham-Hotspur-Stats" xr:uid="{70BF3722-BF91-4C50-8796-841BE3316749}"/>
    <hyperlink ref="AD690" r:id="rId2354" display="https://fbref.com/en/players/88b3215c/matchlogs/2023-2024/summary/Yago-Santiago-Match-Logs" xr:uid="{43AD4170-DCAB-43FF-9F6F-AB63739F64BF}"/>
    <hyperlink ref="B691" r:id="rId2355" display="https://fbref.com/en/players/dd745366/Andrey-Santos" xr:uid="{4194AD1F-FF52-440A-9FA2-933069A58145}"/>
    <hyperlink ref="C691" r:id="rId2356" display="https://fbref.com/en/country/BRA/Brazil-Football" xr:uid="{B5EE4ED7-2035-43D1-B4A0-B2BF5C2742B2}"/>
    <hyperlink ref="E691" r:id="rId2357" display="https://fbref.com/en/squads/cff3d9bb/Chelsea-Stats" xr:uid="{3C85062D-BB76-44CF-AF70-43B6C0B4ED77}"/>
    <hyperlink ref="AD691" r:id="rId2358" display="https://fbref.com/en/players/dd745366/matchlogs/2023-2024/summary/Andrey-Santos-Match-Logs" xr:uid="{3288CE75-FD25-4501-999D-A88DBE675CCA}"/>
    <hyperlink ref="B535" r:id="rId2359" display="https://fbref.com/en/players/dd745366/Andrey-Santos" xr:uid="{C3348489-5692-4BD5-96B9-45C1D135324F}"/>
    <hyperlink ref="C535" r:id="rId2360" display="https://fbref.com/en/country/BRA/Brazil-Football" xr:uid="{FA3EEA04-1821-4B80-BF50-EF3BF39D520E}"/>
    <hyperlink ref="E535" r:id="rId2361" display="https://fbref.com/en/squads/e4a775cb/Nottingham-Forest-Stats" xr:uid="{3E4C3D18-759B-4038-8143-82CB5B31937C}"/>
    <hyperlink ref="AD535" r:id="rId2362" display="https://fbref.com/en/players/dd745366/matchlogs/2023-2024/summary/Andrey-Santos-Match-Logs" xr:uid="{CA4878E4-63CA-4D22-A9F4-0C05E0EFD750}"/>
    <hyperlink ref="B200" r:id="rId2363" display="https://fbref.com/en/players/9744ff80/Pablo-Sarabia" xr:uid="{D3C1E7D2-FE2A-43AE-878E-5F9C434717CF}"/>
    <hyperlink ref="C200" r:id="rId2364" display="https://fbref.com/en/country/ESP/Spain-Football" xr:uid="{57B73FFF-16E2-4B10-ABDC-B8D14A297957}"/>
    <hyperlink ref="E200" r:id="rId2365" display="https://fbref.com/en/squads/8cec06e1/Wolverhampton-Wanderers-Stats" xr:uid="{179E524A-2AF8-4881-8A08-45C7B91506BA}"/>
    <hyperlink ref="AD200" r:id="rId2366" display="https://fbref.com/en/players/9744ff80/matchlogs/2023-2024/summary/Pablo-Sarabia-Match-Logs" xr:uid="{38866131-E547-4912-9238-C173F743E686}"/>
    <hyperlink ref="B692" r:id="rId2367" display="https://fbref.com/en/players/9463c7eb/Dovydas-Sasnauskas" xr:uid="{430F045E-9880-4AE8-B818-C72689CB85EF}"/>
    <hyperlink ref="E692" r:id="rId2368" display="https://fbref.com/en/squads/1df6b87e/Sheffield-United-Stats" xr:uid="{1FEE4447-EB36-4E74-A973-D9F4CEC95F9A}"/>
    <hyperlink ref="AD692" r:id="rId2369" display="https://fbref.com/en/players/9463c7eb/matchlogs/2023-2024/summary/Dovydas-Sasnauskas-Match-Logs" xr:uid="{5907A246-0BE0-4C16-A49C-809EFD1F8552}"/>
    <hyperlink ref="B693" r:id="rId2370" display="https://fbref.com/en/players/37739c71/Calum-Scanlon" xr:uid="{F768D31F-FBFA-4506-A98A-EF36101B8700}"/>
    <hyperlink ref="C693" r:id="rId2371" display="https://fbref.com/en/country/ENG/England-Football" xr:uid="{A2F417BC-DC51-440D-ABD6-BEBA9FBC0E5C}"/>
    <hyperlink ref="E693" r:id="rId2372" display="https://fbref.com/en/squads/822bd0ba/Liverpool-Stats" xr:uid="{D94F39AC-7A64-492F-A2D8-6F7DE0EC860A}"/>
    <hyperlink ref="AD693" r:id="rId2373" display="https://fbref.com/en/players/37739c71/matchlogs/2023-2024/summary/Calum-Scanlon-Match-Logs" xr:uid="{9689AD9C-4726-46FE-A1DE-AC63E057B056}"/>
    <hyperlink ref="B694" r:id="rId2374" display="https://fbref.com/en/players/242e5e6d/Oliver-Scarles" xr:uid="{E175BA7F-F023-48FA-8D2C-F82DF3D8DDE2}"/>
    <hyperlink ref="C694" r:id="rId2375" display="https://fbref.com/en/country/ENG/England-Football" xr:uid="{15C2F188-3EF9-4B8E-8913-E23164134C22}"/>
    <hyperlink ref="E694" r:id="rId2376" display="https://fbref.com/en/squads/7c21e445/West-Ham-United-Stats" xr:uid="{ABCEB49B-5CCD-4B8E-8433-0E81FEE8120F}"/>
    <hyperlink ref="AD694" r:id="rId2377" display="https://fbref.com/en/players/242e5e6d/matchlogs/2023-2024/summary/Oliver-Scarles-Match-Logs" xr:uid="{A4FFE273-FEEB-479B-8A9F-D0F4C8514051}"/>
    <hyperlink ref="B558" r:id="rId2378" display="https://fbref.com/en/players/21945a9e/Dane-Scarlett" xr:uid="{6CAAB0B0-95A8-499C-8075-729F948C0792}"/>
    <hyperlink ref="C558" r:id="rId2379" display="https://fbref.com/en/country/ENG/England-Football" xr:uid="{40CB301E-26EC-4616-8617-895A1A2962C8}"/>
    <hyperlink ref="E558" r:id="rId2380" display="https://fbref.com/en/squads/361ca564/Tottenham-Hotspur-Stats" xr:uid="{4BA8C4F9-D0D4-485C-8982-15B914243A1D}"/>
    <hyperlink ref="AD558" r:id="rId2381" display="https://fbref.com/en/players/21945a9e/matchlogs/2023-2024/summary/Dane-Scarlett-Match-Logs" xr:uid="{CEA28B9E-D1AB-4450-B491-D528FEEE0982}"/>
    <hyperlink ref="B420" r:id="rId2382" display="https://fbref.com/en/players/52afb588/Kevin-Schade" xr:uid="{E575CA75-143D-4236-BA41-8E641C67754A}"/>
    <hyperlink ref="C420" r:id="rId2383" display="https://fbref.com/en/country/GER/Germany-Football" xr:uid="{A1D0A015-0F46-47D5-AD02-E89B15D226E2}"/>
    <hyperlink ref="E420" r:id="rId2384" display="https://fbref.com/en/squads/cd051869/Brentford-Stats" xr:uid="{66AB986E-20FE-4761-A012-4B40D850E319}"/>
    <hyperlink ref="AD420" r:id="rId2385" display="https://fbref.com/en/players/52afb588/matchlogs/2023-2024/summary/Kevin-Schade-Match-Logs" xr:uid="{2915D274-971A-4B4B-BE34-C8C0B5A270B1}"/>
    <hyperlink ref="B15" r:id="rId2386" display="https://fbref.com/en/players/c8aa95da/Fabian-Schar" xr:uid="{A4F11E67-9083-449A-AD0E-73C7D210BEB5}"/>
    <hyperlink ref="C15" r:id="rId2387" display="https://fbref.com/en/country/SUI/Switzerland-Football" xr:uid="{01439EE4-8081-4F28-A2BE-DEC176C94252}"/>
    <hyperlink ref="E15" r:id="rId2388" display="https://fbref.com/en/squads/b2b47a98/Newcastle-United-Stats" xr:uid="{E533AD1C-4533-4AAB-B352-AAB9B46C739A}"/>
    <hyperlink ref="AD15" r:id="rId2389" display="https://fbref.com/en/players/c8aa95da/matchlogs/2023-2024/summary/Fabian-Schar-Match-Logs" xr:uid="{7260015B-3A6D-4117-A434-4167AB22C1FD}"/>
    <hyperlink ref="B212" r:id="rId2390" display="https://fbref.com/en/players/3312f911/Jeffrey-Schlupp" xr:uid="{206D4749-2625-4BC1-ACD2-7FFF74B81BDB}"/>
    <hyperlink ref="C212" r:id="rId2391" display="https://fbref.com/en/country/GHA/Ghana-Football" xr:uid="{3E0F1596-1CC7-4384-9061-24F5653AC51C}"/>
    <hyperlink ref="E212" r:id="rId2392" display="https://fbref.com/en/squads/47c64c55/Crystal-Palace-Stats" xr:uid="{D0F25AAF-2D26-4CE3-B8F7-E957CC92D0D5}"/>
    <hyperlink ref="AD212" r:id="rId2393" display="https://fbref.com/en/players/3312f911/matchlogs/2023-2024/summary/Jeffrey-Schlupp-Match-Logs" xr:uid="{76D1A21F-7D21-44A3-A3F5-2C0664021033}"/>
    <hyperlink ref="B322" r:id="rId2394" display="https://fbref.com/en/players/104d0bb8/Alex-Scott" xr:uid="{3C077192-B805-4383-B0EC-29D1372D54B2}"/>
    <hyperlink ref="C322" r:id="rId2395" display="https://fbref.com/en/country/ENG/England-Football" xr:uid="{90551A7F-6097-4714-BD7D-3B9DFBD3FBC7}"/>
    <hyperlink ref="E322" r:id="rId2396" display="https://fbref.com/en/squads/4ba7cbea/Bournemouth-Stats" xr:uid="{BEB0099F-D3A1-4F1B-AF77-1B7D526885E6}"/>
    <hyperlink ref="AD322" r:id="rId2397" display="https://fbref.com/en/players/104d0bb8/matchlogs/2023-2024/summary/Alex-Scott-Match-Logs" xr:uid="{0CA85FDD-B115-4269-B3C1-02F4C6A32C7A}"/>
    <hyperlink ref="B695" r:id="rId2398" display="https://fbref.com/en/players/e20a28ce/Kristian-Sekularac" xr:uid="{857CB38A-DDAA-48BB-8BAA-35647C75E42E}"/>
    <hyperlink ref="C695" r:id="rId2399" display="https://fbref.com/en/country/SUI/Switzerland-Football" xr:uid="{E005C054-414F-459E-8FCC-D5821D0ABEE4}"/>
    <hyperlink ref="E695" r:id="rId2400" display="https://fbref.com/en/squads/fd962109/Fulham-Stats" xr:uid="{F244766E-39EF-43C6-AB2B-885327B7DB97}"/>
    <hyperlink ref="AD695" r:id="rId2401" display="https://fbref.com/en/players/e20a28ce/matchlogs/2023-2024/summary/Kristian-Sekularac-Match-Logs" xr:uid="{429EBD21-310E-4868-906C-FCCFDCD4EFA8}"/>
    <hyperlink ref="B349" r:id="rId2402" display="https://fbref.com/en/players/834b5c4c/Matz-Sels" xr:uid="{03627D25-BAD9-461D-A905-D6E94F84D3E7}"/>
    <hyperlink ref="C349" r:id="rId2403" display="https://fbref.com/en/country/BEL/Belgium-Football" xr:uid="{B22A661A-205E-4AA5-8F6A-81C14E8DA6BC}"/>
    <hyperlink ref="E349" r:id="rId2404" display="https://fbref.com/en/squads/e4a775cb/Nottingham-Forest-Stats" xr:uid="{AEB77CED-DE05-44D0-BDB2-4D7192082806}"/>
    <hyperlink ref="AD349" r:id="rId2405" display="https://fbref.com/en/players/834b5c4c/matchlogs/2023-2024/summary/Matz-Sels-Match-Logs" xr:uid="{EF1A6D64-0A20-456C-A7C0-1646912520D8}"/>
    <hyperlink ref="B26" r:id="rId2406" display="https://fbref.com/en/players/d04b94db/Nelson-Semedo" xr:uid="{03AE58A5-C08C-4CC1-85DB-CB7E96B5485B}"/>
    <hyperlink ref="C26" r:id="rId2407" display="https://fbref.com/en/country/POR/Portugal-Football" xr:uid="{E70E1589-2E7E-4BC5-A2C4-A3457EFE88D8}"/>
    <hyperlink ref="E26" r:id="rId2408" display="https://fbref.com/en/squads/8cec06e1/Wolverhampton-Wanderers-Stats" xr:uid="{A4A5E02A-9AE4-48C0-8C4C-4D1C571E0CD2}"/>
    <hyperlink ref="AD26" r:id="rId2409" display="https://fbref.com/en/players/d04b94db/matchlogs/2023-2024/summary/Nelson-Semedo-Match-Logs" xr:uid="{8DEFE27B-026F-4F3D-AE0A-3DD6351F3AEC}"/>
    <hyperlink ref="B173" r:id="rId2410" display="https://fbref.com/en/players/efd2ec23/Antoine-Semenyo" xr:uid="{26449349-9D5C-41EE-9B82-5C2C0D672682}"/>
    <hyperlink ref="C173" r:id="rId2411" display="https://fbref.com/en/country/GHA/Ghana-Football" xr:uid="{0B6A19D1-C11E-4BFC-A2E5-F5D9FBF720F6}"/>
    <hyperlink ref="E173" r:id="rId2412" display="https://fbref.com/en/squads/4ba7cbea/Bournemouth-Stats" xr:uid="{4ABC0331-8BFA-4E27-B393-71EF4C22CAC6}"/>
    <hyperlink ref="AD173" r:id="rId2413" display="https://fbref.com/en/players/efd2ec23/matchlogs/2023-2024/summary/Antoine-Semenyo-Match-Logs" xr:uid="{4E07E723-356B-4793-9F7D-5967E6DD246B}"/>
    <hyperlink ref="B141" r:id="rId2414" display="https://fbref.com/en/players/35141f4c/Marcos-Senesi" xr:uid="{B1F149C7-F996-4044-ADA5-320E405C3AD6}"/>
    <hyperlink ref="C141" r:id="rId2415" display="https://fbref.com/en/country/ARG/Argentina-Football" xr:uid="{9D16EA9D-6285-4548-935B-22BFAB3CD357}"/>
    <hyperlink ref="E141" r:id="rId2416" display="https://fbref.com/en/squads/4ba7cbea/Bournemouth-Stats" xr:uid="{674F95E7-F581-40D5-B7AB-A10D298FE4E0}"/>
    <hyperlink ref="AD141" r:id="rId2417" display="https://fbref.com/en/players/35141f4c/matchlogs/2023-2024/summary/Marcos-Senesi-Match-Logs" xr:uid="{CC3A6D3A-2D7A-4D18-8FC5-8D0E7838FC22}"/>
    <hyperlink ref="B696" r:id="rId2418" display="https://fbref.com/en/players/e4e0deaa/Femi-Seriki" xr:uid="{5555AA32-1650-4AF4-93B3-C46FB9E40934}"/>
    <hyperlink ref="C696" r:id="rId2419" display="https://fbref.com/en/country/ENG/England-Football" xr:uid="{70313CF9-B3C2-49BE-82DF-31111E60623D}"/>
    <hyperlink ref="E696" r:id="rId2420" display="https://fbref.com/en/squads/1df6b87e/Sheffield-United-Stats" xr:uid="{0279BE21-157A-49E4-88DE-5FD63D352DDB}"/>
    <hyperlink ref="AD696" r:id="rId2421" display="https://fbref.com/en/players/e4e0deaa/matchlogs/2023-2024/summary/Femi-Seriki-Match-Logs" xr:uid="{B44DF087-3526-4424-ADA0-BF16ECB91E49}"/>
    <hyperlink ref="B276" r:id="rId2422" display="https://fbref.com/en/players/9c94165b/Luke-Shaw" xr:uid="{11788814-B20A-486F-9AA2-9CC22D6CDFD6}"/>
    <hyperlink ref="C276" r:id="rId2423" display="https://fbref.com/en/country/ENG/England-Football" xr:uid="{78C7104E-033A-46D6-BD2C-18F9393626D6}"/>
    <hyperlink ref="E276" r:id="rId2424" display="https://fbref.com/en/squads/19538871/Manchester-United-Stats" xr:uid="{223CFF96-289A-4E9F-A998-66C960D473B8}"/>
    <hyperlink ref="AD276" r:id="rId2425" display="https://fbref.com/en/players/9c94165b/matchlogs/2023-2024/summary/Luke-Shaw-Match-Logs" xr:uid="{84771F6F-AB26-4330-B039-22D9498CB060}"/>
    <hyperlink ref="B697" r:id="rId2426" display="https://fbref.com/en/players/ee7c0a5e/James-Shea" xr:uid="{6147E2E8-69E9-41BE-ACE2-62FACCB33D67}"/>
    <hyperlink ref="C697" r:id="rId2427" display="https://fbref.com/en/country/ENG/England-Football" xr:uid="{4FA0D851-6DC0-4108-B034-195E40DB4DBB}"/>
    <hyperlink ref="E697" r:id="rId2428" display="https://fbref.com/en/squads/e297cd13/Luton-Town-Stats" xr:uid="{4672C9E8-2EBB-48A2-8175-E36355A1E5AA}"/>
    <hyperlink ref="AD697" r:id="rId2429" display="https://fbref.com/en/players/ee7c0a5e/matchlogs/2023-2024/summary/James-Shea-Match-Logs" xr:uid="{4717F116-BDF2-4988-A183-E490AFDDC13B}"/>
    <hyperlink ref="B94" r:id="rId2430" display="https://fbref.com/en/players/3eb22ec9/Bernardo-Silva" xr:uid="{A3C74206-15EF-4DA2-90F6-EBB52E69711A}"/>
    <hyperlink ref="C94" r:id="rId2431" display="https://fbref.com/en/country/POR/Portugal-Football" xr:uid="{89DCAA92-C5B4-4BB1-963C-6A43BE95CBB9}"/>
    <hyperlink ref="E94" r:id="rId2432" display="https://fbref.com/en/squads/b8fd03ef/Manchester-City-Stats" xr:uid="{FC55CCF5-8367-4AE0-8FDF-D0428E85EB08}"/>
    <hyperlink ref="AD94" r:id="rId2433" display="https://fbref.com/en/players/3eb22ec9/matchlogs/2023-2024/summary/Bernardo-Silva-Match-Logs" xr:uid="{8B34E9BC-2BC4-4890-B321-2908CB4F2B31}"/>
    <hyperlink ref="B419" r:id="rId2434" display="https://fbref.com/en/players/e7aa9d7c/Fabio-Silva" xr:uid="{2F9603CD-6267-4914-B074-A4BFD76E38F0}"/>
    <hyperlink ref="C419" r:id="rId2435" display="https://fbref.com/en/country/POR/Portugal-Football" xr:uid="{8CCC6D23-8A07-4E81-9EE3-4A5F6CD9F7F2}"/>
    <hyperlink ref="E419" r:id="rId2436" display="https://fbref.com/en/squads/8cec06e1/Wolverhampton-Wanderers-Stats" xr:uid="{FF52A208-CCB9-4859-AB14-93473630271F}"/>
    <hyperlink ref="AD419" r:id="rId2437" display="https://fbref.com/en/players/e7aa9d7c/matchlogs/2023-2024/summary/Fabio-Silva-Match-Logs" xr:uid="{F6FE821D-B59F-4671-9DB2-EF98163DE3A5}"/>
    <hyperlink ref="B79" r:id="rId2438" display="https://fbref.com/en/players/86e7deaf/Thiago-Silva" xr:uid="{EA55C212-7DD7-4CDF-AF46-7CB6483F6AEB}"/>
    <hyperlink ref="C79" r:id="rId2439" display="https://fbref.com/en/country/BRA/Brazil-Football" xr:uid="{9690E4A2-8DB1-42BD-A7BC-BF5F63E6AC3E}"/>
    <hyperlink ref="E79" r:id="rId2440" display="https://fbref.com/en/squads/cff3d9bb/Chelsea-Stats" xr:uid="{7F7A5CE6-087F-472A-873C-6DAB15B54AC3}"/>
    <hyperlink ref="AD79" r:id="rId2441" display="https://fbref.com/en/players/86e7deaf/matchlogs/2023-2024/summary/Thiago-Silva-Match-Logs" xr:uid="{80975175-6109-4102-8F4D-3B636574CB90}"/>
    <hyperlink ref="B328" r:id="rId2442" display="https://fbref.com/en/players/8e16dd48/Luis-Sinisterra" xr:uid="{0D80B72D-F4B5-4F15-B7AE-737816A31E59}"/>
    <hyperlink ref="C328" r:id="rId2443" display="https://fbref.com/en/country/COL/Colombia-Football" xr:uid="{41D55C8B-235C-440E-B115-6219C13B0C54}"/>
    <hyperlink ref="E328" r:id="rId2444" display="https://fbref.com/en/squads/4ba7cbea/Bournemouth-Stats" xr:uid="{50E41E07-8CDF-4D95-BE81-48E82A2D0BE1}"/>
    <hyperlink ref="AD328" r:id="rId2445" display="https://fbref.com/en/players/8e16dd48/matchlogs/2023-2024/summary/Luis-Sinisterra-Match-Logs" xr:uid="{4940F9B1-B4A3-4ABE-A914-8F6A59B10025}"/>
    <hyperlink ref="B342" r:id="rId2446" display="https://fbref.com/en/players/6250083a/Oliver-Skipp" xr:uid="{A19506C7-11F3-49EE-ACF4-CC34F46CC242}"/>
    <hyperlink ref="C342" r:id="rId2447" display="https://fbref.com/en/country/ENG/England-Football" xr:uid="{27B77CD5-AE57-4DE8-8D2A-455A3912C840}"/>
    <hyperlink ref="E342" r:id="rId2448" display="https://fbref.com/en/squads/361ca564/Tottenham-Hotspur-Stats" xr:uid="{1EE2EEE9-8D13-4FB6-8567-FD7FC04B27F4}"/>
    <hyperlink ref="AD342" r:id="rId2449" display="https://fbref.com/en/players/6250083a/matchlogs/2023-2024/summary/Oliver-Skipp-Match-Logs" xr:uid="{505FFF42-6441-44BF-8B1E-CCA44FFFACD7}"/>
    <hyperlink ref="B175" r:id="rId2450" display="https://fbref.com/en/players/20b104bc/Adam-Smith" xr:uid="{EEE118E8-C4C0-4AC7-8766-B5844F9FA59C}"/>
    <hyperlink ref="C175" r:id="rId2451" display="https://fbref.com/en/country/ENG/England-Football" xr:uid="{EAB03E36-C78E-4CAD-9186-3B1C27400619}"/>
    <hyperlink ref="E175" r:id="rId2452" display="https://fbref.com/en/squads/4ba7cbea/Bournemouth-Stats" xr:uid="{5F557F22-2DA4-4CD5-9766-4A09189D09DE}"/>
    <hyperlink ref="AD175" r:id="rId2453" display="https://fbref.com/en/players/20b104bc/matchlogs/2023-2024/summary/Adam-Smith-Match-Logs" xr:uid="{23F590A4-0291-4CC6-BD06-753C5EAD5B7F}"/>
    <hyperlink ref="B427" r:id="rId2454" display="https://fbref.com/en/players/17695062/Emile-Smith-Rowe" xr:uid="{0B19A0CF-7E01-4EAA-88C8-42DB62467C82}"/>
    <hyperlink ref="C427" r:id="rId2455" display="https://fbref.com/en/country/ENG/England-Football" xr:uid="{8845A89E-BED1-4F62-9328-63603873A3BD}"/>
    <hyperlink ref="E427" r:id="rId2456" display="https://fbref.com/en/squads/18bb7c10/Arsenal-Stats" xr:uid="{76864A59-ED58-4D49-AC48-36A4DC5BB348}"/>
    <hyperlink ref="AD427" r:id="rId2457" display="https://fbref.com/en/players/17695062/matchlogs/2023-2024/summary/Emile-Smith-Rowe-Match-Logs" xr:uid="{84634A94-E509-47D5-861C-045D2ABF3647}"/>
    <hyperlink ref="B490" r:id="rId2458" display="https://fbref.com/en/players/839c14e1/Cedric-Soares" xr:uid="{A9855ED9-951C-4827-BD5C-02450DFA7C77}"/>
    <hyperlink ref="C490" r:id="rId2459" display="https://fbref.com/en/country/POR/Portugal-Football" xr:uid="{E13B3B69-8D81-47EF-91B5-C0DF00A3D484}"/>
    <hyperlink ref="E490" r:id="rId2460" display="https://fbref.com/en/squads/18bb7c10/Arsenal-Stats" xr:uid="{992D9646-CD8A-41B5-82E3-27BB72D65066}"/>
    <hyperlink ref="AD490" r:id="rId2461" display="https://fbref.com/en/players/839c14e1/matchlogs/2023-2024/summary/Cedric-Soares-Match-Logs" xr:uid="{EC172507-528C-44A7-A175-98CF39E7C84A}"/>
    <hyperlink ref="B13" r:id="rId2462" display="https://fbref.com/en/players/e77dc3b2/Dominic-Solanke" xr:uid="{D7DB7E56-5973-415B-958A-DE2678A85A67}"/>
    <hyperlink ref="C13" r:id="rId2463" display="https://fbref.com/en/country/ENG/England-Football" xr:uid="{1F986F84-6884-4813-A4C7-8AB92AD45798}"/>
    <hyperlink ref="E13" r:id="rId2464" display="https://fbref.com/en/squads/4ba7cbea/Bournemouth-Stats" xr:uid="{EFD7293A-C251-4BA2-A829-B95232FE79A8}"/>
    <hyperlink ref="AD13" r:id="rId2465" display="https://fbref.com/en/players/e77dc3b2/matchlogs/2023-2024/summary/Dominic-Solanke-Match-Logs" xr:uid="{49D01175-CFD4-4D20-BFEF-A66A7E7D416C}"/>
    <hyperlink ref="B439" r:id="rId2466" display="https://fbref.com/en/players/886f9aac/Manor-Solomon" xr:uid="{8FED3AC9-9085-4057-B99B-43A8608C2C2C}"/>
    <hyperlink ref="C439" r:id="rId2467" display="https://fbref.com/en/country/ISR/Israel-Football" xr:uid="{7EA4105F-6443-4C38-AF09-B5D99FBF76D6}"/>
    <hyperlink ref="E439" r:id="rId2468" display="https://fbref.com/en/squads/361ca564/Tottenham-Hotspur-Stats" xr:uid="{54910AE4-D2A2-4369-9512-DF92B758237E}"/>
    <hyperlink ref="AD439" r:id="rId2469" display="https://fbref.com/en/players/886f9aac/matchlogs/2023-2024/summary/Manor-Solomon-Match-Logs" xr:uid="{66005A58-8D41-47D0-ABD1-BAE1EACE7BCC}"/>
    <hyperlink ref="B62" r:id="rId2470" display="https://fbref.com/en/players/6613c819/Tomas-Soucek" xr:uid="{C5E599ED-C339-4CDB-905C-2D318A43F54C}"/>
    <hyperlink ref="C62" r:id="rId2471" display="https://fbref.com/en/country/CZE/Czech-Republic-Football" xr:uid="{8C094E4D-EDD9-4664-83BC-AA173256E84A}"/>
    <hyperlink ref="E62" r:id="rId2472" display="https://fbref.com/en/squads/7c21e445/West-Ham-United-Stats" xr:uid="{7FBEDA85-D7B2-413C-8AE3-0C922AB0A8D7}"/>
    <hyperlink ref="AD62" r:id="rId2473" display="https://fbref.com/en/players/6613c819/matchlogs/2023-2024/summary/Tomas-Soucek-Match-Logs" xr:uid="{0A3D86E9-F398-46BF-AC64-31C8A00ECAFE}"/>
    <hyperlink ref="B58" r:id="rId2474" display="https://fbref.com/en/players/6a8a7af8/Vinicius-Souza" xr:uid="{580CF265-F718-4339-B6FD-9584AA378BD4}"/>
    <hyperlink ref="C58" r:id="rId2475" display="https://fbref.com/en/country/BRA/Brazil-Football" xr:uid="{CCC77150-AE8F-4679-A8CE-CE72A9848BA3}"/>
    <hyperlink ref="E58" r:id="rId2476" display="https://fbref.com/en/squads/1df6b87e/Sheffield-United-Stats" xr:uid="{4A0B42A4-B491-4F40-B279-85901600F6BE}"/>
    <hyperlink ref="AD58" r:id="rId2477" display="https://fbref.com/en/players/6a8a7af8/matchlogs/2023-2024/summary/Vinicius-Souza-Match-Logs" xr:uid="{014930E1-4D2E-4617-AA2E-C69B8FFF3996}"/>
    <hyperlink ref="B698" r:id="rId2478" display="https://fbref.com/en/players/b2626673/Jay-Stansfield" xr:uid="{79CD747C-6324-4FCE-821B-AEC5A286A7E4}"/>
    <hyperlink ref="C698" r:id="rId2479" display="https://fbref.com/en/country/ENG/England-Football" xr:uid="{982494ED-A523-41A4-B547-BB5A5F09C1B4}"/>
    <hyperlink ref="E698" r:id="rId2480" display="https://fbref.com/en/squads/fd962109/Fulham-Stats" xr:uid="{F007EB60-FA84-4152-B9C3-091C81A6317A}"/>
    <hyperlink ref="AD698" r:id="rId2481" display="https://fbref.com/en/players/b2626673/matchlogs/2023-2024/summary/Jay-Stansfield-Match-Logs" xr:uid="{FE129854-2CCE-4511-822A-561757FB891D}"/>
    <hyperlink ref="B190" r:id="rId2482" display="https://fbref.com/en/players/28300a16/Jason-Steele" xr:uid="{8CD06C4A-CCED-47FD-8CD1-7331E11AE06A}"/>
    <hyperlink ref="C190" r:id="rId2483" display="https://fbref.com/en/country/ENG/England-Football" xr:uid="{9B99D613-2FC3-4C7E-8223-480494384557}"/>
    <hyperlink ref="E190" r:id="rId2484" display="https://fbref.com/en/squads/d07537b9/Brighton-and-Hove-Albion-Stats" xr:uid="{30C426A5-5DBF-4E47-AB9D-1C9EA7657E0E}"/>
    <hyperlink ref="AD190" r:id="rId2485" display="https://fbref.com/en/players/28300a16/matchlogs/2023-2024/summary/Jason-Steele-Match-Logs" xr:uid="{5A1C2647-D0ED-4683-AD29-A122EDD347B5}"/>
    <hyperlink ref="B115" r:id="rId2486" display="https://fbref.com/en/players/b400bde0/Raheem-Sterling" xr:uid="{C6FF367C-6FB9-40D0-A06B-4AABA889B7DD}"/>
    <hyperlink ref="C115" r:id="rId2487" display="https://fbref.com/en/country/ENG/England-Football" xr:uid="{DFBA624E-85B6-49B7-8A08-901138989904}"/>
    <hyperlink ref="E115" r:id="rId2488" display="https://fbref.com/en/squads/cff3d9bb/Chelsea-Stats" xr:uid="{59D23405-74E3-4B7C-BC7A-83AA6E54FE66}"/>
    <hyperlink ref="AD115" r:id="rId2489" display="https://fbref.com/en/players/b400bde0/matchlogs/2023-2024/summary/Raheem-Sterling-Match-Logs" xr:uid="{8BE77F79-C103-45AC-84B1-0712EE3181FF}"/>
    <hyperlink ref="B279" r:id="rId2490" display="https://fbref.com/en/players/5eecec3d/John-Stones" xr:uid="{5DAA6D86-723B-4B54-9B1B-2C32E65F45BC}"/>
    <hyperlink ref="C279" r:id="rId2491" display="https://fbref.com/en/country/ENG/England-Football" xr:uid="{FA5D533F-7A29-43E1-8234-D2FFA103EAE1}"/>
    <hyperlink ref="E279" r:id="rId2492" display="https://fbref.com/en/squads/b8fd03ef/Manchester-City-Stats" xr:uid="{7A64F4FC-2A48-47C2-B1B2-2A68B84B7149}"/>
    <hyperlink ref="AD279" r:id="rId2493" display="https://fbref.com/en/players/5eecec3d/matchlogs/2023-2024/summary/John-Stones-Match-Logs" xr:uid="{DB710209-981F-4E83-B479-F509D95B150D}"/>
    <hyperlink ref="B459" r:id="rId2494" display="https://fbref.com/en/players/339fe0e8/Thomas-Strakosha" xr:uid="{E0F548DC-BB31-4E0C-B596-FB070652E6CB}"/>
    <hyperlink ref="C459" r:id="rId2495" display="https://fbref.com/en/country/ALB/Albania-Football" xr:uid="{F6EC8223-A545-4FFB-8582-AD2B5BC46959}"/>
    <hyperlink ref="E459" r:id="rId2496" display="https://fbref.com/en/squads/cd051869/Brentford-Stats" xr:uid="{EFB58D78-E9F7-41BD-BDC1-054FBB5FD726}"/>
    <hyperlink ref="AD459" r:id="rId2497" display="https://fbref.com/en/players/339fe0e8/matchlogs/2023-2024/summary/Thomas-Strakosha-Match-Logs" xr:uid="{CF5479A6-7B03-472C-851F-B7B14DC427A2}"/>
    <hyperlink ref="B699" r:id="rId2498" display="https://fbref.com/en/players/e3f9e68a/Ronnie-Stutter" xr:uid="{B72C256D-E146-4090-A6C9-FA0057B4259E}"/>
    <hyperlink ref="C699" r:id="rId2499" display="https://fbref.com/en/country/ENG/England-Football" xr:uid="{89C1AB32-AC2A-471C-927A-541C342D5746}"/>
    <hyperlink ref="E699" r:id="rId2500" display="https://fbref.com/en/squads/cff3d9bb/Chelsea-Stats" xr:uid="{A4F2B6A9-90AF-4D30-BA94-B2C7634C785D}"/>
    <hyperlink ref="AD699" r:id="rId2501" display="https://fbref.com/en/players/e3f9e68a/matchlogs/2023-2024/summary/Ronnie-Stutter-Match-Logs" xr:uid="{7FCF5BAC-F0E6-48A3-9F3B-8B110F09CAD7}"/>
    <hyperlink ref="B700" r:id="rId2502" display="https://fbref.com/en/players/6cdd9d3d/Mahamadou-Susoho" xr:uid="{C739416D-5F14-4C64-B784-EC7B9E4040BD}"/>
    <hyperlink ref="C700" r:id="rId2503" display="https://fbref.com/en/country/ESP/Spain-Football" xr:uid="{AAB61B00-94F5-4170-A27F-2C7EE49FE688}"/>
    <hyperlink ref="E700" r:id="rId2504" display="https://fbref.com/en/squads/b8fd03ef/Manchester-City-Stats" xr:uid="{A53FECE4-B796-4ED8-80A8-484295FE7C1C}"/>
    <hyperlink ref="AD700" r:id="rId2505" display="https://fbref.com/en/players/6cdd9d3d/matchlogs/2023-2024/summary/Mahamadou-Susoho-Match-Logs" xr:uid="{890EA3F4-DC7C-4C08-AD55-E33D6858625D}"/>
    <hyperlink ref="B701" r:id="rId2506" display="https://fbref.com/en/players/d4632cfa/James-Sweet" xr:uid="{D43E408D-00A7-42B1-9EF1-0A9F6415B08B}"/>
    <hyperlink ref="C701" r:id="rId2507" display="https://fbref.com/en/country/WAL/Wales-Football" xr:uid="{E72BB97D-B4C6-460B-A586-AA46D674C6F8}"/>
    <hyperlink ref="E701" r:id="rId2508" display="https://fbref.com/en/squads/18bb7c10/Arsenal-Stats" xr:uid="{E6CE7758-C5A1-4A83-9D0F-AC44789352F0}"/>
    <hyperlink ref="AD701" r:id="rId2509" display="https://fbref.com/en/players/d4632cfa/matchlogs/2023-2024/summary/James-Sweet-Match-Logs" xr:uid="{353CD682-F9B1-4C47-9FF1-30F6D410623F}"/>
    <hyperlink ref="B132" r:id="rId2510" display="https://fbref.com/en/players/934e1968/Dominik-Szoboszlai" xr:uid="{EEFACC7B-998C-4C27-8B52-117618606073}"/>
    <hyperlink ref="C132" r:id="rId2511" display="https://fbref.com/en/country/HUN/Hungary-Football" xr:uid="{2EA18AE5-C365-47BF-AE9F-D3B7BCF2D225}"/>
    <hyperlink ref="E132" r:id="rId2512" display="https://fbref.com/en/squads/822bd0ba/Liverpool-Stats" xr:uid="{2CCE0221-7667-41F0-8C4A-155455A51E4C}"/>
    <hyperlink ref="AD132" r:id="rId2513" display="https://fbref.com/en/players/934e1968/matchlogs/2023-2024/summary/Dominik-Szoboszlai-Match-Logs" xr:uid="{047A0DF4-EC44-417F-A3D0-E4A5E2DD6CE3}"/>
    <hyperlink ref="B702" r:id="rId2514" display="https://fbref.com/en/players/3c256bb1/Devan-Tanton" xr:uid="{89F7AAA1-0AEB-42F7-9611-78CA8FAC0D5E}"/>
    <hyperlink ref="C702" r:id="rId2515" display="https://fbref.com/en/country/COL/Colombia-Football" xr:uid="{8F476060-9E1D-44B3-A1A9-43D85D76566A}"/>
    <hyperlink ref="E702" r:id="rId2516" display="https://fbref.com/en/squads/fd962109/Fulham-Stats" xr:uid="{2EB63B3B-51FD-4510-918F-B8B11C1D4F89}"/>
    <hyperlink ref="AD702" r:id="rId2517" display="https://fbref.com/en/players/3c256bb1/matchlogs/2023-2024/summary/Devan-Tanton-Match-Logs" xr:uid="{F1A2E373-7D48-463B-A938-F14136F7FFF1}"/>
    <hyperlink ref="B483" r:id="rId2518" display="https://fbref.com/en/players/e514ab62/Matt-Targett" xr:uid="{A6F91804-6726-4D1C-B47F-B0A5A30F5590}"/>
    <hyperlink ref="C483" r:id="rId2519" display="https://fbref.com/en/country/ENG/England-Football" xr:uid="{8651D021-EC8E-467D-93A3-325E980C8DED}"/>
    <hyperlink ref="E483" r:id="rId2520" display="https://fbref.com/en/squads/b2b47a98/Newcastle-United-Stats" xr:uid="{98B87092-5B42-4534-B95C-4582B26FE3A7}"/>
    <hyperlink ref="AD483" r:id="rId2521" display="https://fbref.com/en/players/e514ab62/matchlogs/2023-2024/summary/Matt-Targett-Match-Logs" xr:uid="{20411DA3-67C5-4A7D-9CD7-AAD73E2A29EF}"/>
    <hyperlink ref="B12" r:id="rId2522" display="https://fbref.com/en/players/15ea812b/James-Tarkowski" xr:uid="{954FE7F4-CF0D-4E1D-BB61-C3B9647FC28F}"/>
    <hyperlink ref="C12" r:id="rId2523" display="https://fbref.com/en/country/ENG/England-Football" xr:uid="{FD76382D-7BA4-4FDA-A023-FA0B6E43B699}"/>
    <hyperlink ref="E12" r:id="rId2524" display="https://fbref.com/en/squads/d3fd31cc/Everton-Stats" xr:uid="{F802F687-3DF3-4357-B201-5AF718C2C78E}"/>
    <hyperlink ref="AD12" r:id="rId2525" display="https://fbref.com/en/players/15ea812b/matchlogs/2023-2024/summary/James-Tarkowski-Match-Logs" xr:uid="{B2A0917F-C5A8-4A7C-9644-DCBDB38F68DE}"/>
    <hyperlink ref="B703" r:id="rId2526" display="https://fbref.com/en/players/cac9e583/Jimi-Tauriainen" xr:uid="{4BB1966C-2048-42BD-AD21-B2EE68A07FE0}"/>
    <hyperlink ref="C703" r:id="rId2527" display="https://fbref.com/en/country/ENG/England-Football" xr:uid="{62A929D0-855F-4681-ABC3-F4F3AF3824F3}"/>
    <hyperlink ref="E703" r:id="rId2528" display="https://fbref.com/en/squads/cff3d9bb/Chelsea-Stats" xr:uid="{2DA603E1-DB45-4F4D-A9CE-FC7B2A6DF3D5}"/>
    <hyperlink ref="AD703" r:id="rId2529" display="https://fbref.com/en/players/cac9e583/matchlogs/2023-2024/summary/Jimi-Tauriainen-Match-Logs" xr:uid="{FE88EFF0-0383-4DCD-B7C7-C64424E7D2CD}"/>
    <hyperlink ref="B366" r:id="rId2530" display="https://fbref.com/en/players/a65c844b/Nuno-Tavares" xr:uid="{8032CE39-D86E-489B-8A9E-78C67F794D01}"/>
    <hyperlink ref="C366" r:id="rId2531" display="https://fbref.com/en/country/POR/Portugal-Football" xr:uid="{483E7F54-2FDB-4DB6-95DF-04FA92D012DF}"/>
    <hyperlink ref="E366" r:id="rId2532" display="https://fbref.com/en/squads/e4a775cb/Nottingham-Forest-Stats" xr:uid="{849A8516-13A7-49D7-A152-719CCFEDD52C}"/>
    <hyperlink ref="AD366" r:id="rId2533" display="https://fbref.com/en/players/a65c844b/matchlogs/2023-2024/summary/Nuno-Tavares-Match-Logs" xr:uid="{549433DA-472F-428A-B1EF-FFDED2C23451}"/>
    <hyperlink ref="B114" r:id="rId2534" display="https://fbref.com/en/players/5c0da4a4/Marcus-Tavernier" xr:uid="{E734AE71-DD0C-4A7B-A95F-B1EFD62E14DC}"/>
    <hyperlink ref="C114" r:id="rId2535" display="https://fbref.com/en/country/ENG/England-Football" xr:uid="{B6C8AF51-F8F5-456A-9CB6-4BF0341047E3}"/>
    <hyperlink ref="E114" r:id="rId2536" display="https://fbref.com/en/squads/4ba7cbea/Bournemouth-Stats" xr:uid="{FE2894FE-0933-453E-BA21-E870195C19E4}"/>
    <hyperlink ref="AD114" r:id="rId2537" display="https://fbref.com/en/players/5c0da4a4/matchlogs/2023-2024/summary/Marcus-Tavernier-Match-Logs" xr:uid="{39EE30C7-43C3-4C3E-A3C2-88CCFB7B60BE}"/>
    <hyperlink ref="B135" r:id="rId2538" display="https://fbref.com/en/players/cc2d7ad5/Charlie-Taylor" xr:uid="{4EB095D2-EE80-4D17-BA2B-64E7A3D29508}"/>
    <hyperlink ref="C135" r:id="rId2539" display="https://fbref.com/en/country/ENG/England-Football" xr:uid="{FE80EE20-A5FD-4EBA-B984-0647DC20305B}"/>
    <hyperlink ref="E135" r:id="rId2540" display="https://fbref.com/en/squads/943e8050/Burnley-Stats" xr:uid="{D16360F4-6B16-4282-A1A4-CFF1E6DE26A8}"/>
    <hyperlink ref="AD135" r:id="rId2541" display="https://fbref.com/en/players/cc2d7ad5/matchlogs/2023-2024/summary/Charlie-Taylor-Match-Logs" xr:uid="{4770C7CD-20D3-4260-848C-F998A610EE07}"/>
    <hyperlink ref="B324" r:id="rId2542" display="https://fbref.com/en/players/77d7c96f/Kenny-Tete" xr:uid="{847DB278-FA05-46F2-BB61-3508C8E0EEFB}"/>
    <hyperlink ref="C324" r:id="rId2543" display="https://fbref.com/en/country/NED/Netherlands-Football" xr:uid="{DF12EE5C-9E86-4D66-8FB4-33194D8AACD4}"/>
    <hyperlink ref="E324" r:id="rId2544" display="https://fbref.com/en/squads/fd962109/Fulham-Stats" xr:uid="{CCE88AC3-CB7E-484B-8D2B-44E30C1B2B60}"/>
    <hyperlink ref="AD324" r:id="rId2545" display="https://fbref.com/en/players/77d7c96f/matchlogs/2023-2024/summary/Kenny-Tete-Match-Logs" xr:uid="{F2A26D02-EB4A-4989-A342-3B95ED6A8178}"/>
    <hyperlink ref="B283" r:id="rId2546" display="https://fbref.com/en/players/fc027d02/Luke-Thomas" xr:uid="{F80529FD-B96C-40F6-9BB9-C84CFC12F206}"/>
    <hyperlink ref="C283" r:id="rId2547" display="https://fbref.com/en/country/ENG/England-Football" xr:uid="{F827DCC2-A738-4629-A27A-858143C46ABE}"/>
    <hyperlink ref="E283" r:id="rId2548" display="https://fbref.com/en/squads/1df6b87e/Sheffield-United-Stats" xr:uid="{FB6638FE-93B9-4438-A049-A4218B5FF4B4}"/>
    <hyperlink ref="AD283" r:id="rId2549" display="https://fbref.com/en/players/fc027d02/matchlogs/2023-2024/summary/Luke-Thomas-Match-Logs" xr:uid="{47CBC944-BF38-46C1-AA6F-B93B052DB833}"/>
    <hyperlink ref="B249" r:id="rId2550" display="https://fbref.com/en/players/56f7a928/Youri-Tielemans" xr:uid="{832BBB28-7C1D-490F-9713-1FF94B1F8AB5}"/>
    <hyperlink ref="C249" r:id="rId2551" display="https://fbref.com/en/country/BEL/Belgium-Football" xr:uid="{CDEFF655-561B-466B-9F10-D39FBDFD4C28}"/>
    <hyperlink ref="E249" r:id="rId2552" display="https://fbref.com/en/squads/8602292d/Aston-Villa-Stats" xr:uid="{AEA0EAEF-E769-41F4-9964-EE1E4BBAC5CE}"/>
    <hyperlink ref="AD249" r:id="rId2553" display="https://fbref.com/en/players/56f7a928/matchlogs/2023-2024/summary/Youri-Tielemans-Match-Logs" xr:uid="{B80CB5A9-A888-4828-9443-84DBA8572648}"/>
    <hyperlink ref="B498" r:id="rId2554" display="https://fbref.com/en/players/41034650/Jurrien-Timber" xr:uid="{A303F394-D445-496A-818D-127D9146976C}"/>
    <hyperlink ref="C498" r:id="rId2555" display="https://fbref.com/en/country/NED/Netherlands-Football" xr:uid="{72F6D8CB-204A-4F14-A346-837BA0B87B6C}"/>
    <hyperlink ref="E498" r:id="rId2556" display="https://fbref.com/en/squads/18bb7c10/Arsenal-Stats" xr:uid="{B137D7D0-C3F2-47CC-9F88-033682A100EB}"/>
    <hyperlink ref="AD498" r:id="rId2557" display="https://fbref.com/en/players/41034650/matchlogs/2023-2024/summary/Jurrien-Timber-Match-Logs" xr:uid="{B554CCDE-8BC7-4EC3-8A96-449360F8E170}"/>
    <hyperlink ref="B208" r:id="rId2558" display="https://fbref.com/en/players/a105d46a/Harry-Toffolo" xr:uid="{7ECD0257-96AB-420F-B862-68B76547240F}"/>
    <hyperlink ref="C208" r:id="rId2559" display="https://fbref.com/en/country/ENG/England-Football" xr:uid="{5871B095-1CCE-490D-9D70-F6414A3A0AD7}"/>
    <hyperlink ref="E208" r:id="rId2560" display="https://fbref.com/en/squads/e4a775cb/Nottingham-Forest-Stats" xr:uid="{AC9CB1C6-8509-4540-9B5B-571B1DBD8046}"/>
    <hyperlink ref="AD208" r:id="rId2561" display="https://fbref.com/en/players/a105d46a/matchlogs/2023-2024/summary/Harry-Toffolo-Match-Logs" xr:uid="{3AB29701-7C77-49B6-B9A2-646A79F7BA09}"/>
    <hyperlink ref="B333" r:id="rId2562" display="https://fbref.com/en/players/b3af9be1/Takehiro-Tomiyasu" xr:uid="{1909DE47-F54E-4131-93B4-4D2CFF53C57C}"/>
    <hyperlink ref="C333" r:id="rId2563" display="https://fbref.com/en/country/JPN/Japan-Football" xr:uid="{D87AFE6B-3A9E-487B-9D0D-9A8B2C6DA91B}"/>
    <hyperlink ref="E333" r:id="rId2564" display="https://fbref.com/en/squads/18bb7c10/Arsenal-Stats" xr:uid="{51834B98-468B-4F91-9266-0590929EDCAF}"/>
    <hyperlink ref="AD333" r:id="rId2565" display="https://fbref.com/en/players/b3af9be1/matchlogs/2023-2024/summary/Takehiro-Tomiyasu-Match-Logs" xr:uid="{F65B83C6-600E-44E7-91B8-1698EA2DD5FA}"/>
    <hyperlink ref="B538" r:id="rId2566" display="https://fbref.com/en/players/e7ca0439/James-Tomkins" xr:uid="{68CAF657-E404-488D-AB38-A7F60870217B}"/>
    <hyperlink ref="C538" r:id="rId2567" display="https://fbref.com/en/country/ENG/England-Football" xr:uid="{EBA1AD31-602C-4458-A436-FE58096A3C76}"/>
    <hyperlink ref="E538" r:id="rId2568" display="https://fbref.com/en/squads/47c64c55/Crystal-Palace-Stats" xr:uid="{F13567F9-3204-45A9-B0AF-18877F92322C}"/>
    <hyperlink ref="AD538" r:id="rId2569" display="https://fbref.com/en/players/e7ca0439/matchlogs/2023-2024/summary/James-Tomkins-Match-Logs" xr:uid="{1FE9012B-7311-4B9E-9250-04CC6446953A}"/>
    <hyperlink ref="B376" r:id="rId2570" display="https://fbref.com/en/players/0db169ae/Sandro-Tonali" xr:uid="{64DD6BF2-39D3-412F-8D0D-D11B60C41D6F}"/>
    <hyperlink ref="C376" r:id="rId2571" display="https://fbref.com/en/country/ITA/Italy-Football" xr:uid="{8379C9E3-F690-4CC7-8E84-FEDD9C1F0F87}"/>
    <hyperlink ref="E376" r:id="rId2572" display="https://fbref.com/en/squads/b2b47a98/Newcastle-United-Stats" xr:uid="{B1DF4E8C-A1EA-4900-85DE-223C709D9B10}"/>
    <hyperlink ref="AD376" r:id="rId2573" display="https://fbref.com/en/players/0db169ae/matchlogs/2023-2024/summary/Sandro-Tonali-Match-Logs" xr:uid="{86CFB872-EEDD-4D22-8D8D-D513F1B9CD4B}"/>
    <hyperlink ref="B302" r:id="rId2574" display="https://fbref.com/en/players/e09f279b/Ivan-Toney" xr:uid="{AE335972-3B17-4E37-BCA8-3CC2330AEF8E}"/>
    <hyperlink ref="C302" r:id="rId2575" display="https://fbref.com/en/country/ENG/England-Football" xr:uid="{E34BD962-EA6A-47DB-B9D6-C5E2BB582447}"/>
    <hyperlink ref="E302" r:id="rId2576" display="https://fbref.com/en/squads/cd051869/Brentford-Stats" xr:uid="{B93C6057-2523-4894-9932-DF2BAF32D7A7}"/>
    <hyperlink ref="AD302" r:id="rId2577" display="https://fbref.com/en/players/e09f279b/matchlogs/2023-2024/summary/Ivan-Toney-Match-Logs" xr:uid="{9CDF1793-4BB1-4B59-8C7F-7F1A766F0C97}"/>
    <hyperlink ref="B129" r:id="rId2578" display="https://fbref.com/en/players/532e1e4f/Pau-Torres" xr:uid="{AF230708-A580-4745-AA46-F17BF7F685CE}"/>
    <hyperlink ref="C129" r:id="rId2579" display="https://fbref.com/en/country/ESP/Spain-Football" xr:uid="{371F0309-2828-47E4-AD73-BB626FCD6446}"/>
    <hyperlink ref="E129" r:id="rId2580" display="https://fbref.com/en/squads/8602292d/Aston-Villa-Stats" xr:uid="{71FF0FDA-823B-4CCD-9975-16AD668B387E}"/>
    <hyperlink ref="AD129" r:id="rId2581" display="https://fbref.com/en/players/532e1e4f/matchlogs/2023-2024/summary/Pau-Torres-Match-Logs" xr:uid="{2052DEB6-005B-4E0D-93B5-1834641453B0}"/>
    <hyperlink ref="B297" r:id="rId2582" display="https://fbref.com/en/players/b28bbd58/Andros-Townsend" xr:uid="{BDFE97DB-2945-4068-B886-0EE4B6DA82D3}"/>
    <hyperlink ref="C297" r:id="rId2583" display="https://fbref.com/en/country/ENG/England-Football" xr:uid="{A820BC09-6B69-4ED1-B3DC-24A3BCA9D878}"/>
    <hyperlink ref="E297" r:id="rId2584" display="https://fbref.com/en/squads/e297cd13/Luton-Town-Stats" xr:uid="{55D5543F-496C-4145-9B89-EF532C0E1573}"/>
    <hyperlink ref="AD297" r:id="rId2585" display="https://fbref.com/en/players/b28bbd58/matchlogs/2023-2024/summary/Andros-Townsend-Match-Logs" xr:uid="{EEB222DE-9538-4AEC-89E0-5F37E834A073}"/>
    <hyperlink ref="B9" r:id="rId2586" display="https://fbref.com/en/players/259fea27/James-Trafford" xr:uid="{FA2DB684-EF19-4CA7-A69E-825D4BE10243}"/>
    <hyperlink ref="C9" r:id="rId2587" display="https://fbref.com/en/country/ENG/England-Football" xr:uid="{052120A4-7657-4A39-89C6-98EE7EFDC2F9}"/>
    <hyperlink ref="E9" r:id="rId2588" display="https://fbref.com/en/squads/943e8050/Burnley-Stats" xr:uid="{356BD3AC-347B-4ACF-A194-4BFF8DAF37D7}"/>
    <hyperlink ref="AD9" r:id="rId2589" display="https://fbref.com/en/players/259fea27/matchlogs/2023-2024/summary/James-Trafford-Match-Logs" xr:uid="{6DB178E8-18C9-4905-B6F9-75F20D6C86EB}"/>
    <hyperlink ref="B470" r:id="rId2590" display="https://fbref.com/en/players/9a28eba4/Adama-Traore" xr:uid="{913DD1FC-EAD1-4D31-9CE3-1EA6D75A8773}"/>
    <hyperlink ref="C470" r:id="rId2591" display="https://fbref.com/en/country/ESP/Spain-Football" xr:uid="{849378F2-3304-46D3-A4A3-BF80C31BEDCE}"/>
    <hyperlink ref="E470" r:id="rId2592" display="https://fbref.com/en/squads/fd962109/Fulham-Stats" xr:uid="{62E8E144-DBFC-4DD5-8DBE-C5549F0C962A}"/>
    <hyperlink ref="AD470" r:id="rId2593" display="https://fbref.com/en/players/9a28eba4/matchlogs/2023-2024/summary/Adama-Traore-Match-Logs" xr:uid="{3EEE42CD-1F74-4180-82D4-F31CCE9BDF1E}"/>
    <hyperlink ref="B527" r:id="rId2594" display="https://fbref.com/en/players/c47541e0/Bertrand-Traore" xr:uid="{EE071C64-F89E-4D28-B858-4365A3170C3C}"/>
    <hyperlink ref="C527" r:id="rId2595" display="https://fbref.com/en/country/BFA/Burkina-Faso-Football" xr:uid="{5031542C-6C83-4FDC-BBA3-42D4CD3A23B3}"/>
    <hyperlink ref="E527" r:id="rId2596" display="https://fbref.com/en/squads/8602292d/Aston-Villa-Stats" xr:uid="{71347A63-8BFA-4EE0-9B7A-B548E871D943}"/>
    <hyperlink ref="AD527" r:id="rId2597" display="https://fbref.com/en/players/c47541e0/matchlogs/2023-2024/summary/Bertrand-Traore-Match-Logs" xr:uid="{BCC16B28-9844-4CC8-9DED-551A9491AD7C}"/>
    <hyperlink ref="B387" r:id="rId2598" display="https://fbref.com/en/players/999ceb5f/Boubacar-Traore" xr:uid="{D299DAE2-BC21-4A1F-9702-4E1AAAFC1F4F}"/>
    <hyperlink ref="C387" r:id="rId2599" display="https://fbref.com/en/country/MLI/Mali-Football" xr:uid="{161554DB-A81E-43F8-AFBB-DD73D17E49DD}"/>
    <hyperlink ref="E387" r:id="rId2600" display="https://fbref.com/en/squads/8cec06e1/Wolverhampton-Wanderers-Stats" xr:uid="{7F78D7A8-CFEB-4C18-A212-7FD327EF05F0}"/>
    <hyperlink ref="AD387" r:id="rId2601" display="https://fbref.com/en/players/999ceb5f/matchlogs/2023-2024/summary/Boubacar-Traore-Match-Logs" xr:uid="{33A216B0-BBD6-4E21-9F1F-B2285C7DC75C}"/>
    <hyperlink ref="B704" r:id="rId2602" display="https://fbref.com/en/players/fe558029/Mark-Travers" xr:uid="{774EFB76-7E95-4ED9-8D4D-E62E855283E6}"/>
    <hyperlink ref="C704" r:id="rId2603" display="https://fbref.com/en/country/IRL/Republic-of-Ireland-Football" xr:uid="{38E2D673-371F-402B-8E6C-B3C3E4F476F2}"/>
    <hyperlink ref="E704" r:id="rId2604" display="https://fbref.com/en/squads/4ba7cbea/Bournemouth-Stats" xr:uid="{7E59718C-A70B-4D37-A188-DF3C46D3511B}"/>
    <hyperlink ref="AD704" r:id="rId2605" display="https://fbref.com/en/players/fe558029/matchlogs/2023-2024/summary/Mark-Travers-Match-Logs" xr:uid="{1DB9FA61-D28B-40C3-B91E-90919A5DF6FC}"/>
    <hyperlink ref="B385" r:id="rId2606" display="https://fbref.com/en/players/b2a81fc6/Mike-Tresor" xr:uid="{D4CFA5A0-052A-48C0-87A2-482CEE72621D}"/>
    <hyperlink ref="C385" r:id="rId2607" display="https://fbref.com/en/country/BEL/Belgium-Football" xr:uid="{F0454E3C-5751-479A-981B-EB721E0589F8}"/>
    <hyperlink ref="E385" r:id="rId2608" display="https://fbref.com/en/squads/943e8050/Burnley-Stats" xr:uid="{3DA5328A-AC36-461B-BB43-92277FF3D25E}"/>
    <hyperlink ref="AD385" r:id="rId2609" display="https://fbref.com/en/players/b2a81fc6/matchlogs/2023-2024/summary/Mike-Tresor-Match-Logs" xr:uid="{B3C841F7-27DA-4648-8591-1CC993D9A3F9}"/>
    <hyperlink ref="B60" r:id="rId2610" display="https://fbref.com/en/players/21512407/Kieran-Trippier" xr:uid="{03C07B0E-164E-4A82-B523-887AFDA3DAC5}"/>
    <hyperlink ref="C60" r:id="rId2611" display="https://fbref.com/en/country/ENG/England-Football" xr:uid="{9F168C9B-980A-4A7D-90AB-72019AD14481}"/>
    <hyperlink ref="E60" r:id="rId2612" display="https://fbref.com/en/squads/b2b47a98/Newcastle-United-Stats" xr:uid="{3C39005C-06C0-42A2-9717-CBF1F26DAC01}"/>
    <hyperlink ref="AD60" r:id="rId2613" display="https://fbref.com/en/players/21512407/matchlogs/2023-2024/summary/Kieran-Trippier-Match-Logs" xr:uid="{9102BCCD-23E8-49EC-BC03-42F5B4F798B3}"/>
    <hyperlink ref="B257" r:id="rId2614" display="https://fbref.com/en/players/38ceb24a/Leandro-Trossard" xr:uid="{FAB0EA6C-1291-402B-8F96-9500DC8803BD}"/>
    <hyperlink ref="C257" r:id="rId2615" display="https://fbref.com/en/country/BEL/Belgium-Football" xr:uid="{242AA6F4-27ED-4507-A9AC-6B58D706849E}"/>
    <hyperlink ref="E257" r:id="rId2616" display="https://fbref.com/en/squads/18bb7c10/Arsenal-Stats" xr:uid="{D1DA703F-6BFA-4FEB-8452-C5F3D356A050}"/>
    <hyperlink ref="AD257" r:id="rId2617" display="https://fbref.com/en/players/38ceb24a/matchlogs/2023-2024/summary/Leandro-Trossard-Match-Logs" xr:uid="{03206101-A565-4C6F-8DD6-FF56836D8921}"/>
    <hyperlink ref="B123" r:id="rId2618" display="https://fbref.com/en/players/cddf767b/Auston-Trusty" xr:uid="{B57E2F3D-7A44-4B58-A102-9AD50B16A174}"/>
    <hyperlink ref="C123" r:id="rId2619" display="https://fbref.com/en/country/USA/United-States-Football" xr:uid="{F5EF38F0-F895-451F-A0A6-8EC52A37B8AD}"/>
    <hyperlink ref="E123" r:id="rId2620" display="https://fbref.com/en/squads/1df6b87e/Sheffield-United-Stats" xr:uid="{FAA26BE7-BB93-4B2A-9241-A6FAE0F2065A}"/>
    <hyperlink ref="AD123" r:id="rId2621" display="https://fbref.com/en/players/cddf767b/matchlogs/2023-2024/summary/Auston-Trusty-Match-Logs" xr:uid="{4F65BB3F-04E1-464F-A386-B86098A4E1FB}"/>
    <hyperlink ref="B325" r:id="rId2622" display="https://fbref.com/en/players/f315ca93/Kostas-Tsimikas" xr:uid="{5FB9CC04-5285-4AE9-9B2A-BEEACC3C5BB6}"/>
    <hyperlink ref="C325" r:id="rId2623" display="https://fbref.com/en/country/GRE/Greece-Football" xr:uid="{EA411B0F-9A7E-4DA4-BC8C-40EB8D0ED8FF}"/>
    <hyperlink ref="E325" r:id="rId2624" display="https://fbref.com/en/squads/822bd0ba/Liverpool-Stats" xr:uid="{BACCEF8F-D06D-44F0-A449-7155D0780AEE}"/>
    <hyperlink ref="AD325" r:id="rId2625" display="https://fbref.com/en/players/f315ca93/matchlogs/2023-2024/summary/Kostas-Tsimikas-Match-Logs" xr:uid="{F498E883-5E9B-4C21-9B7B-4909F3F94930}"/>
    <hyperlink ref="B153" r:id="rId2626" display="https://fbref.com/en/players/4a51ba65/Matt-Turner" xr:uid="{BFA22475-379E-4161-8D08-4F688BBF8E8C}"/>
    <hyperlink ref="C153" r:id="rId2627" display="https://fbref.com/en/country/USA/United-States-Football" xr:uid="{50BB6935-04E3-4880-B35E-EFF8C5577E15}"/>
    <hyperlink ref="E153" r:id="rId2628" display="https://fbref.com/en/squads/e4a775cb/Nottingham-Forest-Stats" xr:uid="{96250CC2-0509-47CA-8D12-805933645C78}"/>
    <hyperlink ref="AD153" r:id="rId2629" display="https://fbref.com/en/players/4a51ba65/matchlogs/2023-2024/summary/Matt-Turner-Match-Logs" xr:uid="{988CD17B-319D-4FE4-98E8-D609C045B874}"/>
    <hyperlink ref="B84" r:id="rId2630" display="https://fbref.com/en/players/7cd520e8/Destiny-Udogie" xr:uid="{403130E7-C51C-4F55-8301-A1570615FBF2}"/>
    <hyperlink ref="C84" r:id="rId2631" display="https://fbref.com/en/country/ITA/Italy-Football" xr:uid="{9EA7C86F-5ADD-49B3-BB9A-6B4C1893CB7C}"/>
    <hyperlink ref="E84" r:id="rId2632" display="https://fbref.com/en/squads/361ca564/Tottenham-Hotspur-Stats" xr:uid="{8632DF0D-5D4E-4D02-A118-B315FB44100A}"/>
    <hyperlink ref="AD84" r:id="rId2633" display="https://fbref.com/en/players/7cd520e8/matchlogs/2023-2024/summary/Destiny-Udogie-Match-Logs" xr:uid="{AF2452F1-C057-42EB-82C7-16A5B2F0486B}"/>
    <hyperlink ref="B415" r:id="rId2634" display="https://fbref.com/en/players/1df4a109/Lesley-Ugochukwu" xr:uid="{9B299246-7412-48FD-B71E-60F8EAE0354B}"/>
    <hyperlink ref="C415" r:id="rId2635" display="https://fbref.com/en/country/FRA/France-Football" xr:uid="{73E7CB21-08C1-49BB-9516-58C579882D04}"/>
    <hyperlink ref="E415" r:id="rId2636" display="https://fbref.com/en/squads/cff3d9bb/Chelsea-Stats" xr:uid="{EDA1E6C4-9D14-4413-BC4B-0131389FAD4E}"/>
    <hyperlink ref="AD415" r:id="rId2637" display="https://fbref.com/en/players/1df4a109/matchlogs/2023-2024/summary/Lesley-Ugochukwu-Match-Logs" xr:uid="{2D969E09-F509-4308-B9A0-7EEBCEF3762F}"/>
    <hyperlink ref="B705" r:id="rId2638" display="https://fbref.com/en/players/a2d873dd/Hwang-Ui-jo" xr:uid="{740D2484-7F3A-471B-B3AA-162A7E765021}"/>
    <hyperlink ref="C705" r:id="rId2639" display="https://fbref.com/en/country/KOR/Korea-Republic-Football" xr:uid="{0F8147AD-22E7-49BA-82F9-6A27DC8D4A86}"/>
    <hyperlink ref="E705" r:id="rId2640" display="https://fbref.com/en/squads/e4a775cb/Nottingham-Forest-Stats" xr:uid="{813D5C95-46C2-442E-A626-696CAABDFF8E}"/>
    <hyperlink ref="AD705" r:id="rId2641" display="https://fbref.com/en/players/a2d873dd/matchlogs/2023-2024/summary/Hwang-Ui-jo-Match-Logs" xr:uid="{30ADFE51-7995-481E-B39B-595AAD745338}"/>
    <hyperlink ref="B706" r:id="rId2642" display="https://fbref.com/en/players/8e526344/Franco-Umeh-Chibueze" xr:uid="{E39B99F0-4047-44B6-8DFB-F1CED9B7F4A2}"/>
    <hyperlink ref="C706" r:id="rId2643" display="https://fbref.com/en/country/IRL/Republic-of-Ireland-Football" xr:uid="{A1F2EA88-FA3D-458D-A8F3-BFAE994025DB}"/>
    <hyperlink ref="E706" r:id="rId2644" display="https://fbref.com/en/squads/47c64c55/Crystal-Palace-Stats" xr:uid="{8398F225-8F3E-4BF5-BCD5-1154E2F23532}"/>
    <hyperlink ref="AD706" r:id="rId2645" display="https://fbref.com/en/players/8e526344/matchlogs/2023-2024/summary/Franco-Umeh-Chibueze-Match-Logs" xr:uid="{E8985D9E-CC47-4C96-B57D-88EF55DD5B92}"/>
    <hyperlink ref="B474" r:id="rId2646" display="https://fbref.com/en/players/f8eca1b6/Enes-Unal" xr:uid="{273968F5-DA26-4C29-9B43-0AE72B246650}"/>
    <hyperlink ref="C474" r:id="rId2647" display="https://fbref.com/en/country/TUR/Turkey-Football" xr:uid="{6030A617-225D-4FD1-899E-0D96F29AE81E}"/>
    <hyperlink ref="E474" r:id="rId2648" display="https://fbref.com/en/squads/4ba7cbea/Bournemouth-Stats" xr:uid="{7BB7475B-A706-4B35-B90F-A93D237907FD}"/>
    <hyperlink ref="AD474" r:id="rId2649" display="https://fbref.com/en/players/f8eca1b6/matchlogs/2023-2024/summary/Enes-Unal-Match-Logs" xr:uid="{F422C3C5-CF82-439A-9369-310BBE698407}"/>
    <hyperlink ref="B36" r:id="rId2650" display="https://fbref.com/en/players/e06683ca/Virgil-van-Dijk" xr:uid="{D34BDC49-705D-4859-9242-D8C34A27FFBC}"/>
    <hyperlink ref="C36" r:id="rId2651" display="https://fbref.com/en/country/NED/Netherlands-Football" xr:uid="{87BCEA6A-AA92-4697-A671-2EDE2E894DDB}"/>
    <hyperlink ref="E36" r:id="rId2652" display="https://fbref.com/en/squads/822bd0ba/Liverpool-Stats" xr:uid="{A3C26C0E-3114-4DBF-A6A8-E80D135D1C4A}"/>
    <hyperlink ref="AD36" r:id="rId2653" display="https://fbref.com/en/players/e06683ca/matchlogs/2023-2024/summary/Virgil-van-Dijk-Match-Logs" xr:uid="{45DD1444-CCBE-4FB5-B9B6-D60EC0A22F24}"/>
    <hyperlink ref="B202" r:id="rId2654" display="https://fbref.com/en/players/9f8e9423/Raphael-Varane" xr:uid="{C8CFAB38-A5B9-4755-A904-C7E13617D834}"/>
    <hyperlink ref="C202" r:id="rId2655" display="https://fbref.com/en/country/FRA/France-Football" xr:uid="{1C8062E4-9A9F-4E6F-A9DA-932636CE6A38}"/>
    <hyperlink ref="E202" r:id="rId2656" display="https://fbref.com/en/squads/19538871/Manchester-United-Stats" xr:uid="{7D543310-6F85-44BB-9C63-F1FAF03ABB09}"/>
    <hyperlink ref="AD202" r:id="rId2657" display="https://fbref.com/en/players/9f8e9423/matchlogs/2023-2024/summary/Raphael-Varane-Match-Logs" xr:uid="{62F23349-C3DF-4211-8072-6A061E75910F}"/>
    <hyperlink ref="B497" r:id="rId2658" display="https://fbref.com/en/players/3f7bafbe/Alejo-Veliz" xr:uid="{9EEC6141-F065-4917-ADC3-0752D7C3261B}"/>
    <hyperlink ref="C497" r:id="rId2659" display="https://fbref.com/en/country/ARG/Argentina-Football" xr:uid="{EDC85165-5A0E-48B1-BD84-18100A24B9AA}"/>
    <hyperlink ref="E497" r:id="rId2660" display="https://fbref.com/en/squads/361ca564/Tottenham-Hotspur-Stats" xr:uid="{8E5E3D92-2039-48A4-90DE-7C23DEC6B669}"/>
    <hyperlink ref="AD497" r:id="rId2661" display="https://fbref.com/en/players/3f7bafbe/matchlogs/2023-2024/summary/Alejo-Veliz-Match-Logs" xr:uid="{3ECC3D6C-2F95-493B-9635-A0C0B669ABF5}"/>
    <hyperlink ref="B234" r:id="rId2662" display="https://fbref.com/en/players/dad4b285/Joel-Veltman" xr:uid="{E030AAB3-1B45-4A9E-ACA9-E019CA168C25}"/>
    <hyperlink ref="C234" r:id="rId2663" display="https://fbref.com/en/country/NED/Netherlands-Football" xr:uid="{9F4BF6F5-E7DE-4A67-AF9D-10461998E95F}"/>
    <hyperlink ref="E234" r:id="rId2664" display="https://fbref.com/en/squads/d07537b9/Brighton-and-Hove-Albion-Stats" xr:uid="{C8E9A968-21C1-493F-B9BD-F984A7F44335}"/>
    <hyperlink ref="AD234" r:id="rId2665" display="https://fbref.com/en/players/dad4b285/matchlogs/2023-2024/summary/Joel-Veltman-Match-Logs" xr:uid="{44290379-4FCB-4A5C-99B8-D5D74C1B4744}"/>
    <hyperlink ref="B154" r:id="rId2666" display="https://fbref.com/en/players/8fe2a392/Micky-van-de-Ven" xr:uid="{0EB64E18-32E2-46D1-9D8E-B02E49BB9295}"/>
    <hyperlink ref="C154" r:id="rId2667" display="https://fbref.com/en/country/NED/Netherlands-Football" xr:uid="{697E1320-30DB-4BA1-86C7-603C5512F32D}"/>
    <hyperlink ref="E154" r:id="rId2668" display="https://fbref.com/en/squads/361ca564/Tottenham-Hotspur-Stats" xr:uid="{67FE98D3-2F7E-40E2-B4B9-79E152EB4452}"/>
    <hyperlink ref="AD154" r:id="rId2669" display="https://fbref.com/en/players/8fe2a392/matchlogs/2023-2024/summary/Micky-van-de-Ven-Match-Logs" xr:uid="{A3A7A7A3-F4BF-4757-AC9A-3B400C65A0DB}"/>
    <hyperlink ref="B221" r:id="rId2670" display="https://fbref.com/en/players/cf134113/Bart-Verbruggen" xr:uid="{1A84E7E1-B8F8-4550-A102-D3336DD5A629}"/>
    <hyperlink ref="C221" r:id="rId2671" display="https://fbref.com/en/country/NED/Netherlands-Football" xr:uid="{BF0BCCE5-BDF7-42D3-9E9E-C1C106553450}"/>
    <hyperlink ref="E221" r:id="rId2672" display="https://fbref.com/en/squads/d07537b9/Brighton-and-Hove-Albion-Stats" xr:uid="{6A0663A5-E8E9-494F-892E-0A40F5B1BEDC}"/>
    <hyperlink ref="AD221" r:id="rId2673" display="https://fbref.com/en/players/cf134113/matchlogs/2023-2024/summary/Bart-Verbruggen-Match-Logs" xr:uid="{9AE02F2C-7D09-4D8D-8EC2-FCCA4A3E9ED6}"/>
    <hyperlink ref="B18" r:id="rId2674" display="https://fbref.com/en/players/77d6fd4d/Guglielmo-Vicario" xr:uid="{24E07BF5-CB01-4EB2-8555-759AAE5AC3CC}"/>
    <hyperlink ref="C18" r:id="rId2675" display="https://fbref.com/en/country/ITA/Italy-Football" xr:uid="{904FC7F1-3AB8-4304-9172-E72088AF6FCC}"/>
    <hyperlink ref="E18" r:id="rId2676" display="https://fbref.com/en/squads/361ca564/Tottenham-Hotspur-Stats" xr:uid="{30314BF8-D351-4A90-AE46-8F7D7D182CBC}"/>
    <hyperlink ref="AD18" r:id="rId2677" display="https://fbref.com/en/players/77d6fd4d/matchlogs/2023-2024/summary/Guglielmo-Vicario-Match-Logs" xr:uid="{45F3AF33-AAB6-4911-814A-C04BB94F7E5B}"/>
    <hyperlink ref="B412" r:id="rId2678" display="https://fbref.com/en/players/6412cc03/Fabio-Vieira" xr:uid="{7FE0FB2F-33FE-47E1-B593-A6D5D834811A}"/>
    <hyperlink ref="C412" r:id="rId2679" display="https://fbref.com/en/country/POR/Portugal-Football" xr:uid="{24FBA5AE-1148-440B-A669-AC83D4A3C7BF}"/>
    <hyperlink ref="E412" r:id="rId2680" display="https://fbref.com/en/squads/18bb7c10/Arsenal-Stats" xr:uid="{98E67022-AF22-4DAA-B625-7B073FF52756}"/>
    <hyperlink ref="AD412" r:id="rId2681" display="https://fbref.com/en/players/6412cc03/matchlogs/2023-2024/summary/Fabio-Vieira-Match-Logs" xr:uid="{4B743F5E-5DD3-46A7-B8CE-F0F8D9F730FF}"/>
    <hyperlink ref="B707" r:id="rId2682" display="https://fbref.com/en/players/a949d040/Lawrence-Vigouroux" xr:uid="{DE4BB3A1-87E8-47A4-BE29-03B4CFED6936}"/>
    <hyperlink ref="C707" r:id="rId2683" display="https://fbref.com/en/country/CHI/Chile-Football" xr:uid="{8E33938B-B624-465E-9EF7-E45EA8847F01}"/>
    <hyperlink ref="E707" r:id="rId2684" display="https://fbref.com/en/squads/943e8050/Burnley-Stats" xr:uid="{AD4E9089-01E2-44DA-9ED6-692BEBD05DF2}"/>
    <hyperlink ref="AD707" r:id="rId2685" display="https://fbref.com/en/players/a949d040/matchlogs/2023-2024/summary/Lawrence-Vigouroux-Match-Logs" xr:uid="{B1213828-DA64-4B04-BB1A-6452A76E47EB}"/>
    <hyperlink ref="B407" r:id="rId2686" display="https://fbref.com/en/players/8b529245/Carlos-Vinicius" xr:uid="{5B152DC0-CF7F-42AE-8D34-D1ADEB177B67}"/>
    <hyperlink ref="C407" r:id="rId2687" display="https://fbref.com/en/country/BRA/Brazil-Football" xr:uid="{CEA7D637-8512-44DD-BF36-1F0F9EFF052D}"/>
    <hyperlink ref="E407" r:id="rId2688" display="https://fbref.com/en/squads/fd962109/Fulham-Stats" xr:uid="{7443A6D0-EB83-4A71-BF2A-1437602697FD}"/>
    <hyperlink ref="AD407" r:id="rId2689" display="https://fbref.com/en/players/8b529245/matchlogs/2023-2024/summary/Carlos-Vinicius-Match-Logs" xr:uid="{627E083C-57FB-4B0B-AA3E-F7EE2C184A81}"/>
    <hyperlink ref="B708" r:id="rId2690" display="https://fbref.com/en/players/728e9b2e/Joao-Virginia" xr:uid="{CAE9FC9F-F49C-4381-AF8E-4F64F2573B83}"/>
    <hyperlink ref="C708" r:id="rId2691" display="https://fbref.com/en/country/POR/Portugal-Football" xr:uid="{2AE1E745-D139-45EE-9990-F10DC8E8CC73}"/>
    <hyperlink ref="E708" r:id="rId2692" display="https://fbref.com/en/squads/d3fd31cc/Everton-Stats" xr:uid="{4C90D5B7-E627-43B0-8909-C2CDADE39BE0}"/>
    <hyperlink ref="AD708" r:id="rId2693" display="https://fbref.com/en/players/728e9b2e/matchlogs/2023-2024/summary/Joao-Virginia-Match-Logs" xr:uid="{469FE287-1307-4E80-B98C-6E17690783DD}"/>
    <hyperlink ref="B709" r:id="rId2694" display="https://fbref.com/en/players/d617bff6/Radek-Vitek" xr:uid="{8F5A2457-D59D-4E68-B953-59E8FCFC7D72}"/>
    <hyperlink ref="E709" r:id="rId2695" display="https://fbref.com/en/squads/19538871/Manchester-United-Stats" xr:uid="{B550D306-E629-4EEC-8D14-84CA8579AC82}"/>
    <hyperlink ref="AD709" r:id="rId2696" display="https://fbref.com/en/players/d617bff6/matchlogs/2023-2024/summary/Radek-Vitek-Match-Logs" xr:uid="{D75CE328-3BEF-4549-ADEB-1D6A26BA07E2}"/>
    <hyperlink ref="B146" r:id="rId2697" display="https://fbref.com/en/players/9295dc1c/Vitinho" xr:uid="{C1933DF3-EF37-40BA-A97F-0284E12BFC7E}"/>
    <hyperlink ref="C146" r:id="rId2698" display="https://fbref.com/en/country/BRA/Brazil-Football" xr:uid="{6EDA758F-C61E-40F3-AD0D-47E61226A914}"/>
    <hyperlink ref="E146" r:id="rId2699" display="https://fbref.com/en/squads/943e8050/Burnley-Stats" xr:uid="{CF32717B-EEB8-40E8-8B2D-B4403268B6EF}"/>
    <hyperlink ref="AD146" r:id="rId2700" display="https://fbref.com/en/players/9295dc1c/matchlogs/2023-2024/summary/Vitinho-Match-Logs" xr:uid="{DC43B6AD-CE89-4880-B6AF-B2A6688F4748}"/>
    <hyperlink ref="B371" r:id="rId2701" display="https://fbref.com/en/players/03df04ff/Odisseas-Vlachodimos" xr:uid="{F0CEE602-3BF3-4869-B069-545F5DCA6441}"/>
    <hyperlink ref="C371" r:id="rId2702" display="https://fbref.com/en/country/GRE/Greece-Football" xr:uid="{76A4CED7-3FCF-4390-B8CE-4B92E237C936}"/>
    <hyperlink ref="E371" r:id="rId2703" display="https://fbref.com/en/squads/e4a775cb/Nottingham-Forest-Stats" xr:uid="{C84171A3-9B04-45BC-9AB6-85CC2C26A5CB}"/>
    <hyperlink ref="AD371" r:id="rId2704" display="https://fbref.com/en/players/03df04ff/matchlogs/2023-2024/summary/Odisseas-Vlachodimos-Match-Logs" xr:uid="{EE015BE0-CF41-4B3C-A0E7-FA9325123656}"/>
    <hyperlink ref="B40" r:id="rId2705" display="https://fbref.com/en/players/86dd77d1/Kyle-Walker" xr:uid="{44ADF068-25E2-4586-B6CD-D2DE6C7A689E}"/>
    <hyperlink ref="C40" r:id="rId2706" display="https://fbref.com/en/country/ENG/England-Football" xr:uid="{AA219B17-B21C-404B-9FB9-89D69DDD0FAA}"/>
    <hyperlink ref="E40" r:id="rId2707" display="https://fbref.com/en/squads/b8fd03ef/Manchester-City-Stats" xr:uid="{93F339EC-C246-447B-92A2-207B7DD30AF5}"/>
    <hyperlink ref="AD40" r:id="rId2708" display="https://fbref.com/en/players/86dd77d1/matchlogs/2023-2024/summary/Kyle-Walker-Match-Logs" xr:uid="{1C3404E9-B41F-45B1-9760-7A8E1FBBEA0E}"/>
    <hyperlink ref="B710" r:id="rId2709" display="https://fbref.com/en/players/501ac0cc/Reuell-Walters" xr:uid="{783F4734-DF75-42F2-B189-852FB4AA69B6}"/>
    <hyperlink ref="C710" r:id="rId2710" display="https://fbref.com/en/country/ENG/England-Football" xr:uid="{F379D27E-1E41-4233-A7DE-D25501754F39}"/>
    <hyperlink ref="E710" r:id="rId2711" display="https://fbref.com/en/squads/18bb7c10/Arsenal-Stats" xr:uid="{A91ED676-04E8-4FE1-AADD-4FBE2DF28684}"/>
    <hyperlink ref="AD710" r:id="rId2712" display="https://fbref.com/en/players/501ac0cc/matchlogs/2023-2024/summary/Reuell-Walters-Match-Logs" xr:uid="{7AAAC24F-EFC2-47E2-BB03-11C2F36B50B6}"/>
    <hyperlink ref="B287" r:id="rId2713" display="https://fbref.com/en/players/9e525177/Aaron-Wan-Bissaka" xr:uid="{F861E7A6-703A-463D-A614-8B8BA104BAF5}"/>
    <hyperlink ref="C287" r:id="rId2714" display="https://fbref.com/en/country/ENG/England-Football" xr:uid="{9022F596-2FB8-4AFE-A1CD-D88446D9D063}"/>
    <hyperlink ref="E287" r:id="rId2715" display="https://fbref.com/en/squads/19538871/Manchester-United-Stats" xr:uid="{3B0217E0-5614-4E51-9EA5-4945480B1C62}"/>
    <hyperlink ref="AD287" r:id="rId2716" display="https://fbref.com/en/players/9e525177/matchlogs/2023-2024/summary/Aaron-Wan-Bissaka-Match-Logs" xr:uid="{8BA8F2ED-6459-48DB-AF46-18255A746129}"/>
    <hyperlink ref="B138" r:id="rId2717" display="https://fbref.com/en/players/8a7ff278/Joel-Ward" xr:uid="{92E5A439-CF0E-4C08-BE01-B6F739C95F50}"/>
    <hyperlink ref="C138" r:id="rId2718" display="https://fbref.com/en/country/ENG/England-Football" xr:uid="{CF4BED93-F095-4EED-B205-C856E1CC715C}"/>
    <hyperlink ref="E138" r:id="rId2719" display="https://fbref.com/en/squads/47c64c55/Crystal-Palace-Stats" xr:uid="{84475FA7-E874-4A32-8711-23B998187276}"/>
    <hyperlink ref="AD138" r:id="rId2720" display="https://fbref.com/en/players/8a7ff278/matchlogs/2023-2024/summary/Joel-Ward-Match-Logs" xr:uid="{E39A6AA6-C4F8-4B40-9D5A-1B9CDF0DCA7B}"/>
    <hyperlink ref="B28" r:id="rId2721" display="https://fbref.com/en/players/3515d404/James-Ward-Prowse" xr:uid="{8D62AC65-91EE-4BDB-B141-5EE323900095}"/>
    <hyperlink ref="C28" r:id="rId2722" display="https://fbref.com/en/country/ENG/England-Football" xr:uid="{92F1AE4F-BA0A-4578-BD14-81070805C6B3}"/>
    <hyperlink ref="E28" r:id="rId2723" display="https://fbref.com/en/squads/7c21e445/West-Ham-United-Stats" xr:uid="{312F9C0D-4D3E-43C8-8E23-D09F2808D7DA}"/>
    <hyperlink ref="AD28" r:id="rId2724" display="https://fbref.com/en/players/3515d404/matchlogs/2023-2024/summary/James-Ward-Prowse-Match-Logs" xr:uid="{AF4BCC0A-0BC6-4941-95D6-078DA16941A5}"/>
    <hyperlink ref="B530" r:id="rId2725" display="https://fbref.com/en/players/95bd120d/Deivid-Washington" xr:uid="{82666720-D10E-405C-B6AD-3188229A49B3}"/>
    <hyperlink ref="C530" r:id="rId2726" display="https://fbref.com/en/country/BRA/Brazil-Football" xr:uid="{861A401C-1757-4FC5-A900-D785470B8144}"/>
    <hyperlink ref="E530" r:id="rId2727" display="https://fbref.com/en/squads/cff3d9bb/Chelsea-Stats" xr:uid="{FDABB21D-9D81-4EB3-8CA7-093C141D3BCA}"/>
    <hyperlink ref="AD530" r:id="rId2728" display="https://fbref.com/en/players/95bd120d/matchlogs/2023-2024/summary/Deivid-Washington-Match-Logs" xr:uid="{7D251B90-D2AF-479A-801F-5A86004F5AE2}"/>
    <hyperlink ref="B14" r:id="rId2729" display="https://fbref.com/en/players/aed3a70f/Ollie-Watkins" xr:uid="{9E610612-7A35-4FD4-A5BF-B3194ECEDBAD}"/>
    <hyperlink ref="C14" r:id="rId2730" display="https://fbref.com/en/country/ENG/England-Football" xr:uid="{26AF0DA2-5A48-4EF9-BBD1-B6E2B05AB4A4}"/>
    <hyperlink ref="E14" r:id="rId2731" display="https://fbref.com/en/squads/8602292d/Aston-Villa-Stats" xr:uid="{64736157-3497-48F8-A562-1C74E107099E}"/>
    <hyperlink ref="AD14" r:id="rId2732" display="https://fbref.com/en/players/aed3a70f/matchlogs/2023-2024/summary/Ollie-Watkins-Match-Logs" xr:uid="{0CD8EC51-AA6C-45B7-B7DB-1C0567E07828}"/>
    <hyperlink ref="B308" r:id="rId2733" display="https://fbref.com/en/players/c40b6180/Adam-Webster" xr:uid="{3B5BAC77-6C89-4ED0-8EFE-5AB8218BEDF3}"/>
    <hyperlink ref="C308" r:id="rId2734" display="https://fbref.com/en/country/ENG/England-Football" xr:uid="{B2B809B5-09AD-48BC-BA9B-77381B3B794E}"/>
    <hyperlink ref="E308" r:id="rId2735" display="https://fbref.com/en/squads/d07537b9/Brighton-and-Hove-Albion-Stats" xr:uid="{E153DBDE-961B-4FC1-AADA-1276D02B92AF}"/>
    <hyperlink ref="AD308" r:id="rId2736" display="https://fbref.com/en/players/c40b6180/matchlogs/2023-2024/summary/Adam-Webster-Match-Logs" xr:uid="{DB11BF77-2364-4C98-9220-181486B7F064}"/>
    <hyperlink ref="B255" r:id="rId2737" display="https://fbref.com/en/players/ce5143da/Danny-Welbeck" xr:uid="{8D9CC1C7-E304-445B-A027-42B947BBC079}"/>
    <hyperlink ref="C255" r:id="rId2738" display="https://fbref.com/en/country/ENG/England-Football" xr:uid="{92F06A1A-9CAB-44AA-9BC2-F87F54CDC146}"/>
    <hyperlink ref="E255" r:id="rId2739" display="https://fbref.com/en/squads/d07537b9/Brighton-and-Hove-Albion-Stats" xr:uid="{7EE09F40-952A-444A-B9FC-615334460180}"/>
    <hyperlink ref="AD255" r:id="rId2740" display="https://fbref.com/en/players/ce5143da/matchlogs/2023-2024/summary/Danny-Welbeck-Match-Logs" xr:uid="{731CD8A9-0AB5-48ED-9002-2A07DB2DC6C0}"/>
    <hyperlink ref="B711" r:id="rId2741" display="https://fbref.com/en/players/ed46ab76/Maxwell-Wellings" xr:uid="{9A65B266-1622-4FCF-95A5-0CEB9C0E7D99}"/>
    <hyperlink ref="C711" r:id="rId2742" display="https://fbref.com/en/country/ENG/England-Football" xr:uid="{39DB0CCA-2046-48AC-A966-96590D34A1A0}"/>
    <hyperlink ref="E711" r:id="rId2743" display="https://fbref.com/en/squads/4ba7cbea/Bournemouth-Stats" xr:uid="{A4DCBAE3-A817-465C-B4FF-325F7751B2F5}"/>
    <hyperlink ref="AD711" r:id="rId2744" display="https://fbref.com/en/players/ed46ab76/matchlogs/2023-2024/summary/Maxwell-Wellings-Match-Logs" xr:uid="{A09B5F50-2AD5-4353-A820-744A36139A09}"/>
    <hyperlink ref="B382" r:id="rId2745" display="https://fbref.com/en/players/49fe9070/Timo-Werner" xr:uid="{2A099AF0-3454-41D9-A1E0-D282F0EA3540}"/>
    <hyperlink ref="C382" r:id="rId2746" display="https://fbref.com/en/country/GER/Germany-Football" xr:uid="{09777411-ECA6-4A11-AEA7-C9FFFC99F03C}"/>
    <hyperlink ref="E382" r:id="rId2747" display="https://fbref.com/en/squads/361ca564/Tottenham-Hotspur-Stats" xr:uid="{33E7C506-E7B8-4127-B1AD-2FBB71D1074F}"/>
    <hyperlink ref="AD382" r:id="rId2748" display="https://fbref.com/en/players/49fe9070/matchlogs/2023-2024/summary/Timo-Werner-Match-Logs" xr:uid="{44441500-842E-47D8-B31D-8B39D6563B37}"/>
    <hyperlink ref="B367" r:id="rId2749" display="https://fbref.com/en/players/4b542852/Adam-Wharton" xr:uid="{A39BC4DB-DA23-4F6C-87A8-8F46FAC22B69}"/>
    <hyperlink ref="C367" r:id="rId2750" display="https://fbref.com/en/country/ENG/England-Football" xr:uid="{17891275-596D-4FD4-944C-C63BE352832F}"/>
    <hyperlink ref="E367" r:id="rId2751" display="https://fbref.com/en/squads/47c64c55/Crystal-Palace-Stats" xr:uid="{6099B3E9-1A6A-42C2-B415-D0F20B31E6AC}"/>
    <hyperlink ref="AD367" r:id="rId2752" display="https://fbref.com/en/players/4b542852/matchlogs/2023-2024/summary/Adam-Wharton-Match-Logs" xr:uid="{3C35A28F-0A70-47D3-BD60-93E9F7FDFB7E}"/>
    <hyperlink ref="B64" r:id="rId2753" display="https://fbref.com/en/players/35e413f1/Ben-White" xr:uid="{939F7C47-302B-4733-9D42-48B9C2329411}"/>
    <hyperlink ref="C64" r:id="rId2754" display="https://fbref.com/en/country/ENG/England-Football" xr:uid="{37F72D02-E788-422F-B4B6-E96FE4852A75}"/>
    <hyperlink ref="E64" r:id="rId2755" display="https://fbref.com/en/squads/18bb7c10/Arsenal-Stats" xr:uid="{6081C0FF-20E3-4CB4-83F6-4D69C1468E78}"/>
    <hyperlink ref="AD64" r:id="rId2756" display="https://fbref.com/en/players/35e413f1/matchlogs/2023-2024/summary/Ben-White-Match-Logs" xr:uid="{78CD8269-F57D-4760-BA55-1DB6D822A283}"/>
    <hyperlink ref="B528" r:id="rId2757" display="https://fbref.com/en/players/d60c03a9/Joe-White" xr:uid="{1D1CFB4D-1193-4327-B7BE-BC9F9A80369D}"/>
    <hyperlink ref="C528" r:id="rId2758" display="https://fbref.com/en/country/ENG/England-Football" xr:uid="{25FEE4E8-3FC5-434F-8F6F-EF8B896877AB}"/>
    <hyperlink ref="E528" r:id="rId2759" display="https://fbref.com/en/squads/b2b47a98/Newcastle-United-Stats" xr:uid="{FAE42571-B99C-4381-9BCC-6FCA16B95F67}"/>
    <hyperlink ref="AD528" r:id="rId2760" display="https://fbref.com/en/players/d60c03a9/matchlogs/2023-2024/summary/Joe-White-Match-Logs" xr:uid="{01BB1703-74BE-41F9-A5BD-B0E0581DD4D0}"/>
    <hyperlink ref="B712" r:id="rId2761" display="https://fbref.com/en/players/cd84f0e3/Matthew-Whittingham" xr:uid="{45B0202C-64FE-4200-A295-3676F5EAD01A}"/>
    <hyperlink ref="C712" r:id="rId2762" display="https://fbref.com/en/country/ENG/England-Football" xr:uid="{98AC9D21-B268-45BA-9D20-81D8F62A6506}"/>
    <hyperlink ref="E712" r:id="rId2763" display="https://fbref.com/en/squads/8cec06e1/Wolverhampton-Wanderers-Stats" xr:uid="{AA0048DF-BDAB-433B-BA4B-0DB445D1A99B}"/>
    <hyperlink ref="AD712" r:id="rId2764" display="https://fbref.com/en/players/cd84f0e3/matchlogs/2023-2024/summary/Matthew-Whittingham-Match-Logs" xr:uid="{32EAA158-6009-4849-B0E2-96C4BF6467A3}"/>
    <hyperlink ref="B713" r:id="rId2765" display="https://fbref.com/en/players/3f847d95/Joseph-Whitworth" xr:uid="{126885CB-03E6-4343-8C53-B2DFC6937C8E}"/>
    <hyperlink ref="C713" r:id="rId2766" display="https://fbref.com/en/country/ENG/England-Football" xr:uid="{8B8360DD-7798-459B-BBCE-C8255E257CEC}"/>
    <hyperlink ref="E713" r:id="rId2767" display="https://fbref.com/en/squads/47c64c55/Crystal-Palace-Stats" xr:uid="{1B29F91C-431E-4E7B-BBA4-8822F23AC2D9}"/>
    <hyperlink ref="AD713" r:id="rId2768" display="https://fbref.com/en/players/3f847d95/matchlogs/2023-2024/summary/Joseph-Whitworth-Match-Logs" xr:uid="{209A174F-008E-40D6-882E-EC18BBFCF278}"/>
    <hyperlink ref="B245" r:id="rId2769" display="https://fbref.com/en/players/dd323728/Neco-Williams" xr:uid="{0020DD7D-8FE4-4BD0-8DBC-54D665A4D15B}"/>
    <hyperlink ref="C245" r:id="rId2770" display="https://fbref.com/en/country/WAL/Wales-Football" xr:uid="{7CCAB5A0-9560-47C3-9C52-FFA3B849F88A}"/>
    <hyperlink ref="E245" r:id="rId2771" display="https://fbref.com/en/squads/e4a775cb/Nottingham-Forest-Stats" xr:uid="{808BECB6-D75A-43C4-BD50-D6620FA9406F}"/>
    <hyperlink ref="AD245" r:id="rId2772" display="https://fbref.com/en/players/dd323728/matchlogs/2023-2024/summary/Neco-Williams-Match-Logs" xr:uid="{2A6EA464-9508-403D-816D-59E7CBF7D203}"/>
    <hyperlink ref="B152" r:id="rId2773" display="https://fbref.com/en/players/8b9ebd03/Willian" xr:uid="{EF336234-DC23-412F-A4B8-EBA021BF895E}"/>
    <hyperlink ref="C152" r:id="rId2774" display="https://fbref.com/en/country/BRA/Brazil-Football" xr:uid="{B35B5901-8812-4B96-B80C-D0BC0CA4B495}"/>
    <hyperlink ref="E152" r:id="rId2775" display="https://fbref.com/en/squads/fd962109/Fulham-Stats" xr:uid="{523C7974-DD9C-4232-9913-8C1B71AF3219}"/>
    <hyperlink ref="AD152" r:id="rId2776" display="https://fbref.com/en/players/8b9ebd03/matchlogs/2023-2024/summary/Willian-Match-Logs" xr:uid="{D95AC152-8B4B-44E5-A5EB-BA344BDEE818}"/>
    <hyperlink ref="B409" r:id="rId2777" display="https://fbref.com/en/players/a3b03921/Joe-Willock" xr:uid="{23A41B1A-DD28-47F5-AE8B-230DD73AFBA8}"/>
    <hyperlink ref="C409" r:id="rId2778" display="https://fbref.com/en/country/ENG/England-Football" xr:uid="{3424DEEE-86EC-47A9-9164-5888F71A8EC3}"/>
    <hyperlink ref="E409" r:id="rId2779" display="https://fbref.com/en/squads/b2b47a98/Newcastle-United-Stats" xr:uid="{2A5C6B28-7BDA-4FCD-8087-4B698FDE07C2}"/>
    <hyperlink ref="AD409" r:id="rId2780" display="https://fbref.com/en/players/a3b03921/matchlogs/2023-2024/summary/Joe-Willock-Match-Logs" xr:uid="{C8BF7B3A-7C3F-42FA-814D-5734BC1911D3}"/>
    <hyperlink ref="B292" r:id="rId2781" display="https://fbref.com/en/players/c596fcb0/Callum-Wilson" xr:uid="{5D0501A9-9220-4DEB-ADDA-DD8E698DFD93}"/>
    <hyperlink ref="C292" r:id="rId2782" display="https://fbref.com/en/country/ENG/England-Football" xr:uid="{FF7CE7D1-47D7-4236-B417-10ECB76083D8}"/>
    <hyperlink ref="E292" r:id="rId2783" display="https://fbref.com/en/squads/b2b47a98/Newcastle-United-Stats" xr:uid="{EC051125-D337-4BFA-9C61-7BAA8BBA959F}"/>
    <hyperlink ref="AD292" r:id="rId2784" display="https://fbref.com/en/players/c596fcb0/matchlogs/2023-2024/summary/Callum-Wilson-Match-Logs" xr:uid="{5D11D366-69AE-420D-9EFA-156AA730529B}"/>
    <hyperlink ref="B186" r:id="rId2785" display="https://fbref.com/en/players/c6dc9ecd/Harry-Wilson" xr:uid="{1992161A-DDCA-422A-AFA8-A4B6AA0EDE5A}"/>
    <hyperlink ref="C186" r:id="rId2786" display="https://fbref.com/en/country/WAL/Wales-Football" xr:uid="{F9478C59-7AAA-405E-9DA0-3CACB33D8546}"/>
    <hyperlink ref="E186" r:id="rId2787" display="https://fbref.com/en/squads/fd962109/Fulham-Stats" xr:uid="{009F67E6-603A-45A5-9EAF-0D863AC6FA13}"/>
    <hyperlink ref="AD186" r:id="rId2788" display="https://fbref.com/en/players/c6dc9ecd/matchlogs/2023-2024/summary/Harry-Wilson-Match-Logs" xr:uid="{89B6CCE1-EA52-4E26-BFD8-056E3E698A1A}"/>
    <hyperlink ref="B110" r:id="rId2789" display="https://fbref.com/en/players/2500cef9/Yoane-Wissa" xr:uid="{F81ABDC5-0C84-4BC3-B3AF-3E75E89590C9}"/>
    <hyperlink ref="C110" r:id="rId2790" display="https://fbref.com/en/country/COD/Congo-DR-Football" xr:uid="{1AC7F9F0-D608-4BBC-B125-669BCB65321A}"/>
    <hyperlink ref="E110" r:id="rId2791" display="https://fbref.com/en/squads/cd051869/Brentford-Stats" xr:uid="{F0DFC5D9-DE10-48AF-B29D-F42D790B6EDB}"/>
    <hyperlink ref="AD110" r:id="rId2792" display="https://fbref.com/en/players/2500cef9/matchlogs/2023-2024/summary/Yoane-Wissa-Match-Logs" xr:uid="{08151D0B-5CCC-4626-96FD-FE920F619F4D}"/>
    <hyperlink ref="B272" r:id="rId2793" display="https://fbref.com/en/players/4e9a0555/Chris-Wood" xr:uid="{F751D773-E893-4F36-B64D-8B810D49158C}"/>
    <hyperlink ref="C272" r:id="rId2794" display="https://fbref.com/en/country/NZL/New-Zealand-Football" xr:uid="{A9865BFA-A869-48A3-9D59-CCCFAD04946C}"/>
    <hyperlink ref="E272" r:id="rId2795" display="https://fbref.com/en/squads/e4a775cb/Nottingham-Forest-Stats" xr:uid="{37079BE9-866F-407B-B283-54AA40CF1DC6}"/>
    <hyperlink ref="AD272" r:id="rId2796" display="https://fbref.com/en/players/4e9a0555/matchlogs/2023-2024/summary/Chris-Wood-Match-Logs" xr:uid="{E269EF5B-6000-4A69-82A4-8CAB5892BEE1}"/>
    <hyperlink ref="B422" r:id="rId2797" display="https://fbref.com/en/players/d3085b49/Cauley-Woodrow" xr:uid="{42EF811E-684A-498C-9E8D-CCFAF14A3758}"/>
    <hyperlink ref="C422" r:id="rId2798" display="https://fbref.com/en/country/ENG/England-Football" xr:uid="{2F03A47D-FBCD-411F-BB85-036E36D1C2A4}"/>
    <hyperlink ref="E422" r:id="rId2799" display="https://fbref.com/en/squads/e297cd13/Luton-Town-Stats" xr:uid="{06C8DA2C-309D-4850-BD00-B0E0224B0D72}"/>
    <hyperlink ref="AD422" r:id="rId2800" display="https://fbref.com/en/players/d3085b49/matchlogs/2023-2024/summary/Cauley-Woodrow-Match-Logs" xr:uid="{74CD15D3-B852-4967-A141-19FCD05DB0E9}"/>
    <hyperlink ref="B374" r:id="rId2801" display="https://fbref.com/en/players/a5212312/Joe-Worrall" xr:uid="{5444296D-1717-47D6-BC84-1100B8521A1E}"/>
    <hyperlink ref="C374" r:id="rId2802" display="https://fbref.com/en/country/ENG/England-Football" xr:uid="{A2812F3F-1E15-40FE-AB91-6AFBAA95CA9F}"/>
    <hyperlink ref="E374" r:id="rId2803" display="https://fbref.com/en/squads/e4a775cb/Nottingham-Forest-Stats" xr:uid="{7EEC20A3-AC11-4ECB-8692-DE82EDC75E8C}"/>
    <hyperlink ref="AD374" r:id="rId2804" display="https://fbref.com/en/players/a5212312/matchlogs/2023-2024/summary/Joe-Worrall-Match-Logs" xr:uid="{1EBD887A-6EEB-4FC6-B082-95BB0AB9554F}"/>
    <hyperlink ref="B714" r:id="rId2805" display="https://fbref.com/en/players/b6db05c3/Jacob-Wright" xr:uid="{EB18918C-B992-4CC0-826A-657394B6C418}"/>
    <hyperlink ref="C714" r:id="rId2806" display="https://fbref.com/en/country/ENG/England-Football" xr:uid="{2674E9D8-78E5-47B3-896D-D55D6FC65D79}"/>
    <hyperlink ref="E714" r:id="rId2807" display="https://fbref.com/en/squads/b8fd03ef/Manchester-City-Stats" xr:uid="{6ABBF88C-2ADB-4615-B70F-105D1ABCF2BC}"/>
    <hyperlink ref="AD714" r:id="rId2808" display="https://fbref.com/en/players/b6db05c3/matchlogs/2023-2024/summary/Jacob-Wright-Match-Logs" xr:uid="{B80EC9FF-B8F5-4215-A83A-4B876B6B780C}"/>
    <hyperlink ref="B715" r:id="rId2809" display="https://fbref.com/en/players/9417a430/James-Wright" xr:uid="{6A2D24D0-1855-418E-A878-6725FD5B9CC4}"/>
    <hyperlink ref="C715" r:id="rId2810" display="https://fbref.com/en/country/ENG/England-Football" xr:uid="{9BB302CA-6894-446C-B253-EB983A987155}"/>
    <hyperlink ref="E715" r:id="rId2811" display="https://fbref.com/en/squads/8602292d/Aston-Villa-Stats" xr:uid="{1A19A9A5-0D99-489C-B406-3FB0EF4A86D9}"/>
    <hyperlink ref="AD715" r:id="rId2812" display="https://fbref.com/en/players/9417a430/matchlogs/2023-2024/summary/James-Wright-Match-Logs" xr:uid="{4EFA0A5C-5681-499C-8B99-D9D1394B6A4F}"/>
    <hyperlink ref="B375" r:id="rId2813" display="https://fbref.com/en/players/907a5d7c/Yehor-Yarmoliuk" xr:uid="{B9666C1A-41A7-42D0-8C31-8190BEF19A09}"/>
    <hyperlink ref="C375" r:id="rId2814" display="https://fbref.com/en/country/UKR/Ukraine-Football" xr:uid="{9689BD4D-D70E-4313-8A4F-204A23F23A76}"/>
    <hyperlink ref="E375" r:id="rId2815" display="https://fbref.com/en/squads/cd051869/Brentford-Stats" xr:uid="{7CC62070-87F8-4325-913F-E45C089D1DF2}"/>
    <hyperlink ref="AD375" r:id="rId2816" display="https://fbref.com/en/players/907a5d7c/matchlogs/2023-2024/summary/Yehor-Yarmoliuk-Match-Logs" xr:uid="{C619E6AE-0B17-490D-B515-E9787888923A}"/>
    <hyperlink ref="B195" r:id="rId2817" display="https://fbref.com/en/players/c1fe2a48/Ryan-Yates" xr:uid="{3F85B734-A733-42DE-88C8-4B92F0B5F374}"/>
    <hyperlink ref="C195" r:id="rId2818" display="https://fbref.com/en/country/ENG/England-Football" xr:uid="{6ECAEACC-4977-4A8F-952D-F9C2466E58E9}"/>
    <hyperlink ref="E195" r:id="rId2819" display="https://fbref.com/en/squads/e4a775cb/Nottingham-Forest-Stats" xr:uid="{68D082EF-8BCF-4808-9475-20C8AE2FDA04}"/>
    <hyperlink ref="AD195" r:id="rId2820" display="https://fbref.com/en/players/c1fe2a48/matchlogs/2023-2024/summary/Ryan-Yates-Match-Logs" xr:uid="{ED3B76C8-E761-4EC3-BF0F-EDD3CF36FFC6}"/>
    <hyperlink ref="B155" r:id="rId2821" display="https://fbref.com/en/players/be927d03/Ashley-Young" xr:uid="{F7BD1825-B094-4713-9B0C-0475F49C0E9A}"/>
    <hyperlink ref="C155" r:id="rId2822" display="https://fbref.com/en/country/ENG/England-Football" xr:uid="{FE8A1561-D15D-46C6-BF5F-9889294E3E4B}"/>
    <hyperlink ref="E155" r:id="rId2823" display="https://fbref.com/en/squads/d3fd31cc/Everton-Stats" xr:uid="{36F0A60F-EBFC-4C93-A144-C7FBD41905BE}"/>
    <hyperlink ref="AD155" r:id="rId2824" display="https://fbref.com/en/players/be927d03/matchlogs/2023-2024/summary/Ashley-Young-Match-Logs" xr:uid="{5EAA931A-E269-42E5-86C1-8C0526E42325}"/>
    <hyperlink ref="B10" r:id="rId2825" display="https://fbref.com/en/players/88968486/Illia-Zabarnyi" xr:uid="{110FE04F-5E88-43E4-B994-1FFB22CC1392}"/>
    <hyperlink ref="C10" r:id="rId2826" display="https://fbref.com/en/country/UKR/Ukraine-Football" xr:uid="{84EAF616-D2F8-427A-88A6-32CD8F3B5B93}"/>
    <hyperlink ref="E10" r:id="rId2827" display="https://fbref.com/en/squads/4ba7cbea/Bournemouth-Stats" xr:uid="{02CB016C-2A3F-4460-AD22-D91FD64D3AD4}"/>
    <hyperlink ref="AD10" r:id="rId2828" display="https://fbref.com/en/players/88968486/matchlogs/2023-2024/summary/Illia-Zabarnyi-Match-Logs" xr:uid="{BA961D8C-0007-4103-AC72-EDFE9D927E70}"/>
    <hyperlink ref="B340" r:id="rId2829" display="https://fbref.com/en/players/9907b1c8/Nicolo-Zaniolo" xr:uid="{0E236DCD-3BDA-4E6E-A450-3098EC794735}"/>
    <hyperlink ref="C340" r:id="rId2830" display="https://fbref.com/en/country/ITA/Italy-Football" xr:uid="{C2CAE686-05A2-45C9-AB80-D8A4BF9EAE38}"/>
    <hyperlink ref="E340" r:id="rId2831" display="https://fbref.com/en/squads/8602292d/Aston-Villa-Stats" xr:uid="{533F26AA-DFE1-4DF1-814C-57C39F86C851}"/>
    <hyperlink ref="AD340" r:id="rId2832" display="https://fbref.com/en/players/9907b1c8/matchlogs/2023-2024/summary/Nicolo-Zaniolo-Match-Logs" xr:uid="{40A0FEF5-A077-455A-839B-55CC0D67409D}"/>
    <hyperlink ref="B453" r:id="rId2833" display="https://fbref.com/en/players/07d65234/Anass-Zaroury" xr:uid="{74A8A597-88C2-4A93-8EEC-321AEF6ECBAA}"/>
    <hyperlink ref="C453" r:id="rId2834" display="https://fbref.com/en/country/MAR/Morocco-Football" xr:uid="{BEA1981B-564D-41B2-B8EF-BD9E2E967795}"/>
    <hyperlink ref="E453" r:id="rId2835" display="https://fbref.com/en/squads/943e8050/Burnley-Stats" xr:uid="{E7E0315D-EAD2-40C5-BEFB-769A2366AFAC}"/>
    <hyperlink ref="AD453" r:id="rId2836" display="https://fbref.com/en/players/07d65234/matchlogs/2023-2024/summary/Anass-Zaroury-Match-Logs" xr:uid="{6EB55DDE-60E0-4907-9D4F-5942C2CA385A}"/>
    <hyperlink ref="B170" r:id="rId2837" display="https://fbref.com/en/players/51cf8561/Oleksandr-Zinchenko" xr:uid="{4C8789FA-0445-4BEA-8E8B-DC2234150473}"/>
    <hyperlink ref="C170" r:id="rId2838" display="https://fbref.com/en/country/UKR/Ukraine-Football" xr:uid="{3623CBBB-9971-472B-873F-4036AF2D3CBD}"/>
    <hyperlink ref="E170" r:id="rId2839" display="https://fbref.com/en/squads/18bb7c10/Arsenal-Stats" xr:uid="{FAADBAD5-0E9F-4B5F-B6EB-DCCC1E84AE46}"/>
    <hyperlink ref="AD170" r:id="rId2840" display="https://fbref.com/en/players/51cf8561/matchlogs/2023-2024/summary/Oleksandr-Zinchenko-Match-Logs" xr:uid="{AF246210-7219-4263-83FB-D310F2D39CDE}"/>
    <hyperlink ref="B76" r:id="rId2841" display="https://fbref.com/en/players/ce4246f5/Kurt-Zouma" xr:uid="{406619C6-6E8E-43C1-B23B-4AD284F596BC}"/>
    <hyperlink ref="C76" r:id="rId2842" display="https://fbref.com/en/country/FRA/France-Football" xr:uid="{6DD64F75-9B15-455C-8B9B-D1748F5327E5}"/>
    <hyperlink ref="E76" r:id="rId2843" display="https://fbref.com/en/squads/7c21e445/West-Ham-United-Stats" xr:uid="{6844D6F8-A255-4360-AB2F-32E31841181F}"/>
    <hyperlink ref="AD76" r:id="rId2844" display="https://fbref.com/en/players/ce4246f5/matchlogs/2023-2024/summary/Kurt-Zouma-Match-Logs" xr:uid="{58126EA8-91CA-4FF8-BD2E-D1B4DF6FEFB2}"/>
    <hyperlink ref="B716" r:id="rId2845" display="https://fbref.com/en/players/be18d79f/Oliwier-Zych" xr:uid="{7C1847D3-1BA4-4A86-8D12-3F844C78C4B5}"/>
    <hyperlink ref="C716" r:id="rId2846" display="https://fbref.com/en/country/POL/Poland-Football" xr:uid="{ACDAF47C-29F4-43D0-8AD2-2E3DE3181472}"/>
    <hyperlink ref="E716" r:id="rId2847" display="https://fbref.com/en/squads/8602292d/Aston-Villa-Stats" xr:uid="{D0A28F32-3254-437C-97CE-D88A5F6FF95F}"/>
    <hyperlink ref="AD716" r:id="rId2848" display="https://fbref.com/en/players/be18d79f/matchlogs/2023-2024/summary/Oliwier-Zych-Match-Logs" xr:uid="{B3E8DCEF-2649-4D3F-A41C-127AE530F2FD}"/>
    <hyperlink ref="B47" r:id="rId2849" display="https://fbref.com/en/players/79300479/Martin-Odegaard" xr:uid="{003663CC-E70E-4AF3-867F-DDD028DD6828}"/>
    <hyperlink ref="C47" r:id="rId2850" display="https://fbref.com/en/country/NOR/Norway-Football" xr:uid="{9BAE5B33-1144-480B-B8BF-A3B9B00B5BF3}"/>
    <hyperlink ref="E47" r:id="rId2851" display="https://fbref.com/en/squads/18bb7c10/Arsenal-Stats" xr:uid="{07DD89E0-A850-4628-AEAC-0DA25FF2F59F}"/>
    <hyperlink ref="AD47" r:id="rId2852" display="https://fbref.com/en/players/79300479/matchlogs/2023-2024/summary/Martin-Odegaard-Match-Logs" xr:uid="{79211D13-337A-4C3E-BD71-28F8BA3D4A51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sheetPr codeName="Sheet4"/>
  <dimension ref="A1:D106"/>
  <sheetViews>
    <sheetView workbookViewId="0">
      <selection sqref="A1:D53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1790</v>
      </c>
      <c r="B1" s="27" t="s">
        <v>1791</v>
      </c>
      <c r="C1" s="27" t="s">
        <v>1792</v>
      </c>
      <c r="D1" s="27" t="s">
        <v>1793</v>
      </c>
    </row>
    <row r="2" spans="1:4" ht="17.25" thickBot="1">
      <c r="A2" s="28">
        <v>45359.864583333336</v>
      </c>
      <c r="B2" s="29" t="s">
        <v>401</v>
      </c>
      <c r="C2" s="29" t="s">
        <v>404</v>
      </c>
      <c r="D2" s="29" t="s">
        <v>4920</v>
      </c>
    </row>
    <row r="3" spans="1:4" ht="17.25" thickBot="1">
      <c r="A3" s="28">
        <v>45353.558333333334</v>
      </c>
      <c r="B3" s="29" t="s">
        <v>1740</v>
      </c>
      <c r="C3" s="29" t="s">
        <v>1945</v>
      </c>
      <c r="D3" s="29" t="s">
        <v>4250</v>
      </c>
    </row>
    <row r="4" spans="1:4" ht="17.25" thickBot="1">
      <c r="A4" s="28">
        <v>45353.556944444441</v>
      </c>
      <c r="B4" s="29" t="s">
        <v>456</v>
      </c>
      <c r="C4" s="29" t="s">
        <v>422</v>
      </c>
      <c r="D4" s="29" t="s">
        <v>4250</v>
      </c>
    </row>
    <row r="5" spans="1:4" ht="17.25" thickBot="1">
      <c r="A5" s="28">
        <v>45339.451388888891</v>
      </c>
      <c r="B5" s="29" t="s">
        <v>404</v>
      </c>
      <c r="C5" s="29" t="s">
        <v>1946</v>
      </c>
      <c r="D5" s="29" t="s">
        <v>4080</v>
      </c>
    </row>
    <row r="6" spans="1:4" ht="17.25" thickBot="1">
      <c r="A6" s="28">
        <v>45339.451388888891</v>
      </c>
      <c r="B6" s="29" t="s">
        <v>564</v>
      </c>
      <c r="C6" s="29" t="s">
        <v>1766</v>
      </c>
      <c r="D6" s="29" t="s">
        <v>4080</v>
      </c>
    </row>
    <row r="7" spans="1:4" ht="17.25" thickBot="1">
      <c r="A7" s="28">
        <v>45339.451388888891</v>
      </c>
      <c r="B7" s="29" t="s">
        <v>405</v>
      </c>
      <c r="C7" s="29" t="s">
        <v>429</v>
      </c>
      <c r="D7" s="29" t="s">
        <v>4080</v>
      </c>
    </row>
    <row r="8" spans="1:4" ht="17.25" thickBot="1">
      <c r="A8" s="28">
        <v>45339.451388888891</v>
      </c>
      <c r="B8" s="29" t="s">
        <v>682</v>
      </c>
      <c r="C8" s="29" t="s">
        <v>733</v>
      </c>
      <c r="D8" s="29" t="s">
        <v>4080</v>
      </c>
    </row>
    <row r="9" spans="1:4" ht="17.25" thickBot="1">
      <c r="A9" s="28">
        <v>45331.900694444441</v>
      </c>
      <c r="B9" s="29" t="s">
        <v>384</v>
      </c>
      <c r="C9" s="29" t="s">
        <v>456</v>
      </c>
      <c r="D9" s="29" t="s">
        <v>4008</v>
      </c>
    </row>
    <row r="10" spans="1:4" ht="17.25" thickBot="1">
      <c r="A10" s="28">
        <v>45321.739583333336</v>
      </c>
      <c r="B10" s="29" t="s">
        <v>452</v>
      </c>
      <c r="C10" s="29" t="s">
        <v>401</v>
      </c>
      <c r="D10" s="29" t="s">
        <v>3859</v>
      </c>
    </row>
    <row r="11" spans="1:4" ht="17.25" thickBot="1">
      <c r="A11" s="28">
        <v>45303.757638888892</v>
      </c>
      <c r="B11" s="29" t="s">
        <v>512</v>
      </c>
      <c r="C11" s="29" t="s">
        <v>412</v>
      </c>
      <c r="D11" s="29" t="s">
        <v>3738</v>
      </c>
    </row>
    <row r="12" spans="1:4" ht="17.25" thickBot="1">
      <c r="A12" s="28">
        <v>45656.450694444444</v>
      </c>
      <c r="B12" s="29" t="s">
        <v>422</v>
      </c>
      <c r="C12" s="29" t="s">
        <v>2185</v>
      </c>
      <c r="D12" s="29" t="s">
        <v>3572</v>
      </c>
    </row>
    <row r="13" spans="1:4" ht="17.25" thickBot="1">
      <c r="A13" s="28">
        <v>45656.450694444444</v>
      </c>
      <c r="B13" s="29" t="s">
        <v>394</v>
      </c>
      <c r="C13" s="29" t="s">
        <v>450</v>
      </c>
      <c r="D13" s="29" t="s">
        <v>3572</v>
      </c>
    </row>
    <row r="14" spans="1:4" ht="17.25" thickBot="1">
      <c r="A14" s="28">
        <v>45656.450694444444</v>
      </c>
      <c r="B14" s="29" t="s">
        <v>1946</v>
      </c>
      <c r="C14" s="29" t="s">
        <v>452</v>
      </c>
      <c r="D14" s="29" t="s">
        <v>3572</v>
      </c>
    </row>
    <row r="15" spans="1:4" ht="17.25" thickBot="1">
      <c r="A15" s="28">
        <v>45656.450694444444</v>
      </c>
      <c r="B15" s="29" t="s">
        <v>2249</v>
      </c>
      <c r="C15" s="29" t="s">
        <v>2063</v>
      </c>
      <c r="D15" s="29" t="s">
        <v>3572</v>
      </c>
    </row>
    <row r="16" spans="1:4" ht="17.25" thickBot="1">
      <c r="A16" s="28">
        <v>45656.450694444444</v>
      </c>
      <c r="B16" s="29" t="s">
        <v>717</v>
      </c>
      <c r="C16" s="29" t="s">
        <v>411</v>
      </c>
      <c r="D16" s="29" t="s">
        <v>3572</v>
      </c>
    </row>
    <row r="17" spans="1:4" ht="17.25" thickBot="1">
      <c r="A17" s="28">
        <v>45656.450694444444</v>
      </c>
      <c r="B17" s="29" t="s">
        <v>676</v>
      </c>
      <c r="C17" s="29" t="s">
        <v>531</v>
      </c>
      <c r="D17" s="29" t="s">
        <v>3572</v>
      </c>
    </row>
    <row r="18" spans="1:4" ht="17.25" thickBot="1">
      <c r="A18" s="28">
        <v>45655.856944444444</v>
      </c>
      <c r="B18" s="29" t="s">
        <v>452</v>
      </c>
      <c r="C18" s="29" t="s">
        <v>2999</v>
      </c>
      <c r="D18" s="29" t="s">
        <v>3572</v>
      </c>
    </row>
    <row r="19" spans="1:4" ht="17.25" thickBot="1">
      <c r="A19" s="28">
        <v>45655.856944444444</v>
      </c>
      <c r="B19" s="29" t="s">
        <v>733</v>
      </c>
      <c r="C19" s="29" t="s">
        <v>758</v>
      </c>
      <c r="D19" s="29" t="s">
        <v>3572</v>
      </c>
    </row>
    <row r="20" spans="1:4" ht="17.25" thickBot="1">
      <c r="A20" s="28">
        <v>45655.841666666667</v>
      </c>
      <c r="B20" s="29" t="s">
        <v>1945</v>
      </c>
      <c r="C20" s="29" t="s">
        <v>405</v>
      </c>
      <c r="D20" s="29" t="s">
        <v>3572</v>
      </c>
    </row>
    <row r="21" spans="1:4" ht="17.25" thickBot="1">
      <c r="A21" s="28">
        <v>45654.845138888886</v>
      </c>
      <c r="B21" s="29" t="s">
        <v>2185</v>
      </c>
      <c r="C21" s="29" t="s">
        <v>664</v>
      </c>
      <c r="D21" s="29" t="s">
        <v>3572</v>
      </c>
    </row>
    <row r="22" spans="1:4" ht="17.25" thickBot="1">
      <c r="A22" s="28">
        <v>45654.845138888886</v>
      </c>
      <c r="B22" s="29" t="s">
        <v>2063</v>
      </c>
      <c r="C22" s="29" t="s">
        <v>472</v>
      </c>
      <c r="D22" s="29" t="s">
        <v>3572</v>
      </c>
    </row>
    <row r="23" spans="1:4" ht="17.25" thickBot="1">
      <c r="A23" s="28">
        <v>45653.859027777777</v>
      </c>
      <c r="B23" s="29" t="s">
        <v>537</v>
      </c>
      <c r="C23" s="29" t="s">
        <v>2185</v>
      </c>
      <c r="D23" s="29" t="s">
        <v>3572</v>
      </c>
    </row>
    <row r="24" spans="1:4" ht="17.25" thickBot="1">
      <c r="A24" s="28">
        <v>45652.55</v>
      </c>
      <c r="B24" s="29" t="s">
        <v>664</v>
      </c>
      <c r="C24" s="29" t="s">
        <v>422</v>
      </c>
      <c r="D24" s="29" t="s">
        <v>3572</v>
      </c>
    </row>
    <row r="25" spans="1:4" ht="17.25" thickBot="1">
      <c r="A25" s="28">
        <v>45652.55</v>
      </c>
      <c r="B25" s="29" t="s">
        <v>412</v>
      </c>
      <c r="C25" s="29" t="s">
        <v>1907</v>
      </c>
      <c r="D25" s="29" t="s">
        <v>3572</v>
      </c>
    </row>
    <row r="26" spans="1:4" ht="17.25" thickBot="1">
      <c r="A26" s="28">
        <v>45652.55</v>
      </c>
      <c r="B26" s="29" t="s">
        <v>411</v>
      </c>
      <c r="C26" s="29" t="s">
        <v>385</v>
      </c>
      <c r="D26" s="29" t="s">
        <v>3572</v>
      </c>
    </row>
    <row r="27" spans="1:4" ht="17.25" thickBot="1">
      <c r="A27" s="28">
        <v>45652.55</v>
      </c>
      <c r="B27" s="29" t="s">
        <v>472</v>
      </c>
      <c r="C27" s="29" t="s">
        <v>738</v>
      </c>
      <c r="D27" s="29" t="s">
        <v>3572</v>
      </c>
    </row>
    <row r="28" spans="1:4" ht="17.25" thickBot="1">
      <c r="A28" s="28">
        <v>45652.55</v>
      </c>
      <c r="B28" s="29" t="s">
        <v>405</v>
      </c>
      <c r="C28" s="29" t="s">
        <v>550</v>
      </c>
      <c r="D28" s="29" t="s">
        <v>3572</v>
      </c>
    </row>
    <row r="29" spans="1:4" ht="17.25" thickBot="1">
      <c r="A29" s="28">
        <v>45652.55</v>
      </c>
      <c r="B29" s="29" t="s">
        <v>531</v>
      </c>
      <c r="C29" s="29" t="s">
        <v>686</v>
      </c>
      <c r="D29" s="29" t="s">
        <v>3572</v>
      </c>
    </row>
    <row r="30" spans="1:4" ht="17.25" thickBot="1">
      <c r="A30" s="28">
        <v>45652.55</v>
      </c>
      <c r="B30" s="29" t="s">
        <v>758</v>
      </c>
      <c r="C30" s="29" t="s">
        <v>733</v>
      </c>
      <c r="D30" s="29" t="s">
        <v>3572</v>
      </c>
    </row>
    <row r="31" spans="1:4" ht="17.25" thickBot="1">
      <c r="A31" s="28">
        <v>45652.455555555556</v>
      </c>
      <c r="B31" s="29" t="s">
        <v>385</v>
      </c>
      <c r="C31" s="29" t="s">
        <v>592</v>
      </c>
      <c r="D31" s="29" t="s">
        <v>3547</v>
      </c>
    </row>
    <row r="32" spans="1:4" ht="17.25" thickBot="1">
      <c r="A32" s="28">
        <v>45650.927777777775</v>
      </c>
      <c r="B32" s="29" t="s">
        <v>429</v>
      </c>
      <c r="C32" s="29" t="s">
        <v>532</v>
      </c>
      <c r="D32" s="29" t="s">
        <v>3547</v>
      </c>
    </row>
    <row r="33" spans="1:4" ht="17.25" thickBot="1">
      <c r="A33" s="28">
        <v>45641.740277777775</v>
      </c>
      <c r="B33" s="29" t="s">
        <v>456</v>
      </c>
      <c r="C33" s="29" t="s">
        <v>384</v>
      </c>
      <c r="D33" s="29" t="s">
        <v>3511</v>
      </c>
    </row>
    <row r="34" spans="1:4" ht="17.25" thickBot="1">
      <c r="A34" s="28">
        <v>45634.906944444447</v>
      </c>
      <c r="B34" s="29" t="s">
        <v>2999</v>
      </c>
      <c r="C34" s="29" t="s">
        <v>507</v>
      </c>
      <c r="D34" s="29" t="s">
        <v>3475</v>
      </c>
    </row>
    <row r="35" spans="1:4" ht="17.25" thickBot="1">
      <c r="A35" s="28">
        <v>45631.722222222219</v>
      </c>
      <c r="B35" s="29" t="s">
        <v>1766</v>
      </c>
      <c r="C35" s="29" t="s">
        <v>1945</v>
      </c>
      <c r="D35" s="29" t="s">
        <v>3455</v>
      </c>
    </row>
    <row r="36" spans="1:4" ht="17.25" thickBot="1">
      <c r="A36" s="28">
        <v>45627.893750000003</v>
      </c>
      <c r="B36" s="29" t="s">
        <v>422</v>
      </c>
      <c r="C36" s="29" t="s">
        <v>664</v>
      </c>
      <c r="D36" s="29" t="s">
        <v>3423</v>
      </c>
    </row>
    <row r="37" spans="1:4" ht="17.25" thickBot="1">
      <c r="A37" s="28">
        <v>45627.893750000003</v>
      </c>
      <c r="B37" s="29" t="s">
        <v>747</v>
      </c>
      <c r="C37" s="29" t="s">
        <v>412</v>
      </c>
      <c r="D37" s="29" t="s">
        <v>3423</v>
      </c>
    </row>
    <row r="38" spans="1:4" ht="17.25" thickBot="1">
      <c r="A38" s="28">
        <v>45606.925000000003</v>
      </c>
      <c r="B38" s="29" t="s">
        <v>412</v>
      </c>
      <c r="C38" s="29" t="s">
        <v>484</v>
      </c>
      <c r="D38" s="29" t="s">
        <v>3306</v>
      </c>
    </row>
    <row r="39" spans="1:4" ht="17.25" thickBot="1">
      <c r="A39" s="28">
        <v>45606.925000000003</v>
      </c>
      <c r="B39" s="29" t="s">
        <v>738</v>
      </c>
      <c r="C39" s="29" t="s">
        <v>1982</v>
      </c>
      <c r="D39" s="29" t="s">
        <v>3306</v>
      </c>
    </row>
    <row r="40" spans="1:4" ht="17.25" thickBot="1">
      <c r="A40" s="28">
        <v>45593.902083333334</v>
      </c>
      <c r="B40" s="29" t="s">
        <v>550</v>
      </c>
      <c r="C40" s="29" t="s">
        <v>2308</v>
      </c>
      <c r="D40" s="29" t="s">
        <v>3283</v>
      </c>
    </row>
    <row r="41" spans="1:4" ht="17.25" thickBot="1">
      <c r="A41" s="28">
        <v>45592.768750000003</v>
      </c>
      <c r="B41" s="29" t="s">
        <v>532</v>
      </c>
      <c r="C41" s="29" t="s">
        <v>399</v>
      </c>
      <c r="D41" s="29" t="s">
        <v>3284</v>
      </c>
    </row>
    <row r="42" spans="1:4" ht="17.25" thickBot="1">
      <c r="A42" s="28">
        <v>45570.866666666669</v>
      </c>
      <c r="B42" s="29" t="s">
        <v>450</v>
      </c>
      <c r="C42" s="29" t="s">
        <v>452</v>
      </c>
      <c r="D42" s="29" t="s">
        <v>3207</v>
      </c>
    </row>
    <row r="43" spans="1:4" ht="17.25" thickBot="1">
      <c r="A43" s="28">
        <v>45567.924305555556</v>
      </c>
      <c r="B43" s="29" t="s">
        <v>1907</v>
      </c>
      <c r="C43" s="29" t="s">
        <v>463</v>
      </c>
      <c r="D43" s="29" t="s">
        <v>3207</v>
      </c>
    </row>
    <row r="44" spans="1:4" ht="17.25" thickBot="1">
      <c r="A44" s="28">
        <v>45558.943749999999</v>
      </c>
      <c r="B44" s="29" t="s">
        <v>592</v>
      </c>
      <c r="C44" s="29" t="s">
        <v>469</v>
      </c>
      <c r="D44" s="29" t="s">
        <v>3170</v>
      </c>
    </row>
    <row r="45" spans="1:4" ht="17.25" thickBot="1">
      <c r="A45" s="28">
        <v>45557.868750000001</v>
      </c>
      <c r="B45" s="29" t="s">
        <v>399</v>
      </c>
      <c r="C45" s="29" t="s">
        <v>2249</v>
      </c>
      <c r="D45" s="29" t="s">
        <v>3171</v>
      </c>
    </row>
    <row r="46" spans="1:4" ht="17.25" thickBot="1">
      <c r="A46" s="28">
        <v>45555.893055555556</v>
      </c>
      <c r="B46" s="29" t="s">
        <v>2185</v>
      </c>
      <c r="C46" s="29" t="s">
        <v>2069</v>
      </c>
      <c r="D46" s="29" t="s">
        <v>3171</v>
      </c>
    </row>
    <row r="47" spans="1:4" ht="17.25" thickBot="1">
      <c r="A47" s="28">
        <v>45542.868750000001</v>
      </c>
      <c r="B47" s="29" t="s">
        <v>664</v>
      </c>
      <c r="C47" s="29" t="s">
        <v>1947</v>
      </c>
      <c r="D47" s="29" t="s">
        <v>3045</v>
      </c>
    </row>
    <row r="48" spans="1:4" ht="17.25" thickBot="1">
      <c r="A48" s="28">
        <v>45536.769444444442</v>
      </c>
      <c r="B48" s="29" t="s">
        <v>463</v>
      </c>
      <c r="C48" s="29" t="s">
        <v>392</v>
      </c>
      <c r="D48" s="29" t="s">
        <v>3044</v>
      </c>
    </row>
    <row r="49" spans="1:4" ht="17.25" thickBot="1">
      <c r="A49" s="28">
        <v>45536.769444444442</v>
      </c>
      <c r="B49" s="29" t="s">
        <v>452</v>
      </c>
      <c r="C49" s="29" t="s">
        <v>249</v>
      </c>
      <c r="D49" s="29" t="s">
        <v>3044</v>
      </c>
    </row>
    <row r="50" spans="1:4" ht="17.25" thickBot="1">
      <c r="A50" s="28">
        <v>45536.769444444442</v>
      </c>
      <c r="B50" s="29" t="s">
        <v>2308</v>
      </c>
      <c r="C50" s="29" t="s">
        <v>405</v>
      </c>
      <c r="D50" s="29" t="s">
        <v>3044</v>
      </c>
    </row>
    <row r="51" spans="1:4" ht="17.25" thickBot="1">
      <c r="A51" s="28">
        <v>45532.950694444444</v>
      </c>
      <c r="B51" s="29" t="s">
        <v>484</v>
      </c>
      <c r="C51" s="29" t="s">
        <v>389</v>
      </c>
      <c r="D51" s="29" t="s">
        <v>3044</v>
      </c>
    </row>
    <row r="52" spans="1:4" ht="17.25" thickBot="1">
      <c r="A52" s="28">
        <v>45532.950694444444</v>
      </c>
      <c r="B52" s="29" t="s">
        <v>507</v>
      </c>
      <c r="C52" s="29" t="s">
        <v>559</v>
      </c>
      <c r="D52" s="29" t="s">
        <v>3044</v>
      </c>
    </row>
    <row r="53" spans="1:4" ht="17.25" thickBot="1">
      <c r="A53" s="28">
        <v>45518.865972222222</v>
      </c>
      <c r="B53" s="29" t="s">
        <v>469</v>
      </c>
      <c r="C53" s="29" t="s">
        <v>411</v>
      </c>
      <c r="D53" s="29" t="s">
        <v>2701</v>
      </c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sheetPr codeName="Sheet5"/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8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2702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8">
        <v>1</v>
      </c>
      <c r="B2" s="139" t="s">
        <v>2706</v>
      </c>
      <c r="C2" s="137">
        <v>28</v>
      </c>
      <c r="D2" s="137">
        <v>20</v>
      </c>
      <c r="E2" s="137">
        <v>4</v>
      </c>
      <c r="F2" s="137">
        <v>4</v>
      </c>
      <c r="G2" s="137">
        <v>70</v>
      </c>
      <c r="H2" s="137">
        <v>24</v>
      </c>
      <c r="I2" s="137">
        <v>46</v>
      </c>
      <c r="J2" s="137">
        <v>64</v>
      </c>
      <c r="K2" s="137">
        <v>2.29</v>
      </c>
      <c r="L2" s="137">
        <v>56.6</v>
      </c>
      <c r="M2" s="137">
        <v>19.399999999999999</v>
      </c>
      <c r="N2" s="137">
        <v>37.200000000000003</v>
      </c>
      <c r="O2" s="137">
        <v>1.33</v>
      </c>
      <c r="P2" s="83" t="s">
        <v>46</v>
      </c>
      <c r="Q2" s="140">
        <v>60213</v>
      </c>
      <c r="R2" s="141" t="s">
        <v>4150</v>
      </c>
      <c r="S2" s="141" t="s">
        <v>78</v>
      </c>
      <c r="T2" s="136"/>
      <c r="U2" s="2"/>
      <c r="V2" s="2"/>
    </row>
    <row r="3" spans="1:22">
      <c r="A3" s="134"/>
      <c r="B3" s="113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87"/>
      <c r="Q3" s="119"/>
      <c r="R3" s="122"/>
      <c r="S3" s="122"/>
      <c r="T3" s="107"/>
      <c r="U3" s="2"/>
      <c r="V3" s="2"/>
    </row>
    <row r="4" spans="1:22">
      <c r="A4" s="134"/>
      <c r="B4" s="113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83" t="s">
        <v>46</v>
      </c>
      <c r="Q4" s="119"/>
      <c r="R4" s="122"/>
      <c r="S4" s="122"/>
      <c r="T4" s="107"/>
      <c r="U4" s="2"/>
      <c r="V4" s="2"/>
    </row>
    <row r="5" spans="1:22">
      <c r="A5" s="134"/>
      <c r="B5" s="113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87"/>
      <c r="Q5" s="119"/>
      <c r="R5" s="122"/>
      <c r="S5" s="122"/>
      <c r="T5" s="107"/>
      <c r="U5" s="2"/>
      <c r="V5" s="2"/>
    </row>
    <row r="6" spans="1:22">
      <c r="A6" s="134"/>
      <c r="B6" s="113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83" t="s">
        <v>46</v>
      </c>
      <c r="Q6" s="119"/>
      <c r="R6" s="122"/>
      <c r="S6" s="122"/>
      <c r="T6" s="107"/>
      <c r="U6" s="2"/>
      <c r="V6" s="2"/>
    </row>
    <row r="7" spans="1:22">
      <c r="A7" s="134"/>
      <c r="B7" s="113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87"/>
      <c r="Q7" s="119"/>
      <c r="R7" s="122"/>
      <c r="S7" s="122"/>
      <c r="T7" s="107"/>
      <c r="U7" s="2"/>
      <c r="V7" s="2"/>
    </row>
    <row r="8" spans="1:22">
      <c r="A8" s="134"/>
      <c r="B8" s="113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83" t="s">
        <v>46</v>
      </c>
      <c r="Q8" s="119"/>
      <c r="R8" s="122"/>
      <c r="S8" s="122"/>
      <c r="T8" s="107"/>
      <c r="U8" s="2"/>
      <c r="V8" s="2"/>
    </row>
    <row r="9" spans="1:22">
      <c r="A9" s="134"/>
      <c r="B9" s="113"/>
      <c r="C9" s="116"/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87"/>
      <c r="Q9" s="119"/>
      <c r="R9" s="122"/>
      <c r="S9" s="122"/>
      <c r="T9" s="107"/>
      <c r="U9" s="2"/>
      <c r="V9" s="2"/>
    </row>
    <row r="10" spans="1:22">
      <c r="A10" s="135"/>
      <c r="B10" s="114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81" t="s">
        <v>46</v>
      </c>
      <c r="Q10" s="120"/>
      <c r="R10" s="123"/>
      <c r="S10" s="123"/>
      <c r="T10" s="108"/>
      <c r="U10" s="2"/>
      <c r="V10" s="2"/>
    </row>
    <row r="11" spans="1:22">
      <c r="A11" s="133">
        <v>2</v>
      </c>
      <c r="B11" s="112" t="s">
        <v>2712</v>
      </c>
      <c r="C11" s="115">
        <v>28</v>
      </c>
      <c r="D11" s="115">
        <v>19</v>
      </c>
      <c r="E11" s="115">
        <v>7</v>
      </c>
      <c r="F11" s="115">
        <v>2</v>
      </c>
      <c r="G11" s="115">
        <v>65</v>
      </c>
      <c r="H11" s="115">
        <v>26</v>
      </c>
      <c r="I11" s="115">
        <v>39</v>
      </c>
      <c r="J11" s="115">
        <v>64</v>
      </c>
      <c r="K11" s="115">
        <v>2.29</v>
      </c>
      <c r="L11" s="115">
        <v>62.6</v>
      </c>
      <c r="M11" s="115">
        <v>34.5</v>
      </c>
      <c r="N11" s="115">
        <v>28.1</v>
      </c>
      <c r="O11" s="115">
        <v>1</v>
      </c>
      <c r="P11" s="83" t="s">
        <v>46</v>
      </c>
      <c r="Q11" s="118">
        <v>54519</v>
      </c>
      <c r="R11" s="121" t="s">
        <v>4081</v>
      </c>
      <c r="S11" s="121" t="s">
        <v>80</v>
      </c>
      <c r="T11" s="106"/>
      <c r="U11" s="2"/>
      <c r="V11" s="2"/>
    </row>
    <row r="12" spans="1:22">
      <c r="A12" s="134"/>
      <c r="B12" s="113"/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87"/>
      <c r="Q12" s="119"/>
      <c r="R12" s="122"/>
      <c r="S12" s="122"/>
      <c r="T12" s="107"/>
      <c r="U12" s="2"/>
      <c r="V12" s="2"/>
    </row>
    <row r="13" spans="1:22">
      <c r="A13" s="134"/>
      <c r="B13" s="113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83" t="s">
        <v>46</v>
      </c>
      <c r="Q13" s="119"/>
      <c r="R13" s="122"/>
      <c r="S13" s="122"/>
      <c r="T13" s="107"/>
      <c r="U13" s="2"/>
      <c r="V13" s="2"/>
    </row>
    <row r="14" spans="1:22">
      <c r="A14" s="134"/>
      <c r="B14" s="113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87"/>
      <c r="Q14" s="119"/>
      <c r="R14" s="122"/>
      <c r="S14" s="122"/>
      <c r="T14" s="107"/>
      <c r="U14" s="2"/>
      <c r="V14" s="2"/>
    </row>
    <row r="15" spans="1:22">
      <c r="A15" s="134"/>
      <c r="B15" s="113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83" t="s">
        <v>46</v>
      </c>
      <c r="Q15" s="119"/>
      <c r="R15" s="122"/>
      <c r="S15" s="122"/>
      <c r="T15" s="107"/>
      <c r="U15" s="2"/>
      <c r="V15" s="2"/>
    </row>
    <row r="16" spans="1:22">
      <c r="A16" s="134"/>
      <c r="B16" s="113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87"/>
      <c r="Q16" s="119"/>
      <c r="R16" s="122"/>
      <c r="S16" s="122"/>
      <c r="T16" s="107"/>
      <c r="U16" s="2"/>
      <c r="V16" s="2"/>
    </row>
    <row r="17" spans="1:22">
      <c r="A17" s="134"/>
      <c r="B17" s="113"/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83" t="s">
        <v>46</v>
      </c>
      <c r="Q17" s="119"/>
      <c r="R17" s="122"/>
      <c r="S17" s="122"/>
      <c r="T17" s="107"/>
      <c r="U17" s="2"/>
      <c r="V17" s="2"/>
    </row>
    <row r="18" spans="1:22">
      <c r="A18" s="134"/>
      <c r="B18" s="113"/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87"/>
      <c r="Q18" s="119"/>
      <c r="R18" s="122"/>
      <c r="S18" s="122"/>
      <c r="T18" s="107"/>
      <c r="U18" s="2"/>
      <c r="V18" s="2"/>
    </row>
    <row r="19" spans="1:22">
      <c r="A19" s="135"/>
      <c r="B19" s="114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81" t="s">
        <v>47</v>
      </c>
      <c r="Q19" s="120"/>
      <c r="R19" s="123"/>
      <c r="S19" s="123"/>
      <c r="T19" s="108"/>
      <c r="U19" s="2"/>
      <c r="V19" s="2"/>
    </row>
    <row r="20" spans="1:22">
      <c r="A20" s="133">
        <v>3</v>
      </c>
      <c r="B20" s="112" t="s">
        <v>2705</v>
      </c>
      <c r="C20" s="115">
        <v>28</v>
      </c>
      <c r="D20" s="115">
        <v>19</v>
      </c>
      <c r="E20" s="115">
        <v>6</v>
      </c>
      <c r="F20" s="115">
        <v>3</v>
      </c>
      <c r="G20" s="115">
        <v>63</v>
      </c>
      <c r="H20" s="115">
        <v>28</v>
      </c>
      <c r="I20" s="115">
        <v>35</v>
      </c>
      <c r="J20" s="115">
        <v>63</v>
      </c>
      <c r="K20" s="115">
        <v>2.25</v>
      </c>
      <c r="L20" s="115">
        <v>56.6</v>
      </c>
      <c r="M20" s="115">
        <v>27.6</v>
      </c>
      <c r="N20" s="115">
        <v>29</v>
      </c>
      <c r="O20" s="115">
        <v>1.04</v>
      </c>
      <c r="P20" s="83" t="s">
        <v>47</v>
      </c>
      <c r="Q20" s="118">
        <v>52996</v>
      </c>
      <c r="R20" s="121" t="s">
        <v>4251</v>
      </c>
      <c r="S20" s="121" t="s">
        <v>66</v>
      </c>
      <c r="T20" s="106"/>
      <c r="U20" s="2"/>
      <c r="V20" s="2"/>
    </row>
    <row r="21" spans="1:22">
      <c r="A21" s="134"/>
      <c r="B21" s="113"/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87"/>
      <c r="Q21" s="119"/>
      <c r="R21" s="122"/>
      <c r="S21" s="122"/>
      <c r="T21" s="107"/>
      <c r="U21" s="2"/>
      <c r="V21" s="2"/>
    </row>
    <row r="22" spans="1:22">
      <c r="A22" s="134"/>
      <c r="B22" s="113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83" t="s">
        <v>46</v>
      </c>
      <c r="Q22" s="119"/>
      <c r="R22" s="122"/>
      <c r="S22" s="122"/>
      <c r="T22" s="107"/>
    </row>
    <row r="23" spans="1:22">
      <c r="A23" s="134"/>
      <c r="B23" s="113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87"/>
      <c r="Q23" s="119"/>
      <c r="R23" s="122"/>
      <c r="S23" s="122"/>
      <c r="T23" s="107"/>
    </row>
    <row r="24" spans="1:22">
      <c r="A24" s="134"/>
      <c r="B24" s="113"/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83" t="s">
        <v>46</v>
      </c>
      <c r="Q24" s="119"/>
      <c r="R24" s="122"/>
      <c r="S24" s="122"/>
      <c r="T24" s="107"/>
    </row>
    <row r="25" spans="1:22">
      <c r="A25" s="134"/>
      <c r="B25" s="113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87"/>
      <c r="Q25" s="119"/>
      <c r="R25" s="122"/>
      <c r="S25" s="122"/>
      <c r="T25" s="107"/>
    </row>
    <row r="26" spans="1:22">
      <c r="A26" s="134"/>
      <c r="B26" s="113"/>
      <c r="C26" s="116"/>
      <c r="D26" s="116"/>
      <c r="E26" s="116"/>
      <c r="F26" s="116"/>
      <c r="G26" s="116"/>
      <c r="H26" s="116"/>
      <c r="I26" s="116"/>
      <c r="J26" s="116"/>
      <c r="K26" s="116"/>
      <c r="L26" s="116"/>
      <c r="M26" s="116"/>
      <c r="N26" s="116"/>
      <c r="O26" s="116"/>
      <c r="P26" s="83" t="s">
        <v>46</v>
      </c>
      <c r="Q26" s="119"/>
      <c r="R26" s="122"/>
      <c r="S26" s="122"/>
      <c r="T26" s="107"/>
      <c r="U26" s="2"/>
      <c r="V26" s="2"/>
    </row>
    <row r="27" spans="1:22">
      <c r="A27" s="134"/>
      <c r="B27" s="113"/>
      <c r="C27" s="116"/>
      <c r="D27" s="116"/>
      <c r="E27" s="116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87"/>
      <c r="Q27" s="119"/>
      <c r="R27" s="122"/>
      <c r="S27" s="122"/>
      <c r="T27" s="107"/>
      <c r="U27" s="2"/>
      <c r="V27" s="2"/>
    </row>
    <row r="28" spans="1:22">
      <c r="A28" s="135"/>
      <c r="B28" s="114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81" t="s">
        <v>47</v>
      </c>
      <c r="Q28" s="120"/>
      <c r="R28" s="123"/>
      <c r="S28" s="123"/>
      <c r="T28" s="108"/>
      <c r="U28" s="2"/>
      <c r="V28" s="2"/>
    </row>
    <row r="29" spans="1:22">
      <c r="A29" s="133">
        <v>4</v>
      </c>
      <c r="B29" s="112" t="s">
        <v>2722</v>
      </c>
      <c r="C29" s="115">
        <v>28</v>
      </c>
      <c r="D29" s="115">
        <v>17</v>
      </c>
      <c r="E29" s="115">
        <v>4</v>
      </c>
      <c r="F29" s="115">
        <v>7</v>
      </c>
      <c r="G29" s="115">
        <v>59</v>
      </c>
      <c r="H29" s="115">
        <v>41</v>
      </c>
      <c r="I29" s="115">
        <v>18</v>
      </c>
      <c r="J29" s="115">
        <v>55</v>
      </c>
      <c r="K29" s="115">
        <v>1.96</v>
      </c>
      <c r="L29" s="115">
        <v>51</v>
      </c>
      <c r="M29" s="115">
        <v>39.9</v>
      </c>
      <c r="N29" s="115">
        <v>11.1</v>
      </c>
      <c r="O29" s="115">
        <v>0.4</v>
      </c>
      <c r="P29" s="83" t="s">
        <v>48</v>
      </c>
      <c r="Q29" s="118">
        <v>41698</v>
      </c>
      <c r="R29" s="121" t="s">
        <v>4252</v>
      </c>
      <c r="S29" s="121" t="s">
        <v>84</v>
      </c>
      <c r="T29" s="106"/>
    </row>
    <row r="30" spans="1:22">
      <c r="A30" s="134"/>
      <c r="B30" s="113"/>
      <c r="C30" s="116"/>
      <c r="D30" s="116"/>
      <c r="E30" s="116"/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87"/>
      <c r="Q30" s="119"/>
      <c r="R30" s="122"/>
      <c r="S30" s="122"/>
      <c r="T30" s="107"/>
    </row>
    <row r="31" spans="1:22">
      <c r="A31" s="134"/>
      <c r="B31" s="113"/>
      <c r="C31" s="116"/>
      <c r="D31" s="116"/>
      <c r="E31" s="116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83" t="s">
        <v>46</v>
      </c>
      <c r="Q31" s="119"/>
      <c r="R31" s="122"/>
      <c r="S31" s="122"/>
      <c r="T31" s="107"/>
    </row>
    <row r="32" spans="1:22">
      <c r="A32" s="134"/>
      <c r="B32" s="113"/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87"/>
      <c r="Q32" s="119"/>
      <c r="R32" s="122"/>
      <c r="S32" s="122"/>
      <c r="T32" s="107"/>
      <c r="U32" s="85" t="s">
        <v>61</v>
      </c>
      <c r="V32" s="85" t="s">
        <v>62</v>
      </c>
    </row>
    <row r="33" spans="1:22">
      <c r="A33" s="134"/>
      <c r="B33" s="113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83" t="s">
        <v>46</v>
      </c>
      <c r="Q33" s="119"/>
      <c r="R33" s="122"/>
      <c r="S33" s="122"/>
      <c r="T33" s="107"/>
      <c r="U33" s="2"/>
      <c r="V33" s="2"/>
    </row>
    <row r="34" spans="1:22">
      <c r="A34" s="134"/>
      <c r="B34" s="113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87"/>
      <c r="Q34" s="119"/>
      <c r="R34" s="122"/>
      <c r="S34" s="122"/>
      <c r="T34" s="107"/>
      <c r="U34" s="2"/>
      <c r="V34" s="2"/>
    </row>
    <row r="35" spans="1:22">
      <c r="A35" s="134"/>
      <c r="B35" s="113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83" t="s">
        <v>46</v>
      </c>
      <c r="Q35" s="119"/>
      <c r="R35" s="122"/>
      <c r="S35" s="122"/>
      <c r="T35" s="107"/>
      <c r="U35" s="2"/>
      <c r="V35" s="2"/>
    </row>
    <row r="36" spans="1:22">
      <c r="A36" s="134"/>
      <c r="B36" s="113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87"/>
      <c r="Q36" s="119"/>
      <c r="R36" s="122"/>
      <c r="S36" s="122"/>
      <c r="T36" s="107"/>
      <c r="U36" s="2"/>
      <c r="V36" s="2"/>
    </row>
    <row r="37" spans="1:22">
      <c r="A37" s="135"/>
      <c r="B37" s="114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81" t="s">
        <v>48</v>
      </c>
      <c r="Q37" s="120"/>
      <c r="R37" s="123"/>
      <c r="S37" s="123"/>
      <c r="T37" s="108"/>
      <c r="U37" s="2"/>
      <c r="V37" s="2"/>
    </row>
    <row r="38" spans="1:22">
      <c r="A38" s="130">
        <v>5</v>
      </c>
      <c r="B38" s="112" t="s">
        <v>2710</v>
      </c>
      <c r="C38" s="115">
        <v>27</v>
      </c>
      <c r="D38" s="115">
        <v>16</v>
      </c>
      <c r="E38" s="115">
        <v>5</v>
      </c>
      <c r="F38" s="115">
        <v>6</v>
      </c>
      <c r="G38" s="115">
        <v>59</v>
      </c>
      <c r="H38" s="115">
        <v>39</v>
      </c>
      <c r="I38" s="115">
        <v>20</v>
      </c>
      <c r="J38" s="115">
        <v>53</v>
      </c>
      <c r="K38" s="115">
        <v>1.96</v>
      </c>
      <c r="L38" s="115">
        <v>47</v>
      </c>
      <c r="M38" s="115">
        <v>43.8</v>
      </c>
      <c r="N38" s="115">
        <v>3.2</v>
      </c>
      <c r="O38" s="115">
        <v>0.12</v>
      </c>
      <c r="P38" s="83" t="s">
        <v>47</v>
      </c>
      <c r="Q38" s="118">
        <v>61555</v>
      </c>
      <c r="R38" s="121" t="s">
        <v>4921</v>
      </c>
      <c r="S38" s="121" t="s">
        <v>2667</v>
      </c>
      <c r="T38" s="106"/>
      <c r="U38" s="2"/>
      <c r="V38" s="2"/>
    </row>
    <row r="39" spans="1:22">
      <c r="A39" s="131"/>
      <c r="B39" s="113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87"/>
      <c r="Q39" s="119"/>
      <c r="R39" s="122"/>
      <c r="S39" s="122"/>
      <c r="T39" s="107"/>
      <c r="U39" s="2"/>
      <c r="V39" s="2"/>
    </row>
    <row r="40" spans="1:22">
      <c r="A40" s="131"/>
      <c r="B40" s="113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83" t="s">
        <v>46</v>
      </c>
      <c r="Q40" s="119"/>
      <c r="R40" s="122"/>
      <c r="S40" s="122"/>
      <c r="T40" s="107"/>
      <c r="U40" s="2"/>
      <c r="V40" s="2"/>
    </row>
    <row r="41" spans="1:22">
      <c r="A41" s="131"/>
      <c r="B41" s="113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87"/>
      <c r="Q41" s="119"/>
      <c r="R41" s="122"/>
      <c r="S41" s="122"/>
      <c r="T41" s="107"/>
      <c r="U41" s="2"/>
      <c r="V41" s="2"/>
    </row>
    <row r="42" spans="1:22">
      <c r="A42" s="131"/>
      <c r="B42" s="113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83" t="s">
        <v>48</v>
      </c>
      <c r="Q42" s="119"/>
      <c r="R42" s="122"/>
      <c r="S42" s="122"/>
      <c r="T42" s="107"/>
      <c r="U42" s="2"/>
      <c r="V42" s="2"/>
    </row>
    <row r="43" spans="1:22">
      <c r="A43" s="131"/>
      <c r="B43" s="113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87"/>
      <c r="Q43" s="119"/>
      <c r="R43" s="122"/>
      <c r="S43" s="122"/>
      <c r="T43" s="107"/>
      <c r="U43" s="2"/>
      <c r="V43" s="2"/>
    </row>
    <row r="44" spans="1:22">
      <c r="A44" s="131"/>
      <c r="B44" s="113"/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83" t="s">
        <v>46</v>
      </c>
      <c r="Q44" s="119"/>
      <c r="R44" s="122"/>
      <c r="S44" s="122"/>
      <c r="T44" s="107"/>
      <c r="U44" s="2"/>
      <c r="V44" s="2"/>
    </row>
    <row r="45" spans="1:22">
      <c r="A45" s="131"/>
      <c r="B45" s="113"/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87"/>
      <c r="Q45" s="119"/>
      <c r="R45" s="122"/>
      <c r="S45" s="122"/>
      <c r="T45" s="107"/>
      <c r="U45" s="2"/>
      <c r="V45" s="2"/>
    </row>
    <row r="46" spans="1:22">
      <c r="A46" s="132"/>
      <c r="B46" s="114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81" t="s">
        <v>46</v>
      </c>
      <c r="Q46" s="120"/>
      <c r="R46" s="123"/>
      <c r="S46" s="123"/>
      <c r="T46" s="108"/>
      <c r="U46" s="2"/>
      <c r="V46" s="2"/>
    </row>
    <row r="47" spans="1:22">
      <c r="A47" s="124">
        <v>6</v>
      </c>
      <c r="B47" s="112" t="s">
        <v>2709</v>
      </c>
      <c r="C47" s="115">
        <v>28</v>
      </c>
      <c r="D47" s="115">
        <v>15</v>
      </c>
      <c r="E47" s="115">
        <v>2</v>
      </c>
      <c r="F47" s="115">
        <v>11</v>
      </c>
      <c r="G47" s="115">
        <v>39</v>
      </c>
      <c r="H47" s="115">
        <v>39</v>
      </c>
      <c r="I47" s="115">
        <v>0</v>
      </c>
      <c r="J47" s="115">
        <v>47</v>
      </c>
      <c r="K47" s="115">
        <v>1.68</v>
      </c>
      <c r="L47" s="115">
        <v>43.3</v>
      </c>
      <c r="M47" s="115">
        <v>47.4</v>
      </c>
      <c r="N47" s="115">
        <v>-4.2</v>
      </c>
      <c r="O47" s="115">
        <v>-0.15</v>
      </c>
      <c r="P47" s="83" t="s">
        <v>46</v>
      </c>
      <c r="Q47" s="118">
        <v>73523</v>
      </c>
      <c r="R47" s="127" t="s">
        <v>4922</v>
      </c>
      <c r="S47" s="121" t="s">
        <v>2651</v>
      </c>
      <c r="T47" s="106"/>
      <c r="U47" s="2"/>
      <c r="V47" s="2"/>
    </row>
    <row r="48" spans="1:22">
      <c r="A48" s="125"/>
      <c r="B48" s="113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87"/>
      <c r="Q48" s="119"/>
      <c r="R48" s="128"/>
      <c r="S48" s="122"/>
      <c r="T48" s="107"/>
      <c r="U48" s="2"/>
      <c r="V48" s="2"/>
    </row>
    <row r="49" spans="1:22">
      <c r="A49" s="125"/>
      <c r="B49" s="113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83" t="s">
        <v>46</v>
      </c>
      <c r="Q49" s="119"/>
      <c r="R49" s="128"/>
      <c r="S49" s="122"/>
      <c r="T49" s="107"/>
      <c r="U49" s="2"/>
      <c r="V49" s="2"/>
    </row>
    <row r="50" spans="1:22">
      <c r="A50" s="125"/>
      <c r="B50" s="113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87"/>
      <c r="Q50" s="119"/>
      <c r="R50" s="128"/>
      <c r="S50" s="122"/>
      <c r="T50" s="107"/>
      <c r="U50" s="2"/>
      <c r="V50" s="2"/>
    </row>
    <row r="51" spans="1:22">
      <c r="A51" s="125"/>
      <c r="B51" s="113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83" t="s">
        <v>48</v>
      </c>
      <c r="Q51" s="119"/>
      <c r="R51" s="128"/>
      <c r="S51" s="122"/>
      <c r="T51" s="107"/>
      <c r="U51" s="2"/>
      <c r="V51" s="2"/>
    </row>
    <row r="52" spans="1:22">
      <c r="A52" s="125"/>
      <c r="B52" s="113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87"/>
      <c r="Q52" s="119"/>
      <c r="R52" s="128"/>
      <c r="S52" s="122"/>
      <c r="T52" s="107"/>
      <c r="U52" s="2"/>
      <c r="V52" s="2"/>
    </row>
    <row r="53" spans="1:22">
      <c r="A53" s="125"/>
      <c r="B53" s="113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83" t="s">
        <v>48</v>
      </c>
      <c r="Q53" s="119"/>
      <c r="R53" s="128"/>
      <c r="S53" s="122"/>
      <c r="T53" s="107"/>
    </row>
    <row r="54" spans="1:22">
      <c r="A54" s="125"/>
      <c r="B54" s="113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87"/>
      <c r="Q54" s="119"/>
      <c r="R54" s="128"/>
      <c r="S54" s="122"/>
      <c r="T54" s="107"/>
    </row>
    <row r="55" spans="1:22">
      <c r="A55" s="126"/>
      <c r="B55" s="114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1" t="s">
        <v>46</v>
      </c>
      <c r="Q55" s="120"/>
      <c r="R55" s="129"/>
      <c r="S55" s="123"/>
      <c r="T55" s="108"/>
    </row>
    <row r="56" spans="1:22">
      <c r="A56" s="124">
        <v>7</v>
      </c>
      <c r="B56" s="112" t="s">
        <v>2713</v>
      </c>
      <c r="C56" s="115">
        <v>28</v>
      </c>
      <c r="D56" s="115">
        <v>12</v>
      </c>
      <c r="E56" s="115">
        <v>7</v>
      </c>
      <c r="F56" s="115">
        <v>9</v>
      </c>
      <c r="G56" s="115">
        <v>45</v>
      </c>
      <c r="H56" s="115">
        <v>49</v>
      </c>
      <c r="I56" s="115">
        <v>-4</v>
      </c>
      <c r="J56" s="115">
        <v>43</v>
      </c>
      <c r="K56" s="115">
        <v>1.54</v>
      </c>
      <c r="L56" s="115">
        <v>39</v>
      </c>
      <c r="M56" s="115">
        <v>50.3</v>
      </c>
      <c r="N56" s="115">
        <v>-11.3</v>
      </c>
      <c r="O56" s="115">
        <v>-0.4</v>
      </c>
      <c r="P56" s="83" t="s">
        <v>48</v>
      </c>
      <c r="Q56" s="118">
        <v>62603</v>
      </c>
      <c r="R56" s="121" t="s">
        <v>4151</v>
      </c>
      <c r="S56" s="121" t="s">
        <v>120</v>
      </c>
      <c r="T56" s="106"/>
    </row>
    <row r="57" spans="1:22">
      <c r="A57" s="125"/>
      <c r="B57" s="113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87"/>
      <c r="Q57" s="119"/>
      <c r="R57" s="122"/>
      <c r="S57" s="122"/>
      <c r="T57" s="107"/>
    </row>
    <row r="58" spans="1:22">
      <c r="A58" s="125"/>
      <c r="B58" s="113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83" t="s">
        <v>48</v>
      </c>
      <c r="Q58" s="119"/>
      <c r="R58" s="122"/>
      <c r="S58" s="122"/>
      <c r="T58" s="107"/>
    </row>
    <row r="59" spans="1:22">
      <c r="A59" s="125"/>
      <c r="B59" s="113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87"/>
      <c r="Q59" s="119"/>
      <c r="R59" s="122"/>
      <c r="S59" s="122"/>
      <c r="T59" s="107"/>
    </row>
    <row r="60" spans="1:22">
      <c r="A60" s="125"/>
      <c r="B60" s="113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83" t="s">
        <v>46</v>
      </c>
      <c r="Q60" s="119"/>
      <c r="R60" s="122"/>
      <c r="S60" s="122"/>
      <c r="T60" s="107"/>
    </row>
    <row r="61" spans="1:22">
      <c r="A61" s="125"/>
      <c r="B61" s="113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87"/>
      <c r="Q61" s="119"/>
      <c r="R61" s="122"/>
      <c r="S61" s="122"/>
      <c r="T61" s="107"/>
    </row>
    <row r="62" spans="1:22">
      <c r="A62" s="125"/>
      <c r="B62" s="113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83" t="s">
        <v>46</v>
      </c>
      <c r="Q62" s="119"/>
      <c r="R62" s="122"/>
      <c r="S62" s="122"/>
      <c r="T62" s="107"/>
    </row>
    <row r="63" spans="1:22">
      <c r="A63" s="125"/>
      <c r="B63" s="113"/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87"/>
      <c r="Q63" s="119"/>
      <c r="R63" s="122"/>
      <c r="S63" s="122"/>
      <c r="T63" s="107"/>
    </row>
    <row r="64" spans="1:22">
      <c r="A64" s="126"/>
      <c r="B64" s="11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81" t="s">
        <v>47</v>
      </c>
      <c r="Q64" s="120"/>
      <c r="R64" s="123"/>
      <c r="S64" s="123"/>
      <c r="T64" s="108"/>
    </row>
    <row r="65" spans="1:20">
      <c r="A65" s="124">
        <v>8</v>
      </c>
      <c r="B65" s="112" t="s">
        <v>2704</v>
      </c>
      <c r="C65" s="115">
        <v>28</v>
      </c>
      <c r="D65" s="115">
        <v>11</v>
      </c>
      <c r="E65" s="115">
        <v>9</v>
      </c>
      <c r="F65" s="115">
        <v>8</v>
      </c>
      <c r="G65" s="115">
        <v>50</v>
      </c>
      <c r="H65" s="115">
        <v>44</v>
      </c>
      <c r="I65" s="115">
        <v>6</v>
      </c>
      <c r="J65" s="115">
        <v>42</v>
      </c>
      <c r="K65" s="115">
        <v>1.5</v>
      </c>
      <c r="L65" s="115">
        <v>45.5</v>
      </c>
      <c r="M65" s="115">
        <v>38.700000000000003</v>
      </c>
      <c r="N65" s="115">
        <v>6.8</v>
      </c>
      <c r="O65" s="115">
        <v>0.24</v>
      </c>
      <c r="P65" s="83" t="s">
        <v>48</v>
      </c>
      <c r="Q65" s="118">
        <v>33003</v>
      </c>
      <c r="R65" s="121" t="s">
        <v>3968</v>
      </c>
      <c r="S65" s="121" t="s">
        <v>376</v>
      </c>
      <c r="T65" s="106"/>
    </row>
    <row r="66" spans="1:20">
      <c r="A66" s="125"/>
      <c r="B66" s="113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87"/>
      <c r="Q66" s="119"/>
      <c r="R66" s="122"/>
      <c r="S66" s="122"/>
      <c r="T66" s="107"/>
    </row>
    <row r="67" spans="1:20">
      <c r="A67" s="125"/>
      <c r="B67" s="113"/>
      <c r="C67" s="116"/>
      <c r="D67" s="116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83" t="s">
        <v>46</v>
      </c>
      <c r="Q67" s="119"/>
      <c r="R67" s="122"/>
      <c r="S67" s="122"/>
      <c r="T67" s="107"/>
    </row>
    <row r="68" spans="1:20">
      <c r="A68" s="125"/>
      <c r="B68" s="113"/>
      <c r="C68" s="116"/>
      <c r="D68" s="116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87"/>
      <c r="Q68" s="119"/>
      <c r="R68" s="122"/>
      <c r="S68" s="122"/>
      <c r="T68" s="107"/>
    </row>
    <row r="69" spans="1:20">
      <c r="A69" s="125"/>
      <c r="B69" s="113"/>
      <c r="C69" s="116"/>
      <c r="D69" s="116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83" t="s">
        <v>47</v>
      </c>
      <c r="Q69" s="119"/>
      <c r="R69" s="122"/>
      <c r="S69" s="122"/>
      <c r="T69" s="107"/>
    </row>
    <row r="70" spans="1:20">
      <c r="A70" s="125"/>
      <c r="B70" s="113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87"/>
      <c r="Q70" s="119"/>
      <c r="R70" s="122"/>
      <c r="S70" s="122"/>
      <c r="T70" s="107"/>
    </row>
    <row r="71" spans="1:20">
      <c r="A71" s="125"/>
      <c r="B71" s="113"/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83" t="s">
        <v>48</v>
      </c>
      <c r="Q71" s="119"/>
      <c r="R71" s="122"/>
      <c r="S71" s="122"/>
      <c r="T71" s="107"/>
    </row>
    <row r="72" spans="1:20">
      <c r="A72" s="125"/>
      <c r="B72" s="113"/>
      <c r="C72" s="116"/>
      <c r="D72" s="116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87"/>
      <c r="Q72" s="119"/>
      <c r="R72" s="122"/>
      <c r="S72" s="122"/>
      <c r="T72" s="107"/>
    </row>
    <row r="73" spans="1:20">
      <c r="A73" s="126"/>
      <c r="B73" s="114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81" t="s">
        <v>46</v>
      </c>
      <c r="Q73" s="120"/>
      <c r="R73" s="123"/>
      <c r="S73" s="123"/>
      <c r="T73" s="108"/>
    </row>
    <row r="74" spans="1:20">
      <c r="A74" s="124">
        <v>9</v>
      </c>
      <c r="B74" s="112" t="s">
        <v>2719</v>
      </c>
      <c r="C74" s="115">
        <v>28</v>
      </c>
      <c r="D74" s="115">
        <v>12</v>
      </c>
      <c r="E74" s="115">
        <v>5</v>
      </c>
      <c r="F74" s="115">
        <v>11</v>
      </c>
      <c r="G74" s="115">
        <v>42</v>
      </c>
      <c r="H74" s="115">
        <v>44</v>
      </c>
      <c r="I74" s="115">
        <v>-2</v>
      </c>
      <c r="J74" s="115">
        <v>41</v>
      </c>
      <c r="K74" s="115">
        <v>1.46</v>
      </c>
      <c r="L74" s="115">
        <v>37.6</v>
      </c>
      <c r="M74" s="115">
        <v>47.9</v>
      </c>
      <c r="N74" s="115">
        <v>-10.3</v>
      </c>
      <c r="O74" s="115">
        <v>-0.37</v>
      </c>
      <c r="P74" s="83" t="s">
        <v>48</v>
      </c>
      <c r="Q74" s="118">
        <v>31280</v>
      </c>
      <c r="R74" s="121" t="s">
        <v>3573</v>
      </c>
      <c r="S74" s="121" t="s">
        <v>94</v>
      </c>
      <c r="T74" s="106"/>
    </row>
    <row r="75" spans="1:20">
      <c r="A75" s="125"/>
      <c r="B75" s="113"/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87"/>
      <c r="Q75" s="119"/>
      <c r="R75" s="122"/>
      <c r="S75" s="122"/>
      <c r="T75" s="107"/>
    </row>
    <row r="76" spans="1:20">
      <c r="A76" s="125"/>
      <c r="B76" s="113"/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83" t="s">
        <v>46</v>
      </c>
      <c r="Q76" s="119"/>
      <c r="R76" s="122"/>
      <c r="S76" s="122"/>
      <c r="T76" s="107"/>
    </row>
    <row r="77" spans="1:20">
      <c r="A77" s="125"/>
      <c r="B77" s="113"/>
      <c r="C77" s="116"/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87"/>
      <c r="Q77" s="119"/>
      <c r="R77" s="122"/>
      <c r="S77" s="122"/>
      <c r="T77" s="107"/>
    </row>
    <row r="78" spans="1:20">
      <c r="A78" s="125"/>
      <c r="B78" s="113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83" t="s">
        <v>46</v>
      </c>
      <c r="Q78" s="119"/>
      <c r="R78" s="122"/>
      <c r="S78" s="122"/>
      <c r="T78" s="107"/>
    </row>
    <row r="79" spans="1:20">
      <c r="A79" s="125"/>
      <c r="B79" s="113"/>
      <c r="C79" s="116"/>
      <c r="D79" s="116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87"/>
      <c r="Q79" s="119"/>
      <c r="R79" s="122"/>
      <c r="S79" s="122"/>
      <c r="T79" s="107"/>
    </row>
    <row r="80" spans="1:20">
      <c r="A80" s="125"/>
      <c r="B80" s="113"/>
      <c r="C80" s="116"/>
      <c r="D80" s="116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83" t="s">
        <v>48</v>
      </c>
      <c r="Q80" s="119"/>
      <c r="R80" s="122"/>
      <c r="S80" s="122"/>
      <c r="T80" s="107"/>
    </row>
    <row r="81" spans="1:20">
      <c r="A81" s="125"/>
      <c r="B81" s="113"/>
      <c r="C81" s="116"/>
      <c r="D81" s="116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87"/>
      <c r="Q81" s="119"/>
      <c r="R81" s="122"/>
      <c r="S81" s="122"/>
      <c r="T81" s="107"/>
    </row>
    <row r="82" spans="1:20">
      <c r="A82" s="126"/>
      <c r="B82" s="114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81" t="s">
        <v>46</v>
      </c>
      <c r="Q82" s="120"/>
      <c r="R82" s="123"/>
      <c r="S82" s="123"/>
      <c r="T82" s="108"/>
    </row>
    <row r="83" spans="1:20">
      <c r="A83" s="124">
        <v>10</v>
      </c>
      <c r="B83" s="112" t="s">
        <v>2703</v>
      </c>
      <c r="C83" s="115">
        <v>28</v>
      </c>
      <c r="D83" s="115">
        <v>12</v>
      </c>
      <c r="E83" s="115">
        <v>4</v>
      </c>
      <c r="F83" s="115">
        <v>12</v>
      </c>
      <c r="G83" s="115">
        <v>59</v>
      </c>
      <c r="H83" s="115">
        <v>48</v>
      </c>
      <c r="I83" s="115">
        <v>11</v>
      </c>
      <c r="J83" s="115">
        <v>40</v>
      </c>
      <c r="K83" s="115">
        <v>1.43</v>
      </c>
      <c r="L83" s="115">
        <v>51.1</v>
      </c>
      <c r="M83" s="115">
        <v>49.2</v>
      </c>
      <c r="N83" s="115">
        <v>2</v>
      </c>
      <c r="O83" s="115">
        <v>7.0000000000000007E-2</v>
      </c>
      <c r="P83" s="83" t="s">
        <v>46</v>
      </c>
      <c r="Q83" s="118">
        <v>52121</v>
      </c>
      <c r="R83" s="121" t="s">
        <v>4923</v>
      </c>
      <c r="S83" s="121" t="s">
        <v>68</v>
      </c>
      <c r="T83" s="106"/>
    </row>
    <row r="84" spans="1:20">
      <c r="A84" s="125"/>
      <c r="B84" s="113"/>
      <c r="C84" s="116"/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87"/>
      <c r="Q84" s="119"/>
      <c r="R84" s="122"/>
      <c r="S84" s="122"/>
      <c r="T84" s="107"/>
    </row>
    <row r="85" spans="1:20">
      <c r="A85" s="125"/>
      <c r="B85" s="113"/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83" t="s">
        <v>47</v>
      </c>
      <c r="Q85" s="119"/>
      <c r="R85" s="122"/>
      <c r="S85" s="122"/>
      <c r="T85" s="107"/>
    </row>
    <row r="86" spans="1:20">
      <c r="A86" s="125"/>
      <c r="B86" s="113"/>
      <c r="C86" s="116"/>
      <c r="D86" s="116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87"/>
      <c r="Q86" s="119"/>
      <c r="R86" s="122"/>
      <c r="S86" s="122"/>
      <c r="T86" s="107"/>
    </row>
    <row r="87" spans="1:20">
      <c r="A87" s="125"/>
      <c r="B87" s="113"/>
      <c r="C87" s="116"/>
      <c r="D87" s="116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83" t="s">
        <v>48</v>
      </c>
      <c r="Q87" s="119"/>
      <c r="R87" s="122"/>
      <c r="S87" s="122"/>
      <c r="T87" s="107"/>
    </row>
    <row r="88" spans="1:20">
      <c r="A88" s="125"/>
      <c r="B88" s="113"/>
      <c r="C88" s="116"/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87"/>
      <c r="Q88" s="119"/>
      <c r="R88" s="122"/>
      <c r="S88" s="122"/>
      <c r="T88" s="107"/>
    </row>
    <row r="89" spans="1:20">
      <c r="A89" s="125"/>
      <c r="B89" s="113"/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83" t="s">
        <v>46</v>
      </c>
      <c r="Q89" s="119"/>
      <c r="R89" s="122"/>
      <c r="S89" s="122"/>
      <c r="T89" s="107"/>
    </row>
    <row r="90" spans="1:20">
      <c r="A90" s="125"/>
      <c r="B90" s="113"/>
      <c r="C90" s="116"/>
      <c r="D90" s="116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87"/>
      <c r="Q90" s="119"/>
      <c r="R90" s="122"/>
      <c r="S90" s="122"/>
      <c r="T90" s="107"/>
    </row>
    <row r="91" spans="1:20">
      <c r="A91" s="126"/>
      <c r="B91" s="114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81" t="s">
        <v>48</v>
      </c>
      <c r="Q91" s="120"/>
      <c r="R91" s="123"/>
      <c r="S91" s="123"/>
      <c r="T91" s="108"/>
    </row>
    <row r="92" spans="1:20">
      <c r="A92" s="124">
        <v>11</v>
      </c>
      <c r="B92" s="112" t="s">
        <v>2715</v>
      </c>
      <c r="C92" s="115">
        <v>27</v>
      </c>
      <c r="D92" s="115">
        <v>11</v>
      </c>
      <c r="E92" s="115">
        <v>6</v>
      </c>
      <c r="F92" s="115">
        <v>10</v>
      </c>
      <c r="G92" s="115">
        <v>47</v>
      </c>
      <c r="H92" s="115">
        <v>45</v>
      </c>
      <c r="I92" s="115">
        <v>2</v>
      </c>
      <c r="J92" s="115">
        <v>39</v>
      </c>
      <c r="K92" s="115">
        <v>1.44</v>
      </c>
      <c r="L92" s="115">
        <v>50.1</v>
      </c>
      <c r="M92" s="115">
        <v>40.200000000000003</v>
      </c>
      <c r="N92" s="115">
        <v>9.8000000000000007</v>
      </c>
      <c r="O92" s="115">
        <v>0.36</v>
      </c>
      <c r="P92" s="83" t="s">
        <v>48</v>
      </c>
      <c r="Q92" s="118">
        <v>39556</v>
      </c>
      <c r="R92" s="121" t="s">
        <v>4924</v>
      </c>
      <c r="S92" s="121" t="s">
        <v>74</v>
      </c>
      <c r="T92" s="106"/>
    </row>
    <row r="93" spans="1:20">
      <c r="A93" s="125"/>
      <c r="B93" s="113"/>
      <c r="C93" s="116"/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87"/>
      <c r="Q93" s="119"/>
      <c r="R93" s="122"/>
      <c r="S93" s="122"/>
      <c r="T93" s="107"/>
    </row>
    <row r="94" spans="1:20">
      <c r="A94" s="125"/>
      <c r="B94" s="113"/>
      <c r="C94" s="116"/>
      <c r="D94" s="116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83" t="s">
        <v>46</v>
      </c>
      <c r="Q94" s="119"/>
      <c r="R94" s="122"/>
      <c r="S94" s="122"/>
      <c r="T94" s="107"/>
    </row>
    <row r="95" spans="1:20">
      <c r="A95" s="125"/>
      <c r="B95" s="113"/>
      <c r="C95" s="116"/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87"/>
      <c r="Q95" s="119"/>
      <c r="R95" s="122"/>
      <c r="S95" s="122"/>
      <c r="T95" s="107"/>
    </row>
    <row r="96" spans="1:20">
      <c r="A96" s="125"/>
      <c r="B96" s="113"/>
      <c r="C96" s="116"/>
      <c r="D96" s="116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83" t="s">
        <v>47</v>
      </c>
      <c r="Q96" s="119"/>
      <c r="R96" s="122"/>
      <c r="S96" s="122"/>
      <c r="T96" s="107"/>
    </row>
    <row r="97" spans="1:20">
      <c r="A97" s="125"/>
      <c r="B97" s="113"/>
      <c r="C97" s="116"/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87"/>
      <c r="Q97" s="119"/>
      <c r="R97" s="122"/>
      <c r="S97" s="122"/>
      <c r="T97" s="107"/>
    </row>
    <row r="98" spans="1:20">
      <c r="A98" s="125"/>
      <c r="B98" s="113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83" t="s">
        <v>47</v>
      </c>
      <c r="Q98" s="119"/>
      <c r="R98" s="122"/>
      <c r="S98" s="122"/>
      <c r="T98" s="107"/>
    </row>
    <row r="99" spans="1:20">
      <c r="A99" s="125"/>
      <c r="B99" s="113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87"/>
      <c r="Q99" s="119"/>
      <c r="R99" s="122"/>
      <c r="S99" s="122"/>
      <c r="T99" s="107"/>
    </row>
    <row r="100" spans="1:20">
      <c r="A100" s="126"/>
      <c r="B100" s="114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81" t="s">
        <v>46</v>
      </c>
      <c r="Q100" s="120"/>
      <c r="R100" s="123"/>
      <c r="S100" s="123"/>
      <c r="T100" s="108"/>
    </row>
    <row r="101" spans="1:20">
      <c r="A101" s="124">
        <v>12</v>
      </c>
      <c r="B101" s="112" t="s">
        <v>2708</v>
      </c>
      <c r="C101" s="115">
        <v>28</v>
      </c>
      <c r="D101" s="115">
        <v>10</v>
      </c>
      <c r="E101" s="115">
        <v>5</v>
      </c>
      <c r="F101" s="115">
        <v>13</v>
      </c>
      <c r="G101" s="115">
        <v>40</v>
      </c>
      <c r="H101" s="115">
        <v>44</v>
      </c>
      <c r="I101" s="115">
        <v>-4</v>
      </c>
      <c r="J101" s="115">
        <v>35</v>
      </c>
      <c r="K101" s="115">
        <v>1.25</v>
      </c>
      <c r="L101" s="115">
        <v>36.6</v>
      </c>
      <c r="M101" s="115">
        <v>47.4</v>
      </c>
      <c r="N101" s="115">
        <v>-10.8</v>
      </c>
      <c r="O101" s="115">
        <v>-0.39</v>
      </c>
      <c r="P101" s="83" t="s">
        <v>46</v>
      </c>
      <c r="Q101" s="118">
        <v>24281</v>
      </c>
      <c r="R101" s="127" t="s">
        <v>4925</v>
      </c>
      <c r="S101" s="121" t="s">
        <v>76</v>
      </c>
      <c r="T101" s="106"/>
    </row>
    <row r="102" spans="1:20">
      <c r="A102" s="125"/>
      <c r="B102" s="113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87"/>
      <c r="Q102" s="119"/>
      <c r="R102" s="128"/>
      <c r="S102" s="122"/>
      <c r="T102" s="107"/>
    </row>
    <row r="103" spans="1:20">
      <c r="A103" s="125"/>
      <c r="B103" s="113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83" t="s">
        <v>48</v>
      </c>
      <c r="Q103" s="119"/>
      <c r="R103" s="128"/>
      <c r="S103" s="122"/>
      <c r="T103" s="107"/>
    </row>
    <row r="104" spans="1:20">
      <c r="A104" s="125"/>
      <c r="B104" s="113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87"/>
      <c r="Q104" s="119"/>
      <c r="R104" s="128"/>
      <c r="S104" s="122"/>
      <c r="T104" s="107"/>
    </row>
    <row r="105" spans="1:20">
      <c r="A105" s="125"/>
      <c r="B105" s="113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83" t="s">
        <v>46</v>
      </c>
      <c r="Q105" s="119"/>
      <c r="R105" s="128"/>
      <c r="S105" s="122"/>
      <c r="T105" s="107"/>
    </row>
    <row r="106" spans="1:20">
      <c r="A106" s="125"/>
      <c r="B106" s="113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87"/>
      <c r="Q106" s="119"/>
      <c r="R106" s="128"/>
      <c r="S106" s="122"/>
      <c r="T106" s="107"/>
    </row>
    <row r="107" spans="1:20">
      <c r="A107" s="125"/>
      <c r="B107" s="113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83" t="s">
        <v>46</v>
      </c>
      <c r="Q107" s="119"/>
      <c r="R107" s="128"/>
      <c r="S107" s="122"/>
      <c r="T107" s="107"/>
    </row>
    <row r="108" spans="1:20">
      <c r="A108" s="125"/>
      <c r="B108" s="113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87"/>
      <c r="Q108" s="119"/>
      <c r="R108" s="128"/>
      <c r="S108" s="122"/>
      <c r="T108" s="107"/>
    </row>
    <row r="109" spans="1:20">
      <c r="A109" s="126"/>
      <c r="B109" s="114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81" t="s">
        <v>48</v>
      </c>
      <c r="Q109" s="120"/>
      <c r="R109" s="129"/>
      <c r="S109" s="123"/>
      <c r="T109" s="108"/>
    </row>
    <row r="110" spans="1:20">
      <c r="A110" s="124">
        <v>13</v>
      </c>
      <c r="B110" s="112" t="s">
        <v>2714</v>
      </c>
      <c r="C110" s="115">
        <v>28</v>
      </c>
      <c r="D110" s="115">
        <v>9</v>
      </c>
      <c r="E110" s="115">
        <v>8</v>
      </c>
      <c r="F110" s="115">
        <v>11</v>
      </c>
      <c r="G110" s="115">
        <v>41</v>
      </c>
      <c r="H110" s="115">
        <v>52</v>
      </c>
      <c r="I110" s="115">
        <v>-11</v>
      </c>
      <c r="J110" s="115">
        <v>35</v>
      </c>
      <c r="K110" s="115">
        <v>1.25</v>
      </c>
      <c r="L110" s="115">
        <v>40.799999999999997</v>
      </c>
      <c r="M110" s="115">
        <v>43.2</v>
      </c>
      <c r="N110" s="115">
        <v>-2.4</v>
      </c>
      <c r="O110" s="115">
        <v>-0.09</v>
      </c>
      <c r="P110" s="83" t="s">
        <v>47</v>
      </c>
      <c r="Q110" s="118">
        <v>11081</v>
      </c>
      <c r="R110" s="121" t="s">
        <v>4926</v>
      </c>
      <c r="S110" s="121" t="s">
        <v>273</v>
      </c>
      <c r="T110" s="106"/>
    </row>
    <row r="111" spans="1:20">
      <c r="A111" s="125"/>
      <c r="B111" s="113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87"/>
      <c r="Q111" s="119"/>
      <c r="R111" s="122"/>
      <c r="S111" s="122"/>
      <c r="T111" s="107"/>
    </row>
    <row r="112" spans="1:20">
      <c r="A112" s="125"/>
      <c r="B112" s="113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83" t="s">
        <v>48</v>
      </c>
      <c r="Q112" s="119"/>
      <c r="R112" s="122"/>
      <c r="S112" s="122"/>
      <c r="T112" s="107"/>
    </row>
    <row r="113" spans="1:20">
      <c r="A113" s="125"/>
      <c r="B113" s="113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87"/>
      <c r="Q113" s="119"/>
      <c r="R113" s="122"/>
      <c r="S113" s="122"/>
      <c r="T113" s="107"/>
    </row>
    <row r="114" spans="1:20">
      <c r="A114" s="125"/>
      <c r="B114" s="113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83" t="s">
        <v>46</v>
      </c>
      <c r="Q114" s="119"/>
      <c r="R114" s="122"/>
      <c r="S114" s="122"/>
      <c r="T114" s="107"/>
    </row>
    <row r="115" spans="1:20">
      <c r="A115" s="125"/>
      <c r="B115" s="113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87"/>
      <c r="Q115" s="119"/>
      <c r="R115" s="122"/>
      <c r="S115" s="122"/>
      <c r="T115" s="107"/>
    </row>
    <row r="116" spans="1:20">
      <c r="A116" s="125"/>
      <c r="B116" s="113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83" t="s">
        <v>47</v>
      </c>
      <c r="Q116" s="119"/>
      <c r="R116" s="122"/>
      <c r="S116" s="122"/>
      <c r="T116" s="107"/>
    </row>
    <row r="117" spans="1:20">
      <c r="A117" s="125"/>
      <c r="B117" s="113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87"/>
      <c r="Q117" s="119"/>
      <c r="R117" s="122"/>
      <c r="S117" s="122"/>
      <c r="T117" s="107"/>
    </row>
    <row r="118" spans="1:20">
      <c r="A118" s="126"/>
      <c r="B118" s="114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81" t="s">
        <v>46</v>
      </c>
      <c r="Q118" s="120"/>
      <c r="R118" s="123"/>
      <c r="S118" s="123"/>
      <c r="T118" s="108"/>
    </row>
    <row r="119" spans="1:20">
      <c r="A119" s="124">
        <v>14</v>
      </c>
      <c r="B119" s="112" t="s">
        <v>2707</v>
      </c>
      <c r="C119" s="115">
        <v>28</v>
      </c>
      <c r="D119" s="115">
        <v>7</v>
      </c>
      <c r="E119" s="115">
        <v>8</v>
      </c>
      <c r="F119" s="115">
        <v>13</v>
      </c>
      <c r="G119" s="115">
        <v>33</v>
      </c>
      <c r="H119" s="115">
        <v>48</v>
      </c>
      <c r="I119" s="115">
        <v>-15</v>
      </c>
      <c r="J119" s="115">
        <v>29</v>
      </c>
      <c r="K119" s="115">
        <v>1.04</v>
      </c>
      <c r="L119" s="115">
        <v>33.1</v>
      </c>
      <c r="M119" s="115">
        <v>39.9</v>
      </c>
      <c r="N119" s="115">
        <v>-6.9</v>
      </c>
      <c r="O119" s="115">
        <v>-0.24</v>
      </c>
      <c r="P119" s="83" t="s">
        <v>48</v>
      </c>
      <c r="Q119" s="118">
        <v>24861</v>
      </c>
      <c r="R119" s="127" t="s">
        <v>4253</v>
      </c>
      <c r="S119" s="121" t="s">
        <v>371</v>
      </c>
      <c r="T119" s="106"/>
    </row>
    <row r="120" spans="1:20">
      <c r="A120" s="125"/>
      <c r="B120" s="113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87"/>
      <c r="Q120" s="119"/>
      <c r="R120" s="128"/>
      <c r="S120" s="122"/>
      <c r="T120" s="107"/>
    </row>
    <row r="121" spans="1:20">
      <c r="A121" s="125"/>
      <c r="B121" s="113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83" t="s">
        <v>47</v>
      </c>
      <c r="Q121" s="119"/>
      <c r="R121" s="128"/>
      <c r="S121" s="122"/>
      <c r="T121" s="107"/>
    </row>
    <row r="122" spans="1:20">
      <c r="A122" s="125"/>
      <c r="B122" s="113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87"/>
      <c r="Q122" s="119"/>
      <c r="R122" s="128"/>
      <c r="S122" s="122"/>
      <c r="T122" s="107"/>
    </row>
    <row r="123" spans="1:20">
      <c r="A123" s="125"/>
      <c r="B123" s="113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83" t="s">
        <v>46</v>
      </c>
      <c r="Q123" s="119"/>
      <c r="R123" s="128"/>
      <c r="S123" s="122"/>
      <c r="T123" s="107"/>
    </row>
    <row r="124" spans="1:20">
      <c r="A124" s="125"/>
      <c r="B124" s="113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87"/>
      <c r="Q124" s="119"/>
      <c r="R124" s="128"/>
      <c r="S124" s="122"/>
      <c r="T124" s="107"/>
    </row>
    <row r="125" spans="1:20">
      <c r="A125" s="125"/>
      <c r="B125" s="113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83" t="s">
        <v>48</v>
      </c>
      <c r="Q125" s="119"/>
      <c r="R125" s="128"/>
      <c r="S125" s="122"/>
      <c r="T125" s="107"/>
    </row>
    <row r="126" spans="1:20">
      <c r="A126" s="125"/>
      <c r="B126" s="113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87"/>
      <c r="Q126" s="119"/>
      <c r="R126" s="128"/>
      <c r="S126" s="122"/>
      <c r="T126" s="107"/>
    </row>
    <row r="127" spans="1:20">
      <c r="A127" s="126"/>
      <c r="B127" s="114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81" t="s">
        <v>47</v>
      </c>
      <c r="Q127" s="120"/>
      <c r="R127" s="129"/>
      <c r="S127" s="123"/>
      <c r="T127" s="108"/>
    </row>
    <row r="128" spans="1:20">
      <c r="A128" s="124">
        <v>15</v>
      </c>
      <c r="B128" s="112" t="s">
        <v>2711</v>
      </c>
      <c r="C128" s="115">
        <v>28</v>
      </c>
      <c r="D128" s="115">
        <v>7</v>
      </c>
      <c r="E128" s="115">
        <v>5</v>
      </c>
      <c r="F128" s="115">
        <v>16</v>
      </c>
      <c r="G128" s="115">
        <v>40</v>
      </c>
      <c r="H128" s="115">
        <v>52</v>
      </c>
      <c r="I128" s="115">
        <v>-12</v>
      </c>
      <c r="J128" s="115">
        <v>26</v>
      </c>
      <c r="K128" s="115">
        <v>0.93</v>
      </c>
      <c r="L128" s="115">
        <v>43.9</v>
      </c>
      <c r="M128" s="115">
        <v>42.4</v>
      </c>
      <c r="N128" s="115">
        <v>1.5</v>
      </c>
      <c r="O128" s="115">
        <v>0.05</v>
      </c>
      <c r="P128" s="83" t="s">
        <v>48</v>
      </c>
      <c r="Q128" s="118">
        <v>17077</v>
      </c>
      <c r="R128" s="127" t="s">
        <v>4927</v>
      </c>
      <c r="S128" s="121" t="s">
        <v>2626</v>
      </c>
      <c r="T128" s="106"/>
    </row>
    <row r="129" spans="1:20">
      <c r="A129" s="125"/>
      <c r="B129" s="113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87"/>
      <c r="Q129" s="119"/>
      <c r="R129" s="128"/>
      <c r="S129" s="122"/>
      <c r="T129" s="107"/>
    </row>
    <row r="130" spans="1:20">
      <c r="A130" s="125"/>
      <c r="B130" s="113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83" t="s">
        <v>48</v>
      </c>
      <c r="Q130" s="119"/>
      <c r="R130" s="128"/>
      <c r="S130" s="122"/>
      <c r="T130" s="107"/>
    </row>
    <row r="131" spans="1:20">
      <c r="A131" s="125"/>
      <c r="B131" s="113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87"/>
      <c r="Q131" s="119"/>
      <c r="R131" s="128"/>
      <c r="S131" s="122"/>
      <c r="T131" s="107"/>
    </row>
    <row r="132" spans="1:20">
      <c r="A132" s="125"/>
      <c r="B132" s="113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83" t="s">
        <v>48</v>
      </c>
      <c r="Q132" s="119"/>
      <c r="R132" s="128"/>
      <c r="S132" s="122"/>
      <c r="T132" s="107"/>
    </row>
    <row r="133" spans="1:20">
      <c r="A133" s="125"/>
      <c r="B133" s="113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87"/>
      <c r="Q133" s="119"/>
      <c r="R133" s="128"/>
      <c r="S133" s="122"/>
      <c r="T133" s="107"/>
    </row>
    <row r="134" spans="1:20">
      <c r="A134" s="125"/>
      <c r="B134" s="113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83" t="s">
        <v>47</v>
      </c>
      <c r="Q134" s="119"/>
      <c r="R134" s="128"/>
      <c r="S134" s="122"/>
      <c r="T134" s="107"/>
    </row>
    <row r="135" spans="1:20">
      <c r="A135" s="125"/>
      <c r="B135" s="113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87"/>
      <c r="Q135" s="119"/>
      <c r="R135" s="128"/>
      <c r="S135" s="122"/>
      <c r="T135" s="107"/>
    </row>
    <row r="136" spans="1:20">
      <c r="A136" s="126"/>
      <c r="B136" s="114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81" t="s">
        <v>48</v>
      </c>
      <c r="Q136" s="120"/>
      <c r="R136" s="129"/>
      <c r="S136" s="123"/>
      <c r="T136" s="108"/>
    </row>
    <row r="137" spans="1:20">
      <c r="A137" s="124">
        <v>16</v>
      </c>
      <c r="B137" s="112" t="s">
        <v>2717</v>
      </c>
      <c r="C137" s="115">
        <v>28</v>
      </c>
      <c r="D137" s="115">
        <v>8</v>
      </c>
      <c r="E137" s="115">
        <v>7</v>
      </c>
      <c r="F137" s="115">
        <v>13</v>
      </c>
      <c r="G137" s="115">
        <v>29</v>
      </c>
      <c r="H137" s="115">
        <v>39</v>
      </c>
      <c r="I137" s="115">
        <v>-10</v>
      </c>
      <c r="J137" s="115">
        <v>25</v>
      </c>
      <c r="K137" s="115">
        <v>0.89</v>
      </c>
      <c r="L137" s="115">
        <v>42.3</v>
      </c>
      <c r="M137" s="115">
        <v>39.799999999999997</v>
      </c>
      <c r="N137" s="115">
        <v>2.6</v>
      </c>
      <c r="O137" s="115">
        <v>0.09</v>
      </c>
      <c r="P137" s="83" t="s">
        <v>48</v>
      </c>
      <c r="Q137" s="118">
        <v>39063</v>
      </c>
      <c r="R137" s="121" t="s">
        <v>3476</v>
      </c>
      <c r="S137" s="121" t="s">
        <v>97</v>
      </c>
      <c r="T137" s="106" t="s">
        <v>4152</v>
      </c>
    </row>
    <row r="138" spans="1:20">
      <c r="A138" s="125"/>
      <c r="B138" s="113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87"/>
      <c r="Q138" s="119"/>
      <c r="R138" s="122"/>
      <c r="S138" s="122"/>
      <c r="T138" s="107"/>
    </row>
    <row r="139" spans="1:20">
      <c r="A139" s="125"/>
      <c r="B139" s="113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83" t="s">
        <v>47</v>
      </c>
      <c r="Q139" s="119"/>
      <c r="R139" s="122"/>
      <c r="S139" s="122"/>
      <c r="T139" s="107"/>
    </row>
    <row r="140" spans="1:20">
      <c r="A140" s="125"/>
      <c r="B140" s="113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87"/>
      <c r="Q140" s="119"/>
      <c r="R140" s="122"/>
      <c r="S140" s="122"/>
      <c r="T140" s="107"/>
    </row>
    <row r="141" spans="1:20">
      <c r="A141" s="125"/>
      <c r="B141" s="113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83" t="s">
        <v>47</v>
      </c>
      <c r="Q141" s="119"/>
      <c r="R141" s="122"/>
      <c r="S141" s="122"/>
      <c r="T141" s="107"/>
    </row>
    <row r="142" spans="1:20">
      <c r="A142" s="125"/>
      <c r="B142" s="113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87"/>
      <c r="Q142" s="119"/>
      <c r="R142" s="122"/>
      <c r="S142" s="122"/>
      <c r="T142" s="107"/>
    </row>
    <row r="143" spans="1:20">
      <c r="A143" s="125"/>
      <c r="B143" s="113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83" t="s">
        <v>48</v>
      </c>
      <c r="Q143" s="119"/>
      <c r="R143" s="122"/>
      <c r="S143" s="122"/>
      <c r="T143" s="107"/>
    </row>
    <row r="144" spans="1:20">
      <c r="A144" s="125"/>
      <c r="B144" s="113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87"/>
      <c r="Q144" s="119"/>
      <c r="R144" s="122"/>
      <c r="S144" s="122"/>
      <c r="T144" s="107"/>
    </row>
    <row r="145" spans="1:20">
      <c r="A145" s="126"/>
      <c r="B145" s="114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81" t="s">
        <v>48</v>
      </c>
      <c r="Q145" s="120"/>
      <c r="R145" s="123"/>
      <c r="S145" s="123"/>
      <c r="T145" s="108"/>
    </row>
    <row r="146" spans="1:20">
      <c r="A146" s="124">
        <v>17</v>
      </c>
      <c r="B146" s="112" t="s">
        <v>2716</v>
      </c>
      <c r="C146" s="115">
        <v>28</v>
      </c>
      <c r="D146" s="115">
        <v>6</v>
      </c>
      <c r="E146" s="115">
        <v>6</v>
      </c>
      <c r="F146" s="115">
        <v>16</v>
      </c>
      <c r="G146" s="115">
        <v>34</v>
      </c>
      <c r="H146" s="115">
        <v>50</v>
      </c>
      <c r="I146" s="115">
        <v>-16</v>
      </c>
      <c r="J146" s="115">
        <v>24</v>
      </c>
      <c r="K146" s="115">
        <v>0.86</v>
      </c>
      <c r="L146" s="115">
        <v>34.5</v>
      </c>
      <c r="M146" s="115">
        <v>41.3</v>
      </c>
      <c r="N146" s="115">
        <v>-6.8</v>
      </c>
      <c r="O146" s="115">
        <v>-0.24</v>
      </c>
      <c r="P146" s="83" t="s">
        <v>48</v>
      </c>
      <c r="Q146" s="118">
        <v>29344</v>
      </c>
      <c r="R146" s="121" t="s">
        <v>3739</v>
      </c>
      <c r="S146" s="121" t="s">
        <v>378</v>
      </c>
      <c r="T146" s="106"/>
    </row>
    <row r="147" spans="1:20">
      <c r="A147" s="125"/>
      <c r="B147" s="113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87"/>
      <c r="Q147" s="119"/>
      <c r="R147" s="122"/>
      <c r="S147" s="122"/>
      <c r="T147" s="107"/>
    </row>
    <row r="148" spans="1:20">
      <c r="A148" s="125"/>
      <c r="B148" s="113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83" t="s">
        <v>46</v>
      </c>
      <c r="Q148" s="119"/>
      <c r="R148" s="122"/>
      <c r="S148" s="122"/>
      <c r="T148" s="107"/>
    </row>
    <row r="149" spans="1:20">
      <c r="A149" s="125"/>
      <c r="B149" s="113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87"/>
      <c r="Q149" s="119"/>
      <c r="R149" s="122"/>
      <c r="S149" s="122"/>
      <c r="T149" s="107"/>
    </row>
    <row r="150" spans="1:20">
      <c r="A150" s="125"/>
      <c r="B150" s="113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83" t="s">
        <v>48</v>
      </c>
      <c r="Q150" s="119"/>
      <c r="R150" s="122"/>
      <c r="S150" s="122"/>
      <c r="T150" s="107"/>
    </row>
    <row r="151" spans="1:20">
      <c r="A151" s="125"/>
      <c r="B151" s="113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87"/>
      <c r="Q151" s="119"/>
      <c r="R151" s="122"/>
      <c r="S151" s="122"/>
      <c r="T151" s="107"/>
    </row>
    <row r="152" spans="1:20">
      <c r="A152" s="125"/>
      <c r="B152" s="113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83" t="s">
        <v>48</v>
      </c>
      <c r="Q152" s="119"/>
      <c r="R152" s="122"/>
      <c r="S152" s="122"/>
      <c r="T152" s="107"/>
    </row>
    <row r="153" spans="1:20">
      <c r="A153" s="125"/>
      <c r="B153" s="113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87"/>
      <c r="Q153" s="119"/>
      <c r="R153" s="122"/>
      <c r="S153" s="122"/>
      <c r="T153" s="107"/>
    </row>
    <row r="154" spans="1:20">
      <c r="A154" s="126"/>
      <c r="B154" s="11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81" t="s">
        <v>48</v>
      </c>
      <c r="Q154" s="120"/>
      <c r="R154" s="123"/>
      <c r="S154" s="123"/>
      <c r="T154" s="108"/>
    </row>
    <row r="155" spans="1:20">
      <c r="A155" s="109">
        <v>18</v>
      </c>
      <c r="B155" s="112" t="s">
        <v>2720</v>
      </c>
      <c r="C155" s="115">
        <v>28</v>
      </c>
      <c r="D155" s="115">
        <v>5</v>
      </c>
      <c r="E155" s="115">
        <v>6</v>
      </c>
      <c r="F155" s="115">
        <v>17</v>
      </c>
      <c r="G155" s="115">
        <v>41</v>
      </c>
      <c r="H155" s="115">
        <v>59</v>
      </c>
      <c r="I155" s="115">
        <v>-18</v>
      </c>
      <c r="J155" s="115">
        <v>21</v>
      </c>
      <c r="K155" s="115">
        <v>0.75</v>
      </c>
      <c r="L155" s="115">
        <v>33.1</v>
      </c>
      <c r="M155" s="115">
        <v>56</v>
      </c>
      <c r="N155" s="115">
        <v>-22.9</v>
      </c>
      <c r="O155" s="115">
        <v>-0.82</v>
      </c>
      <c r="P155" s="83" t="s">
        <v>48</v>
      </c>
      <c r="Q155" s="118">
        <v>11025</v>
      </c>
      <c r="R155" s="121" t="s">
        <v>3969</v>
      </c>
      <c r="S155" s="121" t="s">
        <v>2637</v>
      </c>
      <c r="T155" s="106"/>
    </row>
    <row r="156" spans="1:20">
      <c r="A156" s="110"/>
      <c r="B156" s="113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87"/>
      <c r="Q156" s="119"/>
      <c r="R156" s="122"/>
      <c r="S156" s="122"/>
      <c r="T156" s="107"/>
    </row>
    <row r="157" spans="1:20">
      <c r="A157" s="110"/>
      <c r="B157" s="113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83" t="s">
        <v>48</v>
      </c>
      <c r="Q157" s="119"/>
      <c r="R157" s="122"/>
      <c r="S157" s="122"/>
      <c r="T157" s="107"/>
    </row>
    <row r="158" spans="1:20">
      <c r="A158" s="110"/>
      <c r="B158" s="113"/>
      <c r="C158" s="116"/>
      <c r="D158" s="116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87"/>
      <c r="Q158" s="119"/>
      <c r="R158" s="122"/>
      <c r="S158" s="122"/>
      <c r="T158" s="107"/>
    </row>
    <row r="159" spans="1:20">
      <c r="A159" s="110"/>
      <c r="B159" s="113"/>
      <c r="C159" s="116"/>
      <c r="D159" s="116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83" t="s">
        <v>48</v>
      </c>
      <c r="Q159" s="119"/>
      <c r="R159" s="122"/>
      <c r="S159" s="122"/>
      <c r="T159" s="107"/>
    </row>
    <row r="160" spans="1:20">
      <c r="A160" s="110"/>
      <c r="B160" s="113"/>
      <c r="C160" s="116"/>
      <c r="D160" s="116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87"/>
      <c r="Q160" s="119"/>
      <c r="R160" s="122"/>
      <c r="S160" s="122"/>
      <c r="T160" s="107"/>
    </row>
    <row r="161" spans="1:20">
      <c r="A161" s="110"/>
      <c r="B161" s="113"/>
      <c r="C161" s="116"/>
      <c r="D161" s="116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83" t="s">
        <v>47</v>
      </c>
      <c r="Q161" s="119"/>
      <c r="R161" s="122"/>
      <c r="S161" s="122"/>
      <c r="T161" s="107"/>
    </row>
    <row r="162" spans="1:20">
      <c r="A162" s="110"/>
      <c r="B162" s="113"/>
      <c r="C162" s="116"/>
      <c r="D162" s="116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87"/>
      <c r="Q162" s="119"/>
      <c r="R162" s="122"/>
      <c r="S162" s="122"/>
      <c r="T162" s="107"/>
    </row>
    <row r="163" spans="1:20">
      <c r="A163" s="111"/>
      <c r="B163" s="114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117"/>
      <c r="O163" s="117"/>
      <c r="P163" s="81" t="s">
        <v>48</v>
      </c>
      <c r="Q163" s="120"/>
      <c r="R163" s="123"/>
      <c r="S163" s="123"/>
      <c r="T163" s="108"/>
    </row>
    <row r="164" spans="1:20">
      <c r="A164" s="109">
        <v>19</v>
      </c>
      <c r="B164" s="112" t="s">
        <v>2721</v>
      </c>
      <c r="C164" s="115">
        <v>28</v>
      </c>
      <c r="D164" s="115">
        <v>3</v>
      </c>
      <c r="E164" s="115">
        <v>5</v>
      </c>
      <c r="F164" s="115">
        <v>20</v>
      </c>
      <c r="G164" s="115">
        <v>27</v>
      </c>
      <c r="H164" s="115">
        <v>62</v>
      </c>
      <c r="I164" s="115">
        <v>-35</v>
      </c>
      <c r="J164" s="115">
        <v>14</v>
      </c>
      <c r="K164" s="115">
        <v>0.5</v>
      </c>
      <c r="L164" s="115">
        <v>25.6</v>
      </c>
      <c r="M164" s="115">
        <v>49.4</v>
      </c>
      <c r="N164" s="115">
        <v>-23.8</v>
      </c>
      <c r="O164" s="115">
        <v>-0.85</v>
      </c>
      <c r="P164" s="83" t="s">
        <v>48</v>
      </c>
      <c r="Q164" s="118">
        <v>21211</v>
      </c>
      <c r="R164" s="127" t="s">
        <v>3740</v>
      </c>
      <c r="S164" s="121" t="s">
        <v>2663</v>
      </c>
      <c r="T164" s="106"/>
    </row>
    <row r="165" spans="1:20">
      <c r="A165" s="110"/>
      <c r="B165" s="113"/>
      <c r="C165" s="116"/>
      <c r="D165" s="116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87"/>
      <c r="Q165" s="119"/>
      <c r="R165" s="128"/>
      <c r="S165" s="122"/>
      <c r="T165" s="107"/>
    </row>
    <row r="166" spans="1:20">
      <c r="A166" s="110"/>
      <c r="B166" s="113"/>
      <c r="C166" s="116"/>
      <c r="D166" s="116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83" t="s">
        <v>48</v>
      </c>
      <c r="Q166" s="119"/>
      <c r="R166" s="128"/>
      <c r="S166" s="122"/>
      <c r="T166" s="107"/>
    </row>
    <row r="167" spans="1:20">
      <c r="A167" s="110"/>
      <c r="B167" s="113"/>
      <c r="C167" s="116"/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87"/>
      <c r="Q167" s="119"/>
      <c r="R167" s="128"/>
      <c r="S167" s="122"/>
      <c r="T167" s="107"/>
    </row>
    <row r="168" spans="1:20">
      <c r="A168" s="110"/>
      <c r="B168" s="113"/>
      <c r="C168" s="116"/>
      <c r="D168" s="116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83" t="s">
        <v>48</v>
      </c>
      <c r="Q168" s="119"/>
      <c r="R168" s="128"/>
      <c r="S168" s="122"/>
      <c r="T168" s="107"/>
    </row>
    <row r="169" spans="1:20">
      <c r="A169" s="110"/>
      <c r="B169" s="113"/>
      <c r="C169" s="116"/>
      <c r="D169" s="116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87"/>
      <c r="Q169" s="119"/>
      <c r="R169" s="128"/>
      <c r="S169" s="122"/>
      <c r="T169" s="107"/>
    </row>
    <row r="170" spans="1:20">
      <c r="A170" s="110"/>
      <c r="B170" s="113"/>
      <c r="C170" s="116"/>
      <c r="D170" s="116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83" t="s">
        <v>48</v>
      </c>
      <c r="Q170" s="119"/>
      <c r="R170" s="128"/>
      <c r="S170" s="122"/>
      <c r="T170" s="107"/>
    </row>
    <row r="171" spans="1:20">
      <c r="A171" s="110"/>
      <c r="B171" s="113"/>
      <c r="C171" s="116"/>
      <c r="D171" s="116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87"/>
      <c r="Q171" s="119"/>
      <c r="R171" s="128"/>
      <c r="S171" s="122"/>
      <c r="T171" s="107"/>
    </row>
    <row r="172" spans="1:20">
      <c r="A172" s="111"/>
      <c r="B172" s="114"/>
      <c r="C172" s="117"/>
      <c r="D172" s="117"/>
      <c r="E172" s="117"/>
      <c r="F172" s="117"/>
      <c r="G172" s="117"/>
      <c r="H172" s="117"/>
      <c r="I172" s="117"/>
      <c r="J172" s="117"/>
      <c r="K172" s="117"/>
      <c r="L172" s="117"/>
      <c r="M172" s="117"/>
      <c r="N172" s="117"/>
      <c r="O172" s="117"/>
      <c r="P172" s="81" t="s">
        <v>47</v>
      </c>
      <c r="Q172" s="120"/>
      <c r="R172" s="129"/>
      <c r="S172" s="123"/>
      <c r="T172" s="108"/>
    </row>
    <row r="173" spans="1:20">
      <c r="A173" s="109">
        <v>20</v>
      </c>
      <c r="B173" s="112" t="s">
        <v>2718</v>
      </c>
      <c r="C173" s="115">
        <v>28</v>
      </c>
      <c r="D173" s="115">
        <v>3</v>
      </c>
      <c r="E173" s="115">
        <v>5</v>
      </c>
      <c r="F173" s="115">
        <v>20</v>
      </c>
      <c r="G173" s="115">
        <v>24</v>
      </c>
      <c r="H173" s="115">
        <v>74</v>
      </c>
      <c r="I173" s="115">
        <v>-50</v>
      </c>
      <c r="J173" s="115">
        <v>14</v>
      </c>
      <c r="K173" s="115">
        <v>0.5</v>
      </c>
      <c r="L173" s="115">
        <v>25.2</v>
      </c>
      <c r="M173" s="115">
        <v>57.1</v>
      </c>
      <c r="N173" s="115">
        <v>-31.9</v>
      </c>
      <c r="O173" s="115">
        <v>-1.1399999999999999</v>
      </c>
      <c r="P173" s="83" t="s">
        <v>46</v>
      </c>
      <c r="Q173" s="118">
        <v>30355</v>
      </c>
      <c r="R173" s="127" t="s">
        <v>4009</v>
      </c>
      <c r="S173" s="121" t="s">
        <v>2627</v>
      </c>
      <c r="T173" s="106"/>
    </row>
    <row r="174" spans="1:20">
      <c r="A174" s="110"/>
      <c r="B174" s="113"/>
      <c r="C174" s="116"/>
      <c r="D174" s="116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87"/>
      <c r="Q174" s="119"/>
      <c r="R174" s="128"/>
      <c r="S174" s="122"/>
      <c r="T174" s="107"/>
    </row>
    <row r="175" spans="1:20">
      <c r="A175" s="110"/>
      <c r="B175" s="113"/>
      <c r="C175" s="116"/>
      <c r="D175" s="116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83" t="s">
        <v>48</v>
      </c>
      <c r="Q175" s="119"/>
      <c r="R175" s="128"/>
      <c r="S175" s="122"/>
      <c r="T175" s="107"/>
    </row>
    <row r="176" spans="1:20">
      <c r="A176" s="110"/>
      <c r="B176" s="113"/>
      <c r="C176" s="116"/>
      <c r="D176" s="116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87"/>
      <c r="Q176" s="119"/>
      <c r="R176" s="128"/>
      <c r="S176" s="122"/>
      <c r="T176" s="107"/>
    </row>
    <row r="177" spans="1:20">
      <c r="A177" s="110"/>
      <c r="B177" s="113"/>
      <c r="C177" s="116"/>
      <c r="D177" s="116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83" t="s">
        <v>48</v>
      </c>
      <c r="Q177" s="119"/>
      <c r="R177" s="128"/>
      <c r="S177" s="122"/>
      <c r="T177" s="107"/>
    </row>
    <row r="178" spans="1:20">
      <c r="A178" s="110"/>
      <c r="B178" s="113"/>
      <c r="C178" s="116"/>
      <c r="D178" s="116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87"/>
      <c r="Q178" s="119"/>
      <c r="R178" s="128"/>
      <c r="S178" s="122"/>
      <c r="T178" s="107"/>
    </row>
    <row r="179" spans="1:20">
      <c r="A179" s="110"/>
      <c r="B179" s="113"/>
      <c r="C179" s="116"/>
      <c r="D179" s="116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83" t="s">
        <v>48</v>
      </c>
      <c r="Q179" s="119"/>
      <c r="R179" s="128"/>
      <c r="S179" s="122"/>
      <c r="T179" s="107"/>
    </row>
    <row r="180" spans="1:20">
      <c r="A180" s="110"/>
      <c r="B180" s="113"/>
      <c r="C180" s="116"/>
      <c r="D180" s="116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87"/>
      <c r="Q180" s="119"/>
      <c r="R180" s="128"/>
      <c r="S180" s="122"/>
      <c r="T180" s="107"/>
    </row>
    <row r="181" spans="1:20">
      <c r="A181" s="110"/>
      <c r="B181" s="113"/>
      <c r="C181" s="116"/>
      <c r="D181" s="116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83" t="s">
        <v>47</v>
      </c>
      <c r="Q181" s="119"/>
      <c r="R181" s="128"/>
      <c r="S181" s="122"/>
      <c r="T181" s="107"/>
    </row>
  </sheetData>
  <sortState ref="A2:V21">
    <sortCondition ref="B1"/>
  </sortState>
  <mergeCells count="380"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</mergeCells>
  <hyperlinks>
    <hyperlink ref="B2" r:id="rId1" display="https://fbref.com/en/squads/18bb7c10/Arsenal-Stats" xr:uid="{217516E6-7C7C-4756-88B0-E858FA865683}"/>
    <hyperlink ref="P2" r:id="rId2" display="https://fbref.com/en/matches/a1da23dc/West-Ham-United-Arsenal-February-11-2024-Premier-League" xr:uid="{8B5B3EBD-FAAD-4CA2-9736-DEA93F715D1B}"/>
    <hyperlink ref="P4" r:id="rId3" display="https://fbref.com/en/matches/59631171/Burnley-Arsenal-February-17-2024-Premier-League" xr:uid="{FB62D269-1350-44EB-93C8-C1E442C5F257}"/>
    <hyperlink ref="P6" r:id="rId4" display="https://fbref.com/en/matches/8f922133/Arsenal-Newcastle-United-February-24-2024-Premier-League" xr:uid="{EB4CF1B2-CCF9-41E0-A32B-B46C4BEC6DFF}"/>
    <hyperlink ref="P8" r:id="rId5" display="https://fbref.com/en/matches/2eca8900/Sheffield-United-Arsenal-March-4-2024-Premier-League" xr:uid="{D012CA22-F2B6-4171-8D42-8E5F9EDE9272}"/>
    <hyperlink ref="P10" r:id="rId6" display="https://fbref.com/en/matches/0e9002ec/Arsenal-Brentford-March-9-2024-Premier-League" xr:uid="{0DD538AB-3AFF-4DEC-8BE1-8F7814114850}"/>
    <hyperlink ref="R2" r:id="rId7" display="https://fbref.com/en/players/bc7dc64d/Bukayo-Saka" xr:uid="{37886E7C-6C53-48B5-AFFF-04AABDD8EFED}"/>
    <hyperlink ref="S2" r:id="rId8" display="https://fbref.com/en/players/98ea5115/David-Raya" xr:uid="{8FCD9DF2-E495-4377-9E14-03F90931DFF0}"/>
    <hyperlink ref="B11" r:id="rId9" display="https://fbref.com/en/squads/822bd0ba/Liverpool-Stats" xr:uid="{0ECAD68B-7565-4DFD-B957-896FFDD443DE}"/>
    <hyperlink ref="P11" r:id="rId10" display="https://fbref.com/en/matches/29e4d6ac/Liverpool-Burnley-February-10-2024-Premier-League" xr:uid="{F60862C5-6F24-419F-A0FA-5605E113E7AB}"/>
    <hyperlink ref="P13" r:id="rId11" display="https://fbref.com/en/matches/ca1e26a0/Brentford-Liverpool-February-17-2024-Premier-League" xr:uid="{9BA340B8-4133-4EFB-8B10-8E59D1D8EB97}"/>
    <hyperlink ref="P15" r:id="rId12" display="https://fbref.com/en/matches/58636a1e/Liverpool-Luton-Town-February-21-2024-Premier-League" xr:uid="{672D4ADB-42ED-4B73-A424-44B7090634D4}"/>
    <hyperlink ref="P17" r:id="rId13" display="https://fbref.com/en/matches/d1a00cf0/Nottingham-Forest-Liverpool-March-2-2024-Premier-League" xr:uid="{3424BCF4-BE9F-4371-94E6-0FD4C68A2B77}"/>
    <hyperlink ref="P19" r:id="rId14" display="https://fbref.com/en/matches/96da3e29/Liverpool-Manchester-City-March-10-2024-Premier-League" xr:uid="{C14934BD-AC73-43AE-A634-B04310F916A4}"/>
    <hyperlink ref="R11" r:id="rId15" display="https://fbref.com/en/players/e342ad68/Mohamed-Salah" xr:uid="{4C1999E3-2B91-466A-9D90-497B68F4AD06}"/>
    <hyperlink ref="S11" r:id="rId16" display="https://fbref.com/en/players/7a2e46a8/Alisson" xr:uid="{3A3B464A-9F81-47D2-8714-0B497390ACAE}"/>
    <hyperlink ref="B20" r:id="rId17" display="https://fbref.com/en/squads/b8fd03ef/Manchester-City-Stats" xr:uid="{73C6D6FA-0767-494A-9A01-98463ADC98A0}"/>
    <hyperlink ref="P20" r:id="rId18" display="https://fbref.com/en/matches/78fb7fc2/Manchester-City-Chelsea-February-17-2024-Premier-League" xr:uid="{484C505B-62B8-4C72-A6E0-02345312DC39}"/>
    <hyperlink ref="P22" r:id="rId19" display="https://fbref.com/en/matches/af88a1aa/Manchester-City-Brentford-February-20-2024-Premier-League" xr:uid="{BB72BD0E-AC96-4AFD-8FE1-39670627ABD7}"/>
    <hyperlink ref="P24" r:id="rId20" display="https://fbref.com/en/matches/f6d6a212/Bournemouth-Manchester-City-February-24-2024-Premier-League" xr:uid="{F180C3FA-22EA-4188-8214-7B5E2AC128A7}"/>
    <hyperlink ref="P26" r:id="rId21" display="https://fbref.com/en/matches/615eff06/Manchester-Derby-Manchester-City-Manchester-United-March-3-2024-Premier-League" xr:uid="{09D27935-D06A-4701-A350-C794623CF1E3}"/>
    <hyperlink ref="P28" r:id="rId22" display="https://fbref.com/en/matches/96da3e29/Liverpool-Manchester-City-March-10-2024-Premier-League" xr:uid="{624DA863-C96A-432F-81CE-75A739F1F9AE}"/>
    <hyperlink ref="R20" r:id="rId23" display="https://fbref.com/en/players/1f44ac21/Erling-Haaland" xr:uid="{C52E638E-5996-4711-9E76-3B2BA8BD34DE}"/>
    <hyperlink ref="S20" r:id="rId24" display="https://fbref.com/en/players/3bb7b8b4/Ederson" xr:uid="{F1089962-C167-48C8-A6A8-053A9B56E409}"/>
    <hyperlink ref="B29" r:id="rId25" display="https://fbref.com/en/squads/8602292d/Aston-Villa-Stats" xr:uid="{E39F5881-B44F-4955-B3CE-9C59F74E1A66}"/>
    <hyperlink ref="P29" r:id="rId26" display="https://fbref.com/en/matches/fd36479b/Aston-Villa-Manchester-United-February-11-2024-Premier-League" xr:uid="{0046DC5B-25FB-4462-B895-4680570C1974}"/>
    <hyperlink ref="P31" r:id="rId27" display="https://fbref.com/en/matches/796ff9f0/Fulham-Aston-Villa-February-17-2024-Premier-League" xr:uid="{33527757-7380-44EF-BA0E-DA3D60158B42}"/>
    <hyperlink ref="P33" r:id="rId28" display="https://fbref.com/en/matches/f61fbe36/Aston-Villa-Nottingham-Forest-February-24-2024-Premier-League" xr:uid="{9764AFC9-66D4-40C1-A743-826B3D98BAE2}"/>
    <hyperlink ref="P35" r:id="rId29" display="https://fbref.com/en/matches/59f4adc0/Luton-Town-Aston-Villa-March-2-2024-Premier-League" xr:uid="{68FF5D21-F453-4084-A2FF-C361DD866803}"/>
    <hyperlink ref="P37" r:id="rId30" display="https://fbref.com/en/matches/a32a7069/Aston-Villa-Tottenham-Hotspur-March-10-2024-Premier-League" xr:uid="{9BE892F0-226A-4815-8833-339401C9B403}"/>
    <hyperlink ref="R29" r:id="rId31" display="https://fbref.com/en/players/aed3a70f/Ollie-Watkins" xr:uid="{B3231ED9-98E1-41AA-A566-F935692FFAB6}"/>
    <hyperlink ref="S29" r:id="rId32" display="https://fbref.com/en/players/7956236f/Emiliano-Martinez" xr:uid="{0460A543-1D78-4823-A304-685F9F4AF51E}"/>
    <hyperlink ref="B38" r:id="rId33" display="https://fbref.com/en/squads/361ca564/Tottenham-Hotspur-Stats" xr:uid="{9BCD5E09-2E77-4B1D-A6C9-6F560E78B67E}"/>
    <hyperlink ref="P38" r:id="rId34" display="https://fbref.com/en/matches/fd68d50e/Everton-Tottenham-Hotspur-February-3-2024-Premier-League" xr:uid="{5457BAD4-C736-4B05-AE35-CD0A7786DCE8}"/>
    <hyperlink ref="P40" r:id="rId35" display="https://fbref.com/en/matches/c0dfccdf/Tottenham-Hotspur-Brighton-and-Hove-Albion-February-10-2024-Premier-League" xr:uid="{30BAC39C-80A1-468B-A9B1-AD93C3518DBD}"/>
    <hyperlink ref="P42" r:id="rId36" display="https://fbref.com/en/matches/30193251/Tottenham-Hotspur-Wolverhampton-Wanderers-February-17-2024-Premier-League" xr:uid="{5E6F6E97-8094-4E32-BB91-A3BA95941B4C}"/>
    <hyperlink ref="P44" r:id="rId37" display="https://fbref.com/en/matches/8812bfd9/Tottenham-Hotspur-Crystal-Palace-March-2-2024-Premier-League" xr:uid="{47F90E9B-0A08-4928-886B-57085A6BF517}"/>
    <hyperlink ref="P46" r:id="rId38" display="https://fbref.com/en/matches/a32a7069/Aston-Villa-Tottenham-Hotspur-March-10-2024-Premier-League" xr:uid="{60A78C8F-9CDC-4231-9672-B0965CEE2A00}"/>
    <hyperlink ref="R38" r:id="rId39" display="https://fbref.com/en/players/92e7e919/Son-Heung-min" xr:uid="{3BC4AEBB-C3AC-4971-9810-3C54522A9F70}"/>
    <hyperlink ref="S38" r:id="rId40" display="https://fbref.com/en/players/77d6fd4d/Guglielmo-Vicario" xr:uid="{FDE8E60C-D49D-4879-9C50-0D1011CE360C}"/>
    <hyperlink ref="B47" r:id="rId41" display="https://fbref.com/en/squads/19538871/Manchester-United-Stats" xr:uid="{E4E662B1-F053-4B72-8384-B65B474DC882}"/>
    <hyperlink ref="P47" r:id="rId42" display="https://fbref.com/en/matches/fd36479b/Aston-Villa-Manchester-United-February-11-2024-Premier-League" xr:uid="{956BC2F6-F605-4770-9012-6F09ECDC06AD}"/>
    <hyperlink ref="P49" r:id="rId43" display="https://fbref.com/en/matches/49523b04/Luton-Town-Manchester-United-February-18-2024-Premier-League" xr:uid="{5C064F31-2AAB-40BB-9B44-F992219A21EA}"/>
    <hyperlink ref="P51" r:id="rId44" display="https://fbref.com/en/matches/45f67948/Manchester-United-Fulham-February-24-2024-Premier-League" xr:uid="{3EBF6618-6462-4EBA-889E-69F1C38A3724}"/>
    <hyperlink ref="P53" r:id="rId45" display="https://fbref.com/en/matches/615eff06/Manchester-Derby-Manchester-City-Manchester-United-March-3-2024-Premier-League" xr:uid="{E6D5E9FF-3553-472B-B223-AB51F1628A7A}"/>
    <hyperlink ref="P55" r:id="rId46" display="https://fbref.com/en/matches/fede7f6e/Manchester-United-Everton-March-9-2024-Premier-League" xr:uid="{655BBA7C-0329-4FB1-B0B7-D554ADDDF0FA}"/>
    <hyperlink ref="S47" r:id="rId47" display="https://fbref.com/en/players/e9c0c1b2/Andre-Onana" xr:uid="{8B4FDFE4-8720-4D77-9AA6-8A46550B7750}"/>
    <hyperlink ref="B56" r:id="rId48" display="https://fbref.com/en/squads/7c21e445/West-Ham-United-Stats" xr:uid="{92F20070-245C-4C70-B0F3-2C9D686922FE}"/>
    <hyperlink ref="P56" r:id="rId49" display="https://fbref.com/en/matches/a1da23dc/West-Ham-United-Arsenal-February-11-2024-Premier-League" xr:uid="{D00D9F99-FC68-4940-B068-8B79475922E5}"/>
    <hyperlink ref="P58" r:id="rId50" display="https://fbref.com/en/matches/d657db47/Nottingham-Forest-West-Ham-United-February-17-2024-Premier-League" xr:uid="{E3306246-476A-4C07-A704-93F352CBC7E8}"/>
    <hyperlink ref="P60" r:id="rId51" display="https://fbref.com/en/matches/15a04102/West-Ham-United-Brentford-February-26-2024-Premier-League" xr:uid="{AC8D9355-FE7F-42AB-8D2F-967D274ABECD}"/>
    <hyperlink ref="P62" r:id="rId52" display="https://fbref.com/en/matches/e9183936/Everton-West-Ham-United-March-2-2024-Premier-League" xr:uid="{09F59AB4-DE9F-4CEB-9A8D-DDC0F280B42E}"/>
    <hyperlink ref="P64" r:id="rId53" display="https://fbref.com/en/matches/9ef133d6/West-Ham-United-Burnley-March-10-2024-Premier-League" xr:uid="{7730C216-E0D1-4989-AF4E-D1DA1D016AD4}"/>
    <hyperlink ref="R56" r:id="rId54" display="https://fbref.com/en/players/79c84d1c/Jarrod-Bowen" xr:uid="{F2330AAD-BE5F-4FCD-9C57-0215A4CAF993}"/>
    <hyperlink ref="S56" r:id="rId55" display="https://fbref.com/en/players/2f965a72/Alphonse-Areola" xr:uid="{174EC8D5-B15D-46B4-A581-A5B1D1E8FA72}"/>
    <hyperlink ref="B65" r:id="rId56" display="https://fbref.com/en/squads/d07537b9/Brighton-and-Hove-Albion-Stats" xr:uid="{9711D0B1-69B3-4D7E-B0FE-692C048C86A2}"/>
    <hyperlink ref="P65" r:id="rId57" display="https://fbref.com/en/matches/c0dfccdf/Tottenham-Hotspur-Brighton-and-Hove-Albion-February-10-2024-Premier-League" xr:uid="{23AE57B8-C916-4573-A4F7-7D0862FE820C}"/>
    <hyperlink ref="P67" r:id="rId58" display="https://fbref.com/en/matches/811fa03f/Sheffield-United-Brighton-and-Hove-Albion-February-18-2024-Premier-League" xr:uid="{0CA9A308-CB13-4496-8C53-A8F644AE558F}"/>
    <hyperlink ref="P69" r:id="rId59" display="https://fbref.com/en/matches/eb7c6993/Brighton-and-Hove-Albion-Everton-February-24-2024-Premier-League" xr:uid="{AE815AE7-DEB0-494A-92BF-3C12AB24E3BD}"/>
    <hyperlink ref="P71" r:id="rId60" display="https://fbref.com/en/matches/20278247/Fulham-Brighton-and-Hove-Albion-March-2-2024-Premier-League" xr:uid="{403E81FB-0D0A-43C4-A931-68AD0E8CE301}"/>
    <hyperlink ref="P73" r:id="rId61" display="https://fbref.com/en/matches/f17d9ccd/Brighton-and-Hove-Albion-Nottingham-Forest-March-10-2024-Premier-League" xr:uid="{E8E30FA6-0FC8-4C2D-97E6-EB6B19B1891F}"/>
    <hyperlink ref="R65" r:id="rId62" display="https://fbref.com/en/players/e8832875/Joao-Pedro" xr:uid="{1D6DEEC9-AC4F-4BBC-B3D4-FF5A43F51F97}"/>
    <hyperlink ref="S65" r:id="rId63" display="https://fbref.com/en/players/28300a16/Jason-Steele" xr:uid="{DE43644E-623E-4C8B-88DD-096A6552045A}"/>
    <hyperlink ref="B74" r:id="rId64" display="https://fbref.com/en/squads/8cec06e1/Wolverhampton-Wanderers-Stats" xr:uid="{44B916D1-60FF-4254-A4D9-297A2D5CA5C7}"/>
    <hyperlink ref="P74" r:id="rId65" display="https://fbref.com/en/matches/922cd256/Wolverhampton-Wanderers-Brentford-February-10-2024-Premier-League" xr:uid="{1176BB1C-BD82-4624-9B88-ECDE43E00456}"/>
    <hyperlink ref="P76" r:id="rId66" display="https://fbref.com/en/matches/30193251/Tottenham-Hotspur-Wolverhampton-Wanderers-February-17-2024-Premier-League" xr:uid="{CFB48F8A-23E4-45C2-82BA-30037C3DC14B}"/>
    <hyperlink ref="P78" r:id="rId67" display="https://fbref.com/en/matches/ada09dda/Wolverhampton-Wanderers-Sheffield-United-February-25-2024-Premier-League" xr:uid="{60F8FD3D-7B04-43F0-BBF1-1A86D9E708D2}"/>
    <hyperlink ref="P80" r:id="rId68" display="https://fbref.com/en/matches/bbae8356/Newcastle-United-Wolverhampton-Wanderers-March-2-2024-Premier-League" xr:uid="{76371607-B215-498D-8A77-BA7577EFE1AB}"/>
    <hyperlink ref="P82" r:id="rId69" display="https://fbref.com/en/matches/b606cbde/Wolverhampton-Wanderers-Fulham-March-9-2024-Premier-League" xr:uid="{E0F1AC76-21C6-4DAF-B7FB-C7EF52AED857}"/>
    <hyperlink ref="R74" r:id="rId70" display="https://fbref.com/en/players/169fd162/Hwang-Hee-chan" xr:uid="{C1632A40-1222-4364-8EFA-9215A31AC88A}"/>
    <hyperlink ref="S74" r:id="rId71" display="https://fbref.com/en/players/903b6e8b/Jose-Sa" xr:uid="{8989C468-8A10-47A9-95CD-FD8653497888}"/>
    <hyperlink ref="B83" r:id="rId72" display="https://fbref.com/en/squads/b2b47a98/Newcastle-United-Stats" xr:uid="{6BC5948F-4B16-4CD5-9708-0E4966BACFE0}"/>
    <hyperlink ref="P83" r:id="rId73" display="https://fbref.com/en/matches/1c53666a/Nottingham-Forest-Newcastle-United-February-10-2024-Premier-League" xr:uid="{B4F4D6A5-C6E8-4DB7-843E-CA80598AAAD7}"/>
    <hyperlink ref="P85" r:id="rId74" display="https://fbref.com/en/matches/083c4444/Newcastle-United-Bournemouth-February-17-2024-Premier-League" xr:uid="{CAA7D1D4-F1FB-4BCE-8473-954A5BB466DC}"/>
    <hyperlink ref="P87" r:id="rId75" display="https://fbref.com/en/matches/8f922133/Arsenal-Newcastle-United-February-24-2024-Premier-League" xr:uid="{97BB4010-2100-4C22-90C3-887B0364E4CA}"/>
    <hyperlink ref="P89" r:id="rId76" display="https://fbref.com/en/matches/bbae8356/Newcastle-United-Wolverhampton-Wanderers-March-2-2024-Premier-League" xr:uid="{A8EAFB34-E705-4D3C-AC2B-E19A7C65E70A}"/>
    <hyperlink ref="P91" r:id="rId77" display="https://fbref.com/en/matches/d4b4c06f/Chelsea-Newcastle-United-March-11-2024-Premier-League" xr:uid="{11F57582-AAFA-40C5-BE8E-CBC9027B0FF0}"/>
    <hyperlink ref="R83" r:id="rId78" display="https://fbref.com/en/players/8e92be30/Alexander-Isak" xr:uid="{811A52A1-1014-4385-A319-E6A0BD22392A}"/>
    <hyperlink ref="S83" r:id="rId79" display="https://fbref.com/en/players/4b40d9ca/Nick-Pope" xr:uid="{4C61EB8E-FD19-46E2-AA77-A481CFEB0616}"/>
    <hyperlink ref="B92" r:id="rId80" display="https://fbref.com/en/squads/cff3d9bb/Chelsea-Stats" xr:uid="{4917757B-D7FD-4A17-B52D-98AE061FF075}"/>
    <hyperlink ref="P92" r:id="rId81" display="https://fbref.com/en/matches/dfde4bd7/Chelsea-Wolverhampton-Wanderers-February-4-2024-Premier-League" xr:uid="{734DB1B2-6841-43C0-9771-6BB3E399D334}"/>
    <hyperlink ref="P94" r:id="rId82" display="https://fbref.com/en/matches/1206b952/Crystal-Palace-Chelsea-February-12-2024-Premier-League" xr:uid="{ED9A70F4-0440-4324-BE22-48F05F94044E}"/>
    <hyperlink ref="P96" r:id="rId83" display="https://fbref.com/en/matches/78fb7fc2/Manchester-City-Chelsea-February-17-2024-Premier-League" xr:uid="{46C164E6-A9AC-40D2-842C-00F756B596C3}"/>
    <hyperlink ref="P98" r:id="rId84" display="https://fbref.com/en/matches/ba1992b0/Brentford-Chelsea-March-2-2024-Premier-League" xr:uid="{9A0B09AA-E1A6-478E-891B-C669E9B840BD}"/>
    <hyperlink ref="P100" r:id="rId85" display="https://fbref.com/en/matches/d4b4c06f/Chelsea-Newcastle-United-March-11-2024-Premier-League" xr:uid="{087B41C3-4FE3-429F-BDAC-A295524F4C2A}"/>
    <hyperlink ref="R92" r:id="rId86" display="https://fbref.com/en/players/dc7f8a28/Cole-Palmer" xr:uid="{183CAD1C-61A6-4B58-93C3-890DAF733D19}"/>
    <hyperlink ref="S92" r:id="rId87" display="https://fbref.com/en/players/6a713852/Robert-Sanchez" xr:uid="{C8ECA741-91C5-458C-A206-FD9004152FC2}"/>
    <hyperlink ref="B101" r:id="rId88" display="https://fbref.com/en/squads/fd962109/Fulham-Stats" xr:uid="{7A59508F-D40E-4023-A56D-394D26394585}"/>
    <hyperlink ref="P101" r:id="rId89" display="https://fbref.com/en/matches/bf9e0d20/Fulham-Bournemouth-February-10-2024-Premier-League" xr:uid="{07549D18-FFE6-4552-81A9-94295C620E4B}"/>
    <hyperlink ref="P103" r:id="rId90" display="https://fbref.com/en/matches/796ff9f0/Fulham-Aston-Villa-February-17-2024-Premier-League" xr:uid="{D53C5B2C-5381-44C7-A7AE-D1C6C8A77FC5}"/>
    <hyperlink ref="P105" r:id="rId91" display="https://fbref.com/en/matches/45f67948/Manchester-United-Fulham-February-24-2024-Premier-League" xr:uid="{3DAD1A4D-5AAE-4694-88F3-AD11BBA0C685}"/>
    <hyperlink ref="P107" r:id="rId92" display="https://fbref.com/en/matches/20278247/Fulham-Brighton-and-Hove-Albion-March-2-2024-Premier-League" xr:uid="{9BDC472D-1B20-4A60-ACF8-284E7AB22767}"/>
    <hyperlink ref="P109" r:id="rId93" display="https://fbref.com/en/matches/b606cbde/Wolverhampton-Wanderers-Fulham-March-9-2024-Premier-League" xr:uid="{C04F722D-A6B8-4EA3-9C66-CB46B4700382}"/>
    <hyperlink ref="S101" r:id="rId94" display="https://fbref.com/en/players/2628fd2b/Bernd-Leno" xr:uid="{8C61B1DB-5CCA-4232-87CA-F3A37F2ECE56}"/>
    <hyperlink ref="B110" r:id="rId95" display="https://fbref.com/en/squads/4ba7cbea/Bournemouth-Stats" xr:uid="{0DFE7D27-B3A6-41DB-989E-BBE418229C6D}"/>
    <hyperlink ref="P110" r:id="rId96" display="https://fbref.com/en/matches/083c4444/Newcastle-United-Bournemouth-February-17-2024-Premier-League" xr:uid="{982E0AE9-A9B4-43F3-8F09-FCC16364DEEC}"/>
    <hyperlink ref="P112" r:id="rId97" display="https://fbref.com/en/matches/f6d6a212/Bournemouth-Manchester-City-February-24-2024-Premier-League" xr:uid="{A3E76506-E8CD-4E8A-9C6F-1177AE151B5D}"/>
    <hyperlink ref="P114" r:id="rId98" display="https://fbref.com/en/matches/f7674d8b/Burnley-Bournemouth-March-3-2024-Premier-League" xr:uid="{1986D470-F2E2-4D12-836A-D4D270356045}"/>
    <hyperlink ref="P116" r:id="rId99" display="https://fbref.com/en/matches/81b6715a/Bournemouth-Sheffield-United-March-9-2024-Premier-League" xr:uid="{35EC3856-C380-4C22-BF2C-2F7821C1450A}"/>
    <hyperlink ref="P118" r:id="rId100" display="https://fbref.com/en/matches/a32a8157/Bournemouth-Luton-Town-March-13-2024-Premier-League" xr:uid="{1BF12597-D54A-4044-BA00-381BE63360FC}"/>
    <hyperlink ref="R110" r:id="rId101" display="https://fbref.com/en/players/e77dc3b2/Dominic-Solanke" xr:uid="{AB53F94A-05AF-49DC-9138-1E234AD6A5E5}"/>
    <hyperlink ref="S110" r:id="rId102" display="https://fbref.com/en/players/a9dc785c/Neto" xr:uid="{543412D2-3AC5-4FD9-BABD-D5BBA5A9C79C}"/>
    <hyperlink ref="B119" r:id="rId103" display="https://fbref.com/en/squads/47c64c55/Crystal-Palace-Stats" xr:uid="{7E40595D-D47F-4594-935C-977754AAB1AD}"/>
    <hyperlink ref="P119" r:id="rId104" display="https://fbref.com/en/matches/1206b952/Crystal-Palace-Chelsea-February-12-2024-Premier-League" xr:uid="{B8F91FCF-7DC5-42F1-B53B-E2EC409B6C5F}"/>
    <hyperlink ref="P121" r:id="rId105" display="https://fbref.com/en/matches/573f2f77/Everton-Crystal-Palace-February-19-2024-Premier-League" xr:uid="{AF2B3B2E-47FC-4A27-A661-C26FE611E371}"/>
    <hyperlink ref="P123" r:id="rId106" display="https://fbref.com/en/matches/89cd2d5e/Crystal-Palace-Burnley-February-24-2024-Premier-League" xr:uid="{C706D501-B629-479C-9D71-7543EF4A1AD9}"/>
    <hyperlink ref="P125" r:id="rId107" display="https://fbref.com/en/matches/8812bfd9/Tottenham-Hotspur-Crystal-Palace-March-2-2024-Premier-League" xr:uid="{D6C999D5-ECC2-49AF-8BEA-0DEB8A0D19E6}"/>
    <hyperlink ref="P127" r:id="rId108" display="https://fbref.com/en/matches/fd693c8e/Crystal-Palace-Luton-Town-March-9-2024-Premier-League" xr:uid="{F1F5B222-7B99-4C12-AD19-5B14D5E6C656}"/>
    <hyperlink ref="S119" r:id="rId109" display="https://fbref.com/en/players/9e5708be/Sam-Johnstone" xr:uid="{17FB21AA-93E4-497B-9E3F-A8947CBDA131}"/>
    <hyperlink ref="B128" r:id="rId110" display="https://fbref.com/en/squads/cd051869/Brentford-Stats" xr:uid="{3ADEB6B2-6C85-4F43-8BF4-373007DA14E5}"/>
    <hyperlink ref="P128" r:id="rId111" display="https://fbref.com/en/matches/ca1e26a0/Brentford-Liverpool-February-17-2024-Premier-League" xr:uid="{43321648-8628-43DE-82D3-972F7A265DD3}"/>
    <hyperlink ref="P130" r:id="rId112" display="https://fbref.com/en/matches/af88a1aa/Manchester-City-Brentford-February-20-2024-Premier-League" xr:uid="{55CF7B84-DA83-4D90-A6AE-19FC31253511}"/>
    <hyperlink ref="P132" r:id="rId113" display="https://fbref.com/en/matches/15a04102/West-Ham-United-Brentford-February-26-2024-Premier-League" xr:uid="{4869E60F-3CA2-4413-968B-BF338357EB98}"/>
    <hyperlink ref="P134" r:id="rId114" display="https://fbref.com/en/matches/ba1992b0/Brentford-Chelsea-March-2-2024-Premier-League" xr:uid="{6856EF7D-29E5-4803-A008-BBAC8DA7F5E1}"/>
    <hyperlink ref="P136" r:id="rId115" display="https://fbref.com/en/matches/0e9002ec/Arsenal-Brentford-March-9-2024-Premier-League" xr:uid="{8A6981C6-0798-42D2-83DD-90FC9010ADE8}"/>
    <hyperlink ref="S128" r:id="rId116" display="https://fbref.com/en/players/a92ab7be/Mark-Flekken" xr:uid="{9F4D3533-5D71-47E8-987A-064E7367E4A6}"/>
    <hyperlink ref="B137" r:id="rId117" display="https://fbref.com/en/squads/d3fd31cc/Everton-Stats" xr:uid="{D54E747B-9C7C-4AF9-9443-2A744416855F}"/>
    <hyperlink ref="P137" r:id="rId118" display="https://fbref.com/en/matches/00ea7906/Manchester-City-Everton-February-10-2024-Premier-League" xr:uid="{B8161C68-6B43-4FDD-9151-49E25BC3DDA4}"/>
    <hyperlink ref="P139" r:id="rId119" display="https://fbref.com/en/matches/573f2f77/Everton-Crystal-Palace-February-19-2024-Premier-League" xr:uid="{B7AB0039-1BD5-4607-A322-EE2EBC1E409B}"/>
    <hyperlink ref="P141" r:id="rId120" display="https://fbref.com/en/matches/eb7c6993/Brighton-and-Hove-Albion-Everton-February-24-2024-Premier-League" xr:uid="{581A6193-48CB-481D-8965-91FFB8A09E9B}"/>
    <hyperlink ref="P143" r:id="rId121" display="https://fbref.com/en/matches/e9183936/Everton-West-Ham-United-March-2-2024-Premier-League" xr:uid="{3AD353CD-194D-4419-9409-DAB4D7B5F788}"/>
    <hyperlink ref="P145" r:id="rId122" display="https://fbref.com/en/matches/fede7f6e/Manchester-United-Everton-March-9-2024-Premier-League" xr:uid="{7E7CAD9E-1416-4441-8A51-E109C17C33BA}"/>
    <hyperlink ref="R137" r:id="rId123" display="https://fbref.com/en/players/02b29014/Abdoulaye-Doucoure" xr:uid="{66A38F9A-0D30-46B6-AB82-E75880C6962A}"/>
    <hyperlink ref="S137" r:id="rId124" display="https://fbref.com/en/players/4806ec67/Jordan-Pickford" xr:uid="{F930A420-E137-44B6-B1A3-1425CB532895}"/>
    <hyperlink ref="B146" r:id="rId125" display="https://fbref.com/en/squads/e4a775cb/Nottingham-Forest-Stats" xr:uid="{1B81051E-A180-477E-996C-476371A37DF3}"/>
    <hyperlink ref="P146" r:id="rId126" display="https://fbref.com/en/matches/1c53666a/Nottingham-Forest-Newcastle-United-February-10-2024-Premier-League" xr:uid="{C1A0FE59-B0FE-4E8A-BD90-030738FD7C22}"/>
    <hyperlink ref="P148" r:id="rId127" display="https://fbref.com/en/matches/d657db47/Nottingham-Forest-West-Ham-United-February-17-2024-Premier-League" xr:uid="{68EA9913-64B0-42D6-9D36-E96F1C8EF3CB}"/>
    <hyperlink ref="P150" r:id="rId128" display="https://fbref.com/en/matches/f61fbe36/Aston-Villa-Nottingham-Forest-February-24-2024-Premier-League" xr:uid="{97B28D90-F348-41CB-95FF-EB583355A65E}"/>
    <hyperlink ref="P152" r:id="rId129" display="https://fbref.com/en/matches/d1a00cf0/Nottingham-Forest-Liverpool-March-2-2024-Premier-League" xr:uid="{844EFAB3-1B52-4BC0-842D-7B7E6F409F5B}"/>
    <hyperlink ref="P154" r:id="rId130" display="https://fbref.com/en/matches/f17d9ccd/Brighton-and-Hove-Albion-Nottingham-Forest-March-10-2024-Premier-League" xr:uid="{FD715A89-0F66-4346-A520-79E15976D544}"/>
    <hyperlink ref="R146" r:id="rId131" display="https://fbref.com/en/players/4e9a0555/Chris-Wood" xr:uid="{B0FE2639-BDA7-4103-8902-306C4421F1A5}"/>
    <hyperlink ref="S146" r:id="rId132" display="https://fbref.com/en/players/4a51ba65/Matt-Turner" xr:uid="{BF215F94-E66D-4EF2-B0E5-A4A0AD67E28E}"/>
    <hyperlink ref="B155" r:id="rId133" display="https://fbref.com/en/squads/e297cd13/Luton-Town-Stats" xr:uid="{A21C5AB4-B09A-4757-8F3E-88098FFF04BB}"/>
    <hyperlink ref="P155" r:id="rId134" display="https://fbref.com/en/matches/49523b04/Luton-Town-Manchester-United-February-18-2024-Premier-League" xr:uid="{293BF0C7-17CD-4585-8C05-3E971DAAE5F9}"/>
    <hyperlink ref="P157" r:id="rId135" display="https://fbref.com/en/matches/58636a1e/Liverpool-Luton-Town-February-21-2024-Premier-League" xr:uid="{049ED744-6244-4E37-BD8F-4B64F60D21C9}"/>
    <hyperlink ref="P159" r:id="rId136" display="https://fbref.com/en/matches/59f4adc0/Luton-Town-Aston-Villa-March-2-2024-Premier-League" xr:uid="{5D2A1742-A372-493B-9C00-B944C09618AA}"/>
    <hyperlink ref="P161" r:id="rId137" display="https://fbref.com/en/matches/fd693c8e/Crystal-Palace-Luton-Town-March-9-2024-Premier-League" xr:uid="{56E8550E-97A3-4777-881E-FEA51A73F613}"/>
    <hyperlink ref="P163" r:id="rId138" display="https://fbref.com/en/matches/a32a8157/Bournemouth-Luton-Town-March-13-2024-Premier-League" xr:uid="{009D0637-C538-4658-9CB2-6E3D05153280}"/>
    <hyperlink ref="R155" r:id="rId139" display="https://fbref.com/en/players/0480ebc7/Elijah-Adebayo" xr:uid="{4814ADF4-B7EF-472C-A9BE-EDAD5C2F5547}"/>
    <hyperlink ref="S155" r:id="rId140" display="https://fbref.com/en/players/1caa93a5/Thomas-Kaminski" xr:uid="{8EC492A4-E9C1-4CFC-BF5D-6DBA84EDDC18}"/>
    <hyperlink ref="B164" r:id="rId141" display="https://fbref.com/en/squads/943e8050/Burnley-Stats" xr:uid="{88F9F05B-A966-440E-8A93-DA65112D391B}"/>
    <hyperlink ref="P164" r:id="rId142" display="https://fbref.com/en/matches/29e4d6ac/Liverpool-Burnley-February-10-2024-Premier-League" xr:uid="{C3A47CB6-D0FF-4094-B90B-A6B067A12FF8}"/>
    <hyperlink ref="P166" r:id="rId143" display="https://fbref.com/en/matches/59631171/Burnley-Arsenal-February-17-2024-Premier-League" xr:uid="{66FFA071-D6CB-4255-BBBA-90788F50B427}"/>
    <hyperlink ref="P168" r:id="rId144" display="https://fbref.com/en/matches/89cd2d5e/Crystal-Palace-Burnley-February-24-2024-Premier-League" xr:uid="{BA49A813-39FA-4326-A900-1B9014D5D7EF}"/>
    <hyperlink ref="P170" r:id="rId145" display="https://fbref.com/en/matches/f7674d8b/Burnley-Bournemouth-March-3-2024-Premier-League" xr:uid="{8B0EC03F-9B1E-4EF3-946C-3651583606FC}"/>
    <hyperlink ref="P172" r:id="rId146" display="https://fbref.com/en/matches/9ef133d6/West-Ham-United-Burnley-March-10-2024-Premier-League" xr:uid="{015A07B4-AF62-4569-A396-01A6F01DC2A3}"/>
    <hyperlink ref="S164" r:id="rId147" display="https://fbref.com/en/players/259fea27/James-Trafford" xr:uid="{C632938C-7BDA-40F7-AB87-0CBCB35F4D51}"/>
    <hyperlink ref="B173" r:id="rId148" display="https://fbref.com/en/squads/1df6b87e/Sheffield-United-Stats" xr:uid="{80710504-9F27-47C3-8025-400ABEBED88F}"/>
    <hyperlink ref="P173" r:id="rId149" display="https://fbref.com/en/matches/1a4e7d02/Luton-Town-Sheffield-United-February-10-2024-Premier-League" xr:uid="{B494F7F9-65E4-47F9-A722-2EAEEB684033}"/>
    <hyperlink ref="P175" r:id="rId150" display="https://fbref.com/en/matches/811fa03f/Sheffield-United-Brighton-and-Hove-Albion-February-18-2024-Premier-League" xr:uid="{42B9D65D-E744-4F6F-BA5F-B9BA3ADE1354}"/>
    <hyperlink ref="P177" r:id="rId151" display="https://fbref.com/en/matches/ada09dda/Wolverhampton-Wanderers-Sheffield-United-February-25-2024-Premier-League" xr:uid="{6AC2CADF-4641-4E79-81C7-4F408DEC2EF8}"/>
    <hyperlink ref="P179" r:id="rId152" display="https://fbref.com/en/matches/2eca8900/Sheffield-United-Arsenal-March-4-2024-Premier-League" xr:uid="{3FD60947-7BEB-4C5A-8BAD-C134BCD3C24C}"/>
    <hyperlink ref="P181" r:id="rId153" display="https://fbref.com/en/matches/81b6715a/Bournemouth-Sheffield-United-March-9-2024-Premier-League" xr:uid="{8EA57E75-6AB8-410E-A914-69C2AFFF79CB}"/>
    <hyperlink ref="S173" r:id="rId154" display="https://fbref.com/en/players/96cf7b61/Wes-Foderingham" xr:uid="{9F288F7F-FDF7-4E43-93C1-38B5C8E26156}"/>
  </hyperlinks>
  <pageMargins left="0.7" right="0.7" top="0.75" bottom="0.75" header="0.3" footer="0.3"/>
  <pageSetup paperSize="9" orientation="portrait" r:id="rId155"/>
  <drawing r:id="rId15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sheetPr codeName="Sheet6"/>
  <dimension ref="A1:T28"/>
  <sheetViews>
    <sheetView workbookViewId="0">
      <selection activeCell="I18" sqref="I18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380</v>
      </c>
      <c r="B1" s="6" t="s">
        <v>783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784</v>
      </c>
      <c r="L1" s="8">
        <v>0.4</v>
      </c>
      <c r="M1" s="90" t="s">
        <v>2791</v>
      </c>
      <c r="N1" s="9" t="s">
        <v>786</v>
      </c>
      <c r="O1" s="6" t="s">
        <v>785</v>
      </c>
      <c r="P1" s="8">
        <v>-0.6</v>
      </c>
      <c r="Q1" s="90" t="s">
        <v>2792</v>
      </c>
      <c r="R1" s="10" t="s">
        <v>787</v>
      </c>
      <c r="S1" s="46">
        <f>IF([1]INFO!$B$24=1,L1*[1]INFO!$D$24,L1)</f>
        <v>0.2</v>
      </c>
      <c r="T1" s="46">
        <f>IF([1]INFO!$B$24=1,P1*[1]INFO!$D$24,P1)</f>
        <v>-0.3</v>
      </c>
    </row>
    <row r="2" spans="1:20">
      <c r="A2" s="19" t="s">
        <v>2706</v>
      </c>
      <c r="B2" s="19" t="str">
        <f>[2]TEAMS!$J2</f>
        <v>ARS</v>
      </c>
      <c r="C2" s="17">
        <f>VLOOKUP($A2,Table!$B$1:$C$200,MATCH("MP",Table!$B$1:$C$1,0),0)</f>
        <v>28</v>
      </c>
      <c r="D2" s="17">
        <f>VLOOKUP($A2,Table!$B$1:$M$200,MATCH("xG",Table!$B$1:$M$1,0),0)</f>
        <v>56.6</v>
      </c>
      <c r="E2" s="17">
        <f>VLOOKUP($A2,Table!$B$1:$M$200,MATCH("xGA",Table!$B$1:$M$1,0),0)</f>
        <v>19.399999999999999</v>
      </c>
      <c r="F2" s="12">
        <f>(VLOOKUP($A2,Table!$B$1:$M$200,MATCH("xG",Table!$B$1:$V$1,0),0))/(VLOOKUP($A2,Table!$B$1:$M$200,MATCH("MP",Table!$B$1:$V$1,0),0))</f>
        <v>2.0214285714285714</v>
      </c>
      <c r="G2" s="12">
        <f>IFERROR(VLOOKUP(B2,[1]TRANSFER!$E$251:$O$271,MATCH($G$1,[1]TRANSFER!$E$251:$O$251,0),0),0)</f>
        <v>1.8454545454545455</v>
      </c>
      <c r="H2" s="12">
        <f>(VLOOKUP($A2,Table!$B$1:$M$200,MATCH("xGA",Table!$B$1:$X$1,0),0))/(VLOOKUP($A2,Table!$B$1:$M$200,MATCH("MP",Table!$B$1:$X$1,0),0))</f>
        <v>0.69285714285714284</v>
      </c>
      <c r="I2" s="12">
        <f>IFERROR(VLOOKUP(B2,[1]TRANSFER!$E$251:$O$271,MATCH($I$1,[1]TRANSFER!$E$251:$O$251,0),0),0)</f>
        <v>0.77727272727272734</v>
      </c>
      <c r="J2" s="12">
        <f>VLOOKUP($A2,Table!$B$1:$O$200,MATCH("xGD/90",Table!$B$1:$O$1,0),0)</f>
        <v>1.33</v>
      </c>
      <c r="K2" s="12">
        <f>IF([1]INFO!$B$24=1,$G$22-G2,$F$22-F2)</f>
        <v>-0.32299783549783556</v>
      </c>
      <c r="L2" s="13">
        <f>K2*$S$1</f>
        <v>-6.4599567099567115E-2</v>
      </c>
      <c r="M2" s="88">
        <f>1+L2</f>
        <v>0.93540043290043284</v>
      </c>
      <c r="N2" s="14">
        <f>(M2*(SUM([1]INFO!$B$18:$B$21)))+(VLOOKUP(Table2!B2,'2223Table2'!$B$1:$O$21,MATCH("DEF BOOST",'2223Table2'!$B$1:$O$1,0),0)*(SUM([1]INFO!$B$16:$B$17)))</f>
        <v>0.93540043290043284</v>
      </c>
      <c r="O2" s="12">
        <f>IF([1]INFO!$B$24=1,$I$22-I2,$H$22-H2)</f>
        <v>0.74441558441558464</v>
      </c>
      <c r="P2" s="12">
        <f>O2*$T$1</f>
        <v>-0.2233246753246754</v>
      </c>
      <c r="Q2" s="88">
        <f>1+P2</f>
        <v>0.77667532467532463</v>
      </c>
      <c r="R2" s="15">
        <f>(Q2*(SUM([1]INFO!$B$18:$B$21)))+(VLOOKUP(Table2!B2,'2223Table2'!$B$1:$O$21,MATCH("FWD BOOST",'2223Table2'!$B$1:$O$1,0),0)*(SUM([1]INFO!$B$16:$B$17)))</f>
        <v>0.77667532467532463</v>
      </c>
    </row>
    <row r="3" spans="1:20">
      <c r="A3" s="19" t="s">
        <v>2722</v>
      </c>
      <c r="B3" s="19" t="str">
        <f>[2]TEAMS!$J3</f>
        <v>AVL</v>
      </c>
      <c r="C3" s="17">
        <f>VLOOKUP($A3,Table!$B$1:$C$200,MATCH("MP",Table!$B$1:$C$1,0),0)</f>
        <v>28</v>
      </c>
      <c r="D3" s="17">
        <f>VLOOKUP($A3,Table!$B$1:$M$200,MATCH("xG",Table!$B$1:$M$1,0),0)</f>
        <v>51</v>
      </c>
      <c r="E3" s="17">
        <f>VLOOKUP($A3,Table!$B$1:$M$200,MATCH("xGA",Table!$B$1:$M$1,0),0)</f>
        <v>39.9</v>
      </c>
      <c r="F3" s="12">
        <f>(VLOOKUP($A3,Table!$B$1:$M$200,MATCH("xG",Table!$B$1:$V$1,0),0))/(VLOOKUP($A3,Table!$B$1:$M$200,MATCH("MP",Table!$B$1:$V$1,0),0))</f>
        <v>1.8214285714285714</v>
      </c>
      <c r="G3" s="12">
        <f>IFERROR(VLOOKUP(B3,[1]TRANSFER!$E$251:$O$271,MATCH($G$1,[1]TRANSFER!$E$251:$O$251,0),0),0)</f>
        <v>1.7545454545454546</v>
      </c>
      <c r="H3" s="12">
        <f>(VLOOKUP($A3,Table!$B$1:$M$200,MATCH("xGA",Table!$B$1:$X$1,0),0))/(VLOOKUP($A3,Table!$B$1:$M$200,MATCH("MP",Table!$B$1:$X$1,0),0))</f>
        <v>1.425</v>
      </c>
      <c r="I3" s="12">
        <f>IFERROR(VLOOKUP(B3,[1]TRANSFER!$E$251:$O$271,MATCH($I$1,[1]TRANSFER!$E$251:$O$251,0),0),0)</f>
        <v>1.3318181818181818</v>
      </c>
      <c r="J3" s="12">
        <f>VLOOKUP($A3,Table!$B$1:$O$200,MATCH("xGD/90",Table!$B$1:$O$1,0),0)</f>
        <v>0.4</v>
      </c>
      <c r="K3" s="12">
        <f>IF([1]INFO!$B$24=1,$G$22-G3,$F$22-F3)</f>
        <v>-0.23208874458874473</v>
      </c>
      <c r="L3" s="13">
        <f t="shared" ref="L3:L21" si="0">K3*$S$1</f>
        <v>-4.6417748917748948E-2</v>
      </c>
      <c r="M3" s="88">
        <f t="shared" ref="M3:M21" si="1">1+L3</f>
        <v>0.95358225108225103</v>
      </c>
      <c r="N3" s="14">
        <f>(M3*(SUM([1]INFO!$B$18:$B$21)))+(VLOOKUP(Table2!B3,'2223Table2'!$B$1:$O$21,MATCH("DEF BOOST",'2223Table2'!$B$1:$O$1,0),0)*(SUM([1]INFO!$B$16:$B$17)))</f>
        <v>0.95358225108225103</v>
      </c>
      <c r="O3" s="12">
        <f>IF([1]INFO!$B$24=1,$I$22-I3,$H$22-H3)</f>
        <v>0.18987012987013019</v>
      </c>
      <c r="P3" s="12">
        <f t="shared" ref="P3:P21" si="2">O3*$T$1</f>
        <v>-5.6961038961039052E-2</v>
      </c>
      <c r="Q3" s="88">
        <f t="shared" ref="Q3:Q21" si="3">1+P3</f>
        <v>0.9430389610389609</v>
      </c>
      <c r="R3" s="15">
        <f>(Q3*(SUM([1]INFO!$B$18:$B$21)))+(VLOOKUP(Table2!B3,'2223Table2'!$B$1:$O$21,MATCH("FWD BOOST",'2223Table2'!$B$1:$O$1,0),0)*(SUM([1]INFO!$B$16:$B$17)))</f>
        <v>0.9430389610389609</v>
      </c>
    </row>
    <row r="4" spans="1:20">
      <c r="A4" s="19" t="s">
        <v>2714</v>
      </c>
      <c r="B4" s="19" t="str">
        <f>[2]TEAMS!$J4</f>
        <v>BOU</v>
      </c>
      <c r="C4" s="17">
        <f>VLOOKUP($A4,Table!$B$1:$C$200,MATCH("MP",Table!$B$1:$C$1,0),0)</f>
        <v>28</v>
      </c>
      <c r="D4" s="17">
        <f>VLOOKUP($A4,Table!$B$1:$M$200,MATCH("xG",Table!$B$1:$M$1,0),0)</f>
        <v>40.799999999999997</v>
      </c>
      <c r="E4" s="17">
        <f>VLOOKUP($A4,Table!$B$1:$M$200,MATCH("xGA",Table!$B$1:$M$1,0),0)</f>
        <v>43.2</v>
      </c>
      <c r="F4" s="12">
        <f>(VLOOKUP($A4,Table!$B$1:$M$200,MATCH("xG",Table!$B$1:$V$1,0),0))/(VLOOKUP($A4,Table!$B$1:$M$200,MATCH("MP",Table!$B$1:$V$1,0),0))</f>
        <v>1.4571428571428571</v>
      </c>
      <c r="G4" s="12">
        <f>IFERROR(VLOOKUP(B4,[1]TRANSFER!$E$251:$O$271,MATCH($G$1,[1]TRANSFER!$E$251:$O$251,0),0),0)</f>
        <v>1.4095238095238096</v>
      </c>
      <c r="H4" s="12">
        <f>(VLOOKUP($A4,Table!$B$1:$M$200,MATCH("xGA",Table!$B$1:$X$1,0),0))/(VLOOKUP($A4,Table!$B$1:$M$200,MATCH("MP",Table!$B$1:$X$1,0),0))</f>
        <v>1.5428571428571429</v>
      </c>
      <c r="I4" s="12">
        <f>IFERROR(VLOOKUP(B4,[1]TRANSFER!$E$251:$O$271,MATCH($I$1,[1]TRANSFER!$E$251:$O$251,0),0),0)</f>
        <v>1.6285714285714288</v>
      </c>
      <c r="J4" s="12">
        <f>VLOOKUP($A4,Table!$B$1:$O$200,MATCH("xGD/90",Table!$B$1:$O$1,0),0)</f>
        <v>-0.09</v>
      </c>
      <c r="K4" s="12">
        <f>IF([1]INFO!$B$24=1,$G$22-G4,$F$22-F4)</f>
        <v>0.11293290043290027</v>
      </c>
      <c r="L4" s="13">
        <f t="shared" si="0"/>
        <v>2.2586580086580058E-2</v>
      </c>
      <c r="M4" s="88">
        <f t="shared" si="1"/>
        <v>1.0225865800865801</v>
      </c>
      <c r="N4" s="14">
        <f>(M4*(SUM([1]INFO!$B$18:$B$21)))+(VLOOKUP(Table2!B4,'2223Table2'!$B$1:$O$21,MATCH("DEF BOOST",'2223Table2'!$B$1:$O$1,0),0)*(SUM([1]INFO!$B$16:$B$17)))</f>
        <v>1.0225865800865801</v>
      </c>
      <c r="O4" s="12">
        <f>IF([1]INFO!$B$24=1,$I$22-I4,$H$22-H4)</f>
        <v>-0.1068831168831168</v>
      </c>
      <c r="P4" s="12">
        <f t="shared" si="2"/>
        <v>3.2064935064935039E-2</v>
      </c>
      <c r="Q4" s="88">
        <f t="shared" si="3"/>
        <v>1.0320649350649351</v>
      </c>
      <c r="R4" s="15">
        <f>(Q4*(SUM([1]INFO!$B$18:$B$21)))+(VLOOKUP(Table2!B4,'2223Table2'!$B$1:$O$21,MATCH("FWD BOOST",'2223Table2'!$B$1:$O$1,0),0)*(SUM([1]INFO!$B$16:$B$17)))</f>
        <v>1.0320649350649351</v>
      </c>
    </row>
    <row r="5" spans="1:20">
      <c r="A5" s="19" t="s">
        <v>2711</v>
      </c>
      <c r="B5" s="19" t="str">
        <f>[2]TEAMS!$J5</f>
        <v>BRE</v>
      </c>
      <c r="C5" s="17">
        <f>VLOOKUP($A5,Table!$B$1:$C$200,MATCH("MP",Table!$B$1:$C$1,0),0)</f>
        <v>28</v>
      </c>
      <c r="D5" s="17">
        <f>VLOOKUP($A5,Table!$B$1:$M$200,MATCH("xG",Table!$B$1:$M$1,0),0)</f>
        <v>43.9</v>
      </c>
      <c r="E5" s="17">
        <f>VLOOKUP($A5,Table!$B$1:$M$200,MATCH("xGA",Table!$B$1:$M$1,0),0)</f>
        <v>42.4</v>
      </c>
      <c r="F5" s="12">
        <f>(VLOOKUP($A5,Table!$B$1:$M$200,MATCH("xG",Table!$B$1:$V$1,0),0))/(VLOOKUP($A5,Table!$B$1:$M$200,MATCH("MP",Table!$B$1:$V$1,0),0))</f>
        <v>1.5678571428571428</v>
      </c>
      <c r="G5" s="12">
        <f>IFERROR(VLOOKUP(B5,[1]TRANSFER!$E$251:$O$271,MATCH($G$1,[1]TRANSFER!$E$251:$O$251,0),0),0)</f>
        <v>1.6857142857142857</v>
      </c>
      <c r="H5" s="12">
        <f>(VLOOKUP($A5,Table!$B$1:$M$200,MATCH("xGA",Table!$B$1:$X$1,0),0))/(VLOOKUP($A5,Table!$B$1:$M$200,MATCH("MP",Table!$B$1:$X$1,0),0))</f>
        <v>1.5142857142857142</v>
      </c>
      <c r="I5" s="12">
        <f>IFERROR(VLOOKUP(B5,[1]TRANSFER!$E$251:$O$271,MATCH($I$1,[1]TRANSFER!$E$251:$O$251,0),0),0)</f>
        <v>1.4</v>
      </c>
      <c r="J5" s="12">
        <f>VLOOKUP($A5,Table!$B$1:$O$200,MATCH("xGD/90",Table!$B$1:$O$1,0),0)</f>
        <v>0.05</v>
      </c>
      <c r="K5" s="12">
        <f>IF([1]INFO!$B$24=1,$G$22-G5,$F$22-F5)</f>
        <v>-0.16325757575757582</v>
      </c>
      <c r="L5" s="13">
        <f t="shared" si="0"/>
        <v>-3.2651515151515167E-2</v>
      </c>
      <c r="M5" s="88">
        <f t="shared" si="1"/>
        <v>0.96734848484848479</v>
      </c>
      <c r="N5" s="14">
        <f>(M5*(SUM([1]INFO!$B$18:$B$21)))+(VLOOKUP(Table2!B5,'2223Table2'!$B$1:$O$21,MATCH("DEF BOOST",'2223Table2'!$B$1:$O$1,0),0)*(SUM([1]INFO!$B$16:$B$17)))</f>
        <v>0.96734848484848479</v>
      </c>
      <c r="O5" s="12">
        <f>IF([1]INFO!$B$24=1,$I$22-I5,$H$22-H5)</f>
        <v>0.12168831168831207</v>
      </c>
      <c r="P5" s="12">
        <f t="shared" si="2"/>
        <v>-3.6506493506493619E-2</v>
      </c>
      <c r="Q5" s="88">
        <f t="shared" si="3"/>
        <v>0.9634935064935064</v>
      </c>
      <c r="R5" s="15">
        <f>(Q5*(SUM([1]INFO!$B$18:$B$21)))+(VLOOKUP(Table2!B5,'2223Table2'!$B$1:$O$21,MATCH("FWD BOOST",'2223Table2'!$B$1:$O$1,0),0)*(SUM([1]INFO!$B$16:$B$17)))</f>
        <v>0.9634935064935064</v>
      </c>
    </row>
    <row r="6" spans="1:20">
      <c r="A6" s="19" t="s">
        <v>2704</v>
      </c>
      <c r="B6" s="19" t="str">
        <f>[2]TEAMS!$J6</f>
        <v>BHA</v>
      </c>
      <c r="C6" s="17">
        <f>VLOOKUP($A6,Table!$B$1:$C$200,MATCH("MP",Table!$B$1:$C$1,0),0)</f>
        <v>28</v>
      </c>
      <c r="D6" s="17">
        <f>VLOOKUP($A6,Table!$B$1:$M$200,MATCH("xG",Table!$B$1:$M$1,0),0)</f>
        <v>45.5</v>
      </c>
      <c r="E6" s="17">
        <f>VLOOKUP($A6,Table!$B$1:$M$200,MATCH("xGA",Table!$B$1:$M$1,0),0)</f>
        <v>38.700000000000003</v>
      </c>
      <c r="F6" s="12">
        <f>(VLOOKUP($A6,Table!$B$1:$M$200,MATCH("xG",Table!$B$1:$V$1,0),0))/(VLOOKUP($A6,Table!$B$1:$M$200,MATCH("MP",Table!$B$1:$V$1,0),0))</f>
        <v>1.625</v>
      </c>
      <c r="G6" s="12">
        <f>IFERROR(VLOOKUP(B6,[1]TRANSFER!$E$251:$O$271,MATCH($G$1,[1]TRANSFER!$E$251:$O$251,0),0),0)</f>
        <v>1.6727272727272726</v>
      </c>
      <c r="H6" s="12">
        <f>(VLOOKUP($A6,Table!$B$1:$M$200,MATCH("xGA",Table!$B$1:$X$1,0),0))/(VLOOKUP($A6,Table!$B$1:$M$200,MATCH("MP",Table!$B$1:$X$1,0),0))</f>
        <v>1.3821428571428573</v>
      </c>
      <c r="I6" s="12">
        <f>IFERROR(VLOOKUP(B6,[1]TRANSFER!$E$251:$O$271,MATCH($I$1,[1]TRANSFER!$E$251:$O$251,0),0),0)</f>
        <v>1.5409090909090908</v>
      </c>
      <c r="J6" s="12">
        <f>VLOOKUP($A6,Table!$B$1:$O$200,MATCH("xGD/90",Table!$B$1:$O$1,0),0)</f>
        <v>0.24</v>
      </c>
      <c r="K6" s="12">
        <f>IF([1]INFO!$B$24=1,$G$22-G6,$F$22-F6)</f>
        <v>-0.15027056277056272</v>
      </c>
      <c r="L6" s="13">
        <f t="shared" si="0"/>
        <v>-3.0054112554112545E-2</v>
      </c>
      <c r="M6" s="88">
        <f t="shared" si="1"/>
        <v>0.9699458874458875</v>
      </c>
      <c r="N6" s="14">
        <f>(M6*(SUM([1]INFO!$B$18:$B$21)))+(VLOOKUP(Table2!B6,'2223Table2'!$B$1:$O$21,MATCH("DEF BOOST",'2223Table2'!$B$1:$O$1,0),0)*(SUM([1]INFO!$B$16:$B$17)))</f>
        <v>0.9699458874458875</v>
      </c>
      <c r="O6" s="12">
        <f>IF([1]INFO!$B$24=1,$I$22-I6,$H$22-H6)</f>
        <v>-1.9220779220778805E-2</v>
      </c>
      <c r="P6" s="12">
        <f t="shared" si="2"/>
        <v>5.7662337662336416E-3</v>
      </c>
      <c r="Q6" s="88">
        <f t="shared" si="3"/>
        <v>1.0057662337662336</v>
      </c>
      <c r="R6" s="15">
        <f>(Q6*(SUM([1]INFO!$B$18:$B$21)))+(VLOOKUP(Table2!B6,'2223Table2'!$B$1:$O$21,MATCH("FWD BOOST",'2223Table2'!$B$1:$O$1,0),0)*(SUM([1]INFO!$B$16:$B$17)))</f>
        <v>1.0057662337662336</v>
      </c>
    </row>
    <row r="7" spans="1:20">
      <c r="A7" s="19" t="s">
        <v>2721</v>
      </c>
      <c r="B7" s="19" t="str">
        <f>[2]TEAMS!$J7</f>
        <v>BUR</v>
      </c>
      <c r="C7" s="17">
        <f>VLOOKUP($A7,Table!$B$1:$C$200,MATCH("MP",Table!$B$1:$C$1,0),0)</f>
        <v>28</v>
      </c>
      <c r="D7" s="17">
        <f>VLOOKUP($A7,Table!$B$1:$M$200,MATCH("xG",Table!$B$1:$M$1,0),0)</f>
        <v>25.6</v>
      </c>
      <c r="E7" s="17">
        <f>VLOOKUP($A7,Table!$B$1:$M$200,MATCH("xGA",Table!$B$1:$M$1,0),0)</f>
        <v>49.4</v>
      </c>
      <c r="F7" s="12">
        <f>(VLOOKUP($A7,Table!$B$1:$M$200,MATCH("xG",Table!$B$1:$V$1,0),0))/(VLOOKUP($A7,Table!$B$1:$M$200,MATCH("MP",Table!$B$1:$V$1,0),0))</f>
        <v>0.91428571428571437</v>
      </c>
      <c r="G7" s="12">
        <f>IFERROR(VLOOKUP(B7,[1]TRANSFER!$E$251:$O$271,MATCH($G$1,[1]TRANSFER!$E$251:$O$251,0),0),0)</f>
        <v>0.90909090909090906</v>
      </c>
      <c r="H7" s="12">
        <f>(VLOOKUP($A7,Table!$B$1:$M$200,MATCH("xGA",Table!$B$1:$X$1,0),0))/(VLOOKUP($A7,Table!$B$1:$M$200,MATCH("MP",Table!$B$1:$X$1,0),0))</f>
        <v>1.7642857142857142</v>
      </c>
      <c r="I7" s="12">
        <f>IFERROR(VLOOKUP(B7,[1]TRANSFER!$E$251:$O$271,MATCH($I$1,[1]TRANSFER!$E$251:$O$251,0),0),0)</f>
        <v>1.6909090909090911</v>
      </c>
      <c r="J7" s="12">
        <f>VLOOKUP($A7,Table!$B$1:$O$200,MATCH("xGD/90",Table!$B$1:$O$1,0),0)</f>
        <v>-0.85</v>
      </c>
      <c r="K7" s="12">
        <f>IF([1]INFO!$B$24=1,$G$22-G7,$F$22-F7)</f>
        <v>0.61336580086580084</v>
      </c>
      <c r="L7" s="13">
        <f t="shared" si="0"/>
        <v>0.12267316017316017</v>
      </c>
      <c r="M7" s="88">
        <f t="shared" si="1"/>
        <v>1.1226731601731601</v>
      </c>
      <c r="N7" s="14">
        <f>(M7*(SUM([1]INFO!$B$18:$B$21)))+(VLOOKUP(Table2!B7,'2223Table2'!$B$1:$O$21,MATCH("DEF BOOST",'2223Table2'!$B$1:$O$1,0),0)*(SUM([1]INFO!$B$16:$B$17)))</f>
        <v>1.1226731601731601</v>
      </c>
      <c r="O7" s="12">
        <f>IF([1]INFO!$B$24=1,$I$22-I7,$H$22-H7)</f>
        <v>-0.16922077922077916</v>
      </c>
      <c r="P7" s="12">
        <f t="shared" si="2"/>
        <v>5.0766233766233744E-2</v>
      </c>
      <c r="Q7" s="88">
        <f t="shared" si="3"/>
        <v>1.0507662337662338</v>
      </c>
      <c r="R7" s="15">
        <f>(Q7*(SUM([1]INFO!$B$18:$B$21)))+(VLOOKUP(Table2!B7,'2223Table2'!$B$1:$O$21,MATCH("FWD BOOST",'2223Table2'!$B$1:$O$1,0),0)*(SUM([1]INFO!$B$16:$B$17)))</f>
        <v>1.0507662337662338</v>
      </c>
    </row>
    <row r="8" spans="1:20">
      <c r="A8" s="19" t="s">
        <v>2715</v>
      </c>
      <c r="B8" s="19" t="str">
        <f>[2]TEAMS!$J8</f>
        <v>CHE</v>
      </c>
      <c r="C8" s="17">
        <f>VLOOKUP($A8,Table!$B$1:$C$200,MATCH("MP",Table!$B$1:$C$1,0),0)</f>
        <v>27</v>
      </c>
      <c r="D8" s="17">
        <f>VLOOKUP($A8,Table!$B$1:$M$200,MATCH("xG",Table!$B$1:$M$1,0),0)</f>
        <v>50.1</v>
      </c>
      <c r="E8" s="17">
        <f>VLOOKUP($A8,Table!$B$1:$M$200,MATCH("xGA",Table!$B$1:$M$1,0),0)</f>
        <v>40.200000000000003</v>
      </c>
      <c r="F8" s="12">
        <f>(VLOOKUP($A8,Table!$B$1:$M$200,MATCH("xG",Table!$B$1:$V$1,0),0))/(VLOOKUP($A8,Table!$B$1:$M$200,MATCH("MP",Table!$B$1:$V$1,0),0))</f>
        <v>1.8555555555555556</v>
      </c>
      <c r="G8" s="12">
        <f>IFERROR(VLOOKUP(B8,[1]TRANSFER!$E$251:$O$271,MATCH($G$1,[1]TRANSFER!$E$251:$O$251,0),0),0)</f>
        <v>1.9181818181818182</v>
      </c>
      <c r="H8" s="12">
        <f>(VLOOKUP($A8,Table!$B$1:$M$200,MATCH("xGA",Table!$B$1:$X$1,0),0))/(VLOOKUP($A8,Table!$B$1:$M$200,MATCH("MP",Table!$B$1:$X$1,0),0))</f>
        <v>1.4888888888888889</v>
      </c>
      <c r="I8" s="12">
        <f>IFERROR(VLOOKUP(B8,[1]TRANSFER!$E$251:$O$271,MATCH($I$1,[1]TRANSFER!$E$251:$O$251,0),0),0)</f>
        <v>1.4818181818181819</v>
      </c>
      <c r="J8" s="12">
        <f>VLOOKUP($A8,Table!$B$1:$O$200,MATCH("xGD/90",Table!$B$1:$O$1,0),0)</f>
        <v>0.36</v>
      </c>
      <c r="K8" s="12">
        <f>IF([1]INFO!$B$24=1,$G$22-G8,$F$22-F8)</f>
        <v>-0.39572510822510831</v>
      </c>
      <c r="L8" s="13">
        <f t="shared" si="0"/>
        <v>-7.9145021645021671E-2</v>
      </c>
      <c r="M8" s="88">
        <f t="shared" si="1"/>
        <v>0.92085497835497832</v>
      </c>
      <c r="N8" s="14">
        <f>(M8*(SUM([1]INFO!$B$18:$B$21)))+(VLOOKUP(Table2!B8,'2223Table2'!$B$1:$O$21,MATCH("DEF BOOST",'2223Table2'!$B$1:$O$1,0),0)*(SUM([1]INFO!$B$16:$B$17)))</f>
        <v>0.92085497835497832</v>
      </c>
      <c r="O8" s="12">
        <f>IF([1]INFO!$B$24=1,$I$22-I8,$H$22-H8)</f>
        <v>3.9870129870130055E-2</v>
      </c>
      <c r="P8" s="12">
        <f t="shared" si="2"/>
        <v>-1.1961038961039016E-2</v>
      </c>
      <c r="Q8" s="88">
        <f t="shared" si="3"/>
        <v>0.98803896103896094</v>
      </c>
      <c r="R8" s="15">
        <f>(Q8*(SUM([1]INFO!$B$18:$B$21)))+(VLOOKUP(Table2!B8,'2223Table2'!$B$1:$O$21,MATCH("FWD BOOST",'2223Table2'!$B$1:$O$1,0),0)*(SUM([1]INFO!$B$16:$B$17)))</f>
        <v>0.98803896103896094</v>
      </c>
    </row>
    <row r="9" spans="1:20">
      <c r="A9" s="19" t="s">
        <v>2707</v>
      </c>
      <c r="B9" s="19" t="str">
        <f>[2]TEAMS!$J9</f>
        <v>CRY</v>
      </c>
      <c r="C9" s="17">
        <f>VLOOKUP($A9,Table!$B$1:$C$200,MATCH("MP",Table!$B$1:$C$1,0),0)</f>
        <v>28</v>
      </c>
      <c r="D9" s="17">
        <f>VLOOKUP($A9,Table!$B$1:$M$200,MATCH("xG",Table!$B$1:$M$1,0),0)</f>
        <v>33.1</v>
      </c>
      <c r="E9" s="17">
        <f>VLOOKUP($A9,Table!$B$1:$M$200,MATCH("xGA",Table!$B$1:$M$1,0),0)</f>
        <v>39.9</v>
      </c>
      <c r="F9" s="12">
        <f>(VLOOKUP($A9,Table!$B$1:$M$200,MATCH("xG",Table!$B$1:$V$1,0),0))/(VLOOKUP($A9,Table!$B$1:$M$200,MATCH("MP",Table!$B$1:$V$1,0),0))</f>
        <v>1.1821428571428572</v>
      </c>
      <c r="G9" s="12">
        <f>IFERROR(VLOOKUP(B9,[1]TRANSFER!$E$251:$O$271,MATCH($G$1,[1]TRANSFER!$E$251:$O$251,0),0),0)</f>
        <v>1.1863636363636365</v>
      </c>
      <c r="H9" s="12">
        <f>(VLOOKUP($A9,Table!$B$1:$M$200,MATCH("xGA",Table!$B$1:$X$1,0),0))/(VLOOKUP($A9,Table!$B$1:$M$200,MATCH("MP",Table!$B$1:$X$1,0),0))</f>
        <v>1.425</v>
      </c>
      <c r="I9" s="12">
        <f>IFERROR(VLOOKUP(B9,[1]TRANSFER!$E$251:$O$271,MATCH($I$1,[1]TRANSFER!$E$251:$O$251,0),0),0)</f>
        <v>1.4727272727272727</v>
      </c>
      <c r="J9" s="12">
        <f>VLOOKUP($A9,Table!$B$1:$O$200,MATCH("xGD/90",Table!$B$1:$O$1,0),0)</f>
        <v>-0.24</v>
      </c>
      <c r="K9" s="12">
        <f>IF([1]INFO!$B$24=1,$G$22-G9,$F$22-F9)</f>
        <v>0.33609307359307339</v>
      </c>
      <c r="L9" s="13">
        <f t="shared" si="0"/>
        <v>6.7218614718614678E-2</v>
      </c>
      <c r="M9" s="88">
        <f t="shared" si="1"/>
        <v>1.0672186147186147</v>
      </c>
      <c r="N9" s="14">
        <f>(M9*(SUM([1]INFO!$B$18:$B$21)))+(VLOOKUP(Table2!B9,'2223Table2'!$B$1:$O$21,MATCH("DEF BOOST",'2223Table2'!$B$1:$O$1,0),0)*(SUM([1]INFO!$B$16:$B$17)))</f>
        <v>1.0672186147186147</v>
      </c>
      <c r="O9" s="12">
        <f>IF([1]INFO!$B$24=1,$I$22-I9,$H$22-H9)</f>
        <v>4.8961038961039316E-2</v>
      </c>
      <c r="P9" s="12">
        <f t="shared" si="2"/>
        <v>-1.4688311688311794E-2</v>
      </c>
      <c r="Q9" s="88">
        <f t="shared" si="3"/>
        <v>0.98531168831168825</v>
      </c>
      <c r="R9" s="15">
        <f>(Q9*(SUM([1]INFO!$B$18:$B$21)))+(VLOOKUP(Table2!B9,'2223Table2'!$B$1:$O$21,MATCH("FWD BOOST",'2223Table2'!$B$1:$O$1,0),0)*(SUM([1]INFO!$B$16:$B$17)))</f>
        <v>0.98531168831168825</v>
      </c>
    </row>
    <row r="10" spans="1:20">
      <c r="A10" s="19" t="s">
        <v>2717</v>
      </c>
      <c r="B10" s="19" t="str">
        <f>[2]TEAMS!$J10</f>
        <v>EVE</v>
      </c>
      <c r="C10" s="17">
        <f>VLOOKUP($A10,Table!$B$1:$C$200,MATCH("MP",Table!$B$1:$C$1,0),0)</f>
        <v>28</v>
      </c>
      <c r="D10" s="17">
        <f>VLOOKUP($A10,Table!$B$1:$M$200,MATCH("xG",Table!$B$1:$M$1,0),0)</f>
        <v>42.3</v>
      </c>
      <c r="E10" s="17">
        <f>VLOOKUP($A10,Table!$B$1:$M$200,MATCH("xGA",Table!$B$1:$M$1,0),0)</f>
        <v>39.799999999999997</v>
      </c>
      <c r="F10" s="12">
        <f>(VLOOKUP($A10,Table!$B$1:$M$200,MATCH("xG",Table!$B$1:$V$1,0),0))/(VLOOKUP($A10,Table!$B$1:$M$200,MATCH("MP",Table!$B$1:$V$1,0),0))</f>
        <v>1.5107142857142857</v>
      </c>
      <c r="G10" s="12">
        <f>IFERROR(VLOOKUP(B10,[1]TRANSFER!$E$251:$O$271,MATCH($G$1,[1]TRANSFER!$E$251:$O$251,0),0),0)</f>
        <v>1.5045454545454546</v>
      </c>
      <c r="H10" s="12">
        <f>(VLOOKUP($A10,Table!$B$1:$M$200,MATCH("xGA",Table!$B$1:$X$1,0),0))/(VLOOKUP($A10,Table!$B$1:$M$200,MATCH("MP",Table!$B$1:$X$1,0),0))</f>
        <v>1.4214285714285713</v>
      </c>
      <c r="I10" s="12">
        <f>IFERROR(VLOOKUP(B10,[1]TRANSFER!$E$251:$O$271,MATCH($I$1,[1]TRANSFER!$E$251:$O$251,0),0),0)</f>
        <v>1.3863636363636365</v>
      </c>
      <c r="J10" s="12">
        <f>VLOOKUP($A10,Table!$B$1:$O$200,MATCH("xGD/90",Table!$B$1:$O$1,0),0)</f>
        <v>0.09</v>
      </c>
      <c r="K10" s="12">
        <f>IF([1]INFO!$B$24=1,$G$22-G10,$F$22-F10)</f>
        <v>1.7911255411255267E-2</v>
      </c>
      <c r="L10" s="13">
        <f t="shared" si="0"/>
        <v>3.5822510822510535E-3</v>
      </c>
      <c r="M10" s="88">
        <f t="shared" si="1"/>
        <v>1.003582251082251</v>
      </c>
      <c r="N10" s="14">
        <f>(M10*(SUM([1]INFO!$B$18:$B$21)))+(VLOOKUP(Table2!B10,'2223Table2'!$B$1:$O$21,MATCH("DEF BOOST",'2223Table2'!$B$1:$O$1,0),0)*(SUM([1]INFO!$B$16:$B$17)))</f>
        <v>1.003582251082251</v>
      </c>
      <c r="O10" s="12">
        <f>IF([1]INFO!$B$24=1,$I$22-I10,$H$22-H10)</f>
        <v>0.13532467532467551</v>
      </c>
      <c r="P10" s="12">
        <f t="shared" si="2"/>
        <v>-4.0597402597402653E-2</v>
      </c>
      <c r="Q10" s="88">
        <f t="shared" si="3"/>
        <v>0.95940259740259737</v>
      </c>
      <c r="R10" s="15">
        <f>(Q10*(SUM([1]INFO!$B$18:$B$21)))+(VLOOKUP(Table2!B10,'2223Table2'!$B$1:$O$21,MATCH("FWD BOOST",'2223Table2'!$B$1:$O$1,0),0)*(SUM([1]INFO!$B$16:$B$17)))</f>
        <v>0.95940259740259737</v>
      </c>
    </row>
    <row r="11" spans="1:20">
      <c r="A11" s="19" t="s">
        <v>2708</v>
      </c>
      <c r="B11" s="19" t="str">
        <f>[2]TEAMS!$J11</f>
        <v>FUL</v>
      </c>
      <c r="C11" s="17">
        <f>VLOOKUP($A11,Table!$B$1:$C$200,MATCH("MP",Table!$B$1:$C$1,0),0)</f>
        <v>28</v>
      </c>
      <c r="D11" s="17">
        <f>VLOOKUP($A11,Table!$B$1:$M$200,MATCH("xG",Table!$B$1:$M$1,0),0)</f>
        <v>36.6</v>
      </c>
      <c r="E11" s="17">
        <f>VLOOKUP($A11,Table!$B$1:$M$200,MATCH("xGA",Table!$B$1:$M$1,0),0)</f>
        <v>47.4</v>
      </c>
      <c r="F11" s="12">
        <f>(VLOOKUP($A11,Table!$B$1:$M$200,MATCH("xG",Table!$B$1:$V$1,0),0))/(VLOOKUP($A11,Table!$B$1:$M$200,MATCH("MP",Table!$B$1:$V$1,0),0))</f>
        <v>1.3071428571428572</v>
      </c>
      <c r="G11" s="12">
        <f>IFERROR(VLOOKUP(B11,[1]TRANSFER!$E$251:$O$271,MATCH($G$1,[1]TRANSFER!$E$251:$O$251,0),0),0)</f>
        <v>1.2227272727272727</v>
      </c>
      <c r="H11" s="12">
        <f>(VLOOKUP($A11,Table!$B$1:$M$200,MATCH("xGA",Table!$B$1:$X$1,0),0))/(VLOOKUP($A11,Table!$B$1:$M$200,MATCH("MP",Table!$B$1:$X$1,0),0))</f>
        <v>1.6928571428571428</v>
      </c>
      <c r="I11" s="12">
        <f>IFERROR(VLOOKUP(B11,[1]TRANSFER!$E$251:$O$271,MATCH($I$1,[1]TRANSFER!$E$251:$O$251,0),0),0)</f>
        <v>1.7454545454545454</v>
      </c>
      <c r="J11" s="12">
        <f>VLOOKUP($A11,Table!$B$1:$O$200,MATCH("xGD/90",Table!$B$1:$O$1,0),0)</f>
        <v>-0.39</v>
      </c>
      <c r="K11" s="12">
        <f>IF([1]INFO!$B$24=1,$G$22-G11,$F$22-F11)</f>
        <v>0.29972943722943723</v>
      </c>
      <c r="L11" s="13">
        <f t="shared" si="0"/>
        <v>5.9945887445887448E-2</v>
      </c>
      <c r="M11" s="88">
        <f t="shared" si="1"/>
        <v>1.0599458874458874</v>
      </c>
      <c r="N11" s="14">
        <f>(M11*(SUM([1]INFO!$B$18:$B$21)))+(VLOOKUP(Table2!B11,'2223Table2'!$B$1:$O$21,MATCH("DEF BOOST",'2223Table2'!$B$1:$O$1,0),0)*(SUM([1]INFO!$B$16:$B$17)))</f>
        <v>1.0599458874458874</v>
      </c>
      <c r="O11" s="12">
        <f>IF([1]INFO!$B$24=1,$I$22-I11,$H$22-H11)</f>
        <v>-0.22376623376623339</v>
      </c>
      <c r="P11" s="12">
        <f t="shared" si="2"/>
        <v>6.7129870129870012E-2</v>
      </c>
      <c r="Q11" s="88">
        <f t="shared" si="3"/>
        <v>1.0671298701298699</v>
      </c>
      <c r="R11" s="15">
        <f>(Q11*(SUM([1]INFO!$B$18:$B$21)))+(VLOOKUP(Table2!B11,'2223Table2'!$B$1:$O$21,MATCH("FWD BOOST",'2223Table2'!$B$1:$O$1,0),0)*(SUM([1]INFO!$B$16:$B$17)))</f>
        <v>1.0671298701298699</v>
      </c>
    </row>
    <row r="12" spans="1:20">
      <c r="A12" s="19" t="s">
        <v>2712</v>
      </c>
      <c r="B12" s="19" t="str">
        <f>[2]TEAMS!$J12</f>
        <v>LIV</v>
      </c>
      <c r="C12" s="17">
        <f>VLOOKUP($A12,Table!$B$1:$C$200,MATCH("MP",Table!$B$1:$C$1,0),0)</f>
        <v>28</v>
      </c>
      <c r="D12" s="17">
        <f>VLOOKUP($A12,Table!$B$1:$M$200,MATCH("xG",Table!$B$1:$M$1,0),0)</f>
        <v>62.6</v>
      </c>
      <c r="E12" s="17">
        <f>VLOOKUP($A12,Table!$B$1:$M$200,MATCH("xGA",Table!$B$1:$M$1,0),0)</f>
        <v>34.5</v>
      </c>
      <c r="F12" s="12">
        <f>(VLOOKUP($A12,Table!$B$1:$M$200,MATCH("xG",Table!$B$1:$V$1,0),0))/(VLOOKUP($A12,Table!$B$1:$M$200,MATCH("MP",Table!$B$1:$V$1,0),0))</f>
        <v>2.2357142857142858</v>
      </c>
      <c r="G12" s="12">
        <f>IFERROR(VLOOKUP(B12,[1]TRANSFER!$E$251:$O$271,MATCH($G$1,[1]TRANSFER!$E$251:$O$251,0),0),0)</f>
        <v>2.209090909090909</v>
      </c>
      <c r="H12" s="12">
        <f>(VLOOKUP($A12,Table!$B$1:$M$200,MATCH("xGA",Table!$B$1:$X$1,0),0))/(VLOOKUP($A12,Table!$B$1:$M$200,MATCH("MP",Table!$B$1:$X$1,0),0))</f>
        <v>1.2321428571428572</v>
      </c>
      <c r="I12" s="12">
        <f>IFERROR(VLOOKUP(B12,[1]TRANSFER!$E$251:$O$271,MATCH($I$1,[1]TRANSFER!$E$251:$O$251,0),0),0)</f>
        <v>1.1181818181818182</v>
      </c>
      <c r="J12" s="12">
        <f>VLOOKUP($A12,Table!$B$1:$O$200,MATCH("xGD/90",Table!$B$1:$O$1,0),0)</f>
        <v>1</v>
      </c>
      <c r="K12" s="12">
        <f>IF([1]INFO!$B$24=1,$G$22-G12,$F$22-F12)</f>
        <v>-0.6866341991341991</v>
      </c>
      <c r="L12" s="13">
        <f t="shared" si="0"/>
        <v>-0.13732683982683982</v>
      </c>
      <c r="M12" s="88">
        <f t="shared" si="1"/>
        <v>0.8626731601731602</v>
      </c>
      <c r="N12" s="14">
        <f>(M12*(SUM([1]INFO!$B$18:$B$21)))+(VLOOKUP(Table2!B12,'2223Table2'!$B$1:$O$21,MATCH("DEF BOOST",'2223Table2'!$B$1:$O$1,0),0)*(SUM([1]INFO!$B$16:$B$17)))</f>
        <v>0.8626731601731602</v>
      </c>
      <c r="O12" s="12">
        <f>IF([1]INFO!$B$24=1,$I$22-I12,$H$22-H12)</f>
        <v>0.40350649350649381</v>
      </c>
      <c r="P12" s="12">
        <f t="shared" si="2"/>
        <v>-0.12105194805194813</v>
      </c>
      <c r="Q12" s="88">
        <f t="shared" si="3"/>
        <v>0.87894805194805192</v>
      </c>
      <c r="R12" s="15">
        <f>(Q12*(SUM([1]INFO!$B$18:$B$21)))+(VLOOKUP(Table2!B12,'2223Table2'!$B$1:$O$21,MATCH("FWD BOOST",'2223Table2'!$B$1:$O$1,0),0)*(SUM([1]INFO!$B$16:$B$17)))</f>
        <v>0.87894805194805192</v>
      </c>
    </row>
    <row r="13" spans="1:20">
      <c r="A13" s="19" t="s">
        <v>2720</v>
      </c>
      <c r="B13" s="19" t="str">
        <f>[2]TEAMS!$J13</f>
        <v>LUT</v>
      </c>
      <c r="C13" s="17">
        <f>VLOOKUP($A13,Table!$B$1:$C$200,MATCH("MP",Table!$B$1:$C$1,0),0)</f>
        <v>28</v>
      </c>
      <c r="D13" s="17">
        <f>VLOOKUP($A13,Table!$B$1:$M$200,MATCH("xG",Table!$B$1:$M$1,0),0)</f>
        <v>33.1</v>
      </c>
      <c r="E13" s="17">
        <f>VLOOKUP($A13,Table!$B$1:$M$200,MATCH("xGA",Table!$B$1:$M$1,0),0)</f>
        <v>56</v>
      </c>
      <c r="F13" s="12">
        <f>(VLOOKUP($A13,Table!$B$1:$M$200,MATCH("xG",Table!$B$1:$V$1,0),0))/(VLOOKUP($A13,Table!$B$1:$M$200,MATCH("MP",Table!$B$1:$V$1,0),0))</f>
        <v>1.1821428571428572</v>
      </c>
      <c r="G13" s="12">
        <f>IFERROR(VLOOKUP(B13,[1]TRANSFER!$E$251:$O$271,MATCH($G$1,[1]TRANSFER!$E$251:$O$251,0),0),0)</f>
        <v>1.1095238095238096</v>
      </c>
      <c r="H13" s="12">
        <f>(VLOOKUP($A13,Table!$B$1:$M$200,MATCH("xGA",Table!$B$1:$X$1,0),0))/(VLOOKUP($A13,Table!$B$1:$M$200,MATCH("MP",Table!$B$1:$X$1,0),0))</f>
        <v>2</v>
      </c>
      <c r="I13" s="12">
        <f>IFERROR(VLOOKUP(B13,[1]TRANSFER!$E$251:$O$271,MATCH($I$1,[1]TRANSFER!$E$251:$O$251,0),0),0)</f>
        <v>1.9333333333333333</v>
      </c>
      <c r="J13" s="12">
        <f>VLOOKUP($A13,Table!$B$1:$O$200,MATCH("xGD/90",Table!$B$1:$O$1,0),0)</f>
        <v>-0.82</v>
      </c>
      <c r="K13" s="12">
        <f>IF([1]INFO!$B$24=1,$G$22-G13,$F$22-F13)</f>
        <v>0.41293290043290032</v>
      </c>
      <c r="L13" s="13">
        <f t="shared" si="0"/>
        <v>8.2586580086580069E-2</v>
      </c>
      <c r="M13" s="88">
        <f t="shared" si="1"/>
        <v>1.0825865800865802</v>
      </c>
      <c r="N13" s="14">
        <f>(M13*(SUM([1]INFO!$B$18:$B$21)))+(VLOOKUP(Table2!B13,'2223Table2'!$B$1:$O$21,MATCH("DEF BOOST",'2223Table2'!$B$1:$O$1,0),0)*(SUM([1]INFO!$B$16:$B$17)))</f>
        <v>1.0825865800865802</v>
      </c>
      <c r="O13" s="12">
        <f>IF([1]INFO!$B$24=1,$I$22-I13,$H$22-H13)</f>
        <v>-0.41164502164502137</v>
      </c>
      <c r="P13" s="12">
        <f t="shared" si="2"/>
        <v>0.12349350649350641</v>
      </c>
      <c r="Q13" s="88">
        <f t="shared" si="3"/>
        <v>1.1234935064935063</v>
      </c>
      <c r="R13" s="15">
        <f>(Q13*(SUM([1]INFO!$B$18:$B$21)))+(VLOOKUP(Table2!B13,'2223Table2'!$B$1:$O$21,MATCH("FWD BOOST",'2223Table2'!$B$1:$O$1,0),0)*(SUM([1]INFO!$B$16:$B$17)))</f>
        <v>1.1234935064935063</v>
      </c>
    </row>
    <row r="14" spans="1:20">
      <c r="A14" s="19" t="s">
        <v>2705</v>
      </c>
      <c r="B14" s="19" t="str">
        <f>[2]TEAMS!$J14</f>
        <v>MCI</v>
      </c>
      <c r="C14" s="17">
        <f>VLOOKUP($A14,Table!$B$1:$C$200,MATCH("MP",Table!$B$1:$C$1,0),0)</f>
        <v>28</v>
      </c>
      <c r="D14" s="17">
        <f>VLOOKUP($A14,Table!$B$1:$M$200,MATCH("xG",Table!$B$1:$M$1,0),0)</f>
        <v>56.6</v>
      </c>
      <c r="E14" s="17">
        <f>VLOOKUP($A14,Table!$B$1:$M$200,MATCH("xGA",Table!$B$1:$M$1,0),0)</f>
        <v>27.6</v>
      </c>
      <c r="F14" s="12">
        <f>(VLOOKUP($A14,Table!$B$1:$M$200,MATCH("xG",Table!$B$1:$V$1,0),0))/(VLOOKUP($A14,Table!$B$1:$M$200,MATCH("MP",Table!$B$1:$V$1,0),0))</f>
        <v>2.0214285714285714</v>
      </c>
      <c r="G14" s="12">
        <f>IFERROR(VLOOKUP(B14,[1]TRANSFER!$E$251:$O$271,MATCH($G$1,[1]TRANSFER!$E$251:$O$251,0),0),0)</f>
        <v>1.9761904761904763</v>
      </c>
      <c r="H14" s="12">
        <f>(VLOOKUP($A14,Table!$B$1:$M$200,MATCH("xGA",Table!$B$1:$X$1,0),0))/(VLOOKUP($A14,Table!$B$1:$M$200,MATCH("MP",Table!$B$1:$X$1,0),0))</f>
        <v>0.98571428571428577</v>
      </c>
      <c r="I14" s="12">
        <f>IFERROR(VLOOKUP(B14,[1]TRANSFER!$E$251:$O$271,MATCH($I$1,[1]TRANSFER!$E$251:$O$251,0),0),0)</f>
        <v>0.98095238095238102</v>
      </c>
      <c r="J14" s="12">
        <f>VLOOKUP($A14,Table!$B$1:$O$200,MATCH("xGD/90",Table!$B$1:$O$1,0),0)</f>
        <v>1.04</v>
      </c>
      <c r="K14" s="12">
        <f>IF([1]INFO!$B$24=1,$G$22-G14,$F$22-F14)</f>
        <v>-0.45373376623376638</v>
      </c>
      <c r="L14" s="13">
        <f t="shared" si="0"/>
        <v>-9.0746753246753284E-2</v>
      </c>
      <c r="M14" s="88">
        <f t="shared" si="1"/>
        <v>0.9092532467532467</v>
      </c>
      <c r="N14" s="14">
        <f>(M14*(SUM([1]INFO!$B$18:$B$21)))+(VLOOKUP(Table2!B14,'2223Table2'!$B$1:$O$21,MATCH("DEF BOOST",'2223Table2'!$B$1:$O$1,0),0)*(SUM([1]INFO!$B$16:$B$17)))</f>
        <v>0.9092532467532467</v>
      </c>
      <c r="O14" s="12">
        <f>IF([1]INFO!$B$24=1,$I$22-I14,$H$22-H14)</f>
        <v>0.54073593073593096</v>
      </c>
      <c r="P14" s="12">
        <f t="shared" si="2"/>
        <v>-0.16222077922077929</v>
      </c>
      <c r="Q14" s="88">
        <f t="shared" si="3"/>
        <v>0.83777922077922073</v>
      </c>
      <c r="R14" s="15">
        <f>(Q14*(SUM([1]INFO!$B$18:$B$21)))+(VLOOKUP(Table2!B14,'2223Table2'!$B$1:$O$21,MATCH("FWD BOOST",'2223Table2'!$B$1:$O$1,0),0)*(SUM([1]INFO!$B$16:$B$17)))</f>
        <v>0.83777922077922073</v>
      </c>
    </row>
    <row r="15" spans="1:20">
      <c r="A15" s="19" t="s">
        <v>2709</v>
      </c>
      <c r="B15" s="19" t="str">
        <f>[2]TEAMS!$J15</f>
        <v>MUN</v>
      </c>
      <c r="C15" s="17">
        <f>VLOOKUP($A15,Table!$B$1:$C$200,MATCH("MP",Table!$B$1:$C$1,0),0)</f>
        <v>28</v>
      </c>
      <c r="D15" s="17">
        <f>VLOOKUP($A15,Table!$B$1:$M$200,MATCH("xG",Table!$B$1:$M$1,0),0)</f>
        <v>43.3</v>
      </c>
      <c r="E15" s="17">
        <f>VLOOKUP($A15,Table!$B$1:$M$200,MATCH("xGA",Table!$B$1:$M$1,0),0)</f>
        <v>47.4</v>
      </c>
      <c r="F15" s="12">
        <f>(VLOOKUP($A15,Table!$B$1:$M$200,MATCH("xG",Table!$B$1:$V$1,0),0))/(VLOOKUP($A15,Table!$B$1:$M$200,MATCH("MP",Table!$B$1:$V$1,0),0))</f>
        <v>1.5464285714285713</v>
      </c>
      <c r="G15" s="12">
        <f>IFERROR(VLOOKUP(B15,[1]TRANSFER!$E$251:$O$271,MATCH($G$1,[1]TRANSFER!$E$251:$O$251,0),0),0)</f>
        <v>1.4818181818181819</v>
      </c>
      <c r="H15" s="12">
        <f>(VLOOKUP($A15,Table!$B$1:$M$200,MATCH("xGA",Table!$B$1:$X$1,0),0))/(VLOOKUP($A15,Table!$B$1:$M$200,MATCH("MP",Table!$B$1:$X$1,0),0))</f>
        <v>1.6928571428571428</v>
      </c>
      <c r="I15" s="12">
        <f>IFERROR(VLOOKUP(B15,[1]TRANSFER!$E$251:$O$271,MATCH($I$1,[1]TRANSFER!$E$251:$O$251,0),0),0)</f>
        <v>1.6272727272727272</v>
      </c>
      <c r="J15" s="12">
        <f>VLOOKUP($A15,Table!$B$1:$O$200,MATCH("xGD/90",Table!$B$1:$O$1,0),0)</f>
        <v>-0.15</v>
      </c>
      <c r="K15" s="12">
        <f>IF([1]INFO!$B$24=1,$G$22-G15,$F$22-F15)</f>
        <v>4.0638528138527974E-2</v>
      </c>
      <c r="L15" s="13">
        <f t="shared" si="0"/>
        <v>8.1277056277055948E-3</v>
      </c>
      <c r="M15" s="88">
        <f t="shared" si="1"/>
        <v>1.0081277056277056</v>
      </c>
      <c r="N15" s="14">
        <f>(M15*(SUM([1]INFO!$B$18:$B$21)))+(VLOOKUP(Table2!B15,'2223Table2'!$B$1:$O$21,MATCH("DEF BOOST",'2223Table2'!$B$1:$O$1,0),0)*(SUM([1]INFO!$B$16:$B$17)))</f>
        <v>1.0081277056277056</v>
      </c>
      <c r="O15" s="12">
        <f>IF([1]INFO!$B$24=1,$I$22-I15,$H$22-H15)</f>
        <v>-0.10558441558441523</v>
      </c>
      <c r="P15" s="12">
        <f t="shared" si="2"/>
        <v>3.1675324675324565E-2</v>
      </c>
      <c r="Q15" s="88">
        <f t="shared" si="3"/>
        <v>1.0316753246753245</v>
      </c>
      <c r="R15" s="15">
        <f>(Q15*(SUM([1]INFO!$B$18:$B$21)))+(VLOOKUP(Table2!B15,'2223Table2'!$B$1:$O$21,MATCH("FWD BOOST",'2223Table2'!$B$1:$O$1,0),0)*(SUM([1]INFO!$B$16:$B$17)))</f>
        <v>1.0316753246753245</v>
      </c>
    </row>
    <row r="16" spans="1:20">
      <c r="A16" s="19" t="s">
        <v>2703</v>
      </c>
      <c r="B16" s="19" t="str">
        <f>[2]TEAMS!$J16</f>
        <v>NEW</v>
      </c>
      <c r="C16" s="17">
        <f>VLOOKUP($A16,Table!$B$1:$C$200,MATCH("MP",Table!$B$1:$C$1,0),0)</f>
        <v>28</v>
      </c>
      <c r="D16" s="17">
        <f>VLOOKUP($A16,Table!$B$1:$M$200,MATCH("xG",Table!$B$1:$M$1,0),0)</f>
        <v>51.1</v>
      </c>
      <c r="E16" s="17">
        <f>VLOOKUP($A16,Table!$B$1:$M$200,MATCH("xGA",Table!$B$1:$M$1,0),0)</f>
        <v>49.2</v>
      </c>
      <c r="F16" s="12">
        <f>(VLOOKUP($A16,Table!$B$1:$M$200,MATCH("xG",Table!$B$1:$V$1,0),0))/(VLOOKUP($A16,Table!$B$1:$M$200,MATCH("MP",Table!$B$1:$V$1,0),0))</f>
        <v>1.825</v>
      </c>
      <c r="G16" s="12">
        <f>IFERROR(VLOOKUP(B16,[1]TRANSFER!$E$251:$O$271,MATCH($G$1,[1]TRANSFER!$E$251:$O$251,0),0),0)</f>
        <v>1.9590909090909092</v>
      </c>
      <c r="H16" s="12">
        <f>(VLOOKUP($A16,Table!$B$1:$M$200,MATCH("xGA",Table!$B$1:$X$1,0),0))/(VLOOKUP($A16,Table!$B$1:$M$200,MATCH("MP",Table!$B$1:$X$1,0),0))</f>
        <v>1.7571428571428573</v>
      </c>
      <c r="I16" s="12">
        <f>IFERROR(VLOOKUP(B16,[1]TRANSFER!$E$251:$O$271,MATCH($I$1,[1]TRANSFER!$E$251:$O$251,0),0),0)</f>
        <v>1.7227272727272727</v>
      </c>
      <c r="J16" s="12">
        <f>VLOOKUP($A16,Table!$B$1:$O$200,MATCH("xGD/90",Table!$B$1:$O$1,0),0)</f>
        <v>7.0000000000000007E-2</v>
      </c>
      <c r="K16" s="12">
        <f>IF([1]INFO!$B$24=1,$G$22-G16,$F$22-F16)</f>
        <v>-0.43663419913419932</v>
      </c>
      <c r="L16" s="13">
        <f t="shared" si="0"/>
        <v>-8.7326839826839864E-2</v>
      </c>
      <c r="M16" s="88">
        <f t="shared" si="1"/>
        <v>0.91267316017316014</v>
      </c>
      <c r="N16" s="14">
        <f>(M16*(SUM([1]INFO!$B$18:$B$21)))+(VLOOKUP(Table2!B16,'2223Table2'!$B$1:$O$21,MATCH("DEF BOOST",'2223Table2'!$B$1:$O$1,0),0)*(SUM([1]INFO!$B$16:$B$17)))</f>
        <v>0.91267316017316014</v>
      </c>
      <c r="O16" s="12">
        <f>IF([1]INFO!$B$24=1,$I$22-I16,$H$22-H16)</f>
        <v>-0.20103896103896068</v>
      </c>
      <c r="P16" s="12">
        <f t="shared" si="2"/>
        <v>6.0311688311688205E-2</v>
      </c>
      <c r="Q16" s="88">
        <f t="shared" si="3"/>
        <v>1.0603116883116881</v>
      </c>
      <c r="R16" s="15">
        <f>(Q16*(SUM([1]INFO!$B$18:$B$21)))+(VLOOKUP(Table2!B16,'2223Table2'!$B$1:$O$21,MATCH("FWD BOOST",'2223Table2'!$B$1:$O$1,0),0)*(SUM([1]INFO!$B$16:$B$17)))</f>
        <v>1.0603116883116881</v>
      </c>
    </row>
    <row r="17" spans="1:18">
      <c r="A17" s="19" t="s">
        <v>2716</v>
      </c>
      <c r="B17" s="19" t="str">
        <f>[2]TEAMS!$J17</f>
        <v>NFO</v>
      </c>
      <c r="C17" s="17">
        <f>VLOOKUP($A17,Table!$B$1:$C$200,MATCH("MP",Table!$B$1:$C$1,0),0)</f>
        <v>28</v>
      </c>
      <c r="D17" s="17">
        <f>VLOOKUP($A17,Table!$B$1:$M$200,MATCH("xG",Table!$B$1:$M$1,0),0)</f>
        <v>34.5</v>
      </c>
      <c r="E17" s="17">
        <f>VLOOKUP($A17,Table!$B$1:$M$200,MATCH("xGA",Table!$B$1:$M$1,0),0)</f>
        <v>41.3</v>
      </c>
      <c r="F17" s="12">
        <f>(VLOOKUP($A17,Table!$B$1:$M$200,MATCH("xG",Table!$B$1:$V$1,0),0))/(VLOOKUP($A17,Table!$B$1:$M$200,MATCH("MP",Table!$B$1:$V$1,0),0))</f>
        <v>1.2321428571428572</v>
      </c>
      <c r="G17" s="12">
        <f>IFERROR(VLOOKUP(B17,[1]TRANSFER!$E$251:$O$271,MATCH($G$1,[1]TRANSFER!$E$251:$O$251,0),0),0)</f>
        <v>1.1590909090909092</v>
      </c>
      <c r="H17" s="12">
        <f>(VLOOKUP($A17,Table!$B$1:$M$200,MATCH("xGA",Table!$B$1:$X$1,0),0))/(VLOOKUP($A17,Table!$B$1:$M$200,MATCH("MP",Table!$B$1:$X$1,0),0))</f>
        <v>1.4749999999999999</v>
      </c>
      <c r="I17" s="12">
        <f>IFERROR(VLOOKUP(B17,[1]TRANSFER!$E$251:$O$271,MATCH($I$1,[1]TRANSFER!$E$251:$O$251,0),0),0)</f>
        <v>1.5</v>
      </c>
      <c r="J17" s="12">
        <f>VLOOKUP($A17,Table!$B$1:$O$200,MATCH("xGD/90",Table!$B$1:$O$1,0),0)</f>
        <v>-0.24</v>
      </c>
      <c r="K17" s="12">
        <f>IF([1]INFO!$B$24=1,$G$22-G17,$F$22-F17)</f>
        <v>0.36336580086580073</v>
      </c>
      <c r="L17" s="13">
        <f t="shared" si="0"/>
        <v>7.2673160173160153E-2</v>
      </c>
      <c r="M17" s="88">
        <f t="shared" si="1"/>
        <v>1.0726731601731601</v>
      </c>
      <c r="N17" s="14">
        <f>(M17*(SUM([1]INFO!$B$18:$B$21)))+(VLOOKUP(Table2!B17,'2223Table2'!$B$1:$O$21,MATCH("DEF BOOST",'2223Table2'!$B$1:$O$1,0),0)*(SUM([1]INFO!$B$16:$B$17)))</f>
        <v>1.0726731601731601</v>
      </c>
      <c r="O17" s="12">
        <f>IF([1]INFO!$B$24=1,$I$22-I17,$H$22-H17)</f>
        <v>2.1688311688311979E-2</v>
      </c>
      <c r="P17" s="12">
        <f t="shared" si="2"/>
        <v>-6.5064935064935931E-3</v>
      </c>
      <c r="Q17" s="88">
        <f t="shared" si="3"/>
        <v>0.99349350649350643</v>
      </c>
      <c r="R17" s="15">
        <f>(Q17*(SUM([1]INFO!$B$18:$B$21)))+(VLOOKUP(Table2!B17,'2223Table2'!$B$1:$O$21,MATCH("FWD BOOST",'2223Table2'!$B$1:$O$1,0),0)*(SUM([1]INFO!$B$16:$B$17)))</f>
        <v>0.99349350649350643</v>
      </c>
    </row>
    <row r="18" spans="1:18">
      <c r="A18" s="19" t="s">
        <v>2718</v>
      </c>
      <c r="B18" s="19" t="str">
        <f>[2]TEAMS!$J18</f>
        <v>SHU</v>
      </c>
      <c r="C18" s="17">
        <f>VLOOKUP($A18,Table!$B$1:$C$200,MATCH("MP",Table!$B$1:$C$1,0),0)</f>
        <v>28</v>
      </c>
      <c r="D18" s="17">
        <f>VLOOKUP($A18,Table!$B$1:$M$200,MATCH("xG",Table!$B$1:$M$1,0),0)</f>
        <v>25.2</v>
      </c>
      <c r="E18" s="17">
        <f>VLOOKUP($A18,Table!$B$1:$M$200,MATCH("xGA",Table!$B$1:$M$1,0),0)</f>
        <v>57.1</v>
      </c>
      <c r="F18" s="12">
        <f>(VLOOKUP($A18,Table!$B$1:$M$200,MATCH("xG",Table!$B$1:$V$1,0),0))/(VLOOKUP($A18,Table!$B$1:$M$200,MATCH("MP",Table!$B$1:$V$1,0),0))</f>
        <v>0.9</v>
      </c>
      <c r="G18" s="12">
        <f>IFERROR(VLOOKUP(B18,[1]TRANSFER!$E$251:$O$271,MATCH($G$1,[1]TRANSFER!$E$251:$O$251,0),0),0)</f>
        <v>0.88636363636363635</v>
      </c>
      <c r="H18" s="12">
        <f>(VLOOKUP($A18,Table!$B$1:$M$200,MATCH("xGA",Table!$B$1:$X$1,0),0))/(VLOOKUP($A18,Table!$B$1:$M$200,MATCH("MP",Table!$B$1:$X$1,0),0))</f>
        <v>2.0392857142857141</v>
      </c>
      <c r="I18" s="12">
        <f>IFERROR(VLOOKUP(B18,[1]TRANSFER!$E$251:$O$271,MATCH($I$1,[1]TRANSFER!$E$251:$O$251,0),0),0)</f>
        <v>1.968181818181818</v>
      </c>
      <c r="J18" s="12">
        <f>VLOOKUP($A18,Table!$B$1:$O$200,MATCH("xGD/90",Table!$B$1:$O$1,0),0)</f>
        <v>-1.1399999999999999</v>
      </c>
      <c r="K18" s="12">
        <f>IF([1]INFO!$B$24=1,$G$22-G18,$F$22-F18)</f>
        <v>0.63609307359307354</v>
      </c>
      <c r="L18" s="13">
        <f t="shared" si="0"/>
        <v>0.1272186147186147</v>
      </c>
      <c r="M18" s="88">
        <f t="shared" si="1"/>
        <v>1.1272186147186147</v>
      </c>
      <c r="N18" s="14">
        <f>(M18*(SUM([1]INFO!$B$18:$B$21)))+(VLOOKUP(Table2!B18,'2223Table2'!$B$1:$O$21,MATCH("DEF BOOST",'2223Table2'!$B$1:$O$1,0),0)*(SUM([1]INFO!$B$16:$B$17)))</f>
        <v>1.1272186147186147</v>
      </c>
      <c r="O18" s="12">
        <f>IF([1]INFO!$B$24=1,$I$22-I18,$H$22-H18)</f>
        <v>-0.44649350649350605</v>
      </c>
      <c r="P18" s="12">
        <f t="shared" si="2"/>
        <v>0.13394805194805182</v>
      </c>
      <c r="Q18" s="88">
        <f t="shared" si="3"/>
        <v>1.1339480519480518</v>
      </c>
      <c r="R18" s="15">
        <f>(Q18*(SUM([1]INFO!$B$18:$B$21)))+(VLOOKUP(Table2!B18,'2223Table2'!$B$1:$O$21,MATCH("FWD BOOST",'2223Table2'!$B$1:$O$1,0),0)*(SUM([1]INFO!$B$16:$B$17)))</f>
        <v>1.1339480519480518</v>
      </c>
    </row>
    <row r="19" spans="1:18">
      <c r="A19" s="19" t="s">
        <v>2710</v>
      </c>
      <c r="B19" s="19" t="str">
        <f>[2]TEAMS!$J19</f>
        <v>TOT</v>
      </c>
      <c r="C19" s="17">
        <f>VLOOKUP($A19,Table!$B$1:$C$200,MATCH("MP",Table!$B$1:$C$1,0),0)</f>
        <v>27</v>
      </c>
      <c r="D19" s="17">
        <f>VLOOKUP($A19,Table!$B$1:$M$200,MATCH("xG",Table!$B$1:$M$1,0),0)</f>
        <v>47</v>
      </c>
      <c r="E19" s="17">
        <f>VLOOKUP($A19,Table!$B$1:$M$200,MATCH("xGA",Table!$B$1:$M$1,0),0)</f>
        <v>43.8</v>
      </c>
      <c r="F19" s="12">
        <f>(VLOOKUP($A19,Table!$B$1:$M$200,MATCH("xG",Table!$B$1:$V$1,0),0))/(VLOOKUP($A19,Table!$B$1:$M$200,MATCH("MP",Table!$B$1:$V$1,0),0))</f>
        <v>1.7407407407407407</v>
      </c>
      <c r="G19" s="12">
        <f>IFERROR(VLOOKUP(B19,[1]TRANSFER!$E$251:$O$271,MATCH($G$1,[1]TRANSFER!$E$251:$O$251,0),0),0)</f>
        <v>1.7863636363636362</v>
      </c>
      <c r="H19" s="12">
        <f>(VLOOKUP($A19,Table!$B$1:$M$200,MATCH("xGA",Table!$B$1:$X$1,0),0))/(VLOOKUP($A19,Table!$B$1:$M$200,MATCH("MP",Table!$B$1:$X$1,0),0))</f>
        <v>1.622222222222222</v>
      </c>
      <c r="I19" s="12">
        <f>IFERROR(VLOOKUP(B19,[1]TRANSFER!$E$251:$O$271,MATCH($I$1,[1]TRANSFER!$E$251:$O$251,0),0),0)</f>
        <v>1.6863636363636365</v>
      </c>
      <c r="J19" s="12">
        <f>VLOOKUP($A19,Table!$B$1:$O$200,MATCH("xGD/90",Table!$B$1:$O$1,0),0)</f>
        <v>0.12</v>
      </c>
      <c r="K19" s="12">
        <f>IF([1]INFO!$B$24=1,$G$22-G19,$F$22-F19)</f>
        <v>-0.26390692640692626</v>
      </c>
      <c r="L19" s="13">
        <f t="shared" si="0"/>
        <v>-5.2781385281385255E-2</v>
      </c>
      <c r="M19" s="88">
        <f t="shared" si="1"/>
        <v>0.94721861471861479</v>
      </c>
      <c r="N19" s="14">
        <f>(M19*(SUM([1]INFO!$B$18:$B$21)))+(VLOOKUP(Table2!B19,'2223Table2'!$B$1:$O$21,MATCH("DEF BOOST",'2223Table2'!$B$1:$O$1,0),0)*(SUM([1]INFO!$B$16:$B$17)))</f>
        <v>0.94721861471861479</v>
      </c>
      <c r="O19" s="12">
        <f>IF([1]INFO!$B$24=1,$I$22-I19,$H$22-H19)</f>
        <v>-0.16467532467532453</v>
      </c>
      <c r="P19" s="12">
        <f t="shared" si="2"/>
        <v>4.9402597402597358E-2</v>
      </c>
      <c r="Q19" s="88">
        <f t="shared" si="3"/>
        <v>1.0494025974025973</v>
      </c>
      <c r="R19" s="15">
        <f>(Q19*(SUM([1]INFO!$B$18:$B$21)))+(VLOOKUP(Table2!B19,'2223Table2'!$B$1:$O$21,MATCH("FWD BOOST",'2223Table2'!$B$1:$O$1,0),0)*(SUM([1]INFO!$B$16:$B$17)))</f>
        <v>1.0494025974025973</v>
      </c>
    </row>
    <row r="20" spans="1:18">
      <c r="A20" s="19" t="s">
        <v>2713</v>
      </c>
      <c r="B20" s="19" t="str">
        <f>[2]TEAMS!$J20</f>
        <v>WHU</v>
      </c>
      <c r="C20" s="17">
        <f>VLOOKUP($A20,Table!$B$1:$C$200,MATCH("MP",Table!$B$1:$C$1,0),0)</f>
        <v>28</v>
      </c>
      <c r="D20" s="17">
        <f>VLOOKUP($A20,Table!$B$1:$M$200,MATCH("xG",Table!$B$1:$M$1,0),0)</f>
        <v>39</v>
      </c>
      <c r="E20" s="17">
        <f>VLOOKUP($A20,Table!$B$1:$M$200,MATCH("xGA",Table!$B$1:$M$1,0),0)</f>
        <v>50.3</v>
      </c>
      <c r="F20" s="12">
        <f>(VLOOKUP($A20,Table!$B$1:$M$200,MATCH("xG",Table!$B$1:$V$1,0),0))/(VLOOKUP($A20,Table!$B$1:$M$200,MATCH("MP",Table!$B$1:$V$1,0),0))</f>
        <v>1.3928571428571428</v>
      </c>
      <c r="G20" s="12">
        <f>IFERROR(VLOOKUP(B20,[1]TRANSFER!$E$251:$O$271,MATCH($G$1,[1]TRANSFER!$E$251:$O$251,0),0),0)</f>
        <v>1.4181818181818182</v>
      </c>
      <c r="H20" s="12">
        <f>(VLOOKUP($A20,Table!$B$1:$M$200,MATCH("xGA",Table!$B$1:$X$1,0),0))/(VLOOKUP($A20,Table!$B$1:$M$200,MATCH("MP",Table!$B$1:$X$1,0),0))</f>
        <v>1.7964285714285713</v>
      </c>
      <c r="I20" s="12">
        <f>IFERROR(VLOOKUP(B20,[1]TRANSFER!$E$251:$O$271,MATCH($I$1,[1]TRANSFER!$E$251:$O$251,0),0),0)</f>
        <v>1.7681818181818181</v>
      </c>
      <c r="J20" s="12">
        <f>VLOOKUP($A20,Table!$B$1:$O$200,MATCH("xGD/90",Table!$B$1:$O$1,0),0)</f>
        <v>-0.4</v>
      </c>
      <c r="K20" s="12">
        <f>IF([1]INFO!$B$24=1,$G$22-G20,$F$22-F20)</f>
        <v>0.10427489177489169</v>
      </c>
      <c r="L20" s="13">
        <f t="shared" si="0"/>
        <v>2.0854978354978338E-2</v>
      </c>
      <c r="M20" s="88">
        <f t="shared" si="1"/>
        <v>1.0208549783549783</v>
      </c>
      <c r="N20" s="14">
        <f>(M20*(SUM([1]INFO!$B$18:$B$21)))+(VLOOKUP(Table2!B20,'2223Table2'!$B$1:$O$21,MATCH("DEF BOOST",'2223Table2'!$B$1:$O$1,0),0)*(SUM([1]INFO!$B$16:$B$17)))</f>
        <v>1.0208549783549783</v>
      </c>
      <c r="O20" s="12">
        <f>IF([1]INFO!$B$24=1,$I$22-I20,$H$22-H20)</f>
        <v>-0.2464935064935061</v>
      </c>
      <c r="P20" s="12">
        <f t="shared" si="2"/>
        <v>7.3948051948051832E-2</v>
      </c>
      <c r="Q20" s="88">
        <f t="shared" si="3"/>
        <v>1.0739480519480518</v>
      </c>
      <c r="R20" s="15">
        <f>(Q20*(SUM([1]INFO!$B$18:$B$21)))+(VLOOKUP(Table2!B20,'2223Table2'!$B$1:$O$21,MATCH("FWD BOOST",'2223Table2'!$B$1:$O$1,0),0)*(SUM([1]INFO!$B$16:$B$17)))</f>
        <v>1.0739480519480518</v>
      </c>
    </row>
    <row r="21" spans="1:18">
      <c r="A21" s="19" t="s">
        <v>2719</v>
      </c>
      <c r="B21" s="19" t="str">
        <f>[2]TEAMS!$J21</f>
        <v>WOL</v>
      </c>
      <c r="C21" s="17">
        <f>VLOOKUP($A21,Table!$B$1:$C$200,MATCH("MP",Table!$B$1:$C$1,0),0)</f>
        <v>28</v>
      </c>
      <c r="D21" s="17">
        <f>VLOOKUP($A21,Table!$B$1:$M$200,MATCH("xG",Table!$B$1:$M$1,0),0)</f>
        <v>37.6</v>
      </c>
      <c r="E21" s="17">
        <f>VLOOKUP($A21,Table!$B$1:$M$200,MATCH("xGA",Table!$B$1:$M$1,0),0)</f>
        <v>47.9</v>
      </c>
      <c r="F21" s="12">
        <f>(VLOOKUP($A21,Table!$B$1:$M$200,MATCH("xG",Table!$B$1:$V$1,0),0))/(VLOOKUP($A21,Table!$B$1:$M$200,MATCH("MP",Table!$B$1:$V$1,0),0))</f>
        <v>1.342857142857143</v>
      </c>
      <c r="G21" s="12">
        <f>IFERROR(VLOOKUP(B21,[1]TRANSFER!$E$251:$O$271,MATCH($G$1,[1]TRANSFER!$E$251:$O$251,0),0),0)</f>
        <v>1.3545454545454545</v>
      </c>
      <c r="H21" s="12">
        <f>(VLOOKUP($A21,Table!$B$1:$M$200,MATCH("xGA",Table!$B$1:$X$1,0),0))/(VLOOKUP($A21,Table!$B$1:$M$200,MATCH("MP",Table!$B$1:$X$1,0),0))</f>
        <v>1.7107142857142856</v>
      </c>
      <c r="I21" s="12">
        <f>IFERROR(VLOOKUP(B21,[1]TRANSFER!$E$251:$O$271,MATCH($I$1,[1]TRANSFER!$E$251:$O$251,0),0),0)</f>
        <v>1.6727272727272726</v>
      </c>
      <c r="J21" s="12">
        <f>VLOOKUP($A21,Table!$B$1:$O$200,MATCH("xGD/90",Table!$B$1:$O$1,0),0)</f>
        <v>-0.37</v>
      </c>
      <c r="K21" s="12">
        <f>IF([1]INFO!$B$24=1,$G$22-G21,$F$22-F21)</f>
        <v>0.1679112554112554</v>
      </c>
      <c r="L21" s="13">
        <f t="shared" si="0"/>
        <v>3.3582251082251081E-2</v>
      </c>
      <c r="M21" s="88">
        <f t="shared" si="1"/>
        <v>1.033582251082251</v>
      </c>
      <c r="N21" s="14">
        <f>(M21*(SUM([1]INFO!$B$18:$B$21)))+(VLOOKUP(Table2!B21,'2223Table2'!$B$1:$O$21,MATCH("DEF BOOST",'2223Table2'!$B$1:$O$1,0),0)*(SUM([1]INFO!$B$16:$B$17)))</f>
        <v>1.033582251082251</v>
      </c>
      <c r="O21" s="12">
        <f>IF([1]INFO!$B$24=1,$I$22-I21,$H$22-H21)</f>
        <v>-0.15103896103896064</v>
      </c>
      <c r="P21" s="12">
        <f t="shared" si="2"/>
        <v>4.5311688311688192E-2</v>
      </c>
      <c r="Q21" s="88">
        <f t="shared" si="3"/>
        <v>1.0453116883116882</v>
      </c>
      <c r="R21" s="15">
        <f>(Q21*(SUM([1]INFO!$B$18:$B$21)))+(VLOOKUP(Table2!B21,'2223Table2'!$B$1:$O$21,MATCH("FWD BOOST",'2223Table2'!$B$1:$O$1,0),0)*(SUM([1]INFO!$B$16:$B$17)))</f>
        <v>1.0453116883116882</v>
      </c>
    </row>
    <row r="22" spans="1:18">
      <c r="A22" s="94">
        <f>COUNTA(A2:A21)</f>
        <v>20</v>
      </c>
      <c r="F22" s="12">
        <f>SUM(F2:F21)/$A$22</f>
        <v>1.534100529100529</v>
      </c>
      <c r="G22" s="93">
        <f>SUM(G2:G21)/$A$22</f>
        <v>1.5224567099567099</v>
      </c>
      <c r="H22" s="12">
        <f>SUM(H2:H21)/$A$22</f>
        <v>1.5330555555555556</v>
      </c>
      <c r="I22" s="93">
        <f>SUM(I2:I21)/$A$22</f>
        <v>1.521688311688312</v>
      </c>
    </row>
    <row r="23" spans="1:18">
      <c r="G23" s="92"/>
      <c r="H23" s="92"/>
      <c r="I23" s="92"/>
    </row>
    <row r="25" spans="1:18">
      <c r="R25" s="16" t="s">
        <v>1799</v>
      </c>
    </row>
    <row r="26" spans="1:18">
      <c r="R26" s="16" t="s">
        <v>1800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sheetPr codeName="Sheet7"/>
  <dimension ref="A1:W52"/>
  <sheetViews>
    <sheetView tabSelected="1"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2346</v>
      </c>
      <c r="R2" s="52" t="s">
        <v>64</v>
      </c>
      <c r="S2" s="52" t="s">
        <v>2345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2352</v>
      </c>
      <c r="R3" s="52" t="s">
        <v>84</v>
      </c>
      <c r="S3" s="52" t="s">
        <v>2353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2361</v>
      </c>
      <c r="R4" s="52" t="s">
        <v>273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2355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2351</v>
      </c>
      <c r="R6" s="52" t="s">
        <v>74</v>
      </c>
      <c r="S6" s="52" t="s">
        <v>2350</v>
      </c>
      <c r="T6" s="52"/>
      <c r="U6" s="2"/>
      <c r="V6" s="2"/>
      <c r="W6" s="52"/>
    </row>
    <row r="7" spans="1:23">
      <c r="A7" s="1">
        <v>18</v>
      </c>
      <c r="B7" s="52" t="s">
        <v>2342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2364</v>
      </c>
      <c r="R7" s="52" t="s">
        <v>89</v>
      </c>
      <c r="S7" s="52" t="s">
        <v>2365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2358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2357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2363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2356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2349</v>
      </c>
      <c r="R12" s="52" t="s">
        <v>80</v>
      </c>
      <c r="S12" s="52" t="s">
        <v>2350</v>
      </c>
      <c r="T12" s="52"/>
      <c r="U12" s="2"/>
      <c r="V12" s="2"/>
      <c r="W12" s="52"/>
    </row>
    <row r="13" spans="1:23">
      <c r="A13" s="1">
        <v>20</v>
      </c>
      <c r="B13" s="52" t="s">
        <v>2368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2367</v>
      </c>
      <c r="R13" s="52" t="s">
        <v>98</v>
      </c>
      <c r="S13" s="52" t="s">
        <v>2365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2344</v>
      </c>
      <c r="R14" s="52" t="s">
        <v>66</v>
      </c>
      <c r="S14" s="52" t="s">
        <v>2345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2347</v>
      </c>
      <c r="R15" s="52" t="s">
        <v>70</v>
      </c>
      <c r="S15" s="52" t="s">
        <v>2345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2348</v>
      </c>
      <c r="R16" s="52" t="s">
        <v>68</v>
      </c>
      <c r="S16" s="52" t="s">
        <v>2345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2362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2343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2366</v>
      </c>
      <c r="R18" s="52" t="s">
        <v>90</v>
      </c>
      <c r="S18" s="52" t="s">
        <v>2365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2354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2360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2359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2371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2370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2344</v>
      </c>
      <c r="R33" s="48" t="s">
        <v>66</v>
      </c>
      <c r="S33" s="48" t="s">
        <v>2345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2346</v>
      </c>
      <c r="R34" s="48" t="s">
        <v>64</v>
      </c>
      <c r="S34" s="48" t="s">
        <v>2345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2347</v>
      </c>
      <c r="R35" s="48" t="s">
        <v>70</v>
      </c>
      <c r="S35" s="48" t="s">
        <v>2345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2348</v>
      </c>
      <c r="R36" s="48" t="s">
        <v>68</v>
      </c>
      <c r="S36" s="48" t="s">
        <v>2345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2349</v>
      </c>
      <c r="R37" s="48" t="s">
        <v>80</v>
      </c>
      <c r="S37" s="48" t="s">
        <v>2350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2351</v>
      </c>
      <c r="R38" s="48" t="s">
        <v>74</v>
      </c>
      <c r="S38" s="48" t="s">
        <v>2350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2352</v>
      </c>
      <c r="R39" s="48" t="s">
        <v>84</v>
      </c>
      <c r="S39" s="48" t="s">
        <v>2353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2354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2355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2356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2357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2358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2359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2360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2361</v>
      </c>
      <c r="R47" s="48" t="s">
        <v>273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2362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2363</v>
      </c>
      <c r="R49" s="48" t="s">
        <v>97</v>
      </c>
      <c r="U49" s="2"/>
      <c r="V49" s="2"/>
    </row>
    <row r="50" spans="1:22">
      <c r="A50" s="1">
        <v>18</v>
      </c>
      <c r="B50" s="48" t="s">
        <v>2342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2364</v>
      </c>
      <c r="R50" s="48" t="s">
        <v>89</v>
      </c>
      <c r="S50" s="48" t="s">
        <v>2365</v>
      </c>
      <c r="U50" s="2"/>
      <c r="V50" s="2"/>
    </row>
    <row r="51" spans="1:22">
      <c r="A51" s="1">
        <v>19</v>
      </c>
      <c r="B51" s="48" t="s">
        <v>2343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2366</v>
      </c>
      <c r="R51" s="48" t="s">
        <v>90</v>
      </c>
      <c r="S51" s="48" t="s">
        <v>2365</v>
      </c>
      <c r="U51" s="2"/>
      <c r="V51" s="2"/>
    </row>
    <row r="52" spans="1:22">
      <c r="A52" s="1">
        <v>20</v>
      </c>
      <c r="B52" s="48" t="s">
        <v>2368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2367</v>
      </c>
      <c r="R52" s="48" t="s">
        <v>98</v>
      </c>
      <c r="S52" s="48" t="s">
        <v>2365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sheetPr codeName="Sheet8"/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380</v>
      </c>
      <c r="B1" s="6" t="s">
        <v>783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784</v>
      </c>
      <c r="K1" s="8">
        <v>0.4</v>
      </c>
      <c r="L1" s="9" t="s">
        <v>786</v>
      </c>
      <c r="M1" s="6" t="s">
        <v>785</v>
      </c>
      <c r="N1" s="8">
        <v>-0.6</v>
      </c>
      <c r="O1" s="10" t="s">
        <v>787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2369</v>
      </c>
    </row>
    <row r="25" spans="1:15">
      <c r="O25" s="16" t="s">
        <v>1799</v>
      </c>
    </row>
    <row r="26" spans="1:15">
      <c r="O26" s="16" t="s">
        <v>1800</v>
      </c>
    </row>
    <row r="29" spans="1:15">
      <c r="H29" s="11" t="s">
        <v>2793</v>
      </c>
    </row>
    <row r="30" spans="1:15">
      <c r="H30" s="11" t="s">
        <v>2794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sheetPr codeName="Sheet9"/>
  <dimension ref="A1:Y1000"/>
  <sheetViews>
    <sheetView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383</v>
      </c>
      <c r="G1" s="33"/>
      <c r="H1" s="33"/>
      <c r="I1" s="33"/>
      <c r="J1" s="33"/>
      <c r="K1" s="36" t="s">
        <v>381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382</v>
      </c>
      <c r="V1" s="43" t="s">
        <v>52</v>
      </c>
      <c r="X1" s="35" t="s">
        <v>1801</v>
      </c>
      <c r="Y1" s="42" t="str">
        <f>API!AC1</f>
        <v>total_points</v>
      </c>
    </row>
    <row r="2" spans="1:25">
      <c r="A2" s="31" t="str">
        <f>IF([1]FINAL!A2=0,"",[1]FINAL!A2)</f>
        <v>Bukayo Saka</v>
      </c>
      <c r="B2" s="31" t="str">
        <f>IF([1]FINAL!B2=0,"",[1]FINAL!B2)</f>
        <v>Saka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ARS</v>
      </c>
      <c r="F2" s="43">
        <f>IFERROR(VLOOKUP($E2,Table2!$B$1:$C$21,MATCH("MP",Table2!$B$1:$C$1,0),0),"")</f>
        <v>28</v>
      </c>
      <c r="G2" s="32">
        <f>IFERROR(VLOOKUP(A2,PlayingTime!$B$1:$Z$999,MATCH("Min",PlayingTime!$B$2:$Z$2,0),0),0)</f>
        <v>2262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2262</v>
      </c>
      <c r="L2" s="31">
        <f>IFERROR(VLOOKUP(A2,PlayerStats!$B$1:$Z$999,MATCH("xG",PlayerStats!$B$2:$Z$2,0),0),0)</f>
        <v>11.5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11.5</v>
      </c>
      <c r="Q2" s="31">
        <f>IFERROR(VLOOKUP(A2,PlayerStats!$B$1:$Z$999,MATCH("xAG",PlayerStats!$B$2:$Z$2,0),0),0)</f>
        <v>8.1999999999999993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8.1999999999999993</v>
      </c>
      <c r="V2" s="41">
        <f>IFERROR(VLOOKUP(A2,$X$1:$Y$1000,MATCH("total_points",$X$1:$Y$1,0),0),"")</f>
        <v>178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Erling Haaland</v>
      </c>
      <c r="B3" s="31" t="str">
        <f>IF([1]FINAL!B3=0,"",[1]FINAL!B3)</f>
        <v>Haaland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MCI</v>
      </c>
      <c r="F3" s="43">
        <f>IFERROR(VLOOKUP($E3,Table2!$B$1:$C$21,MATCH("MP",Table2!$B$1:$C$1,0),0),"")</f>
        <v>28</v>
      </c>
      <c r="G3" s="32">
        <f>IFERROR(VLOOKUP(A3,PlayingTime!$B$1:$Z$999,MATCH("Min",PlayingTime!$B$2:$Z$2,0),0),0)</f>
        <v>1922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1922</v>
      </c>
      <c r="L3" s="31">
        <f>IFERROR(VLOOKUP(A3,PlayerStats!$B$1:$Z$999,MATCH("xG",PlayerStats!$B$2:$Z$2,0),0),0)</f>
        <v>20.9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20.9</v>
      </c>
      <c r="Q3" s="31">
        <f>IFERROR(VLOOKUP(A3,PlayerStats!$B$1:$Z$999,MATCH("xAG",PlayerStats!$B$2:$Z$2,0),0),0)</f>
        <v>3.8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3.8</v>
      </c>
      <c r="V3" s="41">
        <f t="shared" ref="V3:V66" si="3">IFERROR(VLOOKUP(A3,$X$1:$Y$1000,MATCH("total_points",$X$1:$Y$1,0),0),"")</f>
        <v>154</v>
      </c>
      <c r="X3" s="42" t="str">
        <f>API!M3&amp;" "&amp;API!V3</f>
        <v>Cédric Alves Soares</v>
      </c>
      <c r="Y3" s="42">
        <f>API!AC3</f>
        <v>3</v>
      </c>
    </row>
    <row r="4" spans="1:25">
      <c r="A4" s="31" t="str">
        <f>IF([1]FINAL!A4=0,"",[1]FINAL!A4)</f>
        <v>Ollie Watkins</v>
      </c>
      <c r="B4" s="31" t="str">
        <f>IF([1]FINAL!B4=0,"",[1]FINAL!B4)</f>
        <v>Watkins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AVL</v>
      </c>
      <c r="F4" s="43">
        <f>IFERROR(VLOOKUP($E4,Table2!$B$1:$C$21,MATCH("MP",Table2!$B$1:$C$1,0),0),"")</f>
        <v>28</v>
      </c>
      <c r="G4" s="32">
        <f>IFERROR(VLOOKUP(A4,PlayingTime!$B$1:$Z$999,MATCH("Min",PlayingTime!$B$2:$Z$2,0),0),0)</f>
        <v>2475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2475</v>
      </c>
      <c r="L4" s="31">
        <f>IFERROR(VLOOKUP(A4,PlayerStats!$B$1:$Z$999,MATCH("xG",PlayerStats!$B$2:$Z$2,0),0),0)</f>
        <v>14.3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14.3</v>
      </c>
      <c r="Q4" s="31">
        <f>IFERROR(VLOOKUP(A4,PlayerStats!$B$1:$Z$999,MATCH("xAG",PlayerStats!$B$2:$Z$2,0),0),0)</f>
        <v>5.4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5.4</v>
      </c>
      <c r="V4" s="41">
        <f t="shared" si="3"/>
        <v>185</v>
      </c>
      <c r="X4" s="42" t="str">
        <f>API!M4&amp;" "&amp;API!V4</f>
        <v>Mohamed Elneny</v>
      </c>
      <c r="Y4" s="42">
        <f>API!AC4</f>
        <v>6</v>
      </c>
    </row>
    <row r="5" spans="1:25">
      <c r="A5" s="31" t="str">
        <f>IF([1]FINAL!A5=0,"",[1]FINAL!A5)</f>
        <v>Leandro Trossard</v>
      </c>
      <c r="B5" s="31" t="str">
        <f>IF([1]FINAL!B5=0,"",[1]FINAL!B5)</f>
        <v>Trossard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ARS</v>
      </c>
      <c r="F5" s="43">
        <f>IFERROR(VLOOKUP($E5,Table2!$B$1:$C$21,MATCH("MP",Table2!$B$1:$C$1,0),0),"")</f>
        <v>28</v>
      </c>
      <c r="G5" s="32">
        <f>IFERROR(VLOOKUP(A5,PlayingTime!$B$1:$Z$999,MATCH("Min",PlayingTime!$B$2:$Z$2,0),0),0)</f>
        <v>1020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1020</v>
      </c>
      <c r="L5" s="31">
        <f>IFERROR(VLOOKUP(A5,PlayerStats!$B$1:$Z$999,MATCH("xG",PlayerStats!$B$2:$Z$2,0),0),0)</f>
        <v>5.3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5.3</v>
      </c>
      <c r="Q5" s="31">
        <f>IFERROR(VLOOKUP(A5,PlayerStats!$B$1:$Z$999,MATCH("xAG",PlayerStats!$B$2:$Z$2,0),0),0)</f>
        <v>1.9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1.9</v>
      </c>
      <c r="V5" s="41">
        <f t="shared" si="3"/>
        <v>87</v>
      </c>
      <c r="X5" s="42" t="str">
        <f>API!M5&amp;" "&amp;API!V5</f>
        <v>Fábio Ferreira Vieira</v>
      </c>
      <c r="Y5" s="42">
        <f>API!AC5</f>
        <v>22</v>
      </c>
    </row>
    <row r="6" spans="1:25">
      <c r="A6" s="31" t="str">
        <f>IF([1]FINAL!A6=0,"",[1]FINAL!A6)</f>
        <v>Mohamed Salah</v>
      </c>
      <c r="B6" s="31" t="str">
        <f>IF([1]FINAL!B6=0,"",[1]FINAL!B6)</f>
        <v>Salah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LIV</v>
      </c>
      <c r="F6" s="43">
        <f>IFERROR(VLOOKUP($E6,Table2!$B$1:$C$21,MATCH("MP",Table2!$B$1:$C$1,0),0),"")</f>
        <v>28</v>
      </c>
      <c r="G6" s="32">
        <f>IFERROR(VLOOKUP(A6,PlayingTime!$B$1:$Z$999,MATCH("Min",PlayingTime!$B$2:$Z$2,0),0),0)</f>
        <v>1816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1816</v>
      </c>
      <c r="L6" s="31">
        <f>IFERROR(VLOOKUP(A6,PlayerStats!$B$1:$Z$999,MATCH("xG",PlayerStats!$B$2:$Z$2,0),0),0)</f>
        <v>15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15</v>
      </c>
      <c r="Q6" s="31">
        <f>IFERROR(VLOOKUP(A6,PlayerStats!$B$1:$Z$999,MATCH("xAG",PlayerStats!$B$2:$Z$2,0),0),0)</f>
        <v>9.4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9.4</v>
      </c>
      <c r="V6" s="41">
        <f t="shared" si="3"/>
        <v>168</v>
      </c>
      <c r="X6" s="42" t="str">
        <f>API!M6&amp;" "&amp;API!V6</f>
        <v>Gabriel dos Santos Magalhães</v>
      </c>
      <c r="Y6" s="42">
        <f>API!AC6</f>
        <v>103</v>
      </c>
    </row>
    <row r="7" spans="1:25">
      <c r="A7" s="31" t="str">
        <f>IF([1]FINAL!A7=0,"",[1]FINAL!A7)</f>
        <v>Eberechi Eze</v>
      </c>
      <c r="B7" s="31" t="str">
        <f>IF([1]FINAL!B7=0,"",[1]FINAL!B7)</f>
        <v>Eze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CRY</v>
      </c>
      <c r="F7" s="43">
        <f>IFERROR(VLOOKUP($E7,Table2!$B$1:$C$21,MATCH("MP",Table2!$B$1:$C$1,0),0),"")</f>
        <v>28</v>
      </c>
      <c r="G7" s="32">
        <f>IFERROR(VLOOKUP(A7,PlayingTime!$B$1:$Z$999,MATCH("Min",PlayingTime!$B$2:$Z$2,0),0),0)</f>
        <v>1316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1316</v>
      </c>
      <c r="L7" s="31">
        <f>IFERROR(VLOOKUP(A7,PlayerStats!$B$1:$Z$999,MATCH("xG",PlayerStats!$B$2:$Z$2,0),0),0)</f>
        <v>5.5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5.5</v>
      </c>
      <c r="Q7" s="31">
        <f>IFERROR(VLOOKUP(A7,PlayerStats!$B$1:$Z$999,MATCH("xAG",PlayerStats!$B$2:$Z$2,0),0),0)</f>
        <v>2.9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2.9</v>
      </c>
      <c r="V7" s="41">
        <f t="shared" si="3"/>
        <v>74</v>
      </c>
      <c r="X7" s="42" t="str">
        <f>API!M7&amp;" "&amp;API!V7</f>
        <v>Kai Havertz</v>
      </c>
      <c r="Y7" s="42">
        <f>API!AC7</f>
        <v>110</v>
      </c>
    </row>
    <row r="8" spans="1:25">
      <c r="A8" s="31" t="str">
        <f>IF([1]FINAL!A8=0,"",[1]FINAL!A8)</f>
        <v>Phil Foden</v>
      </c>
      <c r="B8" s="31" t="str">
        <f>IF([1]FINAL!B8=0,"",[1]FINAL!B8)</f>
        <v>Foden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MCI</v>
      </c>
      <c r="F8" s="43">
        <f>IFERROR(VLOOKUP($E8,Table2!$B$1:$C$21,MATCH("MP",Table2!$B$1:$C$1,0),0),"")</f>
        <v>28</v>
      </c>
      <c r="G8" s="32">
        <f>IFERROR(VLOOKUP(A8,PlayingTime!$B$1:$Z$999,MATCH("Min",PlayingTime!$B$2:$Z$2,0),0),0)</f>
        <v>2309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2309</v>
      </c>
      <c r="L8" s="31">
        <f>IFERROR(VLOOKUP(A8,PlayerStats!$B$1:$Z$999,MATCH("xG",PlayerStats!$B$2:$Z$2,0),0),0)</f>
        <v>8.5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8.5</v>
      </c>
      <c r="Q8" s="31">
        <f>IFERROR(VLOOKUP(A8,PlayerStats!$B$1:$Z$999,MATCH("xAG",PlayerStats!$B$2:$Z$2,0),0),0)</f>
        <v>6.2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6.2</v>
      </c>
      <c r="V8" s="41">
        <f t="shared" si="3"/>
        <v>160</v>
      </c>
      <c r="X8" s="42" t="str">
        <f>API!M8&amp;" "&amp;API!V8</f>
        <v>Gabriel Fernando de Jesus</v>
      </c>
      <c r="Y8" s="42">
        <f>API!AC8</f>
        <v>65</v>
      </c>
    </row>
    <row r="9" spans="1:25">
      <c r="A9" s="31" t="str">
        <f>IF([1]FINAL!A9=0,"",[1]FINAL!A9)</f>
        <v>Son Heung-Min</v>
      </c>
      <c r="B9" s="31" t="str">
        <f>IF([1]FINAL!B9=0,"",[1]FINAL!B9)</f>
        <v>Son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TOT</v>
      </c>
      <c r="F9" s="43">
        <f>IFERROR(VLOOKUP($E9,Table2!$B$1:$C$21,MATCH("MP",Table2!$B$1:$C$1,0),0),"")</f>
        <v>27</v>
      </c>
      <c r="G9" s="32">
        <f>IFERROR(VLOOKUP(A9,PlayingTime!$B$1:$Z$999,MATCH("Min",PlayingTime!$B$2:$Z$2,0),0),0)</f>
        <v>1987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1987</v>
      </c>
      <c r="L9" s="31">
        <f>IFERROR(VLOOKUP(A9,PlayerStats!$B$1:$Z$999,MATCH("xG",PlayerStats!$B$2:$Z$2,0),0),0)</f>
        <v>7.9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7.9</v>
      </c>
      <c r="Q9" s="31">
        <f>IFERROR(VLOOKUP(A9,PlayerStats!$B$1:$Z$999,MATCH("xAG",PlayerStats!$B$2:$Z$2,0),0),0)</f>
        <v>7.5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7.5</v>
      </c>
      <c r="V9" s="41">
        <f t="shared" si="3"/>
        <v>166</v>
      </c>
      <c r="X9" s="42" t="str">
        <f>API!M9&amp;" "&amp;API!V9</f>
        <v>Jorge Luiz Frello Filho</v>
      </c>
      <c r="Y9" s="42">
        <f>API!AC9</f>
        <v>30</v>
      </c>
    </row>
    <row r="10" spans="1:25">
      <c r="A10" s="31" t="str">
        <f>IF([1]FINAL!A10=0,"",[1]FINAL!A10)</f>
        <v>Cole Palmer</v>
      </c>
      <c r="B10" s="31" t="str">
        <f>IF([1]FINAL!B10=0,"",[1]FINAL!B10)</f>
        <v>Palmer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CHE</v>
      </c>
      <c r="F10" s="43">
        <f>IFERROR(VLOOKUP($E10,Table2!$B$1:$C$21,MATCH("MP",Table2!$B$1:$C$1,0),0),"")</f>
        <v>27</v>
      </c>
      <c r="G10" s="32">
        <f>IFERROR(VLOOKUP(A10,PlayingTime!$B$1:$Z$999,MATCH("Min",PlayingTime!$B$2:$Z$2,0),0),0)</f>
        <v>1740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1740</v>
      </c>
      <c r="L10" s="31">
        <f>IFERROR(VLOOKUP(A10,PlayerStats!$B$1:$Z$999,MATCH("xG",PlayerStats!$B$2:$Z$2,0),0),0)</f>
        <v>8.9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8.9</v>
      </c>
      <c r="Q10" s="31">
        <f>IFERROR(VLOOKUP(A10,PlayerStats!$B$1:$Z$999,MATCH("xAG",PlayerStats!$B$2:$Z$2,0),0),0)</f>
        <v>6.6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6.6</v>
      </c>
      <c r="V10" s="41">
        <f t="shared" si="3"/>
        <v>142</v>
      </c>
      <c r="X10" s="42" t="str">
        <f>API!M10&amp;" "&amp;API!V10</f>
        <v>Jakub Kiwior</v>
      </c>
      <c r="Y10" s="42">
        <f>API!AC10</f>
        <v>53</v>
      </c>
    </row>
    <row r="11" spans="1:25">
      <c r="A11" s="31" t="str">
        <f>IF([1]FINAL!A11=0,"",[1]FINAL!A11)</f>
        <v>Darwin Núñez Ribeiro</v>
      </c>
      <c r="B11" s="31" t="str">
        <f>IF([1]FINAL!B11=0,"",[1]FINAL!B11)</f>
        <v>Darwin</v>
      </c>
      <c r="C11" s="31" t="str">
        <f>IF([1]FINAL!C11=0,"",[1]FINAL!C11)</f>
        <v>Darwin Núñez</v>
      </c>
      <c r="D11" s="31" t="str">
        <f>IF([1]FINAL!D11=0,"",[1]FINAL!D11)</f>
        <v>Darwin Nunez</v>
      </c>
      <c r="E11" s="42" t="str">
        <f>[1]FINAL!M11</f>
        <v>LIV</v>
      </c>
      <c r="F11" s="43">
        <f>IFERROR(VLOOKUP($E11,Table2!$B$1:$C$21,MATCH("MP",Table2!$B$1:$C$1,0),0),"")</f>
        <v>28</v>
      </c>
      <c r="G11" s="32">
        <f>IFERROR(VLOOKUP(A11,PlayingTime!$B$1:$Z$999,MATCH("Min",PlayingTime!$B$2:$Z$2,0),0),0)</f>
        <v>0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1571</v>
      </c>
      <c r="J11" s="32">
        <f>IFERROR(VLOOKUP(D11,PlayingTime!$B$1:$Z$999,MATCH("Min",PlayingTime!$B$2:$Z$2,0),0),0)</f>
        <v>0</v>
      </c>
      <c r="K11" s="37">
        <f t="shared" si="0"/>
        <v>1571</v>
      </c>
      <c r="L11" s="31">
        <f>IFERROR(VLOOKUP(A11,PlayerStats!$B$1:$Z$999,MATCH("xG",PlayerStats!$B$2:$Z$2,0),0),0)</f>
        <v>0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13.5</v>
      </c>
      <c r="O11" s="31">
        <f>IFERROR(VLOOKUP(D11,PlayerStats!$B$1:$Z$999,MATCH("xG",PlayerStats!$B$2:$Z$2,0),0),0)</f>
        <v>0</v>
      </c>
      <c r="P11" s="39">
        <f t="shared" si="1"/>
        <v>13.5</v>
      </c>
      <c r="Q11" s="31">
        <f>IFERROR(VLOOKUP(A11,PlayerStats!$B$1:$Z$999,MATCH("xAG",PlayerStats!$B$2:$Z$2,0),0),0)</f>
        <v>0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5.3</v>
      </c>
      <c r="T11" s="31">
        <f>IFERROR(VLOOKUP(D11,PlayerStats!$B$1:$Z$999,MATCH("xAG",PlayerStats!$B$2:$Z$2,0),0),0)</f>
        <v>0</v>
      </c>
      <c r="U11" s="39">
        <f t="shared" si="2"/>
        <v>5.3</v>
      </c>
      <c r="V11" s="41">
        <f t="shared" si="3"/>
        <v>111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Michael Olise</v>
      </c>
      <c r="B12" s="31" t="str">
        <f>IF([1]FINAL!B12=0,"",[1]FINAL!B12)</f>
        <v>Olise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CRY</v>
      </c>
      <c r="F12" s="43">
        <f>IFERROR(VLOOKUP($E12,Table2!$B$1:$C$21,MATCH("MP",Table2!$B$1:$C$1,0),0),"")</f>
        <v>28</v>
      </c>
      <c r="G12" s="32">
        <f>IFERROR(VLOOKUP(A12,PlayingTime!$B$1:$Z$999,MATCH("Min",PlayingTime!$B$2:$Z$2,0),0),0)</f>
        <v>755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755</v>
      </c>
      <c r="L12" s="31">
        <f>IFERROR(VLOOKUP(A12,PlayerStats!$B$1:$Z$999,MATCH("xG",PlayerStats!$B$2:$Z$2,0),0),0)</f>
        <v>3.2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3.2</v>
      </c>
      <c r="Q12" s="31">
        <f>IFERROR(VLOOKUP(A12,PlayerStats!$B$1:$Z$999,MATCH("xAG",PlayerStats!$B$2:$Z$2,0),0),0)</f>
        <v>3.3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3.3</v>
      </c>
      <c r="V12" s="41">
        <f t="shared" si="3"/>
        <v>72</v>
      </c>
      <c r="X12" s="42" t="str">
        <f>API!M12&amp;" "&amp;API!V12</f>
        <v>Gabriel Martinelli Silva</v>
      </c>
      <c r="Y12" s="42">
        <f>API!AC12</f>
        <v>107</v>
      </c>
    </row>
    <row r="13" spans="1:25">
      <c r="A13" s="31" t="str">
        <f>IF([1]FINAL!A13=0,"",[1]FINAL!A13)</f>
        <v>Pascal Groß</v>
      </c>
      <c r="B13" s="31" t="str">
        <f>IF([1]FINAL!B13=0,"",[1]FINAL!B13)</f>
        <v>Gross</v>
      </c>
      <c r="C13" s="31" t="str">
        <f>IF([1]FINAL!C13=0,"",[1]FINAL!C13)</f>
        <v/>
      </c>
      <c r="D13" s="31" t="str">
        <f>IF([1]FINAL!D13=0,"",[1]FINAL!D13)</f>
        <v>Pascal Gross</v>
      </c>
      <c r="E13" s="42" t="str">
        <f>[1]FINAL!M13</f>
        <v>BHA</v>
      </c>
      <c r="F13" s="43">
        <f>IFERROR(VLOOKUP($E13,Table2!$B$1:$C$21,MATCH("MP",Table2!$B$1:$C$1,0),0),"")</f>
        <v>28</v>
      </c>
      <c r="G13" s="32">
        <f>IFERROR(VLOOKUP(A13,PlayingTime!$B$1:$Z$999,MATCH("Min",PlayingTime!$B$2:$Z$2,0),0),0)</f>
        <v>2214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2214</v>
      </c>
      <c r="L13" s="31">
        <f>IFERROR(VLOOKUP(A13,PlayerStats!$B$1:$Z$999,MATCH("xG",PlayerStats!$B$2:$Z$2,0),0),0)</f>
        <v>5.3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5.3</v>
      </c>
      <c r="Q13" s="31">
        <f>IFERROR(VLOOKUP(A13,PlayerStats!$B$1:$Z$999,MATCH("xAG",PlayerStats!$B$2:$Z$2,0),0),0)</f>
        <v>6.8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6.8</v>
      </c>
      <c r="V13" s="41">
        <f t="shared" si="3"/>
        <v>132</v>
      </c>
      <c r="X13" s="42" t="str">
        <f>API!M13&amp;" "&amp;API!V13</f>
        <v>Eddie Nketiah</v>
      </c>
      <c r="Y13" s="42">
        <f>API!AC13</f>
        <v>68</v>
      </c>
    </row>
    <row r="14" spans="1:25">
      <c r="A14" s="31" t="str">
        <f>IF([1]FINAL!A14=0,"",[1]FINAL!A14)</f>
        <v>Brennan Johnson</v>
      </c>
      <c r="B14" s="31" t="str">
        <f>IF([1]FINAL!B14=0,"",[1]FINAL!B14)</f>
        <v>Johnson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TOT</v>
      </c>
      <c r="F14" s="43">
        <f>IFERROR(VLOOKUP($E14,Table2!$B$1:$C$21,MATCH("MP",Table2!$B$1:$C$1,0),0),"")</f>
        <v>27</v>
      </c>
      <c r="G14" s="32">
        <f>IFERROR(VLOOKUP(A14,PlayingTime!$B$1:$Z$999,MATCH("Min",PlayingTime!$B$2:$Z$2,0),0),0)</f>
        <v>1197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1197</v>
      </c>
      <c r="L14" s="31">
        <f>IFERROR(VLOOKUP(A14,PlayerStats!$B$1:$Z$999,MATCH("xG",PlayerStats!$B$2:$Z$2,0),0),0)</f>
        <v>5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5</v>
      </c>
      <c r="Q14" s="31">
        <f>IFERROR(VLOOKUP(A14,PlayerStats!$B$1:$Z$999,MATCH("xAG",PlayerStats!$B$2:$Z$2,0),0),0)</f>
        <v>3.7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3.7</v>
      </c>
      <c r="V14" s="41">
        <f t="shared" si="3"/>
        <v>88</v>
      </c>
      <c r="X14" s="42" t="str">
        <f>API!M14&amp;" "&amp;API!V14</f>
        <v>Martin Ødegaard</v>
      </c>
      <c r="Y14" s="42">
        <f>API!AC14</f>
        <v>128</v>
      </c>
    </row>
    <row r="15" spans="1:25">
      <c r="A15" s="31" t="str">
        <f>IF([1]FINAL!A15=0,"",[1]FINAL!A15)</f>
        <v>Kai Havertz</v>
      </c>
      <c r="B15" s="31" t="str">
        <f>IF([1]FINAL!B15=0,"",[1]FINAL!B15)</f>
        <v>Havertz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ARS</v>
      </c>
      <c r="F15" s="43">
        <f>IFERROR(VLOOKUP($E15,Table2!$B$1:$C$21,MATCH("MP",Table2!$B$1:$C$1,0),0),"")</f>
        <v>28</v>
      </c>
      <c r="G15" s="32">
        <f>IFERROR(VLOOKUP(A15,PlayingTime!$B$1:$Z$999,MATCH("Min",PlayingTime!$B$2:$Z$2,0),0),0)</f>
        <v>1779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1779</v>
      </c>
      <c r="L15" s="31">
        <f>IFERROR(VLOOKUP(A15,PlayerStats!$B$1:$Z$999,MATCH("xG",PlayerStats!$B$2:$Z$2,0),0),0)</f>
        <v>7.8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7.8</v>
      </c>
      <c r="Q15" s="31">
        <f>IFERROR(VLOOKUP(A15,PlayerStats!$B$1:$Z$999,MATCH("xAG",PlayerStats!$B$2:$Z$2,0),0),0)</f>
        <v>1.9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1.9</v>
      </c>
      <c r="V15" s="41">
        <f t="shared" si="3"/>
        <v>110</v>
      </c>
      <c r="X15" s="42" t="str">
        <f>API!M15&amp;" "&amp;API!V15</f>
        <v>Thomas Partey</v>
      </c>
      <c r="Y15" s="42">
        <f>API!AC15</f>
        <v>9</v>
      </c>
    </row>
    <row r="16" spans="1:25">
      <c r="A16" s="31" t="str">
        <f>IF([1]FINAL!A16=0,"",[1]FINAL!A16)</f>
        <v>Richarlison de Andrade</v>
      </c>
      <c r="B16" s="31" t="str">
        <f>IF([1]FINAL!B16=0,"",[1]FINAL!B16)</f>
        <v>Richarlison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TOT</v>
      </c>
      <c r="F16" s="43">
        <f>IFERROR(VLOOKUP($E16,Table2!$B$1:$C$21,MATCH("MP",Table2!$B$1:$C$1,0),0),"")</f>
        <v>27</v>
      </c>
      <c r="G16" s="32">
        <f>IFERROR(VLOOKUP(A16,PlayingTime!$B$1:$Z$999,MATCH("Min",PlayingTime!$B$2:$Z$2,0),0),0)</f>
        <v>0</v>
      </c>
      <c r="H16" s="32">
        <f>IFERROR(VLOOKUP(B16,PlayingTime!$B$1:$Z$999,MATCH("Min",PlayingTime!$B$2:$Z$2,0),0),0)</f>
        <v>1346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1346</v>
      </c>
      <c r="L16" s="31">
        <f>IFERROR(VLOOKUP(A16,PlayerStats!$B$1:$Z$999,MATCH("xG",PlayerStats!$B$2:$Z$2,0),0),0)</f>
        <v>0</v>
      </c>
      <c r="M16" s="31">
        <f>IFERROR(VLOOKUP(B16,PlayerStats!$B$1:$Z$999,MATCH("xG",PlayerStats!$B$2:$Z$2,0),0),0)</f>
        <v>8.6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8.6</v>
      </c>
      <c r="Q16" s="31">
        <f>IFERROR(VLOOKUP(A16,PlayerStats!$B$1:$Z$999,MATCH("xAG",PlayerStats!$B$2:$Z$2,0),0),0)</f>
        <v>0</v>
      </c>
      <c r="R16" s="31">
        <f>IFERROR(VLOOKUP(B16,PlayerStats!$B$1:$Z$999,MATCH("xAG",PlayerStats!$B$2:$Z$2,0),0),0)</f>
        <v>1.8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1.8</v>
      </c>
      <c r="V16" s="41">
        <f t="shared" si="3"/>
        <v>107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David Datro Fofana</v>
      </c>
      <c r="B17" s="31" t="str">
        <f>IF([1]FINAL!B17=0,"",[1]FINAL!B17)</f>
        <v>D.D.Fofana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BUR</v>
      </c>
      <c r="F17" s="43">
        <f>IFERROR(VLOOKUP($E17,Table2!$B$1:$C$21,MATCH("MP",Table2!$B$1:$C$1,0),0),"")</f>
        <v>28</v>
      </c>
      <c r="G17" s="32">
        <f>IFERROR(VLOOKUP(A17,PlayingTime!$B$1:$Z$999,MATCH("Min",PlayingTime!$B$2:$Z$2,0),0),0)</f>
        <v>509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509</v>
      </c>
      <c r="L17" s="31">
        <f>IFERROR(VLOOKUP(A17,PlayerStats!$B$1:$Z$999,MATCH("xG",PlayerStats!$B$2:$Z$2,0),0),0)</f>
        <v>2.2999999999999998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2.2999999999999998</v>
      </c>
      <c r="Q17" s="31">
        <f>IFERROR(VLOOKUP(A17,PlayerStats!$B$1:$Z$999,MATCH("xAG",PlayerStats!$B$2:$Z$2,0),0),0)</f>
        <v>1.4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1.4</v>
      </c>
      <c r="V17" s="41">
        <f t="shared" si="3"/>
        <v>32</v>
      </c>
      <c r="X17" s="42" t="str">
        <f>API!M17&amp;" "&amp;API!V17</f>
        <v>Aaron Ramsdale</v>
      </c>
      <c r="Y17" s="42">
        <f>API!AC17</f>
        <v>20</v>
      </c>
    </row>
    <row r="18" spans="1:25">
      <c r="A18" s="31" t="str">
        <f>IF([1]FINAL!A18=0,"",[1]FINAL!A18)</f>
        <v>Martin Ødegaard</v>
      </c>
      <c r="B18" s="31" t="str">
        <f>IF([1]FINAL!B18=0,"",[1]FINAL!B18)</f>
        <v>Ødegaard</v>
      </c>
      <c r="C18" s="31" t="str">
        <f>IF([1]FINAL!C18=0,"",[1]FINAL!C18)</f>
        <v>Odegaard</v>
      </c>
      <c r="D18" s="31" t="str">
        <f>IF([1]FINAL!D18=0,"",[1]FINAL!D18)</f>
        <v>Martin Odegaard</v>
      </c>
      <c r="E18" s="42" t="str">
        <f>[1]FINAL!M18</f>
        <v>ARS</v>
      </c>
      <c r="F18" s="43">
        <f>IFERROR(VLOOKUP($E18,Table2!$B$1:$C$21,MATCH("MP",Table2!$B$1:$C$1,0),0),"")</f>
        <v>28</v>
      </c>
      <c r="G18" s="32">
        <f>IFERROR(VLOOKUP(A18,PlayingTime!$B$1:$Z$999,MATCH("Min",PlayingTime!$B$2:$Z$2,0),0),0)</f>
        <v>2208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2208</v>
      </c>
      <c r="L18" s="31">
        <f>IFERROR(VLOOKUP(A18,PlayerStats!$B$1:$Z$999,MATCH("xG",PlayerStats!$B$2:$Z$2,0),0),0)</f>
        <v>5.6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5.6</v>
      </c>
      <c r="Q18" s="31">
        <f>IFERROR(VLOOKUP(A18,PlayerStats!$B$1:$Z$999,MATCH("xAG",PlayerStats!$B$2:$Z$2,0),0),0)</f>
        <v>6.2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6.2</v>
      </c>
      <c r="V18" s="41">
        <f t="shared" si="3"/>
        <v>128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Jakub Kiwior</v>
      </c>
      <c r="B19" s="31" t="str">
        <f>IF([1]FINAL!B19=0,"",[1]FINAL!B19)</f>
        <v>Kiwior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ARS</v>
      </c>
      <c r="F19" s="43">
        <f>IFERROR(VLOOKUP($E19,Table2!$B$1:$C$21,MATCH("MP",Table2!$B$1:$C$1,0),0),"")</f>
        <v>28</v>
      </c>
      <c r="G19" s="32">
        <f>IFERROR(VLOOKUP(A19,PlayingTime!$B$1:$Z$999,MATCH("Min",PlayingTime!$B$2:$Z$2,0),0),0)</f>
        <v>788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788</v>
      </c>
      <c r="L19" s="31">
        <f>IFERROR(VLOOKUP(A19,PlayerStats!$B$1:$Z$999,MATCH("xG",PlayerStats!$B$2:$Z$2,0),0),0)</f>
        <v>0.8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0.8</v>
      </c>
      <c r="Q19" s="31">
        <f>IFERROR(VLOOKUP(A19,PlayerStats!$B$1:$Z$999,MATCH("xAG",PlayerStats!$B$2:$Z$2,0),0),0)</f>
        <v>0.8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0.8</v>
      </c>
      <c r="V19" s="41">
        <f t="shared" si="3"/>
        <v>53</v>
      </c>
      <c r="X19" s="42" t="str">
        <f>API!M19&amp;" "&amp;API!V19</f>
        <v>Bukayo Saka</v>
      </c>
      <c r="Y19" s="42">
        <f>API!AC19</f>
        <v>178</v>
      </c>
    </row>
    <row r="20" spans="1:25">
      <c r="A20" s="31" t="str">
        <f>IF([1]FINAL!A20=0,"",[1]FINAL!A20)</f>
        <v>Dominic Solanke</v>
      </c>
      <c r="B20" s="31" t="str">
        <f>IF([1]FINAL!B20=0,"",[1]FINAL!B20)</f>
        <v>Solanke</v>
      </c>
      <c r="C20" s="31" t="str">
        <f>IF([1]FINAL!C20=0,"",[1]FINAL!C20)</f>
        <v/>
      </c>
      <c r="D20" s="31" t="str">
        <f>IF([1]FINAL!D20=0,"",[1]FINAL!D20)</f>
        <v/>
      </c>
      <c r="E20" s="42" t="str">
        <f>[1]FINAL!M20</f>
        <v>BOU</v>
      </c>
      <c r="F20" s="43">
        <f>IFERROR(VLOOKUP($E20,Table2!$B$1:$C$21,MATCH("MP",Table2!$B$1:$C$1,0),0),"")</f>
        <v>28</v>
      </c>
      <c r="G20" s="32">
        <f>IFERROR(VLOOKUP(A20,PlayingTime!$B$1:$Z$999,MATCH("Min",PlayingTime!$B$2:$Z$2,0),0),0)</f>
        <v>2494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2494</v>
      </c>
      <c r="L20" s="31">
        <f>IFERROR(VLOOKUP(A20,PlayerStats!$B$1:$Z$999,MATCH("xG",PlayerStats!$B$2:$Z$2,0),0),0)</f>
        <v>15.9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15.9</v>
      </c>
      <c r="Q20" s="31">
        <f>IFERROR(VLOOKUP(A20,PlayerStats!$B$1:$Z$999,MATCH("xAG",PlayerStats!$B$2:$Z$2,0),0),0)</f>
        <v>2.2000000000000002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2.2000000000000002</v>
      </c>
      <c r="V20" s="41">
        <f t="shared" si="3"/>
        <v>138</v>
      </c>
      <c r="X20" s="42" t="str">
        <f>API!M20&amp;" "&amp;API!V20</f>
        <v>William Saliba</v>
      </c>
      <c r="Y20" s="42">
        <f>API!AC20</f>
        <v>112</v>
      </c>
    </row>
    <row r="21" spans="1:25">
      <c r="A21" s="31" t="str">
        <f>IF([1]FINAL!A21=0,"",[1]FINAL!A21)</f>
        <v>Diogo Teixeira da Silva</v>
      </c>
      <c r="B21" s="31" t="str">
        <f>IF([1]FINAL!B21=0,"",[1]FINAL!B21)</f>
        <v>Diogo J.</v>
      </c>
      <c r="C21" s="31" t="str">
        <f>IF([1]FINAL!C21=0,"",[1]FINAL!C21)</f>
        <v>Diogo Jota</v>
      </c>
      <c r="D21" s="31" t="str">
        <f>IF([1]FINAL!D21=0,"",[1]FINAL!D21)</f>
        <v/>
      </c>
      <c r="E21" s="42" t="str">
        <f>[1]FINAL!M21</f>
        <v>LIV</v>
      </c>
      <c r="F21" s="43">
        <f>IFERROR(VLOOKUP($E21,Table2!$B$1:$C$21,MATCH("MP",Table2!$B$1:$C$1,0),0),"")</f>
        <v>28</v>
      </c>
      <c r="G21" s="32">
        <f>IFERROR(VLOOKUP(A21,PlayingTime!$B$1:$Z$999,MATCH("Min",PlayingTime!$B$2:$Z$2,0),0),0)</f>
        <v>0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1047</v>
      </c>
      <c r="J21" s="32">
        <f>IFERROR(VLOOKUP(D21,PlayingTime!$B$1:$Z$999,MATCH("Min",PlayingTime!$B$2:$Z$2,0),0),0)</f>
        <v>0</v>
      </c>
      <c r="K21" s="37">
        <f t="shared" si="0"/>
        <v>1047</v>
      </c>
      <c r="L21" s="31">
        <f>IFERROR(VLOOKUP(A21,PlayerStats!$B$1:$Z$999,MATCH("xG",PlayerStats!$B$2:$Z$2,0),0),0)</f>
        <v>0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4.4000000000000004</v>
      </c>
      <c r="O21" s="31">
        <f>IFERROR(VLOOKUP(D21,PlayerStats!$B$1:$Z$999,MATCH("xG",PlayerStats!$B$2:$Z$2,0),0),0)</f>
        <v>0</v>
      </c>
      <c r="P21" s="39">
        <f t="shared" si="1"/>
        <v>4.4000000000000004</v>
      </c>
      <c r="Q21" s="31">
        <f>IFERROR(VLOOKUP(A21,PlayerStats!$B$1:$Z$999,MATCH("xAG",PlayerStats!$B$2:$Z$2,0),0),0)</f>
        <v>0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2.9</v>
      </c>
      <c r="T21" s="31">
        <f>IFERROR(VLOOKUP(D21,PlayerStats!$B$1:$Z$999,MATCH("xAG",PlayerStats!$B$2:$Z$2,0),0),0)</f>
        <v>0</v>
      </c>
      <c r="U21" s="39">
        <f t="shared" si="2"/>
        <v>2.9</v>
      </c>
      <c r="V21" s="41">
        <f t="shared" si="3"/>
        <v>97</v>
      </c>
      <c r="X21" s="42" t="str">
        <f>API!M21&amp;" "&amp;API!V21</f>
        <v>Emile Smith Rowe</v>
      </c>
      <c r="Y21" s="42">
        <f>API!AC21</f>
        <v>17</v>
      </c>
    </row>
    <row r="22" spans="1:25">
      <c r="A22" s="31" t="str">
        <f>IF([1]FINAL!A22=0,"",[1]FINAL!A22)</f>
        <v>Leon Bailey</v>
      </c>
      <c r="B22" s="31" t="str">
        <f>IF([1]FINAL!B22=0,"",[1]FINAL!B22)</f>
        <v>Bailey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AVL</v>
      </c>
      <c r="F22" s="43">
        <f>IFERROR(VLOOKUP($E22,Table2!$B$1:$C$21,MATCH("MP",Table2!$B$1:$C$1,0),0),"")</f>
        <v>28</v>
      </c>
      <c r="G22" s="32">
        <f>IFERROR(VLOOKUP(A22,PlayingTime!$B$1:$Z$999,MATCH("Min",PlayingTime!$B$2:$Z$2,0),0),0)</f>
        <v>1402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1402</v>
      </c>
      <c r="L22" s="31">
        <f>IFERROR(VLOOKUP(A22,PlayerStats!$B$1:$Z$999,MATCH("xG",PlayerStats!$B$2:$Z$2,0),0),0)</f>
        <v>4.5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4.5</v>
      </c>
      <c r="Q22" s="31">
        <f>IFERROR(VLOOKUP(A22,PlayerStats!$B$1:$Z$999,MATCH("xAG",PlayerStats!$B$2:$Z$2,0),0),0)</f>
        <v>6.8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6.8</v>
      </c>
      <c r="V22" s="41">
        <f t="shared" si="3"/>
        <v>113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Rasmus Højlund</v>
      </c>
      <c r="B23" s="31" t="str">
        <f>IF([1]FINAL!B23=0,"",[1]FINAL!B23)</f>
        <v>Højlund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MUN</v>
      </c>
      <c r="F23" s="43">
        <f>IFERROR(VLOOKUP($E23,Table2!$B$1:$C$21,MATCH("MP",Table2!$B$1:$C$1,0),0),"")</f>
        <v>28</v>
      </c>
      <c r="G23" s="32">
        <f>IFERROR(VLOOKUP(A23,PlayingTime!$B$1:$Z$999,MATCH("Min",PlayingTime!$B$2:$Z$2,0),0),0)</f>
        <v>1465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1465</v>
      </c>
      <c r="L23" s="31">
        <f>IFERROR(VLOOKUP(A23,PlayerStats!$B$1:$Z$999,MATCH("xG",PlayerStats!$B$2:$Z$2,0),0),0)</f>
        <v>6.5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6.5</v>
      </c>
      <c r="Q23" s="31">
        <f>IFERROR(VLOOKUP(A23,PlayerStats!$B$1:$Z$999,MATCH("xAG",PlayerStats!$B$2:$Z$2,0),0),0)</f>
        <v>1.1000000000000001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1.1000000000000001</v>
      </c>
      <c r="V23" s="41">
        <f t="shared" si="3"/>
        <v>78</v>
      </c>
      <c r="X23" s="42" t="str">
        <f>API!M23&amp;" "&amp;API!V23</f>
        <v>Takehiro Tomiyasu</v>
      </c>
      <c r="Y23" s="42">
        <f>API!AC23</f>
        <v>39</v>
      </c>
    </row>
    <row r="24" spans="1:25">
      <c r="A24" s="31" t="str">
        <f>IF([1]FINAL!A24=0,"",[1]FINAL!A24)</f>
        <v>Scott McTominay</v>
      </c>
      <c r="B24" s="31" t="str">
        <f>IF([1]FINAL!B24=0,"",[1]FINAL!B24)</f>
        <v>McTominay</v>
      </c>
      <c r="C24" s="31" t="str">
        <f>IF([1]FINAL!C24=0,"",[1]FINAL!C24)</f>
        <v/>
      </c>
      <c r="D24" s="31" t="str">
        <f>IF([1]FINAL!D24=0,"",[1]FINAL!D24)</f>
        <v/>
      </c>
      <c r="E24" s="42" t="str">
        <f>[1]FINAL!M24</f>
        <v>MUN</v>
      </c>
      <c r="F24" s="43">
        <f>IFERROR(VLOOKUP($E24,Table2!$B$1:$C$21,MATCH("MP",Table2!$B$1:$C$1,0),0),"")</f>
        <v>28</v>
      </c>
      <c r="G24" s="32">
        <f>IFERROR(VLOOKUP(A24,PlayingTime!$B$1:$Z$999,MATCH("Min",PlayingTime!$B$2:$Z$2,0),0),0)</f>
        <v>1473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1473</v>
      </c>
      <c r="L24" s="31">
        <f>IFERROR(VLOOKUP(A24,PlayerStats!$B$1:$Z$999,MATCH("xG",PlayerStats!$B$2:$Z$2,0),0),0)</f>
        <v>5.0999999999999996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5.0999999999999996</v>
      </c>
      <c r="Q24" s="31">
        <f>IFERROR(VLOOKUP(A24,PlayerStats!$B$1:$Z$999,MATCH("xAG",PlayerStats!$B$2:$Z$2,0),0),0)</f>
        <v>0.7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0.7</v>
      </c>
      <c r="V24" s="41">
        <f t="shared" si="3"/>
        <v>87</v>
      </c>
      <c r="X24" s="42" t="str">
        <f>API!M24&amp;" "&amp;API!V24</f>
        <v>Leandro Trossard</v>
      </c>
      <c r="Y24" s="42">
        <f>API!AC24</f>
        <v>87</v>
      </c>
    </row>
    <row r="25" spans="1:25">
      <c r="A25" s="31" t="str">
        <f>IF([1]FINAL!A25=0,"",[1]FINAL!A25)</f>
        <v>Jacob Murphy</v>
      </c>
      <c r="B25" s="31" t="str">
        <f>IF([1]FINAL!B25=0,"",[1]FINAL!B25)</f>
        <v>J.Murphy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NEW</v>
      </c>
      <c r="F25" s="43">
        <f>IFERROR(VLOOKUP($E25,Table2!$B$1:$C$21,MATCH("MP",Table2!$B$1:$C$1,0),0),"")</f>
        <v>28</v>
      </c>
      <c r="G25" s="32">
        <f>IFERROR(VLOOKUP(A25,PlayingTime!$B$1:$Z$999,MATCH("Min",PlayingTime!$B$2:$Z$2,0),0),0)</f>
        <v>476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476</v>
      </c>
      <c r="L25" s="31">
        <f>IFERROR(VLOOKUP(A25,PlayerStats!$B$1:$Z$999,MATCH("xG",PlayerStats!$B$2:$Z$2,0),0),0)</f>
        <v>0.9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0.9</v>
      </c>
      <c r="Q25" s="31">
        <f>IFERROR(VLOOKUP(A25,PlayerStats!$B$1:$Z$999,MATCH("xAG",PlayerStats!$B$2:$Z$2,0),0),0)</f>
        <v>2.1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2.1</v>
      </c>
      <c r="V25" s="41">
        <f t="shared" si="3"/>
        <v>41</v>
      </c>
      <c r="X25" s="42" t="str">
        <f>API!M25&amp;" "&amp;API!V25</f>
        <v>Benjamin White</v>
      </c>
      <c r="Y25" s="42">
        <f>API!AC25</f>
        <v>119</v>
      </c>
    </row>
    <row r="26" spans="1:25">
      <c r="A26" s="31" t="str">
        <f>IF([1]FINAL!A26=0,"",[1]FINAL!A26)</f>
        <v>Jarrod Bowen</v>
      </c>
      <c r="B26" s="31" t="str">
        <f>IF([1]FINAL!B26=0,"",[1]FINAL!B26)</f>
        <v>Bowen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WHU</v>
      </c>
      <c r="F26" s="43">
        <f>IFERROR(VLOOKUP($E26,Table2!$B$1:$C$21,MATCH("MP",Table2!$B$1:$C$1,0),0),"")</f>
        <v>28</v>
      </c>
      <c r="G26" s="32">
        <f>IFERROR(VLOOKUP(A26,PlayingTime!$B$1:$Z$999,MATCH("Min",PlayingTime!$B$2:$Z$2,0),0),0)</f>
        <v>2426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2426</v>
      </c>
      <c r="L26" s="31">
        <f>IFERROR(VLOOKUP(A26,PlayerStats!$B$1:$Z$999,MATCH("xG",PlayerStats!$B$2:$Z$2,0),0),0)</f>
        <v>9.3000000000000007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9.3000000000000007</v>
      </c>
      <c r="Q26" s="31">
        <f>IFERROR(VLOOKUP(A26,PlayerStats!$B$1:$Z$999,MATCH("xAG",PlayerStats!$B$2:$Z$2,0),0),0)</f>
        <v>3.8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3.8</v>
      </c>
      <c r="V26" s="41">
        <f t="shared" si="3"/>
        <v>147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Elijah Adebayo</v>
      </c>
      <c r="B27" s="31" t="str">
        <f>IF([1]FINAL!B27=0,"",[1]FINAL!B27)</f>
        <v>Adebayo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LUT</v>
      </c>
      <c r="F27" s="43">
        <f>IFERROR(VLOOKUP($E27,Table2!$B$1:$C$21,MATCH("MP",Table2!$B$1:$C$1,0),0),"")</f>
        <v>28</v>
      </c>
      <c r="G27" s="32">
        <f>IFERROR(VLOOKUP(A27,PlayingTime!$B$1:$Z$999,MATCH("Min",PlayingTime!$B$2:$Z$2,0),0),0)</f>
        <v>1162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1162</v>
      </c>
      <c r="L27" s="31">
        <f>IFERROR(VLOOKUP(A27,PlayerStats!$B$1:$Z$999,MATCH("xG",PlayerStats!$B$2:$Z$2,0),0),0)</f>
        <v>5.9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5.9</v>
      </c>
      <c r="Q27" s="31">
        <f>IFERROR(VLOOKUP(A27,PlayerStats!$B$1:$Z$999,MATCH("xAG",PlayerStats!$B$2:$Z$2,0),0),0)</f>
        <v>0.7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0.7</v>
      </c>
      <c r="V27" s="41">
        <f t="shared" si="3"/>
        <v>80</v>
      </c>
      <c r="X27" s="42" t="str">
        <f>API!M27&amp;" "&amp;API!V27</f>
        <v>Oleksandr Zinchenko</v>
      </c>
      <c r="Y27" s="42">
        <f>API!AC27</f>
        <v>86</v>
      </c>
    </row>
    <row r="28" spans="1:25">
      <c r="A28" s="31" t="str">
        <f>IF([1]FINAL!A28=0,"",[1]FINAL!A28)</f>
        <v>Douglas Luiz Soares de Paulo</v>
      </c>
      <c r="B28" s="31" t="str">
        <f>IF([1]FINAL!B28=0,"",[1]FINAL!B28)</f>
        <v>Douglas Luiz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AVL</v>
      </c>
      <c r="F28" s="43">
        <f>IFERROR(VLOOKUP($E28,Table2!$B$1:$C$21,MATCH("MP",Table2!$B$1:$C$1,0),0),"")</f>
        <v>28</v>
      </c>
      <c r="G28" s="32">
        <f>IFERROR(VLOOKUP(A28,PlayingTime!$B$1:$Z$999,MATCH("Min",PlayingTime!$B$2:$Z$2,0),0),0)</f>
        <v>0</v>
      </c>
      <c r="H28" s="32">
        <f>IFERROR(VLOOKUP(B28,PlayingTime!$B$1:$Z$999,MATCH("Min",PlayingTime!$B$2:$Z$2,0),0),0)</f>
        <v>2328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2328</v>
      </c>
      <c r="L28" s="31">
        <f>IFERROR(VLOOKUP(A28,PlayerStats!$B$1:$Z$999,MATCH("xG",PlayerStats!$B$2:$Z$2,0),0),0)</f>
        <v>0</v>
      </c>
      <c r="M28" s="31">
        <f>IFERROR(VLOOKUP(B28,PlayerStats!$B$1:$Z$999,MATCH("xG",PlayerStats!$B$2:$Z$2,0),0),0)</f>
        <v>6.6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6.6</v>
      </c>
      <c r="Q28" s="31">
        <f>IFERROR(VLOOKUP(A28,PlayerStats!$B$1:$Z$999,MATCH("xAG",PlayerStats!$B$2:$Z$2,0),0),0)</f>
        <v>0</v>
      </c>
      <c r="R28" s="31">
        <f>IFERROR(VLOOKUP(B28,PlayerStats!$B$1:$Z$999,MATCH("xAG",PlayerStats!$B$2:$Z$2,0),0),0)</f>
        <v>4.2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4.2</v>
      </c>
      <c r="V28" s="41">
        <f t="shared" si="3"/>
        <v>136</v>
      </c>
      <c r="X28" s="42" t="str">
        <f>API!M28&amp;" "&amp;API!V28</f>
        <v>David Raya Martin</v>
      </c>
      <c r="Y28" s="42">
        <f>API!AC28</f>
        <v>87</v>
      </c>
    </row>
    <row r="29" spans="1:25">
      <c r="A29" s="31" t="str">
        <f>IF([1]FINAL!A29=0,"",[1]FINAL!A29)</f>
        <v>Carlton Morris</v>
      </c>
      <c r="B29" s="31" t="str">
        <f>IF([1]FINAL!B29=0,"",[1]FINAL!B29)</f>
        <v>Morris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LUT</v>
      </c>
      <c r="F29" s="43">
        <f>IFERROR(VLOOKUP($E29,Table2!$B$1:$C$21,MATCH("MP",Table2!$B$1:$C$1,0),0),"")</f>
        <v>28</v>
      </c>
      <c r="G29" s="32">
        <f>IFERROR(VLOOKUP(A29,PlayingTime!$B$1:$Z$999,MATCH("Min",PlayingTime!$B$2:$Z$2,0),0),0)</f>
        <v>1962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1962</v>
      </c>
      <c r="L29" s="31">
        <f>IFERROR(VLOOKUP(A29,PlayerStats!$B$1:$Z$999,MATCH("xG",PlayerStats!$B$2:$Z$2,0),0),0)</f>
        <v>8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8</v>
      </c>
      <c r="Q29" s="31">
        <f>IFERROR(VLOOKUP(A29,PlayerStats!$B$1:$Z$999,MATCH("xAG",PlayerStats!$B$2:$Z$2,0),0),0)</f>
        <v>2.4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2.4</v>
      </c>
      <c r="V29" s="41">
        <f t="shared" si="3"/>
        <v>113</v>
      </c>
      <c r="X29" s="42" t="str">
        <f>API!M29&amp;" "&amp;API!V29</f>
        <v>Declan Rice</v>
      </c>
      <c r="Y29" s="42">
        <f>API!AC29</f>
        <v>121</v>
      </c>
    </row>
    <row r="30" spans="1:25">
      <c r="A30" s="31" t="str">
        <f>IF([1]FINAL!A30=0,"",[1]FINAL!A30)</f>
        <v>Alexander Isak</v>
      </c>
      <c r="B30" s="31" t="str">
        <f>IF([1]FINAL!B30=0,"",[1]FINAL!B30)</f>
        <v>Isak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NEW</v>
      </c>
      <c r="F30" s="43">
        <f>IFERROR(VLOOKUP($E30,Table2!$B$1:$C$21,MATCH("MP",Table2!$B$1:$C$1,0),0),"")</f>
        <v>28</v>
      </c>
      <c r="G30" s="32">
        <f>IFERROR(VLOOKUP(A30,PlayingTime!$B$1:$Z$999,MATCH("Min",PlayingTime!$B$2:$Z$2,0),0),0)</f>
        <v>1402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1402</v>
      </c>
      <c r="L30" s="31">
        <f>IFERROR(VLOOKUP(A30,PlayerStats!$B$1:$Z$999,MATCH("xG",PlayerStats!$B$2:$Z$2,0),0),0)</f>
        <v>10.9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10.9</v>
      </c>
      <c r="Q30" s="31">
        <f>IFERROR(VLOOKUP(A30,PlayerStats!$B$1:$Z$999,MATCH("xAG",PlayerStats!$B$2:$Z$2,0),0),0)</f>
        <v>1.1000000000000001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1.1000000000000001</v>
      </c>
      <c r="V30" s="41">
        <f t="shared" si="3"/>
        <v>95</v>
      </c>
      <c r="X30" s="42" t="str">
        <f>API!M30&amp;" "&amp;API!V30</f>
        <v>Reiss Nelson</v>
      </c>
      <c r="Y30" s="42">
        <f>API!AC30</f>
        <v>13</v>
      </c>
    </row>
    <row r="31" spans="1:25">
      <c r="A31" s="31" t="str">
        <f>IF([1]FINAL!A31=0,"",[1]FINAL!A31)</f>
        <v>Trent Alexander-Arnold</v>
      </c>
      <c r="B31" s="31" t="str">
        <f>IF([1]FINAL!B31=0,"",[1]FINAL!B31)</f>
        <v>Alexander-Arnold</v>
      </c>
      <c r="C31" s="31" t="str">
        <f>IF([1]FINAL!C31=0,"",[1]FINAL!C31)</f>
        <v>Trent</v>
      </c>
      <c r="D31" s="31" t="str">
        <f>IF([1]FINAL!D31=0,"",[1]FINAL!D31)</f>
        <v/>
      </c>
      <c r="E31" s="42" t="str">
        <f>[1]FINAL!M31</f>
        <v>LIV</v>
      </c>
      <c r="F31" s="43">
        <f>IFERROR(VLOOKUP($E31,Table2!$B$1:$C$21,MATCH("MP",Table2!$B$1:$C$1,0),0),"")</f>
        <v>28</v>
      </c>
      <c r="G31" s="32">
        <f>IFERROR(VLOOKUP(A31,PlayingTime!$B$1:$Z$999,MATCH("Min",PlayingTime!$B$2:$Z$2,0),0),0)</f>
        <v>1622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1622</v>
      </c>
      <c r="L31" s="31">
        <f>IFERROR(VLOOKUP(A31,PlayerStats!$B$1:$Z$999,MATCH("xG",PlayerStats!$B$2:$Z$2,0),0),0)</f>
        <v>1.8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1.8</v>
      </c>
      <c r="Q31" s="31">
        <f>IFERROR(VLOOKUP(A31,PlayerStats!$B$1:$Z$999,MATCH("xAG",PlayerStats!$B$2:$Z$2,0),0),0)</f>
        <v>5.5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5.5</v>
      </c>
      <c r="V31" s="41">
        <f t="shared" si="3"/>
        <v>103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Gabriel Fernando de Jesus</v>
      </c>
      <c r="B32" s="31" t="str">
        <f>IF([1]FINAL!B32=0,"",[1]FINAL!B32)</f>
        <v>G.Jesus</v>
      </c>
      <c r="C32" s="31" t="str">
        <f>IF([1]FINAL!C32=0,"",[1]FINAL!C32)</f>
        <v>Gabriel Jesus</v>
      </c>
      <c r="D32" s="31" t="str">
        <f>IF([1]FINAL!D32=0,"",[1]FINAL!D32)</f>
        <v/>
      </c>
      <c r="E32" s="42" t="str">
        <f>[1]FINAL!M32</f>
        <v>ARS</v>
      </c>
      <c r="F32" s="43">
        <f>IFERROR(VLOOKUP($E32,Table2!$B$1:$C$21,MATCH("MP",Table2!$B$1:$C$1,0),0),"")</f>
        <v>28</v>
      </c>
      <c r="G32" s="32">
        <f>IFERROR(VLOOKUP(A32,PlayingTime!$B$1:$Z$999,MATCH("Min",PlayingTime!$B$2:$Z$2,0),0),0)</f>
        <v>0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1141</v>
      </c>
      <c r="J32" s="32">
        <f>IFERROR(VLOOKUP(D32,PlayingTime!$B$1:$Z$999,MATCH("Min",PlayingTime!$B$2:$Z$2,0),0),0)</f>
        <v>0</v>
      </c>
      <c r="K32" s="37">
        <f t="shared" si="0"/>
        <v>1141</v>
      </c>
      <c r="L32" s="31">
        <f>IFERROR(VLOOKUP(A32,PlayerStats!$B$1:$Z$999,MATCH("xG",PlayerStats!$B$2:$Z$2,0),0),0)</f>
        <v>0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5.4</v>
      </c>
      <c r="O32" s="31">
        <f>IFERROR(VLOOKUP(D32,PlayerStats!$B$1:$Z$999,MATCH("xG",PlayerStats!$B$2:$Z$2,0),0),0)</f>
        <v>0</v>
      </c>
      <c r="P32" s="39">
        <f t="shared" si="1"/>
        <v>5.4</v>
      </c>
      <c r="Q32" s="31">
        <f>IFERROR(VLOOKUP(A32,PlayerStats!$B$1:$Z$999,MATCH("xAG",PlayerStats!$B$2:$Z$2,0),0),0)</f>
        <v>0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2.6</v>
      </c>
      <c r="T32" s="31">
        <f>IFERROR(VLOOKUP(D32,PlayerStats!$B$1:$Z$999,MATCH("xAG",PlayerStats!$B$2:$Z$2,0),0),0)</f>
        <v>0</v>
      </c>
      <c r="U32" s="39">
        <f t="shared" si="2"/>
        <v>2.6</v>
      </c>
      <c r="V32" s="41">
        <f t="shared" si="3"/>
        <v>65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João Pedro Junqueira de Jesus</v>
      </c>
      <c r="B33" s="31" t="str">
        <f>IF([1]FINAL!B33=0,"",[1]FINAL!B33)</f>
        <v>João Pedro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BHA</v>
      </c>
      <c r="F33" s="43">
        <f>IFERROR(VLOOKUP($E33,Table2!$B$1:$C$21,MATCH("MP",Table2!$B$1:$C$1,0),0),"")</f>
        <v>28</v>
      </c>
      <c r="G33" s="32">
        <f>IFERROR(VLOOKUP(A33,PlayingTime!$B$1:$Z$999,MATCH("Min",PlayingTime!$B$2:$Z$2,0),0),0)</f>
        <v>0</v>
      </c>
      <c r="H33" s="32">
        <f>IFERROR(VLOOKUP(B33,PlayingTime!$B$1:$Z$999,MATCH("Min",PlayingTime!$B$2:$Z$2,0),0),0)</f>
        <v>1392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1392</v>
      </c>
      <c r="L33" s="31">
        <f>IFERROR(VLOOKUP(A33,PlayerStats!$B$1:$Z$999,MATCH("xG",PlayerStats!$B$2:$Z$2,0),0),0)</f>
        <v>0</v>
      </c>
      <c r="M33" s="31">
        <f>IFERROR(VLOOKUP(B33,PlayerStats!$B$1:$Z$999,MATCH("xG",PlayerStats!$B$2:$Z$2,0),0),0)</f>
        <v>8.4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8.4</v>
      </c>
      <c r="Q33" s="31">
        <f>IFERROR(VLOOKUP(A33,PlayerStats!$B$1:$Z$999,MATCH("xAG",PlayerStats!$B$2:$Z$2,0),0),0)</f>
        <v>0</v>
      </c>
      <c r="R33" s="31">
        <f>IFERROR(VLOOKUP(B33,PlayerStats!$B$1:$Z$999,MATCH("xAG",PlayerStats!$B$2:$Z$2,0),0),0)</f>
        <v>2.2999999999999998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2.2999999999999998</v>
      </c>
      <c r="V33" s="41">
        <f t="shared" si="3"/>
        <v>83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Gabriel Martinelli Silva</v>
      </c>
      <c r="B34" s="31" t="str">
        <f>IF([1]FINAL!B34=0,"",[1]FINAL!B34)</f>
        <v>Martinelli</v>
      </c>
      <c r="C34" s="31" t="str">
        <f>IF([1]FINAL!C34=0,"",[1]FINAL!C34)</f>
        <v>Gabriel Martinelli</v>
      </c>
      <c r="D34" s="31" t="str">
        <f>IF([1]FINAL!D34=0,"",[1]FINAL!D34)</f>
        <v/>
      </c>
      <c r="E34" s="42" t="str">
        <f>[1]FINAL!M34</f>
        <v>ARS</v>
      </c>
      <c r="F34" s="43">
        <f>IFERROR(VLOOKUP($E34,Table2!$B$1:$C$21,MATCH("MP",Table2!$B$1:$C$1,0),0),"")</f>
        <v>28</v>
      </c>
      <c r="G34" s="32">
        <f>IFERROR(VLOOKUP(A34,PlayingTime!$B$1:$Z$999,MATCH("Min",PlayingTime!$B$2:$Z$2,0),0),0)</f>
        <v>0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1749</v>
      </c>
      <c r="J34" s="32">
        <f>IFERROR(VLOOKUP(D34,PlayingTime!$B$1:$Z$999,MATCH("Min",PlayingTime!$B$2:$Z$2,0),0),0)</f>
        <v>0</v>
      </c>
      <c r="K34" s="37">
        <f t="shared" si="0"/>
        <v>1749</v>
      </c>
      <c r="L34" s="31">
        <f>IFERROR(VLOOKUP(A34,PlayerStats!$B$1:$Z$999,MATCH("xG",PlayerStats!$B$2:$Z$2,0),0),0)</f>
        <v>0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5.6</v>
      </c>
      <c r="O34" s="31">
        <f>IFERROR(VLOOKUP(D34,PlayerStats!$B$1:$Z$999,MATCH("xG",PlayerStats!$B$2:$Z$2,0),0),0)</f>
        <v>0</v>
      </c>
      <c r="P34" s="39">
        <f t="shared" si="1"/>
        <v>5.6</v>
      </c>
      <c r="Q34" s="31">
        <f>IFERROR(VLOOKUP(A34,PlayerStats!$B$1:$Z$999,MATCH("xAG",PlayerStats!$B$2:$Z$2,0),0),0)</f>
        <v>0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5.2</v>
      </c>
      <c r="T34" s="31">
        <f>IFERROR(VLOOKUP(D34,PlayerStats!$B$1:$Z$999,MATCH("xAG",PlayerStats!$B$2:$Z$2,0),0),0)</f>
        <v>0</v>
      </c>
      <c r="U34" s="39">
        <f t="shared" si="2"/>
        <v>5.2</v>
      </c>
      <c r="V34" s="41">
        <f t="shared" si="3"/>
        <v>107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Emile Smith Rowe</v>
      </c>
      <c r="B35" s="31" t="str">
        <f>IF([1]FINAL!B35=0,"",[1]FINAL!B35)</f>
        <v>Smith Rowe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ARS</v>
      </c>
      <c r="F35" s="43">
        <f>IFERROR(VLOOKUP($E35,Table2!$B$1:$C$21,MATCH("MP",Table2!$B$1:$C$1,0),0),"")</f>
        <v>28</v>
      </c>
      <c r="G35" s="32">
        <f>IFERROR(VLOOKUP(A35,PlayingTime!$B$1:$Z$999,MATCH("Min",PlayingTime!$B$2:$Z$2,0),0),0)</f>
        <v>235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235</v>
      </c>
      <c r="L35" s="31">
        <f>IFERROR(VLOOKUP(A35,PlayerStats!$B$1:$Z$999,MATCH("xG",PlayerStats!$B$2:$Z$2,0),0),0)</f>
        <v>1.5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1.5</v>
      </c>
      <c r="Q35" s="31">
        <f>IFERROR(VLOOKUP(A35,PlayerStats!$B$1:$Z$999,MATCH("xAG",PlayerStats!$B$2:$Z$2,0),0),0)</f>
        <v>0.2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0.2</v>
      </c>
      <c r="V35" s="41">
        <f t="shared" si="3"/>
        <v>17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Kevin De Bruyne</v>
      </c>
      <c r="B36" s="31" t="str">
        <f>IF([1]FINAL!B36=0,"",[1]FINAL!B36)</f>
        <v>De Bruyne</v>
      </c>
      <c r="C36" s="31" t="str">
        <f>IF([1]FINAL!C36=0,"",[1]FINAL!C36)</f>
        <v/>
      </c>
      <c r="D36" s="31" t="str">
        <f>IF([1]FINAL!D36=0,"",[1]FINAL!D36)</f>
        <v/>
      </c>
      <c r="E36" s="42" t="str">
        <f>[1]FINAL!M36</f>
        <v>MCI</v>
      </c>
      <c r="F36" s="43">
        <f>IFERROR(VLOOKUP($E36,Table2!$B$1:$C$21,MATCH("MP",Table2!$B$1:$C$1,0),0),"")</f>
        <v>28</v>
      </c>
      <c r="G36" s="32">
        <f>IFERROR(VLOOKUP(A36,PlayingTime!$B$1:$Z$999,MATCH("Min",PlayingTime!$B$2:$Z$2,0),0),0)</f>
        <v>493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493</v>
      </c>
      <c r="L36" s="31">
        <f>IFERROR(VLOOKUP(A36,PlayerStats!$B$1:$Z$999,MATCH("xG",PlayerStats!$B$2:$Z$2,0),0),0)</f>
        <v>1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1</v>
      </c>
      <c r="Q36" s="31">
        <f>IFERROR(VLOOKUP(A36,PlayerStats!$B$1:$Z$999,MATCH("xAG",PlayerStats!$B$2:$Z$2,0),0),0)</f>
        <v>5.2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5.2</v>
      </c>
      <c r="V36" s="41">
        <f t="shared" si="3"/>
        <v>39</v>
      </c>
      <c r="X36" s="42" t="str">
        <f>API!M36&amp;" "&amp;API!V36</f>
        <v>Myles Lewis-Skelly</v>
      </c>
      <c r="Y36" s="42">
        <f>API!AC36</f>
        <v>0</v>
      </c>
    </row>
    <row r="37" spans="1:25">
      <c r="A37" s="31" t="str">
        <f>IF([1]FINAL!A37=0,"",[1]FINAL!A37)</f>
        <v>Anthony Elanga</v>
      </c>
      <c r="B37" s="31" t="str">
        <f>IF([1]FINAL!B37=0,"",[1]FINAL!B37)</f>
        <v>Elanga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NFO</v>
      </c>
      <c r="F37" s="43">
        <f>IFERROR(VLOOKUP($E37,Table2!$B$1:$C$21,MATCH("MP",Table2!$B$1:$C$1,0),0),"")</f>
        <v>28</v>
      </c>
      <c r="G37" s="32">
        <f>IFERROR(VLOOKUP(A37,PlayingTime!$B$1:$Z$999,MATCH("Min",PlayingTime!$B$2:$Z$2,0),0),0)</f>
        <v>1843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1843</v>
      </c>
      <c r="L37" s="31">
        <f>IFERROR(VLOOKUP(A37,PlayerStats!$B$1:$Z$999,MATCH("xG",PlayerStats!$B$2:$Z$2,0),0),0)</f>
        <v>5.9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5.9</v>
      </c>
      <c r="Q37" s="31">
        <f>IFERROR(VLOOKUP(A37,PlayerStats!$B$1:$Z$999,MATCH("xAG",PlayerStats!$B$2:$Z$2,0),0),0)</f>
        <v>5.6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5.6</v>
      </c>
      <c r="V37" s="41">
        <f t="shared" si="3"/>
        <v>97</v>
      </c>
      <c r="X37" s="42" t="str">
        <f>API!M37&amp;" "&amp;API!V37</f>
        <v>Ethan Nwaneri</v>
      </c>
      <c r="Y37" s="42">
        <f>API!AC37</f>
        <v>1</v>
      </c>
    </row>
    <row r="38" spans="1:25">
      <c r="A38" s="31" t="str">
        <f>IF([1]FINAL!A38=0,"",[1]FINAL!A38)</f>
        <v>Oleksandr Zinchenko</v>
      </c>
      <c r="B38" s="31" t="str">
        <f>IF([1]FINAL!B38=0,"",[1]FINAL!B38)</f>
        <v>Zinchenko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ARS</v>
      </c>
      <c r="F38" s="43">
        <f>IFERROR(VLOOKUP($E38,Table2!$B$1:$C$21,MATCH("MP",Table2!$B$1:$C$1,0),0),"")</f>
        <v>28</v>
      </c>
      <c r="G38" s="32">
        <f>IFERROR(VLOOKUP(A38,PlayingTime!$B$1:$Z$999,MATCH("Min",PlayingTime!$B$2:$Z$2,0),0),0)</f>
        <v>1440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1440</v>
      </c>
      <c r="L38" s="31">
        <f>IFERROR(VLOOKUP(A38,PlayerStats!$B$1:$Z$999,MATCH("xG",PlayerStats!$B$2:$Z$2,0),0),0)</f>
        <v>0.5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0.5</v>
      </c>
      <c r="Q38" s="31">
        <f>IFERROR(VLOOKUP(A38,PlayerStats!$B$1:$Z$999,MATCH("xAG",PlayerStats!$B$2:$Z$2,0),0),0)</f>
        <v>1.8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1.8</v>
      </c>
      <c r="V38" s="41">
        <f t="shared" si="3"/>
        <v>86</v>
      </c>
      <c r="X38" s="42" t="str">
        <f>API!M38&amp;" "&amp;API!V38</f>
        <v>Mauro Bandeira</v>
      </c>
      <c r="Y38" s="42">
        <f>API!AC38</f>
        <v>0</v>
      </c>
    </row>
    <row r="39" spans="1:25">
      <c r="A39" s="31" t="str">
        <f>IF([1]FINAL!A39=0,"",[1]FINAL!A39)</f>
        <v>Harvey Elliott</v>
      </c>
      <c r="B39" s="31" t="str">
        <f>IF([1]FINAL!B39=0,"",[1]FINAL!B39)</f>
        <v>Elliott</v>
      </c>
      <c r="C39" s="31" t="str">
        <f>IF([1]FINAL!C39=0,"",[1]FINAL!C39)</f>
        <v/>
      </c>
      <c r="D39" s="31" t="str">
        <f>IF([1]FINAL!D39=0,"",[1]FINAL!D39)</f>
        <v/>
      </c>
      <c r="E39" s="42" t="str">
        <f>[1]FINAL!M39</f>
        <v>LIV</v>
      </c>
      <c r="F39" s="43">
        <f>IFERROR(VLOOKUP($E39,Table2!$B$1:$C$21,MATCH("MP",Table2!$B$1:$C$1,0),0),"")</f>
        <v>28</v>
      </c>
      <c r="G39" s="32">
        <f>IFERROR(VLOOKUP(A39,PlayingTime!$B$1:$Z$999,MATCH("Min",PlayingTime!$B$2:$Z$2,0),0),0)</f>
        <v>838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838</v>
      </c>
      <c r="L39" s="31">
        <f>IFERROR(VLOOKUP(A39,PlayerStats!$B$1:$Z$999,MATCH("xG",PlayerStats!$B$2:$Z$2,0),0),0)</f>
        <v>1.3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1.3</v>
      </c>
      <c r="Q39" s="31">
        <f>IFERROR(VLOOKUP(A39,PlayerStats!$B$1:$Z$999,MATCH("xAG",PlayerStats!$B$2:$Z$2,0),0),0)</f>
        <v>2.4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2.4</v>
      </c>
      <c r="V39" s="41">
        <f t="shared" si="3"/>
        <v>59</v>
      </c>
      <c r="X39" s="42" t="str">
        <f>API!M39&amp;" "&amp;API!V39</f>
        <v>James Sweet</v>
      </c>
      <c r="Y39" s="42">
        <f>API!AC39</f>
        <v>0</v>
      </c>
    </row>
    <row r="40" spans="1:25">
      <c r="A40" s="31" t="str">
        <f>IF([1]FINAL!A40=0,"",[1]FINAL!A40)</f>
        <v>Mohammed Kudus</v>
      </c>
      <c r="B40" s="31" t="str">
        <f>IF([1]FINAL!B40=0,"",[1]FINAL!B40)</f>
        <v>Kudus</v>
      </c>
      <c r="C40" s="31" t="str">
        <f>IF([1]FINAL!C40=0,"",[1]FINAL!C40)</f>
        <v>Kudus Mohammed</v>
      </c>
      <c r="D40" s="31" t="str">
        <f>IF([1]FINAL!D40=0,"",[1]FINAL!D40)</f>
        <v/>
      </c>
      <c r="E40" s="42" t="str">
        <f>[1]FINAL!M40</f>
        <v>WHU</v>
      </c>
      <c r="F40" s="43">
        <f>IFERROR(VLOOKUP($E40,Table2!$B$1:$C$21,MATCH("MP",Table2!$B$1:$C$1,0),0),"")</f>
        <v>28</v>
      </c>
      <c r="G40" s="32">
        <f>IFERROR(VLOOKUP(A40,PlayingTime!$B$1:$Z$999,MATCH("Min",PlayingTime!$B$2:$Z$2,0),0),0)</f>
        <v>0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1590</v>
      </c>
      <c r="J40" s="32">
        <f>IFERROR(VLOOKUP(D40,PlayingTime!$B$1:$Z$999,MATCH("Min",PlayingTime!$B$2:$Z$2,0),0),0)</f>
        <v>0</v>
      </c>
      <c r="K40" s="37">
        <f t="shared" si="0"/>
        <v>1590</v>
      </c>
      <c r="L40" s="31">
        <f>IFERROR(VLOOKUP(A40,PlayerStats!$B$1:$Z$999,MATCH("xG",PlayerStats!$B$2:$Z$2,0),0),0)</f>
        <v>0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3.3</v>
      </c>
      <c r="O40" s="31">
        <f>IFERROR(VLOOKUP(D40,PlayerStats!$B$1:$Z$999,MATCH("xG",PlayerStats!$B$2:$Z$2,0),0),0)</f>
        <v>0</v>
      </c>
      <c r="P40" s="39">
        <f t="shared" si="1"/>
        <v>3.3</v>
      </c>
      <c r="Q40" s="31">
        <f>IFERROR(VLOOKUP(A40,PlayerStats!$B$1:$Z$999,MATCH("xAG",PlayerStats!$B$2:$Z$2,0),0),0)</f>
        <v>0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2.1</v>
      </c>
      <c r="T40" s="31">
        <f>IFERROR(VLOOKUP(D40,PlayerStats!$B$1:$Z$999,MATCH("xAG",PlayerStats!$B$2:$Z$2,0),0),0)</f>
        <v>0</v>
      </c>
      <c r="U40" s="39">
        <f t="shared" si="2"/>
        <v>2.1</v>
      </c>
      <c r="V40" s="41">
        <f t="shared" si="3"/>
        <v>97</v>
      </c>
      <c r="X40" s="42" t="str">
        <f>API!M40&amp;" "&amp;API!V40</f>
        <v>Alexandre Moreno Lopera</v>
      </c>
      <c r="Y40" s="42">
        <f>API!AC40</f>
        <v>37</v>
      </c>
    </row>
    <row r="41" spans="1:25">
      <c r="A41" s="31" t="str">
        <f>IF([1]FINAL!A41=0,"",[1]FINAL!A41)</f>
        <v>Julián Álvarez</v>
      </c>
      <c r="B41" s="31" t="str">
        <f>IF([1]FINAL!B41=0,"",[1]FINAL!B41)</f>
        <v>J.Alvarez</v>
      </c>
      <c r="C41" s="31" t="str">
        <f>IF([1]FINAL!C41=0,"",[1]FINAL!C41)</f>
        <v>Alvarez</v>
      </c>
      <c r="D41" s="31" t="str">
        <f>IF([1]FINAL!D41=0,"",[1]FINAL!D41)</f>
        <v>Julian Alvarez</v>
      </c>
      <c r="E41" s="42" t="str">
        <f>[1]FINAL!M41</f>
        <v>MCI</v>
      </c>
      <c r="F41" s="43">
        <f>IFERROR(VLOOKUP($E41,Table2!$B$1:$C$21,MATCH("MP",Table2!$B$1:$C$1,0),0),"")</f>
        <v>28</v>
      </c>
      <c r="G41" s="32">
        <f>IFERROR(VLOOKUP(A41,PlayingTime!$B$1:$Z$999,MATCH("Min",PlayingTime!$B$2:$Z$2,0),0),0)</f>
        <v>2197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2197</v>
      </c>
      <c r="L41" s="31">
        <f>IFERROR(VLOOKUP(A41,PlayerStats!$B$1:$Z$999,MATCH("xG",PlayerStats!$B$2:$Z$2,0),0),0)</f>
        <v>9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9</v>
      </c>
      <c r="Q41" s="31">
        <f>IFERROR(VLOOKUP(A41,PlayerStats!$B$1:$Z$999,MATCH("xAG",PlayerStats!$B$2:$Z$2,0),0),0)</f>
        <v>6.2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6.2</v>
      </c>
      <c r="V41" s="41">
        <f t="shared" si="3"/>
        <v>130</v>
      </c>
      <c r="X41" s="42" t="str">
        <f>API!M41&amp;" "&amp;API!V41</f>
        <v>Leon Bailey</v>
      </c>
      <c r="Y41" s="42">
        <f>API!AC41</f>
        <v>113</v>
      </c>
    </row>
    <row r="42" spans="1:25">
      <c r="A42" s="31" t="str">
        <f>IF([1]FINAL!A42=0,"",[1]FINAL!A42)</f>
        <v>Norberto Bercique Gomes Betuncal</v>
      </c>
      <c r="B42" s="31" t="str">
        <f>IF([1]FINAL!B42=0,"",[1]FINAL!B42)</f>
        <v>Beto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EVE</v>
      </c>
      <c r="F42" s="43">
        <f>IFERROR(VLOOKUP($E42,Table2!$B$1:$C$21,MATCH("MP",Table2!$B$1:$C$1,0),0),"")</f>
        <v>28</v>
      </c>
      <c r="G42" s="32">
        <f>IFERROR(VLOOKUP(A42,PlayingTime!$B$1:$Z$999,MATCH("Min",PlayingTime!$B$2:$Z$2,0),0),0)</f>
        <v>0</v>
      </c>
      <c r="H42" s="32">
        <f>IFERROR(VLOOKUP(B42,PlayingTime!$B$1:$Z$999,MATCH("Min",PlayingTime!$B$2:$Z$2,0),0),0)</f>
        <v>746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746</v>
      </c>
      <c r="L42" s="31">
        <f>IFERROR(VLOOKUP(A42,PlayerStats!$B$1:$Z$999,MATCH("xG",PlayerStats!$B$2:$Z$2,0),0),0)</f>
        <v>0</v>
      </c>
      <c r="M42" s="31">
        <f>IFERROR(VLOOKUP(B42,PlayerStats!$B$1:$Z$999,MATCH("xG",PlayerStats!$B$2:$Z$2,0),0),0)</f>
        <v>4.7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4.7</v>
      </c>
      <c r="Q42" s="31">
        <f>IFERROR(VLOOKUP(A42,PlayerStats!$B$1:$Z$999,MATCH("xAG",PlayerStats!$B$2:$Z$2,0),0),0)</f>
        <v>0</v>
      </c>
      <c r="R42" s="31">
        <f>IFERROR(VLOOKUP(B42,PlayerStats!$B$1:$Z$999,MATCH("xAG",PlayerStats!$B$2:$Z$2,0),0),0)</f>
        <v>0.9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0.9</v>
      </c>
      <c r="V42" s="41">
        <f t="shared" si="3"/>
        <v>34</v>
      </c>
      <c r="X42" s="42" t="str">
        <f>API!M42&amp;" "&amp;API!V42</f>
        <v>Emiliano Buendía Stati</v>
      </c>
      <c r="Y42" s="42">
        <f>API!AC42</f>
        <v>0</v>
      </c>
    </row>
    <row r="43" spans="1:25">
      <c r="A43" s="31" t="str">
        <f>IF([1]FINAL!A43=0,"",[1]FINAL!A43)</f>
        <v>Gabriel dos Santos Magalhães</v>
      </c>
      <c r="B43" s="31" t="str">
        <f>IF([1]FINAL!B43=0,"",[1]FINAL!B43)</f>
        <v>Gabriel</v>
      </c>
      <c r="C43" s="31" t="str">
        <f>IF([1]FINAL!C43=0,"",[1]FINAL!C43)</f>
        <v>Gabriel Magalhaes</v>
      </c>
      <c r="D43" s="31" t="str">
        <f>IF([1]FINAL!D43=0,"",[1]FINAL!D43)</f>
        <v>Gabriel Dos Santos</v>
      </c>
      <c r="E43" s="42" t="str">
        <f>[1]FINAL!M43</f>
        <v>ARS</v>
      </c>
      <c r="F43" s="43">
        <f>IFERROR(VLOOKUP($E43,Table2!$B$1:$C$21,MATCH("MP",Table2!$B$1:$C$1,0),0),"")</f>
        <v>28</v>
      </c>
      <c r="G43" s="32">
        <f>IFERROR(VLOOKUP(A43,PlayingTime!$B$1:$Z$999,MATCH("Min",PlayingTime!$B$2:$Z$2,0),0),0)</f>
        <v>0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2176</v>
      </c>
      <c r="K43" s="37">
        <f t="shared" si="0"/>
        <v>2176</v>
      </c>
      <c r="L43" s="31">
        <f>IFERROR(VLOOKUP(A43,PlayerStats!$B$1:$Z$999,MATCH("xG",PlayerStats!$B$2:$Z$2,0),0),0)</f>
        <v>0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3.3</v>
      </c>
      <c r="P43" s="39">
        <f t="shared" si="1"/>
        <v>3.3</v>
      </c>
      <c r="Q43" s="31">
        <f>IFERROR(VLOOKUP(A43,PlayerStats!$B$1:$Z$999,MATCH("xAG",PlayerStats!$B$2:$Z$2,0),0),0)</f>
        <v>0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0.7</v>
      </c>
      <c r="U43" s="39">
        <f t="shared" si="2"/>
        <v>0.7</v>
      </c>
      <c r="V43" s="41">
        <f t="shared" si="3"/>
        <v>103</v>
      </c>
      <c r="X43" s="42" t="str">
        <f>API!M43&amp;" "&amp;API!V43</f>
        <v>Matty Cash</v>
      </c>
      <c r="Y43" s="42">
        <f>API!AC43</f>
        <v>57</v>
      </c>
    </row>
    <row r="44" spans="1:25">
      <c r="A44" s="31" t="str">
        <f>IF([1]FINAL!A44=0,"",[1]FINAL!A44)</f>
        <v>Cameron Archer</v>
      </c>
      <c r="B44" s="31" t="str">
        <f>IF([1]FINAL!B44=0,"",[1]FINAL!B44)</f>
        <v>Archer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SHU</v>
      </c>
      <c r="F44" s="43">
        <f>IFERROR(VLOOKUP($E44,Table2!$B$1:$C$21,MATCH("MP",Table2!$B$1:$C$1,0),0),"")</f>
        <v>28</v>
      </c>
      <c r="G44" s="32">
        <f>IFERROR(VLOOKUP(A44,PlayingTime!$B$1:$Z$999,MATCH("Min",PlayingTime!$B$2:$Z$2,0),0),0)</f>
        <v>1449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1449</v>
      </c>
      <c r="L44" s="31">
        <f>IFERROR(VLOOKUP(A44,PlayerStats!$B$1:$Z$999,MATCH("xG",PlayerStats!$B$2:$Z$2,0),0),0)</f>
        <v>3.9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3.9</v>
      </c>
      <c r="Q44" s="31">
        <f>IFERROR(VLOOKUP(A44,PlayerStats!$B$1:$Z$999,MATCH("xAG",PlayerStats!$B$2:$Z$2,0),0),0)</f>
        <v>1.7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1.7</v>
      </c>
      <c r="V44" s="41">
        <f t="shared" si="3"/>
        <v>66</v>
      </c>
      <c r="X44" s="42" t="str">
        <f>API!M44&amp;" "&amp;API!V44</f>
        <v>Calum Chambers</v>
      </c>
      <c r="Y44" s="42">
        <f>API!AC44</f>
        <v>1</v>
      </c>
    </row>
    <row r="45" spans="1:25">
      <c r="A45" s="31" t="str">
        <f>IF([1]FINAL!A45=0,"",[1]FINAL!A45)</f>
        <v>Chris Wood</v>
      </c>
      <c r="B45" s="31" t="str">
        <f>IF([1]FINAL!B45=0,"",[1]FINAL!B45)</f>
        <v>Wood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NFO</v>
      </c>
      <c r="F45" s="43">
        <f>IFERROR(VLOOKUP($E45,Table2!$B$1:$C$21,MATCH("MP",Table2!$B$1:$C$1,0),0),"")</f>
        <v>28</v>
      </c>
      <c r="G45" s="32">
        <f>IFERROR(VLOOKUP(A45,PlayingTime!$B$1:$Z$999,MATCH("Min",PlayingTime!$B$2:$Z$2,0),0),0)</f>
        <v>964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964</v>
      </c>
      <c r="L45" s="31">
        <f>IFERROR(VLOOKUP(A45,PlayerStats!$B$1:$Z$999,MATCH("xG",PlayerStats!$B$2:$Z$2,0),0),0)</f>
        <v>5.5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5.5</v>
      </c>
      <c r="Q45" s="31">
        <f>IFERROR(VLOOKUP(A45,PlayerStats!$B$1:$Z$999,MATCH("xAG",PlayerStats!$B$2:$Z$2,0),0),0)</f>
        <v>1.4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1.4</v>
      </c>
      <c r="V45" s="41">
        <f t="shared" si="3"/>
        <v>77</v>
      </c>
      <c r="X45" s="42" t="str">
        <f>API!M45&amp;" "&amp;API!V45</f>
        <v>Philippe Coutinho Correia</v>
      </c>
      <c r="Y45" s="42">
        <f>API!AC45</f>
        <v>2</v>
      </c>
    </row>
    <row r="46" spans="1:25">
      <c r="A46" s="31" t="str">
        <f>IF([1]FINAL!A46=0,"",[1]FINAL!A46)</f>
        <v>Callum Hudson-Odoi</v>
      </c>
      <c r="B46" s="31" t="str">
        <f>IF([1]FINAL!B46=0,"",[1]FINAL!B46)</f>
        <v>Hudson-Odoi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NFO</v>
      </c>
      <c r="F46" s="43">
        <f>IFERROR(VLOOKUP($E46,Table2!$B$1:$C$21,MATCH("MP",Table2!$B$1:$C$1,0),0),"")</f>
        <v>28</v>
      </c>
      <c r="G46" s="32">
        <f>IFERROR(VLOOKUP(A46,PlayingTime!$B$1:$Z$999,MATCH("Min",PlayingTime!$B$2:$Z$2,0),0),0)</f>
        <v>1069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1069</v>
      </c>
      <c r="L46" s="31">
        <f>IFERROR(VLOOKUP(A46,PlayerStats!$B$1:$Z$999,MATCH("xG",PlayerStats!$B$2:$Z$2,0),0),0)</f>
        <v>1.2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1.2</v>
      </c>
      <c r="Q46" s="31">
        <f>IFERROR(VLOOKUP(A46,PlayerStats!$B$1:$Z$999,MATCH("xAG",PlayerStats!$B$2:$Z$2,0),0),0)</f>
        <v>1.8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1.8</v>
      </c>
      <c r="V46" s="41">
        <f t="shared" si="3"/>
        <v>67</v>
      </c>
      <c r="X46" s="42" t="str">
        <f>API!M46&amp;" "&amp;API!V46</f>
        <v>Keinan Davis</v>
      </c>
      <c r="Y46" s="42">
        <f>API!AC46</f>
        <v>0</v>
      </c>
    </row>
    <row r="47" spans="1:25">
      <c r="A47" s="31" t="str">
        <f>IF([1]FINAL!A47=0,"",[1]FINAL!A47)</f>
        <v>Bryan Mbeumo</v>
      </c>
      <c r="B47" s="31" t="str">
        <f>IF([1]FINAL!B47=0,"",[1]FINAL!B47)</f>
        <v>Mbeumo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BRE</v>
      </c>
      <c r="F47" s="43">
        <f>IFERROR(VLOOKUP($E47,Table2!$B$1:$C$21,MATCH("MP",Table2!$B$1:$C$1,0),0),"")</f>
        <v>28</v>
      </c>
      <c r="G47" s="32">
        <f>IFERROR(VLOOKUP(A47,PlayingTime!$B$1:$Z$999,MATCH("Min",PlayingTime!$B$2:$Z$2,0),0),0)</f>
        <v>1286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1286</v>
      </c>
      <c r="L47" s="31">
        <f>IFERROR(VLOOKUP(A47,PlayerStats!$B$1:$Z$999,MATCH("xG",PlayerStats!$B$2:$Z$2,0),0),0)</f>
        <v>8.5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8.5</v>
      </c>
      <c r="Q47" s="31">
        <f>IFERROR(VLOOKUP(A47,PlayerStats!$B$1:$Z$999,MATCH("xAG",PlayerStats!$B$2:$Z$2,0),0),0)</f>
        <v>2.7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2.7</v>
      </c>
      <c r="V47" s="41">
        <f t="shared" si="3"/>
        <v>87</v>
      </c>
      <c r="X47" s="42" t="str">
        <f>API!M47&amp;" "&amp;API!V47</f>
        <v>Leander Dendoncker</v>
      </c>
      <c r="Y47" s="42">
        <f>API!AC47</f>
        <v>20</v>
      </c>
    </row>
    <row r="48" spans="1:25">
      <c r="A48" s="31" t="str">
        <f>IF([1]FINAL!A48=0,"",[1]FINAL!A48)</f>
        <v>Harry Maguire</v>
      </c>
      <c r="B48" s="31" t="str">
        <f>IF([1]FINAL!B48=0,"",[1]FINAL!B48)</f>
        <v>Maguire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MUN</v>
      </c>
      <c r="F48" s="43">
        <f>IFERROR(VLOOKUP($E48,Table2!$B$1:$C$21,MATCH("MP",Table2!$B$1:$C$1,0),0),"")</f>
        <v>28</v>
      </c>
      <c r="G48" s="32">
        <f>IFERROR(VLOOKUP(A48,PlayingTime!$B$1:$Z$999,MATCH("Min",PlayingTime!$B$2:$Z$2,0),0),0)</f>
        <v>1158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1158</v>
      </c>
      <c r="L48" s="31">
        <f>IFERROR(VLOOKUP(A48,PlayerStats!$B$1:$Z$999,MATCH("xG",PlayerStats!$B$2:$Z$2,0),0),0)</f>
        <v>1.7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1.7</v>
      </c>
      <c r="Q48" s="31">
        <f>IFERROR(VLOOKUP(A48,PlayerStats!$B$1:$Z$999,MATCH("xAG",PlayerStats!$B$2:$Z$2,0),0),0)</f>
        <v>1.2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1.2</v>
      </c>
      <c r="V48" s="41">
        <f t="shared" si="3"/>
        <v>56</v>
      </c>
      <c r="X48" s="42" t="str">
        <f>API!M48&amp;" "&amp;API!V48</f>
        <v>Diego Carlos Santos Silva</v>
      </c>
      <c r="Y48" s="42">
        <f>API!AC48</f>
        <v>38</v>
      </c>
    </row>
    <row r="49" spans="1:25">
      <c r="A49" s="31" t="str">
        <f>IF([1]FINAL!A49=0,"",[1]FINAL!A49)</f>
        <v>Simon Adingra</v>
      </c>
      <c r="B49" s="31" t="str">
        <f>IF([1]FINAL!B49=0,"",[1]FINAL!B49)</f>
        <v>Adingra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BHA</v>
      </c>
      <c r="F49" s="43">
        <f>IFERROR(VLOOKUP($E49,Table2!$B$1:$C$21,MATCH("MP",Table2!$B$1:$C$1,0),0),"")</f>
        <v>28</v>
      </c>
      <c r="G49" s="32">
        <f>IFERROR(VLOOKUP(A49,PlayingTime!$B$1:$Z$999,MATCH("Min",PlayingTime!$B$2:$Z$2,0),0),0)</f>
        <v>1446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1446</v>
      </c>
      <c r="L49" s="31">
        <f>IFERROR(VLOOKUP(A49,PlayerStats!$B$1:$Z$999,MATCH("xG",PlayerStats!$B$2:$Z$2,0),0),0)</f>
        <v>3.1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3.1</v>
      </c>
      <c r="Q49" s="31">
        <f>IFERROR(VLOOKUP(A49,PlayerStats!$B$1:$Z$999,MATCH("xAG",PlayerStats!$B$2:$Z$2,0),0),0)</f>
        <v>2.2999999999999998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2.2999999999999998</v>
      </c>
      <c r="V49" s="41">
        <f t="shared" si="3"/>
        <v>77</v>
      </c>
      <c r="X49" s="42" t="str">
        <f>API!M49&amp;" "&amp;API!V49</f>
        <v>Lucas Digne</v>
      </c>
      <c r="Y49" s="42">
        <f>API!AC49</f>
        <v>66</v>
      </c>
    </row>
    <row r="50" spans="1:25">
      <c r="A50" s="31" t="str">
        <f>IF([1]FINAL!A50=0,"",[1]FINAL!A50)</f>
        <v>Moussa Diaby</v>
      </c>
      <c r="B50" s="31" t="str">
        <f>IF([1]FINAL!B50=0,"",[1]FINAL!B50)</f>
        <v>Diaby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AVL</v>
      </c>
      <c r="F50" s="43">
        <f>IFERROR(VLOOKUP($E50,Table2!$B$1:$C$21,MATCH("MP",Table2!$B$1:$C$1,0),0),"")</f>
        <v>28</v>
      </c>
      <c r="G50" s="32">
        <f>IFERROR(VLOOKUP(A50,PlayingTime!$B$1:$Z$999,MATCH("Min",PlayingTime!$B$2:$Z$2,0),0),0)</f>
        <v>1526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1526</v>
      </c>
      <c r="L50" s="31">
        <f>IFERROR(VLOOKUP(A50,PlayerStats!$B$1:$Z$999,MATCH("xG",PlayerStats!$B$2:$Z$2,0),0),0)</f>
        <v>5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5</v>
      </c>
      <c r="Q50" s="31">
        <f>IFERROR(VLOOKUP(A50,PlayerStats!$B$1:$Z$999,MATCH("xAG",PlayerStats!$B$2:$Z$2,0),0),0)</f>
        <v>4.8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4.8</v>
      </c>
      <c r="V50" s="41">
        <f t="shared" si="3"/>
        <v>98</v>
      </c>
      <c r="X50" s="42" t="str">
        <f>API!M50&amp;" "&amp;API!V50</f>
        <v>Douglas Luiz Soares de Paulo</v>
      </c>
      <c r="Y50" s="42">
        <f>API!AC50</f>
        <v>136</v>
      </c>
    </row>
    <row r="51" spans="1:25">
      <c r="A51" s="31" t="str">
        <f>IF([1]FINAL!A51=0,"",[1]FINAL!A51)</f>
        <v>Benjamin White</v>
      </c>
      <c r="B51" s="31" t="str">
        <f>IF([1]FINAL!B51=0,"",[1]FINAL!B51)</f>
        <v>White</v>
      </c>
      <c r="C51" s="31" t="str">
        <f>IF([1]FINAL!C51=0,"",[1]FINAL!C51)</f>
        <v>B White</v>
      </c>
      <c r="D51" s="31" t="str">
        <f>IF([1]FINAL!D51=0,"",[1]FINAL!D51)</f>
        <v>Ben White</v>
      </c>
      <c r="E51" s="42" t="str">
        <f>[1]FINAL!M51</f>
        <v>ARS</v>
      </c>
      <c r="F51" s="43">
        <f>IFERROR(VLOOKUP($E51,Table2!$B$1:$C$21,MATCH("MP",Table2!$B$1:$C$1,0),0),"")</f>
        <v>28</v>
      </c>
      <c r="G51" s="32">
        <f>IFERROR(VLOOKUP(A51,PlayingTime!$B$1:$Z$999,MATCH("Min",PlayingTime!$B$2:$Z$2,0),0),0)</f>
        <v>0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2134</v>
      </c>
      <c r="K51" s="37">
        <f t="shared" si="0"/>
        <v>2134</v>
      </c>
      <c r="L51" s="31">
        <f>IFERROR(VLOOKUP(A51,PlayerStats!$B$1:$Z$999,MATCH("xG",PlayerStats!$B$2:$Z$2,0),0),0)</f>
        <v>0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0.7</v>
      </c>
      <c r="P51" s="39">
        <f t="shared" si="1"/>
        <v>0.7</v>
      </c>
      <c r="Q51" s="31">
        <f>IFERROR(VLOOKUP(A51,PlayerStats!$B$1:$Z$999,MATCH("xAG",PlayerStats!$B$2:$Z$2,0),0),0)</f>
        <v>0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2.2999999999999998</v>
      </c>
      <c r="U51" s="39">
        <f t="shared" si="2"/>
        <v>2.2999999999999998</v>
      </c>
      <c r="V51" s="41">
        <f t="shared" si="3"/>
        <v>119</v>
      </c>
      <c r="X51" s="42" t="str">
        <f>API!M51&amp;" "&amp;API!V51</f>
        <v>Jhon Durán</v>
      </c>
      <c r="Y51" s="42">
        <f>API!AC51</f>
        <v>24</v>
      </c>
    </row>
    <row r="52" spans="1:25">
      <c r="A52" s="31" t="str">
        <f>IF([1]FINAL!A52=0,"",[1]FINAL!A52)</f>
        <v>Ameen Al-Dakhil</v>
      </c>
      <c r="B52" s="31" t="str">
        <f>IF([1]FINAL!B52=0,"",[1]FINAL!B52)</f>
        <v>Al-Dakhil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BUR</v>
      </c>
      <c r="F52" s="43">
        <f>IFERROR(VLOOKUP($E52,Table2!$B$1:$C$21,MATCH("MP",Table2!$B$1:$C$1,0),0),"")</f>
        <v>28</v>
      </c>
      <c r="G52" s="32">
        <f>IFERROR(VLOOKUP(A52,PlayingTime!$B$1:$Z$999,MATCH("Min",PlayingTime!$B$2:$Z$2,0),0),0)</f>
        <v>1056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1056</v>
      </c>
      <c r="L52" s="31">
        <f>IFERROR(VLOOKUP(A52,PlayerStats!$B$1:$Z$999,MATCH("xG",PlayerStats!$B$2:$Z$2,0),0),0)</f>
        <v>1.3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1.3</v>
      </c>
      <c r="Q52" s="31">
        <f>IFERROR(VLOOKUP(A52,PlayerStats!$B$1:$Z$999,MATCH("xAG",PlayerStats!$B$2:$Z$2,0),0),0)</f>
        <v>0.1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0.1</v>
      </c>
      <c r="V52" s="41">
        <f t="shared" si="3"/>
        <v>19</v>
      </c>
      <c r="X52" s="42" t="str">
        <f>API!M52&amp;" "&amp;API!V52</f>
        <v>Kortney Hause</v>
      </c>
      <c r="Y52" s="42">
        <f>API!AC52</f>
        <v>0</v>
      </c>
    </row>
    <row r="53" spans="1:25">
      <c r="A53" s="31" t="str">
        <f>IF([1]FINAL!A53=0,"",[1]FINAL!A53)</f>
        <v>Luis Díaz</v>
      </c>
      <c r="B53" s="31" t="str">
        <f>IF([1]FINAL!B53=0,"",[1]FINAL!B53)</f>
        <v>Luis Díaz</v>
      </c>
      <c r="C53" s="31" t="str">
        <f>IF([1]FINAL!C53=0,"",[1]FINAL!C53)</f>
        <v>Luis Diaz</v>
      </c>
      <c r="D53" s="31" t="str">
        <f>IF([1]FINAL!D53=0,"",[1]FINAL!D53)</f>
        <v/>
      </c>
      <c r="E53" s="42" t="str">
        <f>[1]FINAL!M53</f>
        <v>LIV</v>
      </c>
      <c r="F53" s="43">
        <f>IFERROR(VLOOKUP($E53,Table2!$B$1:$C$21,MATCH("MP",Table2!$B$1:$C$1,0),0),"")</f>
        <v>28</v>
      </c>
      <c r="G53" s="32">
        <f>IFERROR(VLOOKUP(A53,PlayingTime!$B$1:$Z$999,MATCH("Min",PlayingTime!$B$2:$Z$2,0),0),0)</f>
        <v>1836</v>
      </c>
      <c r="H53" s="32">
        <f>IFERROR(VLOOKUP(B53,PlayingTime!$B$1:$Z$999,MATCH("Min",PlayingTime!$B$2:$Z$2,0),0),0)</f>
        <v>1836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3672</v>
      </c>
      <c r="L53" s="31">
        <f>IFERROR(VLOOKUP(A53,PlayerStats!$B$1:$Z$999,MATCH("xG",PlayerStats!$B$2:$Z$2,0),0),0)</f>
        <v>8.6</v>
      </c>
      <c r="M53" s="31">
        <f>IFERROR(VLOOKUP(B53,PlayerStats!$B$1:$Z$999,MATCH("xG",PlayerStats!$B$2:$Z$2,0),0),0)</f>
        <v>8.6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17.2</v>
      </c>
      <c r="Q53" s="31">
        <f>IFERROR(VLOOKUP(A53,PlayerStats!$B$1:$Z$999,MATCH("xAG",PlayerStats!$B$2:$Z$2,0),0),0)</f>
        <v>2.9</v>
      </c>
      <c r="R53" s="31">
        <f>IFERROR(VLOOKUP(B53,PlayerStats!$B$1:$Z$999,MATCH("xAG",PlayerStats!$B$2:$Z$2,0),0),0)</f>
        <v>2.9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5.8</v>
      </c>
      <c r="V53" s="41">
        <f t="shared" si="3"/>
        <v>102</v>
      </c>
      <c r="X53" s="42" t="str">
        <f>API!M53&amp;" "&amp;API!V53</f>
        <v>Tim Iroegbunam</v>
      </c>
      <c r="Y53" s="42">
        <f>API!AC53</f>
        <v>5</v>
      </c>
    </row>
    <row r="54" spans="1:25">
      <c r="A54" s="31" t="str">
        <f>IF([1]FINAL!A54=0,"",[1]FINAL!A54)</f>
        <v>Luis Sinisterra</v>
      </c>
      <c r="B54" s="31" t="str">
        <f>IF([1]FINAL!B54=0,"",[1]FINAL!B54)</f>
        <v>Sinisterra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BOU</v>
      </c>
      <c r="F54" s="43">
        <f>IFERROR(VLOOKUP($E54,Table2!$B$1:$C$21,MATCH("MP",Table2!$B$1:$C$1,0),0),"")</f>
        <v>28</v>
      </c>
      <c r="G54" s="32">
        <f>IFERROR(VLOOKUP(A54,PlayingTime!$B$1:$Z$999,MATCH("Min",PlayingTime!$B$2:$Z$2,0),0),0)</f>
        <v>661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661</v>
      </c>
      <c r="L54" s="31">
        <f>IFERROR(VLOOKUP(A54,PlayerStats!$B$1:$Z$999,MATCH("xG",PlayerStats!$B$2:$Z$2,0),0),0)</f>
        <v>2.1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2.1</v>
      </c>
      <c r="Q54" s="31">
        <f>IFERROR(VLOOKUP(A54,PlayerStats!$B$1:$Z$999,MATCH("xAG",PlayerStats!$B$2:$Z$2,0),0),0)</f>
        <v>2.2999999999999998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2.2999999999999998</v>
      </c>
      <c r="V54" s="41">
        <f t="shared" si="3"/>
        <v>42</v>
      </c>
      <c r="X54" s="42" t="str">
        <f>API!M54&amp;" "&amp;API!V54</f>
        <v>Boubacar Kamara</v>
      </c>
      <c r="Y54" s="42">
        <f>API!AC54</f>
        <v>40</v>
      </c>
    </row>
    <row r="55" spans="1:25">
      <c r="A55" s="31" t="str">
        <f>IF([1]FINAL!A55=0,"",[1]FINAL!A55)</f>
        <v>Anthony Gordon</v>
      </c>
      <c r="B55" s="31" t="str">
        <f>IF([1]FINAL!B55=0,"",[1]FINAL!B55)</f>
        <v>Gordon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NEW</v>
      </c>
      <c r="F55" s="43">
        <f>IFERROR(VLOOKUP($E55,Table2!$B$1:$C$21,MATCH("MP",Table2!$B$1:$C$1,0),0),"")</f>
        <v>28</v>
      </c>
      <c r="G55" s="32">
        <f>IFERROR(VLOOKUP(A55,PlayingTime!$B$1:$Z$999,MATCH("Min",PlayingTime!$B$2:$Z$2,0),0),0)</f>
        <v>2187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2187</v>
      </c>
      <c r="L55" s="31">
        <f>IFERROR(VLOOKUP(A55,PlayerStats!$B$1:$Z$999,MATCH("xG",PlayerStats!$B$2:$Z$2,0),0),0)</f>
        <v>7.8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7.8</v>
      </c>
      <c r="Q55" s="31">
        <f>IFERROR(VLOOKUP(A55,PlayerStats!$B$1:$Z$999,MATCH("xAG",PlayerStats!$B$2:$Z$2,0),0),0)</f>
        <v>4.7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4.7</v>
      </c>
      <c r="V55" s="41">
        <f t="shared" si="3"/>
        <v>130</v>
      </c>
      <c r="X55" s="42" t="str">
        <f>API!M55&amp;" "&amp;API!V55</f>
        <v>Ezri Konsa Ngoyo</v>
      </c>
      <c r="Y55" s="42">
        <f>API!AC55</f>
        <v>61</v>
      </c>
    </row>
    <row r="56" spans="1:25">
      <c r="A56" s="31" t="str">
        <f>IF([1]FINAL!A56=0,"",[1]FINAL!A56)</f>
        <v>Raheem Sterling</v>
      </c>
      <c r="B56" s="31" t="str">
        <f>IF([1]FINAL!B56=0,"",[1]FINAL!B56)</f>
        <v>Sterling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CHE</v>
      </c>
      <c r="F56" s="43">
        <f>IFERROR(VLOOKUP($E56,Table2!$B$1:$C$21,MATCH("MP",Table2!$B$1:$C$1,0),0),"")</f>
        <v>27</v>
      </c>
      <c r="G56" s="32">
        <f>IFERROR(VLOOKUP(A56,PlayingTime!$B$1:$Z$999,MATCH("Min",PlayingTime!$B$2:$Z$2,0),0),0)</f>
        <v>1813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1813</v>
      </c>
      <c r="L56" s="31">
        <f>IFERROR(VLOOKUP(A56,PlayerStats!$B$1:$Z$999,MATCH("xG",PlayerStats!$B$2:$Z$2,0),0),0)</f>
        <v>5.5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5.5</v>
      </c>
      <c r="Q56" s="31">
        <f>IFERROR(VLOOKUP(A56,PlayerStats!$B$1:$Z$999,MATCH("xAG",PlayerStats!$B$2:$Z$2,0),0),0)</f>
        <v>3.8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3.8</v>
      </c>
      <c r="V56" s="41">
        <f t="shared" si="3"/>
        <v>102</v>
      </c>
      <c r="X56" s="42" t="str">
        <f>API!M56&amp;" "&amp;API!V56</f>
        <v>Emiliano Martínez Romero</v>
      </c>
      <c r="Y56" s="42">
        <f>API!AC56</f>
        <v>86</v>
      </c>
    </row>
    <row r="57" spans="1:25">
      <c r="A57" s="31" t="str">
        <f>IF([1]FINAL!A57=0,"",[1]FINAL!A57)</f>
        <v>James Ward-Prowse</v>
      </c>
      <c r="B57" s="31" t="str">
        <f>IF([1]FINAL!B57=0,"",[1]FINAL!B57)</f>
        <v>Ward-Prowse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WHU</v>
      </c>
      <c r="F57" s="43">
        <f>IFERROR(VLOOKUP($E57,Table2!$B$1:$C$21,MATCH("MP",Table2!$B$1:$C$1,0),0),"")</f>
        <v>28</v>
      </c>
      <c r="G57" s="32">
        <f>IFERROR(VLOOKUP(A57,PlayingTime!$B$1:$Z$999,MATCH("Min",PlayingTime!$B$2:$Z$2,0),0),0)</f>
        <v>2332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2332</v>
      </c>
      <c r="L57" s="31">
        <f>IFERROR(VLOOKUP(A57,PlayerStats!$B$1:$Z$999,MATCH("xG",PlayerStats!$B$2:$Z$2,0),0),0)</f>
        <v>5.0999999999999996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5.0999999999999996</v>
      </c>
      <c r="Q57" s="31">
        <f>IFERROR(VLOOKUP(A57,PlayerStats!$B$1:$Z$999,MATCH("xAG",PlayerStats!$B$2:$Z$2,0),0),0)</f>
        <v>5.6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5.6</v>
      </c>
      <c r="V57" s="41">
        <f t="shared" si="3"/>
        <v>115</v>
      </c>
      <c r="X57" s="42" t="str">
        <f>API!M57&amp;" "&amp;API!V57</f>
        <v>John McGinn</v>
      </c>
      <c r="Y57" s="42">
        <f>API!AC57</f>
        <v>100</v>
      </c>
    </row>
    <row r="58" spans="1:25">
      <c r="A58" s="31" t="str">
        <f>IF([1]FINAL!A58=0,"",[1]FINAL!A58)</f>
        <v>Ivan Toney</v>
      </c>
      <c r="B58" s="31" t="str">
        <f>IF([1]FINAL!B58=0,"",[1]FINAL!B58)</f>
        <v>Toney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BRE</v>
      </c>
      <c r="F58" s="43">
        <f>IFERROR(VLOOKUP($E58,Table2!$B$1:$C$21,MATCH("MP",Table2!$B$1:$C$1,0),0),"")</f>
        <v>28</v>
      </c>
      <c r="G58" s="32">
        <f>IFERROR(VLOOKUP(A58,PlayingTime!$B$1:$Z$999,MATCH("Min",PlayingTime!$B$2:$Z$2,0),0),0)</f>
        <v>810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810</v>
      </c>
      <c r="L58" s="31">
        <f>IFERROR(VLOOKUP(A58,PlayerStats!$B$1:$Z$999,MATCH("xG",PlayerStats!$B$2:$Z$2,0),0),0)</f>
        <v>3.1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3.1</v>
      </c>
      <c r="Q58" s="31">
        <f>IFERROR(VLOOKUP(A58,PlayerStats!$B$1:$Z$999,MATCH("xAG",PlayerStats!$B$2:$Z$2,0),0),0)</f>
        <v>0.6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0.6</v>
      </c>
      <c r="V58" s="41">
        <f t="shared" si="3"/>
        <v>39</v>
      </c>
      <c r="X58" s="42" t="str">
        <f>API!M58&amp;" "&amp;API!V58</f>
        <v>Tyrone Mings</v>
      </c>
      <c r="Y58" s="42">
        <f>API!AC58</f>
        <v>0</v>
      </c>
    </row>
    <row r="59" spans="1:25">
      <c r="A59" s="31" t="str">
        <f>IF([1]FINAL!A59=0,"",[1]FINAL!A59)</f>
        <v>Matheus França de Oliveira</v>
      </c>
      <c r="B59" s="31" t="str">
        <f>IF([1]FINAL!B59=0,"",[1]FINAL!B59)</f>
        <v>Matheus França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CRY</v>
      </c>
      <c r="F59" s="43">
        <f>IFERROR(VLOOKUP($E59,Table2!$B$1:$C$21,MATCH("MP",Table2!$B$1:$C$1,0),0),"")</f>
        <v>28</v>
      </c>
      <c r="G59" s="32">
        <f>IFERROR(VLOOKUP(A59,PlayingTime!$B$1:$Z$999,MATCH("Min",PlayingTime!$B$2:$Z$2,0),0),0)</f>
        <v>0</v>
      </c>
      <c r="H59" s="32">
        <f>IFERROR(VLOOKUP(B59,PlayingTime!$B$1:$Z$999,MATCH("Min",PlayingTime!$B$2:$Z$2,0),0),0)</f>
        <v>232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232</v>
      </c>
      <c r="L59" s="31">
        <f>IFERROR(VLOOKUP(A59,PlayerStats!$B$1:$Z$999,MATCH("xG",PlayerStats!$B$2:$Z$2,0),0),0)</f>
        <v>0</v>
      </c>
      <c r="M59" s="31">
        <f>IFERROR(VLOOKUP(B59,PlayerStats!$B$1:$Z$999,MATCH("xG",PlayerStats!$B$2:$Z$2,0),0),0)</f>
        <v>0.4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0.4</v>
      </c>
      <c r="Q59" s="31">
        <f>IFERROR(VLOOKUP(A59,PlayerStats!$B$1:$Z$999,MATCH("xAG",PlayerStats!$B$2:$Z$2,0),0),0)</f>
        <v>0</v>
      </c>
      <c r="R59" s="31">
        <f>IFERROR(VLOOKUP(B59,PlayerStats!$B$1:$Z$999,MATCH("xAG",PlayerStats!$B$2:$Z$2,0),0),0)</f>
        <v>0.9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0.9</v>
      </c>
      <c r="V59" s="41">
        <f t="shared" si="3"/>
        <v>16</v>
      </c>
      <c r="X59" s="42" t="str">
        <f>API!M59&amp;" "&amp;API!V59</f>
        <v>Robin Olsen</v>
      </c>
      <c r="Y59" s="42">
        <f>API!AC59</f>
        <v>2</v>
      </c>
    </row>
    <row r="60" spans="1:25">
      <c r="A60" s="31" t="str">
        <f>IF([1]FINAL!A60=0,"",[1]FINAL!A60)</f>
        <v>James Maddison</v>
      </c>
      <c r="B60" s="31" t="str">
        <f>IF([1]FINAL!B60=0,"",[1]FINAL!B60)</f>
        <v>Maddison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TOT</v>
      </c>
      <c r="F60" s="43">
        <f>IFERROR(VLOOKUP($E60,Table2!$B$1:$C$21,MATCH("MP",Table2!$B$1:$C$1,0),0),"")</f>
        <v>27</v>
      </c>
      <c r="G60" s="32">
        <f>IFERROR(VLOOKUP(A60,PlayingTime!$B$1:$Z$999,MATCH("Min",PlayingTime!$B$2:$Z$2,0),0),0)</f>
        <v>1395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1395</v>
      </c>
      <c r="L60" s="31">
        <f>IFERROR(VLOOKUP(A60,PlayerStats!$B$1:$Z$999,MATCH("xG",PlayerStats!$B$2:$Z$2,0),0),0)</f>
        <v>4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4</v>
      </c>
      <c r="Q60" s="31">
        <f>IFERROR(VLOOKUP(A60,PlayerStats!$B$1:$Z$999,MATCH("xAG",PlayerStats!$B$2:$Z$2,0),0),0)</f>
        <v>3.8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3.8</v>
      </c>
      <c r="V60" s="41">
        <f t="shared" si="3"/>
        <v>92</v>
      </c>
      <c r="X60" s="42" t="str">
        <f>API!M60&amp;" "&amp;API!V60</f>
        <v>Jaden Philogene-Bidace</v>
      </c>
      <c r="Y60" s="42">
        <f>API!AC60</f>
        <v>1</v>
      </c>
    </row>
    <row r="61" spans="1:25">
      <c r="A61" s="31" t="str">
        <f>IF([1]FINAL!A61=0,"",[1]FINAL!A61)</f>
        <v>Nicolas Jackson</v>
      </c>
      <c r="B61" s="31" t="str">
        <f>IF([1]FINAL!B61=0,"",[1]FINAL!B61)</f>
        <v>N.Jackson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CHE</v>
      </c>
      <c r="F61" s="43">
        <f>IFERROR(VLOOKUP($E61,Table2!$B$1:$C$21,MATCH("MP",Table2!$B$1:$C$1,0),0),"")</f>
        <v>27</v>
      </c>
      <c r="G61" s="32">
        <f>IFERROR(VLOOKUP(A61,PlayingTime!$B$1:$Z$999,MATCH("Min",PlayingTime!$B$2:$Z$2,0),0),0)</f>
        <v>1815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1815</v>
      </c>
      <c r="L61" s="31">
        <f>IFERROR(VLOOKUP(A61,PlayerStats!$B$1:$Z$999,MATCH("xG",PlayerStats!$B$2:$Z$2,0),0),0)</f>
        <v>12.6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12.6</v>
      </c>
      <c r="Q61" s="31">
        <f>IFERROR(VLOOKUP(A61,PlayerStats!$B$1:$Z$999,MATCH("xAG",PlayerStats!$B$2:$Z$2,0),0),0)</f>
        <v>2.7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2.7</v>
      </c>
      <c r="V61" s="41">
        <f t="shared" si="3"/>
        <v>87</v>
      </c>
      <c r="X61" s="42" t="str">
        <f>API!M61&amp;" "&amp;API!V61</f>
        <v>Jacob Ramsey</v>
      </c>
      <c r="Y61" s="42">
        <f>API!AC61</f>
        <v>29</v>
      </c>
    </row>
    <row r="62" spans="1:25">
      <c r="A62" s="31" t="str">
        <f>IF([1]FINAL!A62=0,"",[1]FINAL!A62)</f>
        <v>Kieran Trippier</v>
      </c>
      <c r="B62" s="31" t="str">
        <f>IF([1]FINAL!B62=0,"",[1]FINAL!B62)</f>
        <v>Trippier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NEW</v>
      </c>
      <c r="F62" s="43">
        <f>IFERROR(VLOOKUP($E62,Table2!$B$1:$C$21,MATCH("MP",Table2!$B$1:$C$1,0),0),"")</f>
        <v>28</v>
      </c>
      <c r="G62" s="32">
        <f>IFERROR(VLOOKUP(A62,PlayingTime!$B$1:$Z$999,MATCH("Min",PlayingTime!$B$2:$Z$2,0),0),0)</f>
        <v>2163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2163</v>
      </c>
      <c r="L62" s="31">
        <f>IFERROR(VLOOKUP(A62,PlayerStats!$B$1:$Z$999,MATCH("xG",PlayerStats!$B$2:$Z$2,0),0),0)</f>
        <v>0.7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0.7</v>
      </c>
      <c r="Q62" s="31">
        <f>IFERROR(VLOOKUP(A62,PlayerStats!$B$1:$Z$999,MATCH("xAG",PlayerStats!$B$2:$Z$2,0),0),0)</f>
        <v>7.4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7.4</v>
      </c>
      <c r="V62" s="41">
        <f t="shared" si="3"/>
        <v>108</v>
      </c>
      <c r="X62" s="42" t="str">
        <f>API!M62&amp;" "&amp;API!V62</f>
        <v>Morgan Sanson</v>
      </c>
      <c r="Y62" s="42">
        <f>API!AC62</f>
        <v>0</v>
      </c>
    </row>
    <row r="63" spans="1:25">
      <c r="A63" s="31" t="str">
        <f>IF([1]FINAL!A63=0,"",[1]FINAL!A63)</f>
        <v>Kaoru Mitoma</v>
      </c>
      <c r="B63" s="31" t="str">
        <f>IF([1]FINAL!B63=0,"",[1]FINAL!B63)</f>
        <v>Mitoma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BHA</v>
      </c>
      <c r="F63" s="43">
        <f>IFERROR(VLOOKUP($E63,Table2!$B$1:$C$21,MATCH("MP",Table2!$B$1:$C$1,0),0),"")</f>
        <v>28</v>
      </c>
      <c r="G63" s="32">
        <f>IFERROR(VLOOKUP(A63,PlayingTime!$B$1:$Z$999,MATCH("Min",PlayingTime!$B$2:$Z$2,0),0),0)</f>
        <v>1486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1486</v>
      </c>
      <c r="L63" s="31">
        <f>IFERROR(VLOOKUP(A63,PlayerStats!$B$1:$Z$999,MATCH("xG",PlayerStats!$B$2:$Z$2,0),0),0)</f>
        <v>3.5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3.5</v>
      </c>
      <c r="Q63" s="31">
        <f>IFERROR(VLOOKUP(A63,PlayerStats!$B$1:$Z$999,MATCH("xAG",PlayerStats!$B$2:$Z$2,0),0),0)</f>
        <v>2.7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2.7</v>
      </c>
      <c r="V63" s="41">
        <f t="shared" si="3"/>
        <v>74</v>
      </c>
      <c r="X63" s="42" t="str">
        <f>API!M63&amp;" "&amp;API!V63</f>
        <v>Viljami Sinisalo</v>
      </c>
      <c r="Y63" s="42">
        <f>API!AC63</f>
        <v>0</v>
      </c>
    </row>
    <row r="64" spans="1:25">
      <c r="A64" s="31" t="str">
        <f>IF([1]FINAL!A64=0,"",[1]FINAL!A64)</f>
        <v>William Saliba</v>
      </c>
      <c r="B64" s="31" t="str">
        <f>IF([1]FINAL!B64=0,"",[1]FINAL!B64)</f>
        <v>Saliba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ARS</v>
      </c>
      <c r="F64" s="43">
        <f>IFERROR(VLOOKUP($E64,Table2!$B$1:$C$21,MATCH("MP",Table2!$B$1:$C$1,0),0),"")</f>
        <v>28</v>
      </c>
      <c r="G64" s="32">
        <f>IFERROR(VLOOKUP(A64,PlayingTime!$B$1:$Z$999,MATCH("Min",PlayingTime!$B$2:$Z$2,0),0),0)</f>
        <v>2520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2520</v>
      </c>
      <c r="L64" s="31">
        <f>IFERROR(VLOOKUP(A64,PlayerStats!$B$1:$Z$999,MATCH("xG",PlayerStats!$B$2:$Z$2,0),0),0)</f>
        <v>1.5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1.5</v>
      </c>
      <c r="Q64" s="31">
        <f>IFERROR(VLOOKUP(A64,PlayerStats!$B$1:$Z$999,MATCH("xAG",PlayerStats!$B$2:$Z$2,0),0),0)</f>
        <v>0.2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0.2</v>
      </c>
      <c r="V64" s="41">
        <f t="shared" si="3"/>
        <v>112</v>
      </c>
      <c r="X64" s="42" t="str">
        <f>API!M64&amp;" "&amp;API!V64</f>
        <v>Youri Tielemans</v>
      </c>
      <c r="Y64" s="42">
        <f>API!AC64</f>
        <v>50</v>
      </c>
    </row>
    <row r="65" spans="1:25">
      <c r="A65" s="31" t="str">
        <f>IF([1]FINAL!A65=0,"",[1]FINAL!A65)</f>
        <v>Alejandro Garnacho</v>
      </c>
      <c r="B65" s="31" t="str">
        <f>IF([1]FINAL!B65=0,"",[1]FINAL!B65)</f>
        <v>Garnacho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MUN</v>
      </c>
      <c r="F65" s="43">
        <f>IFERROR(VLOOKUP($E65,Table2!$B$1:$C$21,MATCH("MP",Table2!$B$1:$C$1,0),0),"")</f>
        <v>28</v>
      </c>
      <c r="G65" s="32">
        <f>IFERROR(VLOOKUP(A65,PlayingTime!$B$1:$Z$999,MATCH("Min",PlayingTime!$B$2:$Z$2,0),0),0)</f>
        <v>1767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1767</v>
      </c>
      <c r="L65" s="31">
        <f>IFERROR(VLOOKUP(A65,PlayerStats!$B$1:$Z$999,MATCH("xG",PlayerStats!$B$2:$Z$2,0),0),0)</f>
        <v>5.7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5.7</v>
      </c>
      <c r="Q65" s="31">
        <f>IFERROR(VLOOKUP(A65,PlayerStats!$B$1:$Z$999,MATCH("xAG",PlayerStats!$B$2:$Z$2,0),0),0)</f>
        <v>4.5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4.5</v>
      </c>
      <c r="V65" s="41">
        <f t="shared" si="3"/>
        <v>94</v>
      </c>
      <c r="X65" s="42" t="str">
        <f>API!M65&amp;" "&amp;API!V65</f>
        <v>Bertrand Traoré</v>
      </c>
      <c r="Y65" s="42">
        <f>API!AC65</f>
        <v>2</v>
      </c>
    </row>
    <row r="66" spans="1:25">
      <c r="A66" s="31" t="str">
        <f>IF([1]FINAL!A66=0,"",[1]FINAL!A66)</f>
        <v>Taiwo Awoniyi</v>
      </c>
      <c r="B66" s="31" t="str">
        <f>IF([1]FINAL!B66=0,"",[1]FINAL!B66)</f>
        <v>Awoniyi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NFO</v>
      </c>
      <c r="F66" s="43">
        <f>IFERROR(VLOOKUP($E66,Table2!$B$1:$C$21,MATCH("MP",Table2!$B$1:$C$1,0),0),"")</f>
        <v>28</v>
      </c>
      <c r="G66" s="32">
        <f>IFERROR(VLOOKUP(A66,PlayingTime!$B$1:$Z$999,MATCH("Min",PlayingTime!$B$2:$Z$2,0),0),0)</f>
        <v>1024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1024</v>
      </c>
      <c r="L66" s="31">
        <f>IFERROR(VLOOKUP(A66,PlayerStats!$B$1:$Z$999,MATCH("xG",PlayerStats!$B$2:$Z$2,0),0),0)</f>
        <v>4.7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4.7</v>
      </c>
      <c r="Q66" s="31">
        <f>IFERROR(VLOOKUP(A66,PlayerStats!$B$1:$Z$999,MATCH("xAG",PlayerStats!$B$2:$Z$2,0),0),0)</f>
        <v>1.7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1.7</v>
      </c>
      <c r="V66" s="41">
        <f t="shared" si="3"/>
        <v>64</v>
      </c>
      <c r="X66" s="42" t="str">
        <f>API!M66&amp;" "&amp;API!V66</f>
        <v>Ollie Watkins</v>
      </c>
      <c r="Y66" s="42">
        <f>API!AC66</f>
        <v>185</v>
      </c>
    </row>
    <row r="67" spans="1:25">
      <c r="A67" s="31" t="str">
        <f>IF([1]FINAL!A67=0,"",[1]FINAL!A67)</f>
        <v>Nathan Aké</v>
      </c>
      <c r="B67" s="31" t="str">
        <f>IF([1]FINAL!B67=0,"",[1]FINAL!B67)</f>
        <v>Aké</v>
      </c>
      <c r="C67" s="31" t="str">
        <f>IF([1]FINAL!C67=0,"",[1]FINAL!C67)</f>
        <v>Ake</v>
      </c>
      <c r="D67" s="31" t="str">
        <f>IF([1]FINAL!D67=0,"",[1]FINAL!D67)</f>
        <v>Nathan Ake</v>
      </c>
      <c r="E67" s="42" t="str">
        <f>[1]FINAL!M67</f>
        <v>MCI</v>
      </c>
      <c r="F67" s="43">
        <f>IFERROR(VLOOKUP($E67,Table2!$B$1:$C$21,MATCH("MP",Table2!$B$1:$C$1,0),0),"")</f>
        <v>28</v>
      </c>
      <c r="G67" s="32">
        <f>IFERROR(VLOOKUP(A67,PlayingTime!$B$1:$Z$999,MATCH("Min",PlayingTime!$B$2:$Z$2,0),0),0)</f>
        <v>1727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1727</v>
      </c>
      <c r="L67" s="31">
        <f>IFERROR(VLOOKUP(A67,PlayerStats!$B$1:$Z$999,MATCH("xG",PlayerStats!$B$2:$Z$2,0),0),0)</f>
        <v>1.6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1.6</v>
      </c>
      <c r="Q67" s="31">
        <f>IFERROR(VLOOKUP(A67,PlayerStats!$B$1:$Z$999,MATCH("xAG",PlayerStats!$B$2:$Z$2,0),0),0)</f>
        <v>1.2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1.2</v>
      </c>
      <c r="V67" s="41">
        <f t="shared" ref="V67:V130" si="7">IFERROR(VLOOKUP(A67,$X$1:$Y$1000,MATCH("total_points",$X$1:$Y$1,0),0),"")</f>
        <v>82</v>
      </c>
      <c r="X67" s="42" t="str">
        <f>API!M67&amp;" "&amp;API!V67</f>
        <v>Wesley Moraes Ferreira da Silva</v>
      </c>
      <c r="Y67" s="42">
        <f>API!AC67</f>
        <v>0</v>
      </c>
    </row>
    <row r="68" spans="1:25">
      <c r="A68" s="31" t="str">
        <f>IF([1]FINAL!A68=0,"",[1]FINAL!A68)</f>
        <v>Neal Maupay</v>
      </c>
      <c r="B68" s="31" t="str">
        <f>IF([1]FINAL!B68=0,"",[1]FINAL!B68)</f>
        <v>Maupay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BRE</v>
      </c>
      <c r="F68" s="43">
        <f>IFERROR(VLOOKUP($E68,Table2!$B$1:$C$21,MATCH("MP",Table2!$B$1:$C$1,0),0),"")</f>
        <v>28</v>
      </c>
      <c r="G68" s="32">
        <f>IFERROR(VLOOKUP(A68,PlayingTime!$B$1:$Z$999,MATCH("Min",PlayingTime!$B$2:$Z$2,0),0),0)</f>
        <v>1197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1197</v>
      </c>
      <c r="L68" s="31">
        <f>IFERROR(VLOOKUP(A68,PlayerStats!$B$1:$Z$999,MATCH("xG",PlayerStats!$B$2:$Z$2,0),0),0)</f>
        <v>5.3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5.3</v>
      </c>
      <c r="Q68" s="31">
        <f>IFERROR(VLOOKUP(A68,PlayerStats!$B$1:$Z$999,MATCH("xAG",PlayerStats!$B$2:$Z$2,0),0),0)</f>
        <v>2.2999999999999998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2.2999999999999998</v>
      </c>
      <c r="V68" s="41">
        <f t="shared" si="7"/>
        <v>72</v>
      </c>
      <c r="X68" s="42" t="str">
        <f>API!M68&amp;" "&amp;API!V68</f>
        <v>Pau Torres</v>
      </c>
      <c r="Y68" s="42">
        <f>API!AC68</f>
        <v>64</v>
      </c>
    </row>
    <row r="69" spans="1:25">
      <c r="A69" s="31" t="str">
        <f>IF([1]FINAL!A69=0,"",[1]FINAL!A69)</f>
        <v>Alex Iwobi</v>
      </c>
      <c r="B69" s="31" t="str">
        <f>IF([1]FINAL!B69=0,"",[1]FINAL!B69)</f>
        <v>Iwobi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FUL</v>
      </c>
      <c r="F69" s="43">
        <f>IFERROR(VLOOKUP($E69,Table2!$B$1:$C$21,MATCH("MP",Table2!$B$1:$C$1,0),0),"")</f>
        <v>28</v>
      </c>
      <c r="G69" s="32">
        <f>IFERROR(VLOOKUP(A69,PlayingTime!$B$1:$Z$999,MATCH("Min",PlayingTime!$B$2:$Z$2,0),0),0)</f>
        <v>1400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1400</v>
      </c>
      <c r="L69" s="31">
        <f>IFERROR(VLOOKUP(A69,PlayerStats!$B$1:$Z$999,MATCH("xG",PlayerStats!$B$2:$Z$2,0),0),0)</f>
        <v>4.5999999999999996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4.5999999999999996</v>
      </c>
      <c r="Q69" s="31">
        <f>IFERROR(VLOOKUP(A69,PlayerStats!$B$1:$Z$999,MATCH("xAG",PlayerStats!$B$2:$Z$2,0),0),0)</f>
        <v>2.5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2.5</v>
      </c>
      <c r="V69" s="41">
        <f t="shared" si="7"/>
        <v>77</v>
      </c>
      <c r="X69" s="42" t="str">
        <f>API!M69&amp;" "&amp;API!V69</f>
        <v>Moussa Diaby</v>
      </c>
      <c r="Y69" s="42">
        <f>API!AC69</f>
        <v>98</v>
      </c>
    </row>
    <row r="70" spans="1:25">
      <c r="A70" s="31" t="str">
        <f>IF([1]FINAL!A70=0,"",[1]FINAL!A70)</f>
        <v>Bobby De Cordova-Reid</v>
      </c>
      <c r="B70" s="31" t="str">
        <f>IF([1]FINAL!B70=0,"",[1]FINAL!B70)</f>
        <v>De Cordova-Reid</v>
      </c>
      <c r="C70" s="31" t="str">
        <f>IF([1]FINAL!C70=0,"",[1]FINAL!C70)</f>
        <v>Reid</v>
      </c>
      <c r="D70" s="31" t="str">
        <f>IF([1]FINAL!D70=0,"",[1]FINAL!D70)</f>
        <v>Bobby Reid</v>
      </c>
      <c r="E70" s="42" t="str">
        <f>[1]FINAL!M70</f>
        <v>FUL</v>
      </c>
      <c r="F70" s="43">
        <f>IFERROR(VLOOKUP($E70,Table2!$B$1:$C$21,MATCH("MP",Table2!$B$1:$C$1,0),0),"")</f>
        <v>28</v>
      </c>
      <c r="G70" s="32">
        <f>IFERROR(VLOOKUP(A70,PlayingTime!$B$1:$Z$999,MATCH("Min",PlayingTime!$B$2:$Z$2,0),0),0)</f>
        <v>0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1161</v>
      </c>
      <c r="K70" s="37">
        <f t="shared" si="4"/>
        <v>1161</v>
      </c>
      <c r="L70" s="31">
        <f>IFERROR(VLOOKUP(A70,PlayerStats!$B$1:$Z$999,MATCH("xG",PlayerStats!$B$2:$Z$2,0),0),0)</f>
        <v>0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3.6</v>
      </c>
      <c r="P70" s="39">
        <f t="shared" si="5"/>
        <v>3.6</v>
      </c>
      <c r="Q70" s="31">
        <f>IFERROR(VLOOKUP(A70,PlayerStats!$B$1:$Z$999,MATCH("xAG",PlayerStats!$B$2:$Z$2,0),0),0)</f>
        <v>0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1.7</v>
      </c>
      <c r="U70" s="39">
        <f t="shared" si="6"/>
        <v>1.7</v>
      </c>
      <c r="V70" s="41">
        <f t="shared" si="7"/>
        <v>76</v>
      </c>
      <c r="X70" s="42" t="str">
        <f>API!M70&amp;" "&amp;API!V70</f>
        <v>Omari Kellyman</v>
      </c>
      <c r="Y70" s="42">
        <f>API!AC70</f>
        <v>0</v>
      </c>
    </row>
    <row r="71" spans="1:25">
      <c r="A71" s="31" t="str">
        <f>IF([1]FINAL!A71=0,"",[1]FINAL!A71)</f>
        <v>David Brooks</v>
      </c>
      <c r="B71" s="31" t="str">
        <f>IF([1]FINAL!B71=0,"",[1]FINAL!B71)</f>
        <v>Brooks</v>
      </c>
      <c r="C71" s="31" t="str">
        <f>IF([1]FINAL!C71=0,"",[1]FINAL!C71)</f>
        <v/>
      </c>
      <c r="D71" s="31" t="str">
        <f>IF([1]FINAL!D71=0,"",[1]FINAL!D71)</f>
        <v/>
      </c>
      <c r="E71" s="42" t="str">
        <f>[1]FINAL!M71</f>
        <v>BOU</v>
      </c>
      <c r="F71" s="43">
        <f>IFERROR(VLOOKUP($E71,Table2!$B$1:$C$21,MATCH("MP",Table2!$B$1:$C$1,0),0),"")</f>
        <v>28</v>
      </c>
      <c r="G71" s="32">
        <f>IFERROR(VLOOKUP(A71,PlayingTime!$B$1:$Z$999,MATCH("Min",PlayingTime!$B$2:$Z$2,0),0),0)</f>
        <v>282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282</v>
      </c>
      <c r="L71" s="31">
        <f>IFERROR(VLOOKUP(A71,PlayerStats!$B$1:$Z$999,MATCH("xG",PlayerStats!$B$2:$Z$2,0),0),0)</f>
        <v>2.2000000000000002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2.2000000000000002</v>
      </c>
      <c r="Q71" s="31">
        <f>IFERROR(VLOOKUP(A71,PlayerStats!$B$1:$Z$999,MATCH("xAG",PlayerStats!$B$2:$Z$2,0),0),0)</f>
        <v>1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1</v>
      </c>
      <c r="V71" s="41">
        <f t="shared" si="7"/>
        <v>23</v>
      </c>
      <c r="X71" s="42" t="str">
        <f>API!M71&amp;" "&amp;API!V71</f>
        <v>Filip Marschall</v>
      </c>
      <c r="Y71" s="42">
        <f>API!AC71</f>
        <v>0</v>
      </c>
    </row>
    <row r="72" spans="1:25">
      <c r="A72" s="31" t="str">
        <f>IF([1]FINAL!A72=0,"",[1]FINAL!A72)</f>
        <v>Fabian Schär</v>
      </c>
      <c r="B72" s="31" t="str">
        <f>IF([1]FINAL!B72=0,"",[1]FINAL!B72)</f>
        <v>Schär</v>
      </c>
      <c r="C72" s="31" t="str">
        <f>IF([1]FINAL!C72=0,"",[1]FINAL!C72)</f>
        <v>Schar</v>
      </c>
      <c r="D72" s="31" t="str">
        <f>IF([1]FINAL!D72=0,"",[1]FINAL!D72)</f>
        <v>Fabian Schar</v>
      </c>
      <c r="E72" s="42" t="str">
        <f>[1]FINAL!M72</f>
        <v>NEW</v>
      </c>
      <c r="F72" s="43">
        <f>IFERROR(VLOOKUP($E72,Table2!$B$1:$C$21,MATCH("MP",Table2!$B$1:$C$1,0),0),"")</f>
        <v>28</v>
      </c>
      <c r="G72" s="32">
        <f>IFERROR(VLOOKUP(A72,PlayingTime!$B$1:$Z$999,MATCH("Min",PlayingTime!$B$2:$Z$2,0),0),0)</f>
        <v>2443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2443</v>
      </c>
      <c r="L72" s="31">
        <f>IFERROR(VLOOKUP(A72,PlayerStats!$B$1:$Z$999,MATCH("xG",PlayerStats!$B$2:$Z$2,0),0),0)</f>
        <v>2.4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2.4</v>
      </c>
      <c r="Q72" s="31">
        <f>IFERROR(VLOOKUP(A72,PlayerStats!$B$1:$Z$999,MATCH("xAG",PlayerStats!$B$2:$Z$2,0),0),0)</f>
        <v>0.6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0.6</v>
      </c>
      <c r="V72" s="41">
        <f t="shared" si="7"/>
        <v>97</v>
      </c>
      <c r="X72" s="42" t="str">
        <f>API!M72&amp;" "&amp;API!V72</f>
        <v>Nicolò Zaniolo</v>
      </c>
      <c r="Y72" s="42">
        <f>API!AC72</f>
        <v>21</v>
      </c>
    </row>
    <row r="73" spans="1:25">
      <c r="A73" s="31" t="str">
        <f>IF([1]FINAL!A73=0,"",[1]FINAL!A73)</f>
        <v>Bernardo Veiga de Carvalho e Silva</v>
      </c>
      <c r="B73" s="31" t="str">
        <f>IF([1]FINAL!B73=0,"",[1]FINAL!B73)</f>
        <v>Bernardo</v>
      </c>
      <c r="C73" s="31" t="str">
        <f>IF([1]FINAL!C73=0,"",[1]FINAL!C73)</f>
        <v>B Silva</v>
      </c>
      <c r="D73" s="31" t="str">
        <f>IF([1]FINAL!D73=0,"",[1]FINAL!D73)</f>
        <v>Bernardo Silva</v>
      </c>
      <c r="E73" s="42" t="str">
        <f>[1]FINAL!M73</f>
        <v>MCI</v>
      </c>
      <c r="F73" s="43">
        <f>IFERROR(VLOOKUP($E73,Table2!$B$1:$C$21,MATCH("MP",Table2!$B$1:$C$1,0),0),"")</f>
        <v>28</v>
      </c>
      <c r="G73" s="32">
        <f>IFERROR(VLOOKUP(A73,PlayingTime!$B$1:$Z$999,MATCH("Min",PlayingTime!$B$2:$Z$2,0),0),0)</f>
        <v>0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1897</v>
      </c>
      <c r="K73" s="37">
        <f t="shared" si="4"/>
        <v>1897</v>
      </c>
      <c r="L73" s="31">
        <f>IFERROR(VLOOKUP(A73,PlayerStats!$B$1:$Z$999,MATCH("xG",PlayerStats!$B$2:$Z$2,0),0),0)</f>
        <v>0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2.9</v>
      </c>
      <c r="P73" s="39">
        <f t="shared" si="5"/>
        <v>2.9</v>
      </c>
      <c r="Q73" s="31">
        <f>IFERROR(VLOOKUP(A73,PlayerStats!$B$1:$Z$999,MATCH("xAG",PlayerStats!$B$2:$Z$2,0),0),0)</f>
        <v>0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5.6</v>
      </c>
      <c r="U73" s="39">
        <f t="shared" si="6"/>
        <v>5.6</v>
      </c>
      <c r="V73" s="41">
        <f t="shared" si="7"/>
        <v>101</v>
      </c>
      <c r="X73" s="42" t="str">
        <f>API!M73&amp;" "&amp;API!V73</f>
        <v>Oliwier Zych</v>
      </c>
      <c r="Y73" s="42">
        <f>API!AC73</f>
        <v>0</v>
      </c>
    </row>
    <row r="74" spans="1:25">
      <c r="A74" s="31" t="str">
        <f>IF([1]FINAL!A74=0,"",[1]FINAL!A74)</f>
        <v>Yoane Wissa</v>
      </c>
      <c r="B74" s="31" t="str">
        <f>IF([1]FINAL!B74=0,"",[1]FINAL!B74)</f>
        <v>Wissa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BRE</v>
      </c>
      <c r="F74" s="43">
        <f>IFERROR(VLOOKUP($E74,Table2!$B$1:$C$21,MATCH("MP",Table2!$B$1:$C$1,0),0),"")</f>
        <v>28</v>
      </c>
      <c r="G74" s="32">
        <f>IFERROR(VLOOKUP(A74,PlayingTime!$B$1:$Z$999,MATCH("Min",PlayingTime!$B$2:$Z$2,0),0),0)</f>
        <v>1820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1820</v>
      </c>
      <c r="L74" s="31">
        <f>IFERROR(VLOOKUP(A74,PlayerStats!$B$1:$Z$999,MATCH("xG",PlayerStats!$B$2:$Z$2,0),0),0)</f>
        <v>7.6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7.6</v>
      </c>
      <c r="Q74" s="31">
        <f>IFERROR(VLOOKUP(A74,PlayerStats!$B$1:$Z$999,MATCH("xAG",PlayerStats!$B$2:$Z$2,0),0),0)</f>
        <v>2.2000000000000002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2.2000000000000002</v>
      </c>
      <c r="V74" s="41">
        <f t="shared" si="7"/>
        <v>83</v>
      </c>
      <c r="X74" s="42" t="str">
        <f>API!M74&amp;" "&amp;API!V74</f>
        <v>Clément Lenglet</v>
      </c>
      <c r="Y74" s="42">
        <f>API!AC74</f>
        <v>24</v>
      </c>
    </row>
    <row r="75" spans="1:25">
      <c r="A75" s="31" t="str">
        <f>IF([1]FINAL!A75=0,"",[1]FINAL!A75)</f>
        <v>Declan Rice</v>
      </c>
      <c r="B75" s="31" t="str">
        <f>IF([1]FINAL!B75=0,"",[1]FINAL!B75)</f>
        <v>Rice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ARS</v>
      </c>
      <c r="F75" s="43">
        <f>IFERROR(VLOOKUP($E75,Table2!$B$1:$C$21,MATCH("MP",Table2!$B$1:$C$1,0),0),"")</f>
        <v>28</v>
      </c>
      <c r="G75" s="32">
        <f>IFERROR(VLOOKUP(A75,PlayingTime!$B$1:$Z$999,MATCH("Min",PlayingTime!$B$2:$Z$2,0),0),0)</f>
        <v>2391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2391</v>
      </c>
      <c r="L75" s="31">
        <f>IFERROR(VLOOKUP(A75,PlayerStats!$B$1:$Z$999,MATCH("xG",PlayerStats!$B$2:$Z$2,0),0),0)</f>
        <v>2.2000000000000002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2.2000000000000002</v>
      </c>
      <c r="Q75" s="31">
        <f>IFERROR(VLOOKUP(A75,PlayerStats!$B$1:$Z$999,MATCH("xAG",PlayerStats!$B$2:$Z$2,0),0),0)</f>
        <v>3.7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3.7</v>
      </c>
      <c r="V75" s="41">
        <f t="shared" si="7"/>
        <v>121</v>
      </c>
      <c r="X75" s="42" t="str">
        <f>API!M75&amp;" "&amp;API!V75</f>
        <v>Sam Proctor</v>
      </c>
      <c r="Y75" s="42">
        <f>API!AC75</f>
        <v>0</v>
      </c>
    </row>
    <row r="76" spans="1:25">
      <c r="A76" s="31" t="str">
        <f>IF([1]FINAL!A76=0,"",[1]FINAL!A76)</f>
        <v>Callum Wilson</v>
      </c>
      <c r="B76" s="31" t="str">
        <f>IF([1]FINAL!B76=0,"",[1]FINAL!B76)</f>
        <v>Wilson</v>
      </c>
      <c r="C76" s="31" t="str">
        <f>IF([1]FINAL!C76=0,"",[1]FINAL!C76)</f>
        <v>C Wilson</v>
      </c>
      <c r="D76" s="31" t="str">
        <f>IF([1]FINAL!D76=0,"",[1]FINAL!D76)</f>
        <v/>
      </c>
      <c r="E76" s="42" t="str">
        <f>[1]FINAL!M76</f>
        <v>NEW</v>
      </c>
      <c r="F76" s="43">
        <f>IFERROR(VLOOKUP($E76,Table2!$B$1:$C$21,MATCH("MP",Table2!$B$1:$C$1,0),0),"")</f>
        <v>28</v>
      </c>
      <c r="G76" s="32">
        <f>IFERROR(VLOOKUP(A76,PlayingTime!$B$1:$Z$999,MATCH("Min",PlayingTime!$B$2:$Z$2,0),0),0)</f>
        <v>862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862</v>
      </c>
      <c r="L76" s="31">
        <f>IFERROR(VLOOKUP(A76,PlayerStats!$B$1:$Z$999,MATCH("xG",PlayerStats!$B$2:$Z$2,0),0),0)</f>
        <v>7.2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7.2</v>
      </c>
      <c r="Q76" s="31">
        <f>IFERROR(VLOOKUP(A76,PlayerStats!$B$1:$Z$999,MATCH("xAG",PlayerStats!$B$2:$Z$2,0),0),0)</f>
        <v>0.5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0.5</v>
      </c>
      <c r="V76" s="41">
        <f t="shared" si="7"/>
        <v>57</v>
      </c>
      <c r="X76" s="42" t="str">
        <f>API!M76&amp;" "&amp;API!V76</f>
        <v>Tommi O'Reilly</v>
      </c>
      <c r="Y76" s="42">
        <f>API!AC76</f>
        <v>0</v>
      </c>
    </row>
    <row r="77" spans="1:25">
      <c r="A77" s="31" t="str">
        <f>IF([1]FINAL!A77=0,"",[1]FINAL!A77)</f>
        <v>Bruno Borges Fernandes</v>
      </c>
      <c r="B77" s="31" t="str">
        <f>IF([1]FINAL!B77=0,"",[1]FINAL!B77)</f>
        <v>B.Fernandes</v>
      </c>
      <c r="C77" s="31" t="str">
        <f>IF([1]FINAL!C77=0,"",[1]FINAL!C77)</f>
        <v>Bruno Fernandes</v>
      </c>
      <c r="D77" s="31" t="str">
        <f>IF([1]FINAL!D77=0,"",[1]FINAL!D77)</f>
        <v/>
      </c>
      <c r="E77" s="42" t="str">
        <f>[1]FINAL!M77</f>
        <v>MUN</v>
      </c>
      <c r="F77" s="43">
        <f>IFERROR(VLOOKUP($E77,Table2!$B$1:$C$21,MATCH("MP",Table2!$B$1:$C$1,0),0),"")</f>
        <v>28</v>
      </c>
      <c r="G77" s="32">
        <f>IFERROR(VLOOKUP(A77,PlayingTime!$B$1:$Z$999,MATCH("Min",PlayingTime!$B$2:$Z$2,0),0),0)</f>
        <v>0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2430</v>
      </c>
      <c r="J77" s="32">
        <f>IFERROR(VLOOKUP(D77,PlayingTime!$B$1:$Z$999,MATCH("Min",PlayingTime!$B$2:$Z$2,0),0),0)</f>
        <v>0</v>
      </c>
      <c r="K77" s="37">
        <f t="shared" si="4"/>
        <v>2430</v>
      </c>
      <c r="L77" s="31">
        <f>IFERROR(VLOOKUP(A77,PlayerStats!$B$1:$Z$999,MATCH("xG",PlayerStats!$B$2:$Z$2,0),0),0)</f>
        <v>0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7.2</v>
      </c>
      <c r="O77" s="31">
        <f>IFERROR(VLOOKUP(D77,PlayerStats!$B$1:$Z$999,MATCH("xG",PlayerStats!$B$2:$Z$2,0),0),0)</f>
        <v>0</v>
      </c>
      <c r="P77" s="39">
        <f t="shared" si="5"/>
        <v>7.2</v>
      </c>
      <c r="Q77" s="31">
        <f>IFERROR(VLOOKUP(A77,PlayerStats!$B$1:$Z$999,MATCH("xAG",PlayerStats!$B$2:$Z$2,0),0),0)</f>
        <v>0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8.1999999999999993</v>
      </c>
      <c r="T77" s="31">
        <f>IFERROR(VLOOKUP(D77,PlayerStats!$B$1:$Z$999,MATCH("xAG",PlayerStats!$B$2:$Z$2,0),0),0)</f>
        <v>0</v>
      </c>
      <c r="U77" s="39">
        <f t="shared" si="6"/>
        <v>8.1999999999999993</v>
      </c>
      <c r="V77" s="41">
        <f t="shared" si="7"/>
        <v>105</v>
      </c>
      <c r="X77" s="42" t="str">
        <f>API!M77&amp;" "&amp;API!V77</f>
        <v>James Wright</v>
      </c>
      <c r="Y77" s="42">
        <f>API!AC77</f>
        <v>0</v>
      </c>
    </row>
    <row r="78" spans="1:25">
      <c r="A78" s="31" t="str">
        <f>IF([1]FINAL!A78=0,"",[1]FINAL!A78)</f>
        <v>Mykhailo Mudryk</v>
      </c>
      <c r="B78" s="31" t="str">
        <f>IF([1]FINAL!B78=0,"",[1]FINAL!B78)</f>
        <v>Mudryk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CHE</v>
      </c>
      <c r="F78" s="43">
        <f>IFERROR(VLOOKUP($E78,Table2!$B$1:$C$21,MATCH("MP",Table2!$B$1:$C$1,0),0),"")</f>
        <v>27</v>
      </c>
      <c r="G78" s="32">
        <f>IFERROR(VLOOKUP(A78,PlayingTime!$B$1:$Z$999,MATCH("Min",PlayingTime!$B$2:$Z$2,0),0),0)</f>
        <v>911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911</v>
      </c>
      <c r="L78" s="31">
        <f>IFERROR(VLOOKUP(A78,PlayerStats!$B$1:$Z$999,MATCH("xG",PlayerStats!$B$2:$Z$2,0),0),0)</f>
        <v>2.8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2.8</v>
      </c>
      <c r="Q78" s="31">
        <f>IFERROR(VLOOKUP(A78,PlayerStats!$B$1:$Z$999,MATCH("xAG",PlayerStats!$B$2:$Z$2,0),0),0)</f>
        <v>1.8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1.8</v>
      </c>
      <c r="V78" s="41">
        <f t="shared" si="7"/>
        <v>67</v>
      </c>
      <c r="X78" s="42" t="str">
        <f>API!M78&amp;" "&amp;API!V78</f>
        <v>Kaine Kesler-Hayden</v>
      </c>
      <c r="Y78" s="42">
        <f>API!AC78</f>
        <v>0</v>
      </c>
    </row>
    <row r="79" spans="1:25">
      <c r="A79" s="31" t="str">
        <f>IF([1]FINAL!A79=0,"",[1]FINAL!A79)</f>
        <v>Cody Gakpo</v>
      </c>
      <c r="B79" s="31" t="str">
        <f>IF([1]FINAL!B79=0,"",[1]FINAL!B79)</f>
        <v>Gakpo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LIV</v>
      </c>
      <c r="F79" s="43">
        <f>IFERROR(VLOOKUP($E79,Table2!$B$1:$C$21,MATCH("MP",Table2!$B$1:$C$1,0),0),"")</f>
        <v>28</v>
      </c>
      <c r="G79" s="32">
        <f>IFERROR(VLOOKUP(A79,PlayingTime!$B$1:$Z$999,MATCH("Min",PlayingTime!$B$2:$Z$2,0),0),0)</f>
        <v>1163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1163</v>
      </c>
      <c r="L79" s="31">
        <f>IFERROR(VLOOKUP(A79,PlayerStats!$B$1:$Z$999,MATCH("xG",PlayerStats!$B$2:$Z$2,0),0),0)</f>
        <v>6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6</v>
      </c>
      <c r="Q79" s="31">
        <f>IFERROR(VLOOKUP(A79,PlayerStats!$B$1:$Z$999,MATCH("xAG",PlayerStats!$B$2:$Z$2,0),0),0)</f>
        <v>0.7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0.7</v>
      </c>
      <c r="V79" s="41">
        <f t="shared" si="7"/>
        <v>69</v>
      </c>
      <c r="X79" s="42" t="str">
        <f>API!M79&amp;" "&amp;API!V79</f>
        <v>Morgan Rogers</v>
      </c>
      <c r="Y79" s="42">
        <f>API!AC79</f>
        <v>2</v>
      </c>
    </row>
    <row r="80" spans="1:25">
      <c r="A80" s="31" t="str">
        <f>IF([1]FINAL!A80=0,"",[1]FINAL!A80)</f>
        <v>Giovani Lo Celso</v>
      </c>
      <c r="B80" s="31" t="str">
        <f>IF([1]FINAL!B80=0,"",[1]FINAL!B80)</f>
        <v>Lo Celso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TOT</v>
      </c>
      <c r="F80" s="43">
        <f>IFERROR(VLOOKUP($E80,Table2!$B$1:$C$21,MATCH("MP",Table2!$B$1:$C$1,0),0),"")</f>
        <v>27</v>
      </c>
      <c r="G80" s="32">
        <f>IFERROR(VLOOKUP(A80,PlayingTime!$B$1:$Z$999,MATCH("Min",PlayingTime!$B$2:$Z$2,0),0),0)</f>
        <v>420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420</v>
      </c>
      <c r="L80" s="31">
        <f>IFERROR(VLOOKUP(A80,PlayerStats!$B$1:$Z$999,MATCH("xG",PlayerStats!$B$2:$Z$2,0),0),0)</f>
        <v>0.4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0.4</v>
      </c>
      <c r="Q80" s="31">
        <f>IFERROR(VLOOKUP(A80,PlayerStats!$B$1:$Z$999,MATCH("xAG",PlayerStats!$B$2:$Z$2,0),0),0)</f>
        <v>0.9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0.9</v>
      </c>
      <c r="V80" s="41">
        <f t="shared" si="7"/>
        <v>38</v>
      </c>
      <c r="X80" s="42" t="str">
        <f>API!M80&amp;" "&amp;API!V80</f>
        <v>Joe Gauci</v>
      </c>
      <c r="Y80" s="42">
        <f>API!AC80</f>
        <v>0</v>
      </c>
    </row>
    <row r="81" spans="1:25">
      <c r="A81" s="31" t="str">
        <f>IF([1]FINAL!A81=0,"",[1]FINAL!A81)</f>
        <v>Abdoulaye Doucouré</v>
      </c>
      <c r="B81" s="31" t="str">
        <f>IF([1]FINAL!B81=0,"",[1]FINAL!B81)</f>
        <v>A.Doucoure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EVE</v>
      </c>
      <c r="F81" s="43">
        <f>IFERROR(VLOOKUP($E81,Table2!$B$1:$C$21,MATCH("MP",Table2!$B$1:$C$1,0),0),"")</f>
        <v>28</v>
      </c>
      <c r="G81" s="32">
        <f>IFERROR(VLOOKUP(A81,PlayingTime!$B$1:$Z$999,MATCH("Min",PlayingTime!$B$2:$Z$2,0),0),0)</f>
        <v>1838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1838</v>
      </c>
      <c r="L81" s="31">
        <f>IFERROR(VLOOKUP(A81,PlayerStats!$B$1:$Z$999,MATCH("xG",PlayerStats!$B$2:$Z$2,0),0),0)</f>
        <v>6.3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6.3</v>
      </c>
      <c r="Q81" s="31">
        <f>IFERROR(VLOOKUP(A81,PlayerStats!$B$1:$Z$999,MATCH("xAG",PlayerStats!$B$2:$Z$2,0),0),0)</f>
        <v>2.5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2.5</v>
      </c>
      <c r="V81" s="41">
        <f t="shared" si="7"/>
        <v>87</v>
      </c>
      <c r="X81" s="42" t="str">
        <f>API!M81&amp;" "&amp;API!V81</f>
        <v>Jaidon Anthony</v>
      </c>
      <c r="Y81" s="42">
        <f>API!AC81</f>
        <v>3</v>
      </c>
    </row>
    <row r="82" spans="1:25">
      <c r="A82" s="31" t="str">
        <f>IF([1]FINAL!A82=0,"",[1]FINAL!A82)</f>
        <v>Manuel Akanji</v>
      </c>
      <c r="B82" s="31" t="str">
        <f>IF([1]FINAL!B82=0,"",[1]FINAL!B82)</f>
        <v>Akanji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MCI</v>
      </c>
      <c r="F82" s="43">
        <f>IFERROR(VLOOKUP($E82,Table2!$B$1:$C$21,MATCH("MP",Table2!$B$1:$C$1,0),0),"")</f>
        <v>28</v>
      </c>
      <c r="G82" s="32">
        <f>IFERROR(VLOOKUP(A82,PlayingTime!$B$1:$Z$999,MATCH("Min",PlayingTime!$B$2:$Z$2,0),0),0)</f>
        <v>1676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1676</v>
      </c>
      <c r="L82" s="31">
        <f>IFERROR(VLOOKUP(A82,PlayerStats!$B$1:$Z$999,MATCH("xG",PlayerStats!$B$2:$Z$2,0),0),0)</f>
        <v>0.9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0.9</v>
      </c>
      <c r="Q82" s="31">
        <f>IFERROR(VLOOKUP(A82,PlayerStats!$B$1:$Z$999,MATCH("xAG",PlayerStats!$B$2:$Z$2,0),0),0)</f>
        <v>0.2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0.2</v>
      </c>
      <c r="V82" s="41">
        <f t="shared" si="7"/>
        <v>71</v>
      </c>
      <c r="X82" s="42" t="str">
        <f>API!M82&amp;" "&amp;API!V82</f>
        <v>Philip Billing</v>
      </c>
      <c r="Y82" s="42">
        <f>API!AC82</f>
        <v>52</v>
      </c>
    </row>
    <row r="83" spans="1:25">
      <c r="A83" s="31" t="str">
        <f>IF([1]FINAL!A83=0,"",[1]FINAL!A83)</f>
        <v>Christopher Nkunku</v>
      </c>
      <c r="B83" s="31" t="str">
        <f>IF([1]FINAL!B83=0,"",[1]FINAL!B83)</f>
        <v/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CHE</v>
      </c>
      <c r="F83" s="43">
        <f>IFERROR(VLOOKUP($E83,Table2!$B$1:$C$21,MATCH("MP",Table2!$B$1:$C$1,0),0),"")</f>
        <v>27</v>
      </c>
      <c r="G83" s="32">
        <f>IFERROR(VLOOKUP(A83,PlayingTime!$B$1:$Z$999,MATCH("Min",PlayingTime!$B$2:$Z$2,0),0),0)</f>
        <v>319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319</v>
      </c>
      <c r="L83" s="31">
        <f>IFERROR(VLOOKUP(A83,PlayerStats!$B$1:$Z$999,MATCH("xG",PlayerStats!$B$2:$Z$2,0),0),0)</f>
        <v>1.7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1.7</v>
      </c>
      <c r="Q83" s="31">
        <f>IFERROR(VLOOKUP(A83,PlayerStats!$B$1:$Z$999,MATCH("xAG",PlayerStats!$B$2:$Z$2,0),0),0)</f>
        <v>0.1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0.1</v>
      </c>
      <c r="V83" s="41">
        <f t="shared" si="7"/>
        <v>19</v>
      </c>
      <c r="X83" s="42" t="str">
        <f>API!M83&amp;" "&amp;API!V83</f>
        <v>David Brooks</v>
      </c>
      <c r="Y83" s="42">
        <f>API!AC83</f>
        <v>23</v>
      </c>
    </row>
    <row r="84" spans="1:25">
      <c r="A84" s="31" t="str">
        <f>IF([1]FINAL!A84=0,"",[1]FINAL!A84)</f>
        <v>Solly March</v>
      </c>
      <c r="B84" s="31" t="str">
        <f>IF([1]FINAL!B84=0,"",[1]FINAL!B84)</f>
        <v>March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BHA</v>
      </c>
      <c r="F84" s="43">
        <f>IFERROR(VLOOKUP($E84,Table2!$B$1:$C$21,MATCH("MP",Table2!$B$1:$C$1,0),0),"")</f>
        <v>28</v>
      </c>
      <c r="G84" s="32">
        <f>IFERROR(VLOOKUP(A84,PlayingTime!$B$1:$Z$999,MATCH("Min",PlayingTime!$B$2:$Z$2,0),0),0)</f>
        <v>554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554</v>
      </c>
      <c r="L84" s="31">
        <f>IFERROR(VLOOKUP(A84,PlayerStats!$B$1:$Z$999,MATCH("xG",PlayerStats!$B$2:$Z$2,0),0),0)</f>
        <v>2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2</v>
      </c>
      <c r="Q84" s="31">
        <f>IFERROR(VLOOKUP(A84,PlayerStats!$B$1:$Z$999,MATCH("xAG",PlayerStats!$B$2:$Z$2,0),0),0)</f>
        <v>1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1</v>
      </c>
      <c r="V84" s="41">
        <f t="shared" si="7"/>
        <v>39</v>
      </c>
      <c r="X84" s="42" t="str">
        <f>API!M84&amp;" "&amp;API!V84</f>
        <v>Ryan Christie</v>
      </c>
      <c r="Y84" s="42">
        <f>API!AC84</f>
        <v>69</v>
      </c>
    </row>
    <row r="85" spans="1:25">
      <c r="A85" s="31" t="str">
        <f>IF([1]FINAL!A85=0,"",[1]FINAL!A85)</f>
        <v>Virgil van Dijk</v>
      </c>
      <c r="B85" s="31" t="str">
        <f>IF([1]FINAL!B85=0,"",[1]FINAL!B85)</f>
        <v>Virgil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LIV</v>
      </c>
      <c r="F85" s="43">
        <f>IFERROR(VLOOKUP($E85,Table2!$B$1:$C$21,MATCH("MP",Table2!$B$1:$C$1,0),0),"")</f>
        <v>28</v>
      </c>
      <c r="G85" s="32">
        <f>IFERROR(VLOOKUP(A85,PlayingTime!$B$1:$Z$999,MATCH("Min",PlayingTime!$B$2:$Z$2,0),0),0)</f>
        <v>2277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2277</v>
      </c>
      <c r="L85" s="31">
        <f>IFERROR(VLOOKUP(A85,PlayerStats!$B$1:$Z$999,MATCH("xG",PlayerStats!$B$2:$Z$2,0),0),0)</f>
        <v>2.1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2.1</v>
      </c>
      <c r="Q85" s="31">
        <f>IFERROR(VLOOKUP(A85,PlayerStats!$B$1:$Z$999,MATCH("xAG",PlayerStats!$B$2:$Z$2,0),0),0)</f>
        <v>1.5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1.5</v>
      </c>
      <c r="V85" s="41">
        <f t="shared" si="7"/>
        <v>100</v>
      </c>
      <c r="X85" s="42" t="str">
        <f>API!M85&amp;" "&amp;API!V85</f>
        <v>Lewis Cook</v>
      </c>
      <c r="Y85" s="42">
        <f>API!AC85</f>
        <v>55</v>
      </c>
    </row>
    <row r="86" spans="1:25">
      <c r="A86" s="31" t="str">
        <f>IF([1]FINAL!A86=0,"",[1]FINAL!A86)</f>
        <v>Dejan Kulusevski</v>
      </c>
      <c r="B86" s="31" t="str">
        <f>IF([1]FINAL!B86=0,"",[1]FINAL!B86)</f>
        <v>Kulusevski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TOT</v>
      </c>
      <c r="F86" s="43">
        <f>IFERROR(VLOOKUP($E86,Table2!$B$1:$C$21,MATCH("MP",Table2!$B$1:$C$1,0),0),"")</f>
        <v>27</v>
      </c>
      <c r="G86" s="32">
        <f>IFERROR(VLOOKUP(A86,PlayingTime!$B$1:$Z$999,MATCH("Min",PlayingTime!$B$2:$Z$2,0),0),0)</f>
        <v>2118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2118</v>
      </c>
      <c r="L86" s="31">
        <f>IFERROR(VLOOKUP(A86,PlayerStats!$B$1:$Z$999,MATCH("xG",PlayerStats!$B$2:$Z$2,0),0),0)</f>
        <v>3.5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3.5</v>
      </c>
      <c r="Q86" s="31">
        <f>IFERROR(VLOOKUP(A86,PlayerStats!$B$1:$Z$999,MATCH("xAG",PlayerStats!$B$2:$Z$2,0),0),0)</f>
        <v>6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6</v>
      </c>
      <c r="V86" s="41">
        <f t="shared" si="7"/>
        <v>100</v>
      </c>
      <c r="X86" s="42" t="str">
        <f>API!M86&amp;" "&amp;API!V86</f>
        <v>Siriki Dembélé</v>
      </c>
      <c r="Y86" s="42">
        <f>API!AC86</f>
        <v>0</v>
      </c>
    </row>
    <row r="87" spans="1:25">
      <c r="A87" s="31" t="str">
        <f>IF([1]FINAL!A87=0,"",[1]FINAL!A87)</f>
        <v>Emerson Palmieri dos Santos</v>
      </c>
      <c r="B87" s="31" t="str">
        <f>IF([1]FINAL!B87=0,"",[1]FINAL!B87)</f>
        <v>Emerson</v>
      </c>
      <c r="C87" s="31" t="str">
        <f>IF([1]FINAL!C87=0,"",[1]FINAL!C87)</f>
        <v>Emerson P</v>
      </c>
      <c r="D87" s="31" t="str">
        <f>IF([1]FINAL!D87=0,"",[1]FINAL!D87)</f>
        <v/>
      </c>
      <c r="E87" s="42" t="str">
        <f>[1]FINAL!M87</f>
        <v>WHU</v>
      </c>
      <c r="F87" s="43">
        <f>IFERROR(VLOOKUP($E87,Table2!$B$1:$C$21,MATCH("MP",Table2!$B$1:$C$1,0),0),"")</f>
        <v>28</v>
      </c>
      <c r="G87" s="32">
        <f>IFERROR(VLOOKUP(A87,PlayingTime!$B$1:$Z$999,MATCH("Min",PlayingTime!$B$2:$Z$2,0),0),0)</f>
        <v>0</v>
      </c>
      <c r="H87" s="32">
        <f>IFERROR(VLOOKUP(B87,PlayingTime!$B$1:$Z$999,MATCH("Min",PlayingTime!$B$2:$Z$2,0),0),0)</f>
        <v>959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959</v>
      </c>
      <c r="L87" s="31">
        <f>IFERROR(VLOOKUP(A87,PlayerStats!$B$1:$Z$999,MATCH("xG",PlayerStats!$B$2:$Z$2,0),0),0)</f>
        <v>0</v>
      </c>
      <c r="M87" s="31">
        <f>IFERROR(VLOOKUP(B87,PlayerStats!$B$1:$Z$999,MATCH("xG",PlayerStats!$B$2:$Z$2,0),0),0)</f>
        <v>0.2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0.2</v>
      </c>
      <c r="Q87" s="31">
        <f>IFERROR(VLOOKUP(A87,PlayerStats!$B$1:$Z$999,MATCH("xAG",PlayerStats!$B$2:$Z$2,0),0),0)</f>
        <v>0</v>
      </c>
      <c r="R87" s="31">
        <f>IFERROR(VLOOKUP(B87,PlayerStats!$B$1:$Z$999,MATCH("xAG",PlayerStats!$B$2:$Z$2,0),0),0)</f>
        <v>0.4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0.4</v>
      </c>
      <c r="V87" s="41">
        <f t="shared" si="7"/>
        <v>73</v>
      </c>
      <c r="X87" s="42" t="str">
        <f>API!M87&amp;" "&amp;API!V87</f>
        <v>Ryan Fredericks</v>
      </c>
      <c r="Y87" s="42">
        <f>API!AC87</f>
        <v>0</v>
      </c>
    </row>
    <row r="88" spans="1:25">
      <c r="A88" s="31" t="str">
        <f>IF([1]FINAL!A88=0,"",[1]FINAL!A88)</f>
        <v>David Raya Martin</v>
      </c>
      <c r="B88" s="31" t="str">
        <f>IF([1]FINAL!B88=0,"",[1]FINAL!B88)</f>
        <v>Raya</v>
      </c>
      <c r="C88" s="31" t="str">
        <f>IF([1]FINAL!C88=0,"",[1]FINAL!C88)</f>
        <v>David Raya</v>
      </c>
      <c r="D88" s="31" t="str">
        <f>IF([1]FINAL!D88=0,"",[1]FINAL!D88)</f>
        <v/>
      </c>
      <c r="E88" s="42" t="str">
        <f>[1]FINAL!M88</f>
        <v>ARS</v>
      </c>
      <c r="F88" s="43">
        <f>IFERROR(VLOOKUP($E88,Table2!$B$1:$C$21,MATCH("MP",Table2!$B$1:$C$1,0),0),"")</f>
        <v>28</v>
      </c>
      <c r="G88" s="32">
        <f>IFERROR(VLOOKUP(A88,PlayingTime!$B$1:$Z$999,MATCH("Min",PlayingTime!$B$2:$Z$2,0),0),0)</f>
        <v>0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1980</v>
      </c>
      <c r="J88" s="32">
        <f>IFERROR(VLOOKUP(D88,PlayingTime!$B$1:$Z$999,MATCH("Min",PlayingTime!$B$2:$Z$2,0),0),0)</f>
        <v>0</v>
      </c>
      <c r="K88" s="37">
        <f t="shared" si="4"/>
        <v>1980</v>
      </c>
      <c r="L88" s="31">
        <f>IFERROR(VLOOKUP(A88,PlayerStats!$B$1:$Z$999,MATCH("xG",PlayerStats!$B$2:$Z$2,0),0),0)</f>
        <v>0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0</v>
      </c>
      <c r="Q88" s="31">
        <f>IFERROR(VLOOKUP(A88,PlayerStats!$B$1:$Z$999,MATCH("xAG",PlayerStats!$B$2:$Z$2,0),0),0)</f>
        <v>0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0</v>
      </c>
      <c r="V88" s="41">
        <f t="shared" si="7"/>
        <v>87</v>
      </c>
      <c r="X88" s="42" t="str">
        <f>API!M88&amp;" "&amp;API!V88</f>
        <v>James Hill</v>
      </c>
      <c r="Y88" s="42">
        <f>API!AC88</f>
        <v>3</v>
      </c>
    </row>
    <row r="89" spans="1:25">
      <c r="A89" s="31" t="str">
        <f>IF([1]FINAL!A89=0,"",[1]FINAL!A89)</f>
        <v>Lewis Dunk</v>
      </c>
      <c r="B89" s="31" t="str">
        <f>IF([1]FINAL!B89=0,"",[1]FINAL!B89)</f>
        <v>Dunk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BHA</v>
      </c>
      <c r="F89" s="43">
        <f>IFERROR(VLOOKUP($E89,Table2!$B$1:$C$21,MATCH("MP",Table2!$B$1:$C$1,0),0),"")</f>
        <v>28</v>
      </c>
      <c r="G89" s="32">
        <f>IFERROR(VLOOKUP(A89,PlayingTime!$B$1:$Z$999,MATCH("Min",PlayingTime!$B$2:$Z$2,0),0),0)</f>
        <v>2104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2104</v>
      </c>
      <c r="L89" s="31">
        <f>IFERROR(VLOOKUP(A89,PlayerStats!$B$1:$Z$999,MATCH("xG",PlayerStats!$B$2:$Z$2,0),0),0)</f>
        <v>2.9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2.9</v>
      </c>
      <c r="Q89" s="31">
        <f>IFERROR(VLOOKUP(A89,PlayerStats!$B$1:$Z$999,MATCH("xAG",PlayerStats!$B$2:$Z$2,0),0),0)</f>
        <v>0.8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0.8</v>
      </c>
      <c r="V89" s="41">
        <f t="shared" si="7"/>
        <v>67</v>
      </c>
      <c r="X89" s="42" t="str">
        <f>API!M89&amp;" "&amp;API!V89</f>
        <v>Lloyd Kelly</v>
      </c>
      <c r="Y89" s="42">
        <f>API!AC89</f>
        <v>25</v>
      </c>
    </row>
    <row r="90" spans="1:25">
      <c r="A90" s="31" t="str">
        <f>IF([1]FINAL!A90=0,"",[1]FINAL!A90)</f>
        <v>Jack Harrison</v>
      </c>
      <c r="B90" s="31" t="str">
        <f>IF([1]FINAL!B90=0,"",[1]FINAL!B90)</f>
        <v>Harrison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EVE</v>
      </c>
      <c r="F90" s="43">
        <f>IFERROR(VLOOKUP($E90,Table2!$B$1:$C$21,MATCH("MP",Table2!$B$1:$C$1,0),0),"")</f>
        <v>28</v>
      </c>
      <c r="G90" s="32">
        <f>IFERROR(VLOOKUP(A90,PlayingTime!$B$1:$Z$999,MATCH("Min",PlayingTime!$B$2:$Z$2,0),0),0)</f>
        <v>1730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1730</v>
      </c>
      <c r="L90" s="31">
        <f>IFERROR(VLOOKUP(A90,PlayerStats!$B$1:$Z$999,MATCH("xG",PlayerStats!$B$2:$Z$2,0),0),0)</f>
        <v>3.2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3.2</v>
      </c>
      <c r="Q90" s="31">
        <f>IFERROR(VLOOKUP(A90,PlayerStats!$B$1:$Z$999,MATCH("xAG",PlayerStats!$B$2:$Z$2,0),0),0)</f>
        <v>3.1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3.1</v>
      </c>
      <c r="V90" s="41">
        <f t="shared" si="7"/>
        <v>78</v>
      </c>
      <c r="X90" s="42" t="str">
        <f>API!M90&amp;" "&amp;API!V90</f>
        <v>Gavin Kilkenny</v>
      </c>
      <c r="Y90" s="42">
        <f>API!AC90</f>
        <v>0</v>
      </c>
    </row>
    <row r="91" spans="1:25">
      <c r="A91" s="31" t="str">
        <f>IF([1]FINAL!A91=0,"",[1]FINAL!A91)</f>
        <v>Willian Borges da Silva</v>
      </c>
      <c r="B91" s="31" t="str">
        <f>IF([1]FINAL!B91=0,"",[1]FINAL!B91)</f>
        <v>Willian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FUL</v>
      </c>
      <c r="F91" s="43">
        <f>IFERROR(VLOOKUP($E91,Table2!$B$1:$C$21,MATCH("MP",Table2!$B$1:$C$1,0),0),"")</f>
        <v>28</v>
      </c>
      <c r="G91" s="32">
        <f>IFERROR(VLOOKUP(A91,PlayingTime!$B$1:$Z$999,MATCH("Min",PlayingTime!$B$2:$Z$2,0),0),0)</f>
        <v>0</v>
      </c>
      <c r="H91" s="32">
        <f>IFERROR(VLOOKUP(B91,PlayingTime!$B$1:$Z$999,MATCH("Min",PlayingTime!$B$2:$Z$2,0),0),0)</f>
        <v>1531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1531</v>
      </c>
      <c r="L91" s="31">
        <f>IFERROR(VLOOKUP(A91,PlayerStats!$B$1:$Z$999,MATCH("xG",PlayerStats!$B$2:$Z$2,0),0),0)</f>
        <v>0</v>
      </c>
      <c r="M91" s="31">
        <f>IFERROR(VLOOKUP(B91,PlayerStats!$B$1:$Z$999,MATCH("xG",PlayerStats!$B$2:$Z$2,0),0),0)</f>
        <v>4.5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4.5</v>
      </c>
      <c r="Q91" s="31">
        <f>IFERROR(VLOOKUP(A91,PlayerStats!$B$1:$Z$999,MATCH("xAG",PlayerStats!$B$2:$Z$2,0),0),0)</f>
        <v>0</v>
      </c>
      <c r="R91" s="31">
        <f>IFERROR(VLOOKUP(B91,PlayerStats!$B$1:$Z$999,MATCH("xAG",PlayerStats!$B$2:$Z$2,0),0),0)</f>
        <v>3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3</v>
      </c>
      <c r="V91" s="41">
        <f t="shared" si="7"/>
        <v>77</v>
      </c>
      <c r="X91" s="42" t="str">
        <f>API!M91&amp;" "&amp;API!V91</f>
        <v>Justin Kluivert</v>
      </c>
      <c r="Y91" s="42">
        <f>API!AC91</f>
        <v>60</v>
      </c>
    </row>
    <row r="92" spans="1:25">
      <c r="A92" s="31" t="str">
        <f>IF([1]FINAL!A92=0,"",[1]FINAL!A92)</f>
        <v>Takehiro Tomiyasu</v>
      </c>
      <c r="B92" s="31" t="str">
        <f>IF([1]FINAL!B92=0,"",[1]FINAL!B92)</f>
        <v>Tomiyasu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ARS</v>
      </c>
      <c r="F92" s="43">
        <f>IFERROR(VLOOKUP($E92,Table2!$B$1:$C$21,MATCH("MP",Table2!$B$1:$C$1,0),0),"")</f>
        <v>28</v>
      </c>
      <c r="G92" s="32">
        <f>IFERROR(VLOOKUP(A92,PlayingTime!$B$1:$Z$999,MATCH("Min",PlayingTime!$B$2:$Z$2,0),0),0)</f>
        <v>634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634</v>
      </c>
      <c r="L92" s="31">
        <f>IFERROR(VLOOKUP(A92,PlayerStats!$B$1:$Z$999,MATCH("xG",PlayerStats!$B$2:$Z$2,0),0),0)</f>
        <v>0.5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0.5</v>
      </c>
      <c r="Q92" s="31">
        <f>IFERROR(VLOOKUP(A92,PlayerStats!$B$1:$Z$999,MATCH("xAG",PlayerStats!$B$2:$Z$2,0),0),0)</f>
        <v>0.2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0.2</v>
      </c>
      <c r="V92" s="41">
        <f t="shared" si="7"/>
        <v>39</v>
      </c>
      <c r="X92" s="42" t="str">
        <f>API!M92&amp;" "&amp;API!V92</f>
        <v>Jamal Lowe</v>
      </c>
      <c r="Y92" s="42">
        <f>API!AC92</f>
        <v>0</v>
      </c>
    </row>
    <row r="93" spans="1:25">
      <c r="A93" s="31" t="str">
        <f>IF([1]FINAL!A93=0,"",[1]FINAL!A93)</f>
        <v>Harry Wilson</v>
      </c>
      <c r="B93" s="31" t="str">
        <f>IF([1]FINAL!B93=0,"",[1]FINAL!B93)</f>
        <v>Wilson</v>
      </c>
      <c r="C93" s="31" t="str">
        <f>IF([1]FINAL!C93=0,"",[1]FINAL!C93)</f>
        <v>H Wilson</v>
      </c>
      <c r="D93" s="31" t="str">
        <f>IF([1]FINAL!D93=0,"",[1]FINAL!D93)</f>
        <v/>
      </c>
      <c r="E93" s="42" t="str">
        <f>[1]FINAL!M93</f>
        <v>FUL</v>
      </c>
      <c r="F93" s="43">
        <f>IFERROR(VLOOKUP($E93,Table2!$B$1:$C$21,MATCH("MP",Table2!$B$1:$C$1,0),0),"")</f>
        <v>28</v>
      </c>
      <c r="G93" s="32">
        <f>IFERROR(VLOOKUP(A93,PlayingTime!$B$1:$Z$999,MATCH("Min",PlayingTime!$B$2:$Z$2,0),0),0)</f>
        <v>1392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1392</v>
      </c>
      <c r="L93" s="31">
        <f>IFERROR(VLOOKUP(A93,PlayerStats!$B$1:$Z$999,MATCH("xG",PlayerStats!$B$2:$Z$2,0),0),0)</f>
        <v>2.9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2.9</v>
      </c>
      <c r="Q93" s="31">
        <f>IFERROR(VLOOKUP(A93,PlayerStats!$B$1:$Z$999,MATCH("xAG",PlayerStats!$B$2:$Z$2,0),0),0)</f>
        <v>2.7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2.7</v>
      </c>
      <c r="V93" s="41">
        <f t="shared" si="7"/>
        <v>71</v>
      </c>
      <c r="X93" s="42" t="str">
        <f>API!M93&amp;" "&amp;API!V93</f>
        <v>Emiliano Marcondes</v>
      </c>
      <c r="Y93" s="42">
        <f>API!AC93</f>
        <v>0</v>
      </c>
    </row>
    <row r="94" spans="1:25">
      <c r="A94" s="31" t="str">
        <f>IF([1]FINAL!A94=0,"",[1]FINAL!A94)</f>
        <v>Odsonne Edouard</v>
      </c>
      <c r="B94" s="31" t="str">
        <f>IF([1]FINAL!B94=0,"",[1]FINAL!B94)</f>
        <v>Edouard</v>
      </c>
      <c r="C94" s="31" t="str">
        <f>IF([1]FINAL!C94=0,"",[1]FINAL!C94)</f>
        <v>Odsonne Édouard</v>
      </c>
      <c r="D94" s="31" t="str">
        <f>IF([1]FINAL!D94=0,"",[1]FINAL!D94)</f>
        <v/>
      </c>
      <c r="E94" s="42" t="str">
        <f>[1]FINAL!M94</f>
        <v>CRY</v>
      </c>
      <c r="F94" s="43">
        <f>IFERROR(VLOOKUP($E94,Table2!$B$1:$C$21,MATCH("MP",Table2!$B$1:$C$1,0),0),"")</f>
        <v>28</v>
      </c>
      <c r="G94" s="32">
        <f>IFERROR(VLOOKUP(A94,PlayingTime!$B$1:$Z$999,MATCH("Min",PlayingTime!$B$2:$Z$2,0),0),0)</f>
        <v>0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1427</v>
      </c>
      <c r="J94" s="32">
        <f>IFERROR(VLOOKUP(D94,PlayingTime!$B$1:$Z$999,MATCH("Min",PlayingTime!$B$2:$Z$2,0),0),0)</f>
        <v>0</v>
      </c>
      <c r="K94" s="37">
        <f t="shared" si="4"/>
        <v>1427</v>
      </c>
      <c r="L94" s="31">
        <f>IFERROR(VLOOKUP(A94,PlayerStats!$B$1:$Z$999,MATCH("xG",PlayerStats!$B$2:$Z$2,0),0),0)</f>
        <v>0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5.7</v>
      </c>
      <c r="O94" s="31">
        <f>IFERROR(VLOOKUP(D94,PlayerStats!$B$1:$Z$999,MATCH("xG",PlayerStats!$B$2:$Z$2,0),0),0)</f>
        <v>0</v>
      </c>
      <c r="P94" s="39">
        <f t="shared" si="5"/>
        <v>5.7</v>
      </c>
      <c r="Q94" s="31">
        <f>IFERROR(VLOOKUP(A94,PlayerStats!$B$1:$Z$999,MATCH("xAG",PlayerStats!$B$2:$Z$2,0),0),0)</f>
        <v>0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1.1000000000000001</v>
      </c>
      <c r="T94" s="31">
        <f>IFERROR(VLOOKUP(D94,PlayerStats!$B$1:$Z$999,MATCH("xAG",PlayerStats!$B$2:$Z$2,0),0),0)</f>
        <v>0</v>
      </c>
      <c r="U94" s="39">
        <f t="shared" si="6"/>
        <v>1.1000000000000001</v>
      </c>
      <c r="V94" s="41">
        <f t="shared" si="7"/>
        <v>68</v>
      </c>
      <c r="X94" s="42" t="str">
        <f>API!M94&amp;" "&amp;API!V94</f>
        <v>Chris Mepham</v>
      </c>
      <c r="Y94" s="42">
        <f>API!AC94</f>
        <v>14</v>
      </c>
    </row>
    <row r="95" spans="1:25">
      <c r="A95" s="31" t="str">
        <f>IF([1]FINAL!A95=0,"",[1]FINAL!A95)</f>
        <v>Dwight McNeil</v>
      </c>
      <c r="B95" s="31" t="str">
        <f>IF([1]FINAL!B95=0,"",[1]FINAL!B95)</f>
        <v>McNeil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EVE</v>
      </c>
      <c r="F95" s="43">
        <f>IFERROR(VLOOKUP($E95,Table2!$B$1:$C$21,MATCH("MP",Table2!$B$1:$C$1,0),0),"")</f>
        <v>28</v>
      </c>
      <c r="G95" s="32">
        <f>IFERROR(VLOOKUP(A95,PlayingTime!$B$1:$Z$999,MATCH("Min",PlayingTime!$B$2:$Z$2,0),0),0)</f>
        <v>2014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2014</v>
      </c>
      <c r="L95" s="31">
        <f>IFERROR(VLOOKUP(A95,PlayerStats!$B$1:$Z$999,MATCH("xG",PlayerStats!$B$2:$Z$2,0),0),0)</f>
        <v>2.8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2.8</v>
      </c>
      <c r="Q95" s="31">
        <f>IFERROR(VLOOKUP(A95,PlayerStats!$B$1:$Z$999,MATCH("xAG",PlayerStats!$B$2:$Z$2,0),0),0)</f>
        <v>7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7</v>
      </c>
      <c r="V95" s="41">
        <f t="shared" si="7"/>
        <v>84</v>
      </c>
      <c r="X95" s="42" t="str">
        <f>API!M95&amp;" "&amp;API!V95</f>
        <v>Kieffer Moore</v>
      </c>
      <c r="Y95" s="42">
        <f>API!AC95</f>
        <v>14</v>
      </c>
    </row>
    <row r="96" spans="1:25">
      <c r="A96" s="31" t="str">
        <f>IF([1]FINAL!A96=0,"",[1]FINAL!A96)</f>
        <v>Kyle Walker</v>
      </c>
      <c r="B96" s="31" t="str">
        <f>IF([1]FINAL!B96=0,"",[1]FINAL!B96)</f>
        <v>Walker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MCI</v>
      </c>
      <c r="F96" s="43">
        <f>IFERROR(VLOOKUP($E96,Table2!$B$1:$C$21,MATCH("MP",Table2!$B$1:$C$1,0),0),"")</f>
        <v>28</v>
      </c>
      <c r="G96" s="32">
        <f>IFERROR(VLOOKUP(A96,PlayingTime!$B$1:$Z$999,MATCH("Min",PlayingTime!$B$2:$Z$2,0),0),0)</f>
        <v>2260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2260</v>
      </c>
      <c r="L96" s="31">
        <f>IFERROR(VLOOKUP(A96,PlayerStats!$B$1:$Z$999,MATCH("xG",PlayerStats!$B$2:$Z$2,0),0),0)</f>
        <v>0.4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0.4</v>
      </c>
      <c r="Q96" s="31">
        <f>IFERROR(VLOOKUP(A96,PlayerStats!$B$1:$Z$999,MATCH("xAG",PlayerStats!$B$2:$Z$2,0),0),0)</f>
        <v>2.2999999999999998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2.2999999999999998</v>
      </c>
      <c r="V96" s="41">
        <f t="shared" si="7"/>
        <v>84</v>
      </c>
      <c r="X96" s="42" t="str">
        <f>API!M96&amp;" "&amp;API!V96</f>
        <v>Norberto Murara Neto</v>
      </c>
      <c r="Y96" s="42">
        <f>API!AC96</f>
        <v>94</v>
      </c>
    </row>
    <row r="97" spans="1:25">
      <c r="A97" s="31" t="str">
        <f>IF([1]FINAL!A97=0,"",[1]FINAL!A97)</f>
        <v>Jack Hinshelwood</v>
      </c>
      <c r="B97" s="31" t="str">
        <f>IF([1]FINAL!B97=0,"",[1]FINAL!B97)</f>
        <v>Hinshelwood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BHA</v>
      </c>
      <c r="F97" s="43">
        <f>IFERROR(VLOOKUP($E97,Table2!$B$1:$C$21,MATCH("MP",Table2!$B$1:$C$1,0),0),"")</f>
        <v>28</v>
      </c>
      <c r="G97" s="32">
        <f>IFERROR(VLOOKUP(A97,PlayingTime!$B$1:$Z$999,MATCH("Min",PlayingTime!$B$2:$Z$2,0),0),0)</f>
        <v>869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869</v>
      </c>
      <c r="L97" s="31">
        <f>IFERROR(VLOOKUP(A97,PlayerStats!$B$1:$Z$999,MATCH("xG",PlayerStats!$B$2:$Z$2,0),0),0)</f>
        <v>1.9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1.9</v>
      </c>
      <c r="Q97" s="31">
        <f>IFERROR(VLOOKUP(A97,PlayerStats!$B$1:$Z$999,MATCH("xAG",PlayerStats!$B$2:$Z$2,0),0),0)</f>
        <v>0.7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0.7</v>
      </c>
      <c r="V97" s="41">
        <f t="shared" si="7"/>
        <v>42</v>
      </c>
      <c r="X97" s="42" t="str">
        <f>API!M97&amp;" "&amp;API!V97</f>
        <v>Dango Ouattara</v>
      </c>
      <c r="Y97" s="42">
        <f>API!AC97</f>
        <v>35</v>
      </c>
    </row>
    <row r="98" spans="1:25">
      <c r="A98" s="31" t="str">
        <f>IF([1]FINAL!A98=0,"",[1]FINAL!A98)</f>
        <v>Jean-Philippe Mateta</v>
      </c>
      <c r="B98" s="31" t="str">
        <f>IF([1]FINAL!B98=0,"",[1]FINAL!B98)</f>
        <v>Mateta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CRY</v>
      </c>
      <c r="F98" s="43">
        <f>IFERROR(VLOOKUP($E98,Table2!$B$1:$C$21,MATCH("MP",Table2!$B$1:$C$1,0),0),"")</f>
        <v>28</v>
      </c>
      <c r="G98" s="32">
        <f>IFERROR(VLOOKUP(A98,PlayingTime!$B$1:$Z$999,MATCH("Min",PlayingTime!$B$2:$Z$2,0),0),0)</f>
        <v>1505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1505</v>
      </c>
      <c r="L98" s="31">
        <f>IFERROR(VLOOKUP(A98,PlayerStats!$B$1:$Z$999,MATCH("xG",PlayerStats!$B$2:$Z$2,0),0),0)</f>
        <v>5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5</v>
      </c>
      <c r="Q98" s="31">
        <f>IFERROR(VLOOKUP(A98,PlayerStats!$B$1:$Z$999,MATCH("xAG",PlayerStats!$B$2:$Z$2,0),0),0)</f>
        <v>2.5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2.5</v>
      </c>
      <c r="V98" s="41">
        <f t="shared" si="7"/>
        <v>81</v>
      </c>
      <c r="X98" s="42" t="str">
        <f>API!M98&amp;" "&amp;API!V98</f>
        <v>Ben Pearson</v>
      </c>
      <c r="Y98" s="42">
        <f>API!AC98</f>
        <v>0</v>
      </c>
    </row>
    <row r="99" spans="1:25">
      <c r="A99" s="31" t="str">
        <f>IF([1]FINAL!A99=0,"",[1]FINAL!A99)</f>
        <v>Keane Lewis-Potter</v>
      </c>
      <c r="B99" s="31" t="str">
        <f>IF([1]FINAL!B99=0,"",[1]FINAL!B99)</f>
        <v>Lewis-Potter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BRE</v>
      </c>
      <c r="F99" s="43">
        <f>IFERROR(VLOOKUP($E99,Table2!$B$1:$C$21,MATCH("MP",Table2!$B$1:$C$1,0),0),"")</f>
        <v>28</v>
      </c>
      <c r="G99" s="32">
        <f>IFERROR(VLOOKUP(A99,PlayingTime!$B$1:$Z$999,MATCH("Min",PlayingTime!$B$2:$Z$2,0),0),0)</f>
        <v>1004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1004</v>
      </c>
      <c r="L99" s="31">
        <f>IFERROR(VLOOKUP(A99,PlayerStats!$B$1:$Z$999,MATCH("xG",PlayerStats!$B$2:$Z$2,0),0),0)</f>
        <v>3.2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3.2</v>
      </c>
      <c r="Q99" s="31">
        <f>IFERROR(VLOOKUP(A99,PlayerStats!$B$1:$Z$999,MATCH("xAG",PlayerStats!$B$2:$Z$2,0),0),0)</f>
        <v>1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1</v>
      </c>
      <c r="V99" s="41">
        <f t="shared" si="7"/>
        <v>49</v>
      </c>
      <c r="X99" s="42" t="str">
        <f>API!M99&amp;" "&amp;API!V99</f>
        <v>Darren Randolph</v>
      </c>
      <c r="Y99" s="42">
        <f>API!AC99</f>
        <v>0</v>
      </c>
    </row>
    <row r="100" spans="1:25">
      <c r="A100" s="31" t="str">
        <f>IF([1]FINAL!A100=0,"",[1]FINAL!A100)</f>
        <v>Konstantinos Tsimikas</v>
      </c>
      <c r="B100" s="31" t="str">
        <f>IF([1]FINAL!B100=0,"",[1]FINAL!B100)</f>
        <v>Tsimikas</v>
      </c>
      <c r="C100" s="31" t="str">
        <f>IF([1]FINAL!C100=0,"",[1]FINAL!C100)</f>
        <v>Kostas Tsimikas</v>
      </c>
      <c r="D100" s="31" t="str">
        <f>IF([1]FINAL!D100=0,"",[1]FINAL!D100)</f>
        <v/>
      </c>
      <c r="E100" s="42" t="str">
        <f>[1]FINAL!M100</f>
        <v>LIV</v>
      </c>
      <c r="F100" s="43">
        <f>IFERROR(VLOOKUP($E100,Table2!$B$1:$C$21,MATCH("MP",Table2!$B$1:$C$1,0),0),"")</f>
        <v>28</v>
      </c>
      <c r="G100" s="32">
        <f>IFERROR(VLOOKUP(A100,PlayingTime!$B$1:$Z$999,MATCH("Min",PlayingTime!$B$2:$Z$2,0),0),0)</f>
        <v>0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672</v>
      </c>
      <c r="J100" s="32">
        <f>IFERROR(VLOOKUP(D100,PlayingTime!$B$1:$Z$999,MATCH("Min",PlayingTime!$B$2:$Z$2,0),0),0)</f>
        <v>0</v>
      </c>
      <c r="K100" s="37">
        <f t="shared" si="4"/>
        <v>672</v>
      </c>
      <c r="L100" s="31">
        <f>IFERROR(VLOOKUP(A100,PlayerStats!$B$1:$Z$999,MATCH("xG",PlayerStats!$B$2:$Z$2,0),0),0)</f>
        <v>0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0.1</v>
      </c>
      <c r="O100" s="31">
        <f>IFERROR(VLOOKUP(D100,PlayerStats!$B$1:$Z$999,MATCH("xG",PlayerStats!$B$2:$Z$2,0),0),0)</f>
        <v>0</v>
      </c>
      <c r="P100" s="39">
        <f t="shared" si="5"/>
        <v>0.1</v>
      </c>
      <c r="Q100" s="31">
        <f>IFERROR(VLOOKUP(A100,PlayerStats!$B$1:$Z$999,MATCH("xAG",PlayerStats!$B$2:$Z$2,0),0),0)</f>
        <v>0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1</v>
      </c>
      <c r="T100" s="31">
        <f>IFERROR(VLOOKUP(D100,PlayerStats!$B$1:$Z$999,MATCH("xAG",PlayerStats!$B$2:$Z$2,0),0),0)</f>
        <v>0</v>
      </c>
      <c r="U100" s="39">
        <f t="shared" si="6"/>
        <v>1</v>
      </c>
      <c r="V100" s="41">
        <f t="shared" si="7"/>
        <v>47</v>
      </c>
      <c r="X100" s="42" t="str">
        <f>API!M100&amp;" "&amp;API!V100</f>
        <v>Joe Rothwell</v>
      </c>
      <c r="Y100" s="42">
        <f>API!AC100</f>
        <v>13</v>
      </c>
    </row>
    <row r="101" spans="1:25">
      <c r="A101" s="31" t="str">
        <f>IF([1]FINAL!A101=0,"",[1]FINAL!A101)</f>
        <v>Pervis Estupiñán</v>
      </c>
      <c r="B101" s="31" t="str">
        <f>IF([1]FINAL!B101=0,"",[1]FINAL!B101)</f>
        <v>Estupiñan</v>
      </c>
      <c r="C101" s="31" t="str">
        <f>IF([1]FINAL!C101=0,"",[1]FINAL!C101)</f>
        <v>Estupinan</v>
      </c>
      <c r="D101" s="31" t="str">
        <f>IF([1]FINAL!D101=0,"",[1]FINAL!D101)</f>
        <v>Pervis Estupinan</v>
      </c>
      <c r="E101" s="42" t="str">
        <f>[1]FINAL!M101</f>
        <v>BHA</v>
      </c>
      <c r="F101" s="43">
        <f>IFERROR(VLOOKUP($E101,Table2!$B$1:$C$21,MATCH("MP",Table2!$B$1:$C$1,0),0),"")</f>
        <v>28</v>
      </c>
      <c r="G101" s="32">
        <f>IFERROR(VLOOKUP(A101,PlayingTime!$B$1:$Z$999,MATCH("Min",PlayingTime!$B$2:$Z$2,0),0),0)</f>
        <v>1052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1052</v>
      </c>
      <c r="L101" s="31">
        <f>IFERROR(VLOOKUP(A101,PlayerStats!$B$1:$Z$999,MATCH("xG",PlayerStats!$B$2:$Z$2,0),0),0)</f>
        <v>0.9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0.9</v>
      </c>
      <c r="Q101" s="31">
        <f>IFERROR(VLOOKUP(A101,PlayerStats!$B$1:$Z$999,MATCH("xAG",PlayerStats!$B$2:$Z$2,0),0),0)</f>
        <v>3.4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3.4</v>
      </c>
      <c r="V101" s="41">
        <f t="shared" si="7"/>
        <v>54</v>
      </c>
      <c r="X101" s="42" t="str">
        <f>API!M101&amp;" "&amp;API!V101</f>
        <v>Antoine Semenyo</v>
      </c>
      <c r="Y101" s="42">
        <f>API!AC101</f>
        <v>83</v>
      </c>
    </row>
    <row r="102" spans="1:25">
      <c r="A102" s="31" t="str">
        <f>IF([1]FINAL!A102=0,"",[1]FINAL!A102)</f>
        <v>Andrew Robertson</v>
      </c>
      <c r="B102" s="31" t="str">
        <f>IF([1]FINAL!B102=0,"",[1]FINAL!B102)</f>
        <v>Robertson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LIV</v>
      </c>
      <c r="F102" s="43">
        <f>IFERROR(VLOOKUP($E102,Table2!$B$1:$C$21,MATCH("MP",Table2!$B$1:$C$1,0),0),"")</f>
        <v>28</v>
      </c>
      <c r="G102" s="32">
        <f>IFERROR(VLOOKUP(A102,PlayingTime!$B$1:$Z$999,MATCH("Min",PlayingTime!$B$2:$Z$2,0),0),0)</f>
        <v>1066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1066</v>
      </c>
      <c r="L102" s="31">
        <f>IFERROR(VLOOKUP(A102,PlayerStats!$B$1:$Z$999,MATCH("xG",PlayerStats!$B$2:$Z$2,0),0),0)</f>
        <v>0.7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0.7</v>
      </c>
      <c r="Q102" s="31">
        <f>IFERROR(VLOOKUP(A102,PlayerStats!$B$1:$Z$999,MATCH("xAG",PlayerStats!$B$2:$Z$2,0),0),0)</f>
        <v>2.7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2.7</v>
      </c>
      <c r="V102" s="41">
        <f t="shared" si="7"/>
        <v>36</v>
      </c>
      <c r="X102" s="42" t="str">
        <f>API!M102&amp;" "&amp;API!V102</f>
        <v>Marcos Senesi</v>
      </c>
      <c r="Y102" s="42">
        <f>API!AC102</f>
        <v>69</v>
      </c>
    </row>
    <row r="103" spans="1:25">
      <c r="A103" s="31" t="str">
        <f>IF([1]FINAL!A103=0,"",[1]FINAL!A103)</f>
        <v>Chiedozie Ogbene</v>
      </c>
      <c r="B103" s="31" t="str">
        <f>IF([1]FINAL!B103=0,"",[1]FINAL!B103)</f>
        <v>Ogbene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LUT</v>
      </c>
      <c r="F103" s="43">
        <f>IFERROR(VLOOKUP($E103,Table2!$B$1:$C$21,MATCH("MP",Table2!$B$1:$C$1,0),0),"")</f>
        <v>28</v>
      </c>
      <c r="G103" s="32">
        <f>IFERROR(VLOOKUP(A103,PlayingTime!$B$1:$Z$999,MATCH("Min",PlayingTime!$B$2:$Z$2,0),0),0)</f>
        <v>1812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1812</v>
      </c>
      <c r="L103" s="31">
        <f>IFERROR(VLOOKUP(A103,PlayerStats!$B$1:$Z$999,MATCH("xG",PlayerStats!$B$2:$Z$2,0),0),0)</f>
        <v>3.6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3.6</v>
      </c>
      <c r="Q103" s="31">
        <f>IFERROR(VLOOKUP(A103,PlayerStats!$B$1:$Z$999,MATCH("xAG",PlayerStats!$B$2:$Z$2,0),0),0)</f>
        <v>3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3</v>
      </c>
      <c r="V103" s="41">
        <f t="shared" si="7"/>
        <v>73</v>
      </c>
      <c r="X103" s="42" t="str">
        <f>API!M103&amp;" "&amp;API!V103</f>
        <v>Adam Smith</v>
      </c>
      <c r="Y103" s="42">
        <f>API!AC103</f>
        <v>45</v>
      </c>
    </row>
    <row r="104" spans="1:25">
      <c r="A104" s="31" t="str">
        <f>IF([1]FINAL!A104=0,"",[1]FINAL!A104)</f>
        <v>Alexandre Moreno Lopera</v>
      </c>
      <c r="B104" s="31" t="str">
        <f>IF([1]FINAL!B104=0,"",[1]FINAL!B104)</f>
        <v>Alex Moreno</v>
      </c>
      <c r="C104" s="31" t="str">
        <f>IF([1]FINAL!C104=0,"",[1]FINAL!C104)</f>
        <v>Álex Moreno</v>
      </c>
      <c r="D104" s="31" t="str">
        <f>IF([1]FINAL!D104=0,"",[1]FINAL!D104)</f>
        <v/>
      </c>
      <c r="E104" s="42" t="str">
        <f>[1]FINAL!M104</f>
        <v>AVL</v>
      </c>
      <c r="F104" s="43">
        <f>IFERROR(VLOOKUP($E104,Table2!$B$1:$C$21,MATCH("MP",Table2!$B$1:$C$1,0),0),"")</f>
        <v>28</v>
      </c>
      <c r="G104" s="32">
        <f>IFERROR(VLOOKUP(A104,PlayingTime!$B$1:$Z$999,MATCH("Min",PlayingTime!$B$2:$Z$2,0),0),0)</f>
        <v>0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874</v>
      </c>
      <c r="J104" s="32">
        <f>IFERROR(VLOOKUP(D104,PlayingTime!$B$1:$Z$999,MATCH("Min",PlayingTime!$B$2:$Z$2,0),0),0)</f>
        <v>0</v>
      </c>
      <c r="K104" s="37">
        <f t="shared" si="4"/>
        <v>874</v>
      </c>
      <c r="L104" s="31">
        <f>IFERROR(VLOOKUP(A104,PlayerStats!$B$1:$Z$999,MATCH("xG",PlayerStats!$B$2:$Z$2,0),0),0)</f>
        <v>0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1.1000000000000001</v>
      </c>
      <c r="O104" s="31">
        <f>IFERROR(VLOOKUP(D104,PlayerStats!$B$1:$Z$999,MATCH("xG",PlayerStats!$B$2:$Z$2,0),0),0)</f>
        <v>0</v>
      </c>
      <c r="P104" s="39">
        <f t="shared" si="5"/>
        <v>1.1000000000000001</v>
      </c>
      <c r="Q104" s="31">
        <f>IFERROR(VLOOKUP(A104,PlayerStats!$B$1:$Z$999,MATCH("xAG",PlayerStats!$B$2:$Z$2,0),0),0)</f>
        <v>0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1.1000000000000001</v>
      </c>
      <c r="T104" s="31">
        <f>IFERROR(VLOOKUP(D104,PlayerStats!$B$1:$Z$999,MATCH("xAG",PlayerStats!$B$2:$Z$2,0),0),0)</f>
        <v>0</v>
      </c>
      <c r="U104" s="39">
        <f t="shared" si="6"/>
        <v>1.1000000000000001</v>
      </c>
      <c r="V104" s="41">
        <f t="shared" si="7"/>
        <v>37</v>
      </c>
      <c r="X104" s="42" t="str">
        <f>API!M104&amp;" "&amp;API!V104</f>
        <v>Dominic Solanke</v>
      </c>
      <c r="Y104" s="42">
        <f>API!AC104</f>
        <v>138</v>
      </c>
    </row>
    <row r="105" spans="1:25">
      <c r="A105" s="31" t="str">
        <f>IF([1]FINAL!A105=0,"",[1]FINAL!A105)</f>
        <v>Destiny Udogie</v>
      </c>
      <c r="B105" s="31" t="str">
        <f>IF([1]FINAL!B105=0,"",[1]FINAL!B105)</f>
        <v>Udogie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TOT</v>
      </c>
      <c r="F105" s="43">
        <f>IFERROR(VLOOKUP($E105,Table2!$B$1:$C$21,MATCH("MP",Table2!$B$1:$C$1,0),0),"")</f>
        <v>27</v>
      </c>
      <c r="G105" s="32">
        <f>IFERROR(VLOOKUP(A105,PlayingTime!$B$1:$Z$999,MATCH("Min",PlayingTime!$B$2:$Z$2,0),0),0)</f>
        <v>1941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1941</v>
      </c>
      <c r="L105" s="31">
        <f>IFERROR(VLOOKUP(A105,PlayerStats!$B$1:$Z$999,MATCH("xG",PlayerStats!$B$2:$Z$2,0),0),0)</f>
        <v>2.2999999999999998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2.2999999999999998</v>
      </c>
      <c r="Q105" s="31">
        <f>IFERROR(VLOOKUP(A105,PlayerStats!$B$1:$Z$999,MATCH("xAG",PlayerStats!$B$2:$Z$2,0),0),0)</f>
        <v>2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2</v>
      </c>
      <c r="V105" s="41">
        <f t="shared" si="7"/>
        <v>72</v>
      </c>
      <c r="X105" s="42" t="str">
        <f>API!M105&amp;" "&amp;API!V105</f>
        <v>Marcus Tavernier</v>
      </c>
      <c r="Y105" s="42">
        <f>API!AC105</f>
        <v>76</v>
      </c>
    </row>
    <row r="106" spans="1:25">
      <c r="A106" s="31" t="str">
        <f>IF([1]FINAL!A106=0,"",[1]FINAL!A106)</f>
        <v>Rico Lewis</v>
      </c>
      <c r="B106" s="31" t="str">
        <f>IF([1]FINAL!B106=0,"",[1]FINAL!B106)</f>
        <v>R.Lewis</v>
      </c>
      <c r="C106" s="31" t="str">
        <f>IF([1]FINAL!C106=0,"",[1]FINAL!C106)</f>
        <v>R Lewis</v>
      </c>
      <c r="D106" s="31" t="str">
        <f>IF([1]FINAL!D106=0,"",[1]FINAL!D106)</f>
        <v/>
      </c>
      <c r="E106" s="42" t="str">
        <f>[1]FINAL!M106</f>
        <v>MCI</v>
      </c>
      <c r="F106" s="43">
        <f>IFERROR(VLOOKUP($E106,Table2!$B$1:$C$21,MATCH("MP",Table2!$B$1:$C$1,0),0),"")</f>
        <v>28</v>
      </c>
      <c r="G106" s="32">
        <f>IFERROR(VLOOKUP(A106,PlayingTime!$B$1:$Z$999,MATCH("Min",PlayingTime!$B$2:$Z$2,0),0),0)</f>
        <v>454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454</v>
      </c>
      <c r="L106" s="31">
        <f>IFERROR(VLOOKUP(A106,PlayerStats!$B$1:$Z$999,MATCH("xG",PlayerStats!$B$2:$Z$2,0),0),0)</f>
        <v>0.3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0.3</v>
      </c>
      <c r="Q106" s="31">
        <f>IFERROR(VLOOKUP(A106,PlayerStats!$B$1:$Z$999,MATCH("xAG",PlayerStats!$B$2:$Z$2,0),0),0)</f>
        <v>0.5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0.5</v>
      </c>
      <c r="V106" s="41">
        <f t="shared" si="7"/>
        <v>32</v>
      </c>
      <c r="X106" s="42" t="str">
        <f>API!M106&amp;" "&amp;API!V106</f>
        <v>Hamed Traorè</v>
      </c>
      <c r="Y106" s="42">
        <f>API!AC106</f>
        <v>3</v>
      </c>
    </row>
    <row r="107" spans="1:25">
      <c r="A107" s="31" t="str">
        <f>IF([1]FINAL!A107=0,"",[1]FINAL!A107)</f>
        <v>Ben Davies</v>
      </c>
      <c r="B107" s="31" t="str">
        <f>IF([1]FINAL!B107=0,"",[1]FINAL!B107)</f>
        <v>Davies</v>
      </c>
      <c r="C107" s="31" t="str">
        <f>IF([1]FINAL!C107=0,"",[1]FINAL!C107)</f>
        <v>Ben T Davies</v>
      </c>
      <c r="D107" s="31" t="str">
        <f>IF([1]FINAL!D107=0,"",[1]FINAL!D107)</f>
        <v/>
      </c>
      <c r="E107" s="42" t="str">
        <f>[1]FINAL!M107</f>
        <v>TOT</v>
      </c>
      <c r="F107" s="43">
        <f>IFERROR(VLOOKUP($E107,Table2!$B$1:$C$21,MATCH("MP",Table2!$B$1:$C$1,0),0),"")</f>
        <v>27</v>
      </c>
      <c r="G107" s="32">
        <f>IFERROR(VLOOKUP(A107,PlayingTime!$B$1:$Z$999,MATCH("Min",PlayingTime!$B$2:$Z$2,0),0),0)</f>
        <v>1003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1003</v>
      </c>
      <c r="L107" s="31">
        <f>IFERROR(VLOOKUP(A107,PlayerStats!$B$1:$Z$999,MATCH("xG",PlayerStats!$B$2:$Z$2,0),0),0)</f>
        <v>2.2999999999999998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2.2999999999999998</v>
      </c>
      <c r="Q107" s="31">
        <f>IFERROR(VLOOKUP(A107,PlayerStats!$B$1:$Z$999,MATCH("xAG",PlayerStats!$B$2:$Z$2,0),0),0)</f>
        <v>0.4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0.4</v>
      </c>
      <c r="V107" s="41">
        <f t="shared" si="7"/>
        <v>31</v>
      </c>
      <c r="X107" s="42" t="str">
        <f>API!M107&amp;" "&amp;API!V107</f>
        <v>Mark Travers</v>
      </c>
      <c r="Y107" s="42">
        <f>API!AC107</f>
        <v>0</v>
      </c>
    </row>
    <row r="108" spans="1:25">
      <c r="A108" s="31" t="str">
        <f>IF([1]FINAL!A108=0,"",[1]FINAL!A108)</f>
        <v>Marcus Rashford</v>
      </c>
      <c r="B108" s="31" t="str">
        <f>IF([1]FINAL!B108=0,"",[1]FINAL!B108)</f>
        <v>Rashford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MUN</v>
      </c>
      <c r="F108" s="43">
        <f>IFERROR(VLOOKUP($E108,Table2!$B$1:$C$21,MATCH("MP",Table2!$B$1:$C$1,0),0),"")</f>
        <v>28</v>
      </c>
      <c r="G108" s="32">
        <f>IFERROR(VLOOKUP(A108,PlayingTime!$B$1:$Z$999,MATCH("Min",PlayingTime!$B$2:$Z$2,0),0),0)</f>
        <v>1988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1988</v>
      </c>
      <c r="L108" s="31">
        <f>IFERROR(VLOOKUP(A108,PlayerStats!$B$1:$Z$999,MATCH("xG",PlayerStats!$B$2:$Z$2,0),0),0)</f>
        <v>7.1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7.1</v>
      </c>
      <c r="Q108" s="31">
        <f>IFERROR(VLOOKUP(A108,PlayerStats!$B$1:$Z$999,MATCH("xAG",PlayerStats!$B$2:$Z$2,0),0),0)</f>
        <v>2.2000000000000002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2.2000000000000002</v>
      </c>
      <c r="V108" s="41">
        <f t="shared" si="7"/>
        <v>98</v>
      </c>
      <c r="X108" s="42" t="str">
        <f>API!M108&amp;" "&amp;API!V108</f>
        <v>Illia Zabarnyi</v>
      </c>
      <c r="Y108" s="42">
        <f>API!AC108</f>
        <v>63</v>
      </c>
    </row>
    <row r="109" spans="1:25">
      <c r="A109" s="31" t="str">
        <f>IF([1]FINAL!A109=0,"",[1]FINAL!A109)</f>
        <v>Dominic Calvert-Lewin</v>
      </c>
      <c r="B109" s="31" t="str">
        <f>IF([1]FINAL!B109=0,"",[1]FINAL!B109)</f>
        <v>Calvert-Lewin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EVE</v>
      </c>
      <c r="F109" s="43">
        <f>IFERROR(VLOOKUP($E109,Table2!$B$1:$C$21,MATCH("MP",Table2!$B$1:$C$1,0),0),"")</f>
        <v>28</v>
      </c>
      <c r="G109" s="32">
        <f>IFERROR(VLOOKUP(A109,PlayingTime!$B$1:$Z$999,MATCH("Min",PlayingTime!$B$2:$Z$2,0),0),0)</f>
        <v>1583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1583</v>
      </c>
      <c r="L109" s="31">
        <f>IFERROR(VLOOKUP(A109,PlayerStats!$B$1:$Z$999,MATCH("xG",PlayerStats!$B$2:$Z$2,0),0),0)</f>
        <v>9.3000000000000007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9.3000000000000007</v>
      </c>
      <c r="Q109" s="31">
        <f>IFERROR(VLOOKUP(A109,PlayerStats!$B$1:$Z$999,MATCH("xAG",PlayerStats!$B$2:$Z$2,0),0),0)</f>
        <v>1.6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1.6</v>
      </c>
      <c r="V109" s="41">
        <f t="shared" si="7"/>
        <v>62</v>
      </c>
      <c r="X109" s="42" t="str">
        <f>API!M109&amp;" "&amp;API!V109</f>
        <v>Milos Kerkez</v>
      </c>
      <c r="Y109" s="42">
        <f>API!AC109</f>
        <v>42</v>
      </c>
    </row>
    <row r="110" spans="1:25">
      <c r="A110" s="31" t="str">
        <f>IF([1]FINAL!A110=0,"",[1]FINAL!A110)</f>
        <v>Harvey Barnes</v>
      </c>
      <c r="B110" s="31" t="str">
        <f>IF([1]FINAL!B110=0,"",[1]FINAL!B110)</f>
        <v>Barnes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NEW</v>
      </c>
      <c r="F110" s="43">
        <f>IFERROR(VLOOKUP($E110,Table2!$B$1:$C$21,MATCH("MP",Table2!$B$1:$C$1,0),0),"")</f>
        <v>28</v>
      </c>
      <c r="G110" s="32">
        <f>IFERROR(VLOOKUP(A110,PlayingTime!$B$1:$Z$999,MATCH("Min",PlayingTime!$B$2:$Z$2,0),0),0)</f>
        <v>360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360</v>
      </c>
      <c r="L110" s="31">
        <f>IFERROR(VLOOKUP(A110,PlayerStats!$B$1:$Z$999,MATCH("xG",PlayerStats!$B$2:$Z$2,0),0),0)</f>
        <v>1.2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1.2</v>
      </c>
      <c r="Q110" s="31">
        <f>IFERROR(VLOOKUP(A110,PlayerStats!$B$1:$Z$999,MATCH("xAG",PlayerStats!$B$2:$Z$2,0),0),0)</f>
        <v>0.9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0.9</v>
      </c>
      <c r="V110" s="41">
        <f t="shared" si="7"/>
        <v>28</v>
      </c>
      <c r="X110" s="42" t="str">
        <f>API!M110&amp;" "&amp;API!V110</f>
        <v>Ionuț Radu</v>
      </c>
      <c r="Y110" s="42">
        <f>API!AC110</f>
        <v>2</v>
      </c>
    </row>
    <row r="111" spans="1:25">
      <c r="A111" s="31" t="str">
        <f>IF([1]FINAL!A111=0,"",[1]FINAL!A111)</f>
        <v>Malo Gusto</v>
      </c>
      <c r="B111" s="31" t="str">
        <f>IF([1]FINAL!B111=0,"",[1]FINAL!B111)</f>
        <v>Gusto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CHE</v>
      </c>
      <c r="F111" s="43">
        <f>IFERROR(VLOOKUP($E111,Table2!$B$1:$C$21,MATCH("MP",Table2!$B$1:$C$1,0),0),"")</f>
        <v>27</v>
      </c>
      <c r="G111" s="32">
        <f>IFERROR(VLOOKUP(A111,PlayingTime!$B$1:$Z$999,MATCH("Min",PlayingTime!$B$2:$Z$2,0),0),0)</f>
        <v>1368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1368</v>
      </c>
      <c r="L111" s="31">
        <f>IFERROR(VLOOKUP(A111,PlayerStats!$B$1:$Z$999,MATCH("xG",PlayerStats!$B$2:$Z$2,0),0),0)</f>
        <v>0.4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0.4</v>
      </c>
      <c r="Q111" s="31">
        <f>IFERROR(VLOOKUP(A111,PlayerStats!$B$1:$Z$999,MATCH("xAG",PlayerStats!$B$2:$Z$2,0),0),0)</f>
        <v>3.2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3.2</v>
      </c>
      <c r="V111" s="41">
        <f t="shared" si="7"/>
        <v>53</v>
      </c>
      <c r="X111" s="42" t="str">
        <f>API!M111&amp;" "&amp;API!V111</f>
        <v>Ben Greenwood</v>
      </c>
      <c r="Y111" s="42">
        <f>API!AC111</f>
        <v>0</v>
      </c>
    </row>
    <row r="112" spans="1:25">
      <c r="A112" s="31" t="str">
        <f>IF([1]FINAL!A112=0,"",[1]FINAL!A112)</f>
        <v>John Stones</v>
      </c>
      <c r="B112" s="31" t="str">
        <f>IF([1]FINAL!B112=0,"",[1]FINAL!B112)</f>
        <v>Stones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MCI</v>
      </c>
      <c r="F112" s="43">
        <f>IFERROR(VLOOKUP($E112,Table2!$B$1:$C$21,MATCH("MP",Table2!$B$1:$C$1,0),0),"")</f>
        <v>28</v>
      </c>
      <c r="G112" s="32">
        <f>IFERROR(VLOOKUP(A112,PlayingTime!$B$1:$Z$999,MATCH("Min",PlayingTime!$B$2:$Z$2,0),0),0)</f>
        <v>952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952</v>
      </c>
      <c r="L112" s="31">
        <f>IFERROR(VLOOKUP(A112,PlayerStats!$B$1:$Z$999,MATCH("xG",PlayerStats!$B$2:$Z$2,0),0),0)</f>
        <v>1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1</v>
      </c>
      <c r="Q112" s="31">
        <f>IFERROR(VLOOKUP(A112,PlayerStats!$B$1:$Z$999,MATCH("xAG",PlayerStats!$B$2:$Z$2,0),0),0)</f>
        <v>0.2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0.2</v>
      </c>
      <c r="V112" s="41">
        <f t="shared" si="7"/>
        <v>51</v>
      </c>
      <c r="X112" s="42" t="str">
        <f>API!M112&amp;" "&amp;API!V112</f>
        <v>Max Aarons</v>
      </c>
      <c r="Y112" s="42">
        <f>API!AC112</f>
        <v>23</v>
      </c>
    </row>
    <row r="113" spans="1:25">
      <c r="A113" s="31" t="str">
        <f>IF([1]FINAL!A113=0,"",[1]FINAL!A113)</f>
        <v>Pedro Porro</v>
      </c>
      <c r="B113" s="31" t="str">
        <f>IF([1]FINAL!B113=0,"",[1]FINAL!B113)</f>
        <v>Pedro Porro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TOT</v>
      </c>
      <c r="F113" s="43">
        <f>IFERROR(VLOOKUP($E113,Table2!$B$1:$C$21,MATCH("MP",Table2!$B$1:$C$1,0),0),"")</f>
        <v>27</v>
      </c>
      <c r="G113" s="32">
        <f>IFERROR(VLOOKUP(A113,PlayingTime!$B$1:$Z$999,MATCH("Min",PlayingTime!$B$2:$Z$2,0),0),0)</f>
        <v>2156</v>
      </c>
      <c r="H113" s="32">
        <f>IFERROR(VLOOKUP(B113,PlayingTime!$B$1:$Z$999,MATCH("Min",PlayingTime!$B$2:$Z$2,0),0),0)</f>
        <v>2156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4312</v>
      </c>
      <c r="L113" s="31">
        <f>IFERROR(VLOOKUP(A113,PlayerStats!$B$1:$Z$999,MATCH("xG",PlayerStats!$B$2:$Z$2,0),0),0)</f>
        <v>2.2000000000000002</v>
      </c>
      <c r="M113" s="31">
        <f>IFERROR(VLOOKUP(B113,PlayerStats!$B$1:$Z$999,MATCH("xG",PlayerStats!$B$2:$Z$2,0),0),0)</f>
        <v>2.2000000000000002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4.4000000000000004</v>
      </c>
      <c r="Q113" s="31">
        <f>IFERROR(VLOOKUP(A113,PlayerStats!$B$1:$Z$999,MATCH("xAG",PlayerStats!$B$2:$Z$2,0),0),0)</f>
        <v>6</v>
      </c>
      <c r="R113" s="31">
        <f>IFERROR(VLOOKUP(B113,PlayerStats!$B$1:$Z$999,MATCH("xAG",PlayerStats!$B$2:$Z$2,0),0),0)</f>
        <v>6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12</v>
      </c>
      <c r="V113" s="41">
        <f t="shared" si="7"/>
        <v>94</v>
      </c>
      <c r="X113" s="42" t="str">
        <f>API!M113&amp;" "&amp;API!V113</f>
        <v>Alex Scott</v>
      </c>
      <c r="Y113" s="42">
        <f>API!AC113</f>
        <v>29</v>
      </c>
    </row>
    <row r="114" spans="1:25">
      <c r="A114" s="31" t="str">
        <f>IF([1]FINAL!A114=0,"",[1]FINAL!A114)</f>
        <v>Jarrad Branthwaite</v>
      </c>
      <c r="B114" s="31" t="str">
        <f>IF([1]FINAL!B114=0,"",[1]FINAL!B114)</f>
        <v>Branthwaite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EVE</v>
      </c>
      <c r="F114" s="43">
        <f>IFERROR(VLOOKUP($E114,Table2!$B$1:$C$21,MATCH("MP",Table2!$B$1:$C$1,0),0),"")</f>
        <v>28</v>
      </c>
      <c r="G114" s="32">
        <f>IFERROR(VLOOKUP(A114,PlayingTime!$B$1:$Z$999,MATCH("Min",PlayingTime!$B$2:$Z$2,0),0),0)</f>
        <v>2250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2250</v>
      </c>
      <c r="L114" s="31">
        <f>IFERROR(VLOOKUP(A114,PlayerStats!$B$1:$Z$999,MATCH("xG",PlayerStats!$B$2:$Z$2,0),0),0)</f>
        <v>1.4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1.4</v>
      </c>
      <c r="Q114" s="31">
        <f>IFERROR(VLOOKUP(A114,PlayerStats!$B$1:$Z$999,MATCH("xAG",PlayerStats!$B$2:$Z$2,0),0),0)</f>
        <v>0.9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0.9</v>
      </c>
      <c r="V114" s="41">
        <f t="shared" si="7"/>
        <v>78</v>
      </c>
      <c r="X114" s="42" t="str">
        <f>API!M114&amp;" "&amp;API!V114</f>
        <v>Tyler Adams</v>
      </c>
      <c r="Y114" s="42">
        <f>API!AC114</f>
        <v>1</v>
      </c>
    </row>
    <row r="115" spans="1:25">
      <c r="A115" s="31" t="str">
        <f>IF([1]FINAL!A115=0,"",[1]FINAL!A115)</f>
        <v>Justin Kluivert</v>
      </c>
      <c r="B115" s="31" t="str">
        <f>IF([1]FINAL!B115=0,"",[1]FINAL!B115)</f>
        <v>Kluivert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BOU</v>
      </c>
      <c r="F115" s="43">
        <f>IFERROR(VLOOKUP($E115,Table2!$B$1:$C$21,MATCH("MP",Table2!$B$1:$C$1,0),0),"")</f>
        <v>28</v>
      </c>
      <c r="G115" s="32">
        <f>IFERROR(VLOOKUP(A115,PlayingTime!$B$1:$Z$999,MATCH("Min",PlayingTime!$B$2:$Z$2,0),0),0)</f>
        <v>1224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1224</v>
      </c>
      <c r="L115" s="31">
        <f>IFERROR(VLOOKUP(A115,PlayerStats!$B$1:$Z$999,MATCH("xG",PlayerStats!$B$2:$Z$2,0),0),0)</f>
        <v>3.6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3.6</v>
      </c>
      <c r="Q115" s="31">
        <f>IFERROR(VLOOKUP(A115,PlayerStats!$B$1:$Z$999,MATCH("xAG",PlayerStats!$B$2:$Z$2,0),0),0)</f>
        <v>1.6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1.6</v>
      </c>
      <c r="V115" s="41">
        <f t="shared" si="7"/>
        <v>60</v>
      </c>
      <c r="X115" s="42" t="str">
        <f>API!M115&amp;" "&amp;API!V115</f>
        <v>Luis Sinisterra</v>
      </c>
      <c r="Y115" s="42">
        <f>API!AC115</f>
        <v>42</v>
      </c>
    </row>
    <row r="116" spans="1:25">
      <c r="A116" s="31" t="str">
        <f>IF([1]FINAL!A116=0,"",[1]FINAL!A116)</f>
        <v>Ross Barkley</v>
      </c>
      <c r="B116" s="31" t="str">
        <f>IF([1]FINAL!B116=0,"",[1]FINAL!B116)</f>
        <v>Barkley</v>
      </c>
      <c r="C116" s="31" t="str">
        <f>IF([1]FINAL!C116=0,"",[1]FINAL!C116)</f>
        <v/>
      </c>
      <c r="D116" s="31" t="str">
        <f>IF([1]FINAL!D116=0,"",[1]FINAL!D116)</f>
        <v/>
      </c>
      <c r="E116" s="42" t="str">
        <f>[1]FINAL!M116</f>
        <v>LUT</v>
      </c>
      <c r="F116" s="43">
        <f>IFERROR(VLOOKUP($E116,Table2!$B$1:$C$21,MATCH("MP",Table2!$B$1:$C$1,0),0),"")</f>
        <v>28</v>
      </c>
      <c r="G116" s="32">
        <f>IFERROR(VLOOKUP(A116,PlayingTime!$B$1:$Z$999,MATCH("Min",PlayingTime!$B$2:$Z$2,0),0),0)</f>
        <v>1873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1873</v>
      </c>
      <c r="L116" s="31">
        <f>IFERROR(VLOOKUP(A116,PlayerStats!$B$1:$Z$999,MATCH("xG",PlayerStats!$B$2:$Z$2,0),0),0)</f>
        <v>2.9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2.9</v>
      </c>
      <c r="Q116" s="31">
        <f>IFERROR(VLOOKUP(A116,PlayerStats!$B$1:$Z$999,MATCH("xAG",PlayerStats!$B$2:$Z$2,0),0),0)</f>
        <v>3.5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3.5</v>
      </c>
      <c r="V116" s="41">
        <f t="shared" si="7"/>
        <v>78</v>
      </c>
      <c r="X116" s="42" t="str">
        <f>API!M116&amp;" "&amp;API!V116</f>
        <v>Romain Faivre</v>
      </c>
      <c r="Y116" s="42">
        <f>API!AC116</f>
        <v>2</v>
      </c>
    </row>
    <row r="117" spans="1:25">
      <c r="A117" s="31" t="str">
        <f>IF([1]FINAL!A117=0,"",[1]FINAL!A117)</f>
        <v>Danny Ings</v>
      </c>
      <c r="B117" s="31" t="str">
        <f>IF([1]FINAL!B117=0,"",[1]FINAL!B117)</f>
        <v>Ings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WHU</v>
      </c>
      <c r="F117" s="43">
        <f>IFERROR(VLOOKUP($E117,Table2!$B$1:$C$21,MATCH("MP",Table2!$B$1:$C$1,0),0),"")</f>
        <v>28</v>
      </c>
      <c r="G117" s="32">
        <f>IFERROR(VLOOKUP(A117,PlayingTime!$B$1:$Z$999,MATCH("Min",PlayingTime!$B$2:$Z$2,0),0),0)</f>
        <v>264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264</v>
      </c>
      <c r="L117" s="31">
        <f>IFERROR(VLOOKUP(A117,PlayerStats!$B$1:$Z$999,MATCH("xG",PlayerStats!$B$2:$Z$2,0),0),0)</f>
        <v>1.1000000000000001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1.1000000000000001</v>
      </c>
      <c r="Q117" s="31">
        <f>IFERROR(VLOOKUP(A117,PlayerStats!$B$1:$Z$999,MATCH("xAG",PlayerStats!$B$2:$Z$2,0),0),0)</f>
        <v>0.3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0.3</v>
      </c>
      <c r="V117" s="41">
        <f t="shared" si="7"/>
        <v>29</v>
      </c>
      <c r="X117" s="42" t="str">
        <f>API!M117&amp;" "&amp;API!V117</f>
        <v>Max Kinsey</v>
      </c>
      <c r="Y117" s="42">
        <f>API!AC117</f>
        <v>0</v>
      </c>
    </row>
    <row r="118" spans="1:25">
      <c r="A118" s="31" t="str">
        <f>IF([1]FINAL!A118=0,"",[1]FINAL!A118)</f>
        <v>Oliver McBurnie</v>
      </c>
      <c r="B118" s="31" t="str">
        <f>IF([1]FINAL!B118=0,"",[1]FINAL!B118)</f>
        <v>McBurnie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SHU</v>
      </c>
      <c r="F118" s="43">
        <f>IFERROR(VLOOKUP($E118,Table2!$B$1:$C$21,MATCH("MP",Table2!$B$1:$C$1,0),0),"")</f>
        <v>28</v>
      </c>
      <c r="G118" s="32">
        <f>IFERROR(VLOOKUP(A118,PlayingTime!$B$1:$Z$999,MATCH("Min",PlayingTime!$B$2:$Z$2,0),0),0)</f>
        <v>906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906</v>
      </c>
      <c r="L118" s="31">
        <f>IFERROR(VLOOKUP(A118,PlayerStats!$B$1:$Z$999,MATCH("xG",PlayerStats!$B$2:$Z$2,0),0),0)</f>
        <v>4.2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4.2</v>
      </c>
      <c r="Q118" s="31">
        <f>IFERROR(VLOOKUP(A118,PlayerStats!$B$1:$Z$999,MATCH("xAG",PlayerStats!$B$2:$Z$2,0),0),0)</f>
        <v>1.1000000000000001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1.1000000000000001</v>
      </c>
      <c r="V118" s="41">
        <f t="shared" si="7"/>
        <v>43</v>
      </c>
      <c r="X118" s="42" t="str">
        <f>API!M118&amp;" "&amp;API!V118</f>
        <v>Enes Ünal</v>
      </c>
      <c r="Y118" s="42">
        <f>API!AC118</f>
        <v>16</v>
      </c>
    </row>
    <row r="119" spans="1:25">
      <c r="A119" s="31" t="str">
        <f>IF([1]FINAL!A119=0,"",[1]FINAL!A119)</f>
        <v>Bruno Guimarães Rodriguez Moura</v>
      </c>
      <c r="B119" s="31" t="str">
        <f>IF([1]FINAL!B119=0,"",[1]FINAL!B119)</f>
        <v>Bruno G.</v>
      </c>
      <c r="C119" s="31" t="str">
        <f>IF([1]FINAL!C119=0,"",[1]FINAL!C119)</f>
        <v>Guimaraes</v>
      </c>
      <c r="D119" s="31" t="str">
        <f>IF([1]FINAL!D119=0,"",[1]FINAL!D119)</f>
        <v>Bruno Guimarães</v>
      </c>
      <c r="E119" s="42" t="str">
        <f>[1]FINAL!M119</f>
        <v>NEW</v>
      </c>
      <c r="F119" s="43">
        <f>IFERROR(VLOOKUP($E119,Table2!$B$1:$C$21,MATCH("MP",Table2!$B$1:$C$1,0),0),"")</f>
        <v>28</v>
      </c>
      <c r="G119" s="32">
        <f>IFERROR(VLOOKUP(A119,PlayingTime!$B$1:$Z$999,MATCH("Min",PlayingTime!$B$2:$Z$2,0),0),0)</f>
        <v>0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2364</v>
      </c>
      <c r="K119" s="37">
        <f t="shared" si="4"/>
        <v>2364</v>
      </c>
      <c r="L119" s="31">
        <f>IFERROR(VLOOKUP(A119,PlayerStats!$B$1:$Z$999,MATCH("xG",PlayerStats!$B$2:$Z$2,0),0),0)</f>
        <v>0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2.6</v>
      </c>
      <c r="P119" s="39">
        <f t="shared" si="5"/>
        <v>2.6</v>
      </c>
      <c r="Q119" s="31">
        <f>IFERROR(VLOOKUP(A119,PlayerStats!$B$1:$Z$999,MATCH("xAG",PlayerStats!$B$2:$Z$2,0),0),0)</f>
        <v>0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4.2</v>
      </c>
      <c r="U119" s="39">
        <f t="shared" si="6"/>
        <v>4.2</v>
      </c>
      <c r="V119" s="41">
        <f t="shared" si="7"/>
        <v>93</v>
      </c>
      <c r="X119" s="42" t="str">
        <f>API!M119&amp;" "&amp;API!V119</f>
        <v>Dominic Sadi</v>
      </c>
      <c r="Y119" s="42">
        <f>API!AC119</f>
        <v>0</v>
      </c>
    </row>
    <row r="120" spans="1:25">
      <c r="A120" s="31" t="str">
        <f>IF([1]FINAL!A120=0,"",[1]FINAL!A120)</f>
        <v>Anssumane Fati Vieira</v>
      </c>
      <c r="B120" s="31" t="str">
        <f>IF([1]FINAL!B120=0,"",[1]FINAL!B120)</f>
        <v>Ansu Fati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BHA</v>
      </c>
      <c r="F120" s="43">
        <f>IFERROR(VLOOKUP($E120,Table2!$B$1:$C$21,MATCH("MP",Table2!$B$1:$C$1,0),0),"")</f>
        <v>28</v>
      </c>
      <c r="G120" s="32">
        <f>IFERROR(VLOOKUP(A120,PlayingTime!$B$1:$Z$999,MATCH("Min",PlayingTime!$B$2:$Z$2,0),0),0)</f>
        <v>0</v>
      </c>
      <c r="H120" s="32">
        <f>IFERROR(VLOOKUP(B120,PlayingTime!$B$1:$Z$999,MATCH("Min",PlayingTime!$B$2:$Z$2,0),0),0)</f>
        <v>476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476</v>
      </c>
      <c r="L120" s="31">
        <f>IFERROR(VLOOKUP(A120,PlayerStats!$B$1:$Z$999,MATCH("xG",PlayerStats!$B$2:$Z$2,0),0),0)</f>
        <v>0</v>
      </c>
      <c r="M120" s="31">
        <f>IFERROR(VLOOKUP(B120,PlayerStats!$B$1:$Z$999,MATCH("xG",PlayerStats!$B$2:$Z$2,0),0),0)</f>
        <v>3.3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3.3</v>
      </c>
      <c r="Q120" s="31">
        <f>IFERROR(VLOOKUP(A120,PlayerStats!$B$1:$Z$999,MATCH("xAG",PlayerStats!$B$2:$Z$2,0),0),0)</f>
        <v>0</v>
      </c>
      <c r="R120" s="31">
        <f>IFERROR(VLOOKUP(B120,PlayerStats!$B$1:$Z$999,MATCH("xAG",PlayerStats!$B$2:$Z$2,0),0),0)</f>
        <v>0.8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0.8</v>
      </c>
      <c r="V120" s="41">
        <f t="shared" si="7"/>
        <v>29</v>
      </c>
      <c r="X120" s="42" t="str">
        <f>API!M120&amp;" "&amp;API!V120</f>
        <v>Kristoffer Ajer</v>
      </c>
      <c r="Y120" s="42">
        <f>API!AC120</f>
        <v>30</v>
      </c>
    </row>
    <row r="121" spans="1:25">
      <c r="A121" s="31" t="str">
        <f>IF([1]FINAL!A121=0,"",[1]FINAL!A121)</f>
        <v>John McGinn</v>
      </c>
      <c r="B121" s="31" t="str">
        <f>IF([1]FINAL!B121=0,"",[1]FINAL!B121)</f>
        <v>McGinn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AVL</v>
      </c>
      <c r="F121" s="43">
        <f>IFERROR(VLOOKUP($E121,Table2!$B$1:$C$21,MATCH("MP",Table2!$B$1:$C$1,0),0),"")</f>
        <v>28</v>
      </c>
      <c r="G121" s="32">
        <f>IFERROR(VLOOKUP(A121,PlayingTime!$B$1:$Z$999,MATCH("Min",PlayingTime!$B$2:$Z$2,0),0),0)</f>
        <v>2373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2373</v>
      </c>
      <c r="L121" s="31">
        <f>IFERROR(VLOOKUP(A121,PlayerStats!$B$1:$Z$999,MATCH("xG",PlayerStats!$B$2:$Z$2,0),0),0)</f>
        <v>4.3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4.3</v>
      </c>
      <c r="Q121" s="31">
        <f>IFERROR(VLOOKUP(A121,PlayerStats!$B$1:$Z$999,MATCH("xAG",PlayerStats!$B$2:$Z$2,0),0),0)</f>
        <v>3.9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3.9</v>
      </c>
      <c r="V121" s="41">
        <f t="shared" si="7"/>
        <v>100</v>
      </c>
      <c r="X121" s="42" t="str">
        <f>API!M121&amp;" "&amp;API!V121</f>
        <v>Ellery Balcombe</v>
      </c>
      <c r="Y121" s="42">
        <f>API!AC121</f>
        <v>0</v>
      </c>
    </row>
    <row r="122" spans="1:25">
      <c r="A122" s="31" t="str">
        <f>IF([1]FINAL!A122=0,"",[1]FINAL!A122)</f>
        <v>Amadou Onana</v>
      </c>
      <c r="B122" s="31" t="str">
        <f>IF([1]FINAL!B122=0,"",[1]FINAL!B122)</f>
        <v>Onana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EVE</v>
      </c>
      <c r="F122" s="43">
        <f>IFERROR(VLOOKUP($E122,Table2!$B$1:$C$21,MATCH("MP",Table2!$B$1:$C$1,0),0),"")</f>
        <v>28</v>
      </c>
      <c r="G122" s="32">
        <f>IFERROR(VLOOKUP(A122,PlayingTime!$B$1:$Z$999,MATCH("Min",PlayingTime!$B$2:$Z$2,0),0),0)</f>
        <v>1663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1663</v>
      </c>
      <c r="L122" s="31">
        <f>IFERROR(VLOOKUP(A122,PlayerStats!$B$1:$Z$999,MATCH("xG",PlayerStats!$B$2:$Z$2,0),0),0)</f>
        <v>1.8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1.8</v>
      </c>
      <c r="Q122" s="31">
        <f>IFERROR(VLOOKUP(A122,PlayerStats!$B$1:$Z$999,MATCH("xAG",PlayerStats!$B$2:$Z$2,0),0),0)</f>
        <v>2.5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2.5</v>
      </c>
      <c r="V122" s="41">
        <f t="shared" si="7"/>
        <v>54</v>
      </c>
      <c r="X122" s="42" t="str">
        <f>API!M122&amp;" "&amp;API!V122</f>
        <v>Shandon Baptiste</v>
      </c>
      <c r="Y122" s="42">
        <f>API!AC122</f>
        <v>16</v>
      </c>
    </row>
    <row r="123" spans="1:25">
      <c r="A123" s="31" t="str">
        <f>IF([1]FINAL!A123=0,"",[1]FINAL!A123)</f>
        <v>Kevin Schade</v>
      </c>
      <c r="B123" s="31" t="str">
        <f>IF([1]FINAL!B123=0,"",[1]FINAL!B123)</f>
        <v>Schade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BRE</v>
      </c>
      <c r="F123" s="43">
        <f>IFERROR(VLOOKUP($E123,Table2!$B$1:$C$21,MATCH("MP",Table2!$B$1:$C$1,0),0),"")</f>
        <v>28</v>
      </c>
      <c r="G123" s="32">
        <f>IFERROR(VLOOKUP(A123,PlayingTime!$B$1:$Z$999,MATCH("Min",PlayingTime!$B$2:$Z$2,0),0),0)</f>
        <v>257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257</v>
      </c>
      <c r="L123" s="31">
        <f>IFERROR(VLOOKUP(A123,PlayerStats!$B$1:$Z$999,MATCH("xG",PlayerStats!$B$2:$Z$2,0),0),0)</f>
        <v>0.7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0.7</v>
      </c>
      <c r="Q123" s="31">
        <f>IFERROR(VLOOKUP(A123,PlayerStats!$B$1:$Z$999,MATCH("xAG",PlayerStats!$B$2:$Z$2,0),0),0)</f>
        <v>0.4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0.4</v>
      </c>
      <c r="V123" s="41">
        <f t="shared" si="7"/>
        <v>19</v>
      </c>
      <c r="X123" s="42" t="str">
        <f>API!M123&amp;" "&amp;API!V123</f>
        <v>Mads Bech Sørensen</v>
      </c>
      <c r="Y123" s="42">
        <f>API!AC123</f>
        <v>0</v>
      </c>
    </row>
    <row r="124" spans="1:25">
      <c r="A124" s="31" t="str">
        <f>IF([1]FINAL!A124=0,"",[1]FINAL!A124)</f>
        <v>Morgan Gibbs-White</v>
      </c>
      <c r="B124" s="31" t="str">
        <f>IF([1]FINAL!B124=0,"",[1]FINAL!B124)</f>
        <v>Gibbs-White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NFO</v>
      </c>
      <c r="F124" s="43">
        <f>IFERROR(VLOOKUP($E124,Table2!$B$1:$C$21,MATCH("MP",Table2!$B$1:$C$1,0),0),"")</f>
        <v>28</v>
      </c>
      <c r="G124" s="32">
        <f>IFERROR(VLOOKUP(A124,PlayingTime!$B$1:$Z$999,MATCH("Min",PlayingTime!$B$2:$Z$2,0),0),0)</f>
        <v>2302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2302</v>
      </c>
      <c r="L124" s="31">
        <f>IFERROR(VLOOKUP(A124,PlayerStats!$B$1:$Z$999,MATCH("xG",PlayerStats!$B$2:$Z$2,0),0),0)</f>
        <v>4.7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4.7</v>
      </c>
      <c r="Q124" s="31">
        <f>IFERROR(VLOOKUP(A124,PlayerStats!$B$1:$Z$999,MATCH("xAG",PlayerStats!$B$2:$Z$2,0),0),0)</f>
        <v>5.2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5.2</v>
      </c>
      <c r="V124" s="41">
        <f t="shared" si="7"/>
        <v>86</v>
      </c>
      <c r="X124" s="42" t="str">
        <f>API!M124&amp;" "&amp;API!V124</f>
        <v>Mads Bidstrup</v>
      </c>
      <c r="Y124" s="42">
        <f>API!AC124</f>
        <v>0</v>
      </c>
    </row>
    <row r="125" spans="1:25">
      <c r="A125" s="31" t="str">
        <f>IF([1]FINAL!A125=0,"",[1]FINAL!A125)</f>
        <v>Marcus Tavernier</v>
      </c>
      <c r="B125" s="31" t="str">
        <f>IF([1]FINAL!B125=0,"",[1]FINAL!B125)</f>
        <v>Tavernier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BOU</v>
      </c>
      <c r="F125" s="43">
        <f>IFERROR(VLOOKUP($E125,Table2!$B$1:$C$21,MATCH("MP",Table2!$B$1:$C$1,0),0),"")</f>
        <v>28</v>
      </c>
      <c r="G125" s="32">
        <f>IFERROR(VLOOKUP(A125,PlayingTime!$B$1:$Z$999,MATCH("Min",PlayingTime!$B$2:$Z$2,0),0),0)</f>
        <v>1815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1815</v>
      </c>
      <c r="L125" s="31">
        <f>IFERROR(VLOOKUP(A125,PlayerStats!$B$1:$Z$999,MATCH("xG",PlayerStats!$B$2:$Z$2,0),0),0)</f>
        <v>3.7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3.7</v>
      </c>
      <c r="Q125" s="31">
        <f>IFERROR(VLOOKUP(A125,PlayerStats!$B$1:$Z$999,MATCH("xAG",PlayerStats!$B$2:$Z$2,0),0),0)</f>
        <v>5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5</v>
      </c>
      <c r="V125" s="41">
        <f t="shared" si="7"/>
        <v>76</v>
      </c>
      <c r="X125" s="42" t="str">
        <f>API!M125&amp;" "&amp;API!V125</f>
        <v>Sergi Canós Tenés</v>
      </c>
      <c r="Y125" s="42">
        <f>API!AC125</f>
        <v>0</v>
      </c>
    </row>
    <row r="126" spans="1:25">
      <c r="A126" s="31" t="str">
        <f>IF([1]FINAL!A126=0,"",[1]FINAL!A126)</f>
        <v>Mads Roerslev Rasmussen</v>
      </c>
      <c r="B126" s="31" t="str">
        <f>IF([1]FINAL!B126=0,"",[1]FINAL!B126)</f>
        <v>Roerslev</v>
      </c>
      <c r="C126" s="31" t="str">
        <f>IF([1]FINAL!C126=0,"",[1]FINAL!C126)</f>
        <v>Mads Roerslev</v>
      </c>
      <c r="D126" s="31" t="str">
        <f>IF([1]FINAL!D126=0,"",[1]FINAL!D126)</f>
        <v/>
      </c>
      <c r="E126" s="42" t="str">
        <f>[1]FINAL!M126</f>
        <v>BRE</v>
      </c>
      <c r="F126" s="43">
        <f>IFERROR(VLOOKUP($E126,Table2!$B$1:$C$21,MATCH("MP",Table2!$B$1:$C$1,0),0),"")</f>
        <v>28</v>
      </c>
      <c r="G126" s="32">
        <f>IFERROR(VLOOKUP(A126,PlayingTime!$B$1:$Z$999,MATCH("Min",PlayingTime!$B$2:$Z$2,0),0),0)</f>
        <v>0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1413</v>
      </c>
      <c r="J126" s="32">
        <f>IFERROR(VLOOKUP(D126,PlayingTime!$B$1:$Z$999,MATCH("Min",PlayingTime!$B$2:$Z$2,0),0),0)</f>
        <v>0</v>
      </c>
      <c r="K126" s="37">
        <f t="shared" si="4"/>
        <v>1413</v>
      </c>
      <c r="L126" s="31">
        <f>IFERROR(VLOOKUP(A126,PlayerStats!$B$1:$Z$999,MATCH("xG",PlayerStats!$B$2:$Z$2,0),0),0)</f>
        <v>0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0.9</v>
      </c>
      <c r="O126" s="31">
        <f>IFERROR(VLOOKUP(D126,PlayerStats!$B$1:$Z$999,MATCH("xG",PlayerStats!$B$2:$Z$2,0),0),0)</f>
        <v>0</v>
      </c>
      <c r="P126" s="39">
        <f t="shared" si="5"/>
        <v>0.9</v>
      </c>
      <c r="Q126" s="31">
        <f>IFERROR(VLOOKUP(A126,PlayerStats!$B$1:$Z$999,MATCH("xAG",PlayerStats!$B$2:$Z$2,0),0),0)</f>
        <v>0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1.3</v>
      </c>
      <c r="T126" s="31">
        <f>IFERROR(VLOOKUP(D126,PlayerStats!$B$1:$Z$999,MATCH("xAG",PlayerStats!$B$2:$Z$2,0),0),0)</f>
        <v>0</v>
      </c>
      <c r="U126" s="39">
        <f t="shared" si="6"/>
        <v>1.3</v>
      </c>
      <c r="V126" s="41">
        <f t="shared" si="7"/>
        <v>51</v>
      </c>
      <c r="X126" s="42" t="str">
        <f>API!M126&amp;" "&amp;API!V126</f>
        <v>Nathan Collins</v>
      </c>
      <c r="Y126" s="42">
        <f>API!AC126</f>
        <v>53</v>
      </c>
    </row>
    <row r="127" spans="1:25">
      <c r="A127" s="31" t="str">
        <f>IF([1]FINAL!A127=0,"",[1]FINAL!A127)</f>
        <v>Rúben Gato Alves Dias</v>
      </c>
      <c r="B127" s="31" t="str">
        <f>IF([1]FINAL!B127=0,"",[1]FINAL!B127)</f>
        <v>Rúben</v>
      </c>
      <c r="C127" s="31" t="str">
        <f>IF([1]FINAL!C127=0,"",[1]FINAL!C127)</f>
        <v>Ruben Dias</v>
      </c>
      <c r="D127" s="31" t="str">
        <f>IF([1]FINAL!D127=0,"",[1]FINAL!D127)</f>
        <v>Rúben Dias</v>
      </c>
      <c r="E127" s="42" t="str">
        <f>[1]FINAL!M127</f>
        <v>MCI</v>
      </c>
      <c r="F127" s="43">
        <f>IFERROR(VLOOKUP($E127,Table2!$B$1:$C$21,MATCH("MP",Table2!$B$1:$C$1,0),0),"")</f>
        <v>28</v>
      </c>
      <c r="G127" s="32">
        <f>IFERROR(VLOOKUP(A127,PlayingTime!$B$1:$Z$999,MATCH("Min",PlayingTime!$B$2:$Z$2,0),0),0)</f>
        <v>0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1929</v>
      </c>
      <c r="K127" s="37">
        <f t="shared" si="4"/>
        <v>1929</v>
      </c>
      <c r="L127" s="31">
        <f>IFERROR(VLOOKUP(A127,PlayerStats!$B$1:$Z$999,MATCH("xG",PlayerStats!$B$2:$Z$2,0),0),0)</f>
        <v>0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1.1000000000000001</v>
      </c>
      <c r="P127" s="39">
        <f t="shared" si="5"/>
        <v>1.1000000000000001</v>
      </c>
      <c r="Q127" s="31">
        <f>IFERROR(VLOOKUP(A127,PlayerStats!$B$1:$Z$999,MATCH("xAG",PlayerStats!$B$2:$Z$2,0),0),0)</f>
        <v>0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0.2</v>
      </c>
      <c r="U127" s="39">
        <f t="shared" si="6"/>
        <v>0.2</v>
      </c>
      <c r="V127" s="41">
        <f t="shared" si="7"/>
        <v>61</v>
      </c>
      <c r="X127" s="42" t="str">
        <f>API!M127&amp;" "&amp;API!V127</f>
        <v>Matthew Cox</v>
      </c>
      <c r="Y127" s="42">
        <f>API!AC127</f>
        <v>0</v>
      </c>
    </row>
    <row r="128" spans="1:25">
      <c r="A128" s="31" t="str">
        <f>IF([1]FINAL!A128=0,"",[1]FINAL!A128)</f>
        <v>Sean Longstaff</v>
      </c>
      <c r="B128" s="31" t="str">
        <f>IF([1]FINAL!B128=0,"",[1]FINAL!B128)</f>
        <v>Longstaff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NEW</v>
      </c>
      <c r="F128" s="43">
        <f>IFERROR(VLOOKUP($E128,Table2!$B$1:$C$21,MATCH("MP",Table2!$B$1:$C$1,0),0),"")</f>
        <v>28</v>
      </c>
      <c r="G128" s="32">
        <f>IFERROR(VLOOKUP(A128,PlayingTime!$B$1:$Z$999,MATCH("Min",PlayingTime!$B$2:$Z$2,0),0),0)</f>
        <v>1899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1899</v>
      </c>
      <c r="L128" s="31">
        <f>IFERROR(VLOOKUP(A128,PlayerStats!$B$1:$Z$999,MATCH("xG",PlayerStats!$B$2:$Z$2,0),0),0)</f>
        <v>3.6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3.6</v>
      </c>
      <c r="Q128" s="31">
        <f>IFERROR(VLOOKUP(A128,PlayerStats!$B$1:$Z$999,MATCH("xAG",PlayerStats!$B$2:$Z$2,0),0),0)</f>
        <v>1.7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1.7</v>
      </c>
      <c r="V128" s="41">
        <f t="shared" si="7"/>
        <v>77</v>
      </c>
      <c r="X128" s="42" t="str">
        <f>API!M128&amp;" "&amp;API!V128</f>
        <v>Mikkel Damsgaard</v>
      </c>
      <c r="Y128" s="42">
        <f>API!AC128</f>
        <v>23</v>
      </c>
    </row>
    <row r="129" spans="1:25">
      <c r="A129" s="31" t="str">
        <f>IF([1]FINAL!A129=0,"",[1]FINAL!A129)</f>
        <v>Alfie Doughty</v>
      </c>
      <c r="B129" s="31" t="str">
        <f>IF([1]FINAL!B129=0,"",[1]FINAL!B129)</f>
        <v>Doughty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LUT</v>
      </c>
      <c r="F129" s="43">
        <f>IFERROR(VLOOKUP($E129,Table2!$B$1:$C$21,MATCH("MP",Table2!$B$1:$C$1,0),0),"")</f>
        <v>28</v>
      </c>
      <c r="G129" s="32">
        <f>IFERROR(VLOOKUP(A129,PlayingTime!$B$1:$Z$999,MATCH("Min",PlayingTime!$B$2:$Z$2,0),0),0)</f>
        <v>2085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2085</v>
      </c>
      <c r="L129" s="31">
        <f>IFERROR(VLOOKUP(A129,PlayerStats!$B$1:$Z$999,MATCH("xG",PlayerStats!$B$2:$Z$2,0),0),0)</f>
        <v>0.9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0.9</v>
      </c>
      <c r="Q129" s="31">
        <f>IFERROR(VLOOKUP(A129,PlayerStats!$B$1:$Z$999,MATCH("xAG",PlayerStats!$B$2:$Z$2,0),0),0)</f>
        <v>4.5999999999999996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4.5999999999999996</v>
      </c>
      <c r="V129" s="41">
        <f t="shared" si="7"/>
        <v>84</v>
      </c>
      <c r="X129" s="42" t="str">
        <f>API!M129&amp;" "&amp;API!V129</f>
        <v>Josh Dasilva</v>
      </c>
      <c r="Y129" s="42">
        <f>API!AC129</f>
        <v>3</v>
      </c>
    </row>
    <row r="130" spans="1:25">
      <c r="A130" s="31" t="str">
        <f>IF([1]FINAL!A130=0,"",[1]FINAL!A130)</f>
        <v>Jack Grealish</v>
      </c>
      <c r="B130" s="31" t="str">
        <f>IF([1]FINAL!B130=0,"",[1]FINAL!B130)</f>
        <v>Grealish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MCI</v>
      </c>
      <c r="F130" s="43">
        <f>IFERROR(VLOOKUP($E130,Table2!$B$1:$C$21,MATCH("MP",Table2!$B$1:$C$1,0),0),"")</f>
        <v>28</v>
      </c>
      <c r="G130" s="32">
        <f>IFERROR(VLOOKUP(A130,PlayingTime!$B$1:$Z$999,MATCH("Min",PlayingTime!$B$2:$Z$2,0),0),0)</f>
        <v>707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707</v>
      </c>
      <c r="L130" s="31">
        <f>IFERROR(VLOOKUP(A130,PlayerStats!$B$1:$Z$999,MATCH("xG",PlayerStats!$B$2:$Z$2,0),0),0)</f>
        <v>1.9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1.9</v>
      </c>
      <c r="Q130" s="31">
        <f>IFERROR(VLOOKUP(A130,PlayerStats!$B$1:$Z$999,MATCH("xAG",PlayerStats!$B$2:$Z$2,0),0),0)</f>
        <v>2.1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2.1</v>
      </c>
      <c r="V130" s="41">
        <f t="shared" si="7"/>
        <v>41</v>
      </c>
      <c r="X130" s="42" t="str">
        <f>API!M130&amp;" "&amp;API!V130</f>
        <v>Halil Dervişoğlu</v>
      </c>
      <c r="Y130" s="42">
        <f>API!AC130</f>
        <v>0</v>
      </c>
    </row>
    <row r="131" spans="1:25">
      <c r="A131" s="31" t="str">
        <f>IF([1]FINAL!A131=0,"",[1]FINAL!A131)</f>
        <v>Enzo Fernández</v>
      </c>
      <c r="B131" s="31" t="str">
        <f>IF([1]FINAL!B131=0,"",[1]FINAL!B131)</f>
        <v>Enzo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CHE</v>
      </c>
      <c r="F131" s="43">
        <f>IFERROR(VLOOKUP($E131,Table2!$B$1:$C$21,MATCH("MP",Table2!$B$1:$C$1,0),0),"")</f>
        <v>27</v>
      </c>
      <c r="G131" s="32">
        <f>IFERROR(VLOOKUP(A131,PlayingTime!$B$1:$Z$999,MATCH("Min",PlayingTime!$B$2:$Z$2,0),0),0)</f>
        <v>1873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1873</v>
      </c>
      <c r="L131" s="31">
        <f>IFERROR(VLOOKUP(A131,PlayerStats!$B$1:$Z$999,MATCH("xG",PlayerStats!$B$2:$Z$2,0),0),0)</f>
        <v>5.7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5.7</v>
      </c>
      <c r="Q131" s="31">
        <f>IFERROR(VLOOKUP(A131,PlayerStats!$B$1:$Z$999,MATCH("xAG",PlayerStats!$B$2:$Z$2,0),0),0)</f>
        <v>2.9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2.9</v>
      </c>
      <c r="V131" s="41">
        <f t="shared" ref="V131:V194" si="11">IFERROR(VLOOKUP(A131,$X$1:$Y$1000,MATCH("total_points",$X$1:$Y$1,0),0),"")</f>
        <v>67</v>
      </c>
      <c r="X131" s="42" t="str">
        <f>API!M131&amp;" "&amp;API!V131</f>
        <v>Mark Flekken</v>
      </c>
      <c r="Y131" s="42">
        <f>API!AC131</f>
        <v>77</v>
      </c>
    </row>
    <row r="132" spans="1:25">
      <c r="A132" s="31" t="str">
        <f>IF([1]FINAL!A132=0,"",[1]FINAL!A132)</f>
        <v>Vitalii Mykolenko</v>
      </c>
      <c r="B132" s="31" t="str">
        <f>IF([1]FINAL!B132=0,"",[1]FINAL!B132)</f>
        <v>Mykolenko</v>
      </c>
      <c r="C132" s="31" t="str">
        <f>IF([1]FINAL!C132=0,"",[1]FINAL!C132)</f>
        <v>Vitaliy Mykolenko</v>
      </c>
      <c r="D132" s="31" t="str">
        <f>IF([1]FINAL!D132=0,"",[1]FINAL!D132)</f>
        <v/>
      </c>
      <c r="E132" s="42" t="str">
        <f>[1]FINAL!M132</f>
        <v>EVE</v>
      </c>
      <c r="F132" s="43">
        <f>IFERROR(VLOOKUP($E132,Table2!$B$1:$C$21,MATCH("MP",Table2!$B$1:$C$1,0),0),"")</f>
        <v>28</v>
      </c>
      <c r="G132" s="32">
        <f>IFERROR(VLOOKUP(A132,PlayingTime!$B$1:$Z$999,MATCH("Min",PlayingTime!$B$2:$Z$2,0),0),0)</f>
        <v>0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2064</v>
      </c>
      <c r="J132" s="32">
        <f>IFERROR(VLOOKUP(D132,PlayingTime!$B$1:$Z$999,MATCH("Min",PlayingTime!$B$2:$Z$2,0),0),0)</f>
        <v>0</v>
      </c>
      <c r="K132" s="37">
        <f t="shared" si="8"/>
        <v>2064</v>
      </c>
      <c r="L132" s="31">
        <f>IFERROR(VLOOKUP(A132,PlayerStats!$B$1:$Z$999,MATCH("xG",PlayerStats!$B$2:$Z$2,0),0),0)</f>
        <v>0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1.5</v>
      </c>
      <c r="O132" s="31">
        <f>IFERROR(VLOOKUP(D132,PlayerStats!$B$1:$Z$999,MATCH("xG",PlayerStats!$B$2:$Z$2,0),0),0)</f>
        <v>0</v>
      </c>
      <c r="P132" s="39">
        <f t="shared" si="9"/>
        <v>1.5</v>
      </c>
      <c r="Q132" s="31">
        <f>IFERROR(VLOOKUP(A132,PlayerStats!$B$1:$Z$999,MATCH("xAG",PlayerStats!$B$2:$Z$2,0),0),0)</f>
        <v>0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0.7</v>
      </c>
      <c r="T132" s="31">
        <f>IFERROR(VLOOKUP(D132,PlayerStats!$B$1:$Z$999,MATCH("xAG",PlayerStats!$B$2:$Z$2,0),0),0)</f>
        <v>0</v>
      </c>
      <c r="U132" s="39">
        <f t="shared" si="10"/>
        <v>0.7</v>
      </c>
      <c r="V132" s="41">
        <f t="shared" si="11"/>
        <v>85</v>
      </c>
      <c r="X132" s="42" t="str">
        <f>API!M132&amp;" "&amp;API!V132</f>
        <v>Charlie Goode</v>
      </c>
      <c r="Y132" s="42">
        <f>API!AC132</f>
        <v>0</v>
      </c>
    </row>
    <row r="133" spans="1:25">
      <c r="A133" s="31" t="str">
        <f>IF([1]FINAL!A133=0,"",[1]FINAL!A133)</f>
        <v>Dan Burn</v>
      </c>
      <c r="B133" s="31" t="str">
        <f>IF([1]FINAL!B133=0,"",[1]FINAL!B133)</f>
        <v>Burn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NEW</v>
      </c>
      <c r="F133" s="43">
        <f>IFERROR(VLOOKUP($E133,Table2!$B$1:$C$21,MATCH("MP",Table2!$B$1:$C$1,0),0),"")</f>
        <v>28</v>
      </c>
      <c r="G133" s="32">
        <f>IFERROR(VLOOKUP(A133,PlayingTime!$B$1:$Z$999,MATCH("Min",PlayingTime!$B$2:$Z$2,0),0),0)</f>
        <v>1826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1826</v>
      </c>
      <c r="L133" s="31">
        <f>IFERROR(VLOOKUP(A133,PlayerStats!$B$1:$Z$999,MATCH("xG",PlayerStats!$B$2:$Z$2,0),0),0)</f>
        <v>2.4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2.4</v>
      </c>
      <c r="Q133" s="31">
        <f>IFERROR(VLOOKUP(A133,PlayerStats!$B$1:$Z$999,MATCH("xAG",PlayerStats!$B$2:$Z$2,0),0),0)</f>
        <v>1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1</v>
      </c>
      <c r="V133" s="41">
        <f t="shared" si="11"/>
        <v>74</v>
      </c>
      <c r="X133" s="42" t="str">
        <f>API!M133&amp;" "&amp;API!V133</f>
        <v>Rico Henry</v>
      </c>
      <c r="Y133" s="42">
        <f>API!AC133</f>
        <v>13</v>
      </c>
    </row>
    <row r="134" spans="1:25">
      <c r="A134" s="31" t="str">
        <f>IF([1]FINAL!A134=0,"",[1]FINAL!A134)</f>
        <v>Joe Gomez</v>
      </c>
      <c r="B134" s="31" t="str">
        <f>IF([1]FINAL!B134=0,"",[1]FINAL!B134)</f>
        <v>Gomez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LIV</v>
      </c>
      <c r="F134" s="43">
        <f>IFERROR(VLOOKUP($E134,Table2!$B$1:$C$21,MATCH("MP",Table2!$B$1:$C$1,0),0),"")</f>
        <v>28</v>
      </c>
      <c r="G134" s="32">
        <f>IFERROR(VLOOKUP(A134,PlayingTime!$B$1:$Z$999,MATCH("Min",PlayingTime!$B$2:$Z$2,0),0),0)</f>
        <v>1452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1452</v>
      </c>
      <c r="L134" s="31">
        <f>IFERROR(VLOOKUP(A134,PlayerStats!$B$1:$Z$999,MATCH("xG",PlayerStats!$B$2:$Z$2,0),0),0)</f>
        <v>0.6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0.6</v>
      </c>
      <c r="Q134" s="31">
        <f>IFERROR(VLOOKUP(A134,PlayerStats!$B$1:$Z$999,MATCH("xAG",PlayerStats!$B$2:$Z$2,0),0),0)</f>
        <v>0.9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0.9</v>
      </c>
      <c r="V134" s="41">
        <f t="shared" si="11"/>
        <v>65</v>
      </c>
      <c r="X134" s="42" t="str">
        <f>API!M134&amp;" "&amp;API!V134</f>
        <v>Aaron Hickey</v>
      </c>
      <c r="Y134" s="42">
        <f>API!AC134</f>
        <v>17</v>
      </c>
    </row>
    <row r="135" spans="1:25">
      <c r="A135" s="31" t="str">
        <f>IF([1]FINAL!A135=0,"",[1]FINAL!A135)</f>
        <v>Calvin Bassey</v>
      </c>
      <c r="B135" s="31" t="str">
        <f>IF([1]FINAL!B135=0,"",[1]FINAL!B135)</f>
        <v>Bassey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FUL</v>
      </c>
      <c r="F135" s="43">
        <f>IFERROR(VLOOKUP($E135,Table2!$B$1:$C$21,MATCH("MP",Table2!$B$1:$C$1,0),0),"")</f>
        <v>28</v>
      </c>
      <c r="G135" s="32">
        <f>IFERROR(VLOOKUP(A135,PlayingTime!$B$1:$Z$999,MATCH("Min",PlayingTime!$B$2:$Z$2,0),0),0)</f>
        <v>1403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1403</v>
      </c>
      <c r="L135" s="31">
        <f>IFERROR(VLOOKUP(A135,PlayerStats!$B$1:$Z$999,MATCH("xG",PlayerStats!$B$2:$Z$2,0),0),0)</f>
        <v>0.2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0.2</v>
      </c>
      <c r="Q135" s="31">
        <f>IFERROR(VLOOKUP(A135,PlayerStats!$B$1:$Z$999,MATCH("xAG",PlayerStats!$B$2:$Z$2,0),0),0)</f>
        <v>0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0</v>
      </c>
      <c r="V135" s="41">
        <f t="shared" si="11"/>
        <v>41</v>
      </c>
      <c r="X135" s="42" t="str">
        <f>API!M135&amp;" "&amp;API!V135</f>
        <v>Vitaly Janelt</v>
      </c>
      <c r="Y135" s="42">
        <f>API!AC135</f>
        <v>64</v>
      </c>
    </row>
    <row r="136" spans="1:25">
      <c r="A136" s="31" t="str">
        <f>IF([1]FINAL!A136=0,"",[1]FINAL!A136)</f>
        <v>Ederson Santana de Moraes</v>
      </c>
      <c r="B136" s="31" t="str">
        <f>IF([1]FINAL!B136=0,"",[1]FINAL!B136)</f>
        <v>Ederson M.</v>
      </c>
      <c r="C136" s="31" t="str">
        <f>IF([1]FINAL!C136=0,"",[1]FINAL!C136)</f>
        <v>Ederson</v>
      </c>
      <c r="D136" s="31" t="str">
        <f>IF([1]FINAL!D136=0,"",[1]FINAL!D136)</f>
        <v/>
      </c>
      <c r="E136" s="42" t="str">
        <f>[1]FINAL!M136</f>
        <v>MCI</v>
      </c>
      <c r="F136" s="43">
        <f>IFERROR(VLOOKUP($E136,Table2!$B$1:$C$21,MATCH("MP",Table2!$B$1:$C$1,0),0),"")</f>
        <v>28</v>
      </c>
      <c r="G136" s="32">
        <f>IFERROR(VLOOKUP(A136,PlayingTime!$B$1:$Z$999,MATCH("Min",PlayingTime!$B$2:$Z$2,0),0),0)</f>
        <v>0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2312</v>
      </c>
      <c r="J136" s="32">
        <f>IFERROR(VLOOKUP(D136,PlayingTime!$B$1:$Z$999,MATCH("Min",PlayingTime!$B$2:$Z$2,0),0),0)</f>
        <v>0</v>
      </c>
      <c r="K136" s="37">
        <f t="shared" si="8"/>
        <v>2312</v>
      </c>
      <c r="L136" s="31">
        <f>IFERROR(VLOOKUP(A136,PlayerStats!$B$1:$Z$999,MATCH("xG",PlayerStats!$B$2:$Z$2,0),0),0)</f>
        <v>0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</v>
      </c>
      <c r="Q136" s="31">
        <f>IFERROR(VLOOKUP(A136,PlayerStats!$B$1:$Z$999,MATCH("xAG",PlayerStats!$B$2:$Z$2,0),0),0)</f>
        <v>0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0.1</v>
      </c>
      <c r="T136" s="31">
        <f>IFERROR(VLOOKUP(D136,PlayerStats!$B$1:$Z$999,MATCH("xAG",PlayerStats!$B$2:$Z$2,0),0),0)</f>
        <v>0</v>
      </c>
      <c r="U136" s="39">
        <f t="shared" si="10"/>
        <v>0.1</v>
      </c>
      <c r="V136" s="41">
        <f t="shared" si="11"/>
        <v>87</v>
      </c>
      <c r="X136" s="42" t="str">
        <f>API!M136&amp;" "&amp;API!V136</f>
        <v>Mathias Jensen</v>
      </c>
      <c r="Y136" s="42">
        <f>API!AC136</f>
        <v>78</v>
      </c>
    </row>
    <row r="137" spans="1:25">
      <c r="A137" s="31" t="str">
        <f>IF([1]FINAL!A137=0,"",[1]FINAL!A137)</f>
        <v>Cristian Romero</v>
      </c>
      <c r="B137" s="31" t="str">
        <f>IF([1]FINAL!B137=0,"",[1]FINAL!B137)</f>
        <v>Romero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TOT</v>
      </c>
      <c r="F137" s="43">
        <f>IFERROR(VLOOKUP($E137,Table2!$B$1:$C$21,MATCH("MP",Table2!$B$1:$C$1,0),0),"")</f>
        <v>27</v>
      </c>
      <c r="G137" s="32">
        <f>IFERROR(VLOOKUP(A137,PlayingTime!$B$1:$Z$999,MATCH("Min",PlayingTime!$B$2:$Z$2,0),0),0)</f>
        <v>1800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1800</v>
      </c>
      <c r="L137" s="31">
        <f>IFERROR(VLOOKUP(A137,PlayerStats!$B$1:$Z$999,MATCH("xG",PlayerStats!$B$2:$Z$2,0),0),0)</f>
        <v>1.6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1.6</v>
      </c>
      <c r="Q137" s="31">
        <f>IFERROR(VLOOKUP(A137,PlayerStats!$B$1:$Z$999,MATCH("xAG",PlayerStats!$B$2:$Z$2,0),0),0)</f>
        <v>0.2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0.2</v>
      </c>
      <c r="V137" s="41">
        <f t="shared" si="11"/>
        <v>86</v>
      </c>
      <c r="X137" s="42" t="str">
        <f>API!M137&amp;" "&amp;API!V137</f>
        <v>Keane Lewis-Potter</v>
      </c>
      <c r="Y137" s="42">
        <f>API!AC137</f>
        <v>49</v>
      </c>
    </row>
    <row r="138" spans="1:25">
      <c r="A138" s="31" t="str">
        <f>IF([1]FINAL!A138=0,"",[1]FINAL!A138)</f>
        <v>Harry Toffolo</v>
      </c>
      <c r="B138" s="31" t="str">
        <f>IF([1]FINAL!B138=0,"",[1]FINAL!B138)</f>
        <v>Toffolo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NFO</v>
      </c>
      <c r="F138" s="43">
        <f>IFERROR(VLOOKUP($E138,Table2!$B$1:$C$21,MATCH("MP",Table2!$B$1:$C$1,0),0),"")</f>
        <v>28</v>
      </c>
      <c r="G138" s="32">
        <f>IFERROR(VLOOKUP(A138,PlayingTime!$B$1:$Z$999,MATCH("Min",PlayingTime!$B$2:$Z$2,0),0),0)</f>
        <v>1237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1237</v>
      </c>
      <c r="L138" s="31">
        <f>IFERROR(VLOOKUP(A138,PlayerStats!$B$1:$Z$999,MATCH("xG",PlayerStats!$B$2:$Z$2,0),0),0)</f>
        <v>1.6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1.6</v>
      </c>
      <c r="Q138" s="31">
        <f>IFERROR(VLOOKUP(A138,PlayerStats!$B$1:$Z$999,MATCH("xAG",PlayerStats!$B$2:$Z$2,0),0),0)</f>
        <v>1.5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1.5</v>
      </c>
      <c r="V138" s="41">
        <f t="shared" si="11"/>
        <v>46</v>
      </c>
      <c r="X138" s="42" t="str">
        <f>API!M138&amp;" "&amp;API!V138</f>
        <v>Bryan Mbeumo</v>
      </c>
      <c r="Y138" s="42">
        <f>API!AC138</f>
        <v>87</v>
      </c>
    </row>
    <row r="139" spans="1:25">
      <c r="A139" s="31" t="str">
        <f>IF([1]FINAL!A139=0,"",[1]FINAL!A139)</f>
        <v>Jordan Ayew</v>
      </c>
      <c r="B139" s="31" t="str">
        <f>IF([1]FINAL!B139=0,"",[1]FINAL!B139)</f>
        <v>J.Ayew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CRY</v>
      </c>
      <c r="F139" s="43">
        <f>IFERROR(VLOOKUP($E139,Table2!$B$1:$C$21,MATCH("MP",Table2!$B$1:$C$1,0),0),"")</f>
        <v>28</v>
      </c>
      <c r="G139" s="32">
        <f>IFERROR(VLOOKUP(A139,PlayingTime!$B$1:$Z$999,MATCH("Min",PlayingTime!$B$2:$Z$2,0),0),0)</f>
        <v>2134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2134</v>
      </c>
      <c r="L139" s="31">
        <f>IFERROR(VLOOKUP(A139,PlayerStats!$B$1:$Z$999,MATCH("xG",PlayerStats!$B$2:$Z$2,0),0),0)</f>
        <v>3.6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3.6</v>
      </c>
      <c r="Q139" s="31">
        <f>IFERROR(VLOOKUP(A139,PlayerStats!$B$1:$Z$999,MATCH("xAG",PlayerStats!$B$2:$Z$2,0),0),0)</f>
        <v>4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4</v>
      </c>
      <c r="V139" s="41">
        <f t="shared" si="11"/>
        <v>91</v>
      </c>
      <c r="X139" s="42" t="str">
        <f>API!M139&amp;" "&amp;API!V139</f>
        <v>Ben Mee</v>
      </c>
      <c r="Y139" s="42">
        <f>API!AC139</f>
        <v>39</v>
      </c>
    </row>
    <row r="140" spans="1:25">
      <c r="A140" s="31" t="str">
        <f>IF([1]FINAL!A140=0,"",[1]FINAL!A140)</f>
        <v>Timothy Castagne</v>
      </c>
      <c r="B140" s="31" t="str">
        <f>IF([1]FINAL!B140=0,"",[1]FINAL!B140)</f>
        <v>Castagne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FUL</v>
      </c>
      <c r="F140" s="43">
        <f>IFERROR(VLOOKUP($E140,Table2!$B$1:$C$21,MATCH("MP",Table2!$B$1:$C$1,0),0),"")</f>
        <v>28</v>
      </c>
      <c r="G140" s="32">
        <f>IFERROR(VLOOKUP(A140,PlayingTime!$B$1:$Z$999,MATCH("Min",PlayingTime!$B$2:$Z$2,0),0),0)</f>
        <v>1928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1928</v>
      </c>
      <c r="L140" s="31">
        <f>IFERROR(VLOOKUP(A140,PlayerStats!$B$1:$Z$999,MATCH("xG",PlayerStats!$B$2:$Z$2,0),0),0)</f>
        <v>1.3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1.3</v>
      </c>
      <c r="Q140" s="31">
        <f>IFERROR(VLOOKUP(A140,PlayerStats!$B$1:$Z$999,MATCH("xAG",PlayerStats!$B$2:$Z$2,0),0),0)</f>
        <v>0.9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0.9</v>
      </c>
      <c r="V140" s="41">
        <f t="shared" si="11"/>
        <v>67</v>
      </c>
      <c r="X140" s="42" t="str">
        <f>API!M140&amp;" "&amp;API!V140</f>
        <v>Christian Nørgaard</v>
      </c>
      <c r="Y140" s="42">
        <f>API!AC140</f>
        <v>63</v>
      </c>
    </row>
    <row r="141" spans="1:25">
      <c r="A141" s="31" t="str">
        <f>IF([1]FINAL!A141=0,"",[1]FINAL!A141)</f>
        <v>Jonny Evans</v>
      </c>
      <c r="B141" s="31" t="str">
        <f>IF([1]FINAL!B141=0,"",[1]FINAL!B141)</f>
        <v>Evans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MUN</v>
      </c>
      <c r="F141" s="43">
        <f>IFERROR(VLOOKUP($E141,Table2!$B$1:$C$21,MATCH("MP",Table2!$B$1:$C$1,0),0),"")</f>
        <v>28</v>
      </c>
      <c r="G141" s="32">
        <f>IFERROR(VLOOKUP(A141,PlayingTime!$B$1:$Z$999,MATCH("Min",PlayingTime!$B$2:$Z$2,0),0),0)</f>
        <v>1086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1086</v>
      </c>
      <c r="L141" s="31">
        <f>IFERROR(VLOOKUP(A141,PlayerStats!$B$1:$Z$999,MATCH("xG",PlayerStats!$B$2:$Z$2,0),0),0)</f>
        <v>0.1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0.1</v>
      </c>
      <c r="Q141" s="31">
        <f>IFERROR(VLOOKUP(A141,PlayerStats!$B$1:$Z$999,MATCH("xAG",PlayerStats!$B$2:$Z$2,0),0),0)</f>
        <v>1.2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1.2</v>
      </c>
      <c r="V141" s="41">
        <f t="shared" si="11"/>
        <v>44</v>
      </c>
      <c r="X141" s="42" t="str">
        <f>API!M141&amp;" "&amp;API!V141</f>
        <v>Frank Onyeka</v>
      </c>
      <c r="Y141" s="42">
        <f>API!AC141</f>
        <v>29</v>
      </c>
    </row>
    <row r="142" spans="1:25">
      <c r="A142" s="31" t="str">
        <f>IF([1]FINAL!A142=0,"",[1]FINAL!A142)</f>
        <v>Alphonse Areola</v>
      </c>
      <c r="B142" s="31" t="str">
        <f>IF([1]FINAL!B142=0,"",[1]FINAL!B142)</f>
        <v>Areola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WHU</v>
      </c>
      <c r="F142" s="43">
        <f>IFERROR(VLOOKUP($E142,Table2!$B$1:$C$21,MATCH("MP",Table2!$B$1:$C$1,0),0),"")</f>
        <v>28</v>
      </c>
      <c r="G142" s="32">
        <f>IFERROR(VLOOKUP(A142,PlayingTime!$B$1:$Z$999,MATCH("Min",PlayingTime!$B$2:$Z$2,0),0),0)</f>
        <v>2204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2204</v>
      </c>
      <c r="L142" s="31">
        <f>IFERROR(VLOOKUP(A142,PlayerStats!$B$1:$Z$999,MATCH("xG",PlayerStats!$B$2:$Z$2,0),0),0)</f>
        <v>0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</v>
      </c>
      <c r="Q142" s="31">
        <f>IFERROR(VLOOKUP(A142,PlayerStats!$B$1:$Z$999,MATCH("xAG",PlayerStats!$B$2:$Z$2,0),0),0)</f>
        <v>0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</v>
      </c>
      <c r="V142" s="41">
        <f t="shared" si="11"/>
        <v>101</v>
      </c>
      <c r="X142" s="42" t="str">
        <f>API!M142&amp;" "&amp;API!V142</f>
        <v>Ethan Pinnock</v>
      </c>
      <c r="Y142" s="42">
        <f>API!AC142</f>
        <v>59</v>
      </c>
    </row>
    <row r="143" spans="1:25">
      <c r="A143" s="31" t="str">
        <f>IF([1]FINAL!A143=0,"",[1]FINAL!A143)</f>
        <v>Tomáš Souček</v>
      </c>
      <c r="B143" s="31" t="str">
        <f>IF([1]FINAL!B143=0,"",[1]FINAL!B143)</f>
        <v>Souček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WHU</v>
      </c>
      <c r="F143" s="43">
        <f>IFERROR(VLOOKUP($E143,Table2!$B$1:$C$21,MATCH("MP",Table2!$B$1:$C$1,0),0),"")</f>
        <v>28</v>
      </c>
      <c r="G143" s="32">
        <f>IFERROR(VLOOKUP(A143,PlayingTime!$B$1:$Z$999,MATCH("Min",PlayingTime!$B$2:$Z$2,0),0),0)</f>
        <v>2145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2145</v>
      </c>
      <c r="L143" s="31">
        <f>IFERROR(VLOOKUP(A143,PlayerStats!$B$1:$Z$999,MATCH("xG",PlayerStats!$B$2:$Z$2,0),0),0)</f>
        <v>5.6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5.6</v>
      </c>
      <c r="Q143" s="31">
        <f>IFERROR(VLOOKUP(A143,PlayerStats!$B$1:$Z$999,MATCH("xAG",PlayerStats!$B$2:$Z$2,0),0),0)</f>
        <v>0.7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0.7</v>
      </c>
      <c r="V143" s="41">
        <f t="shared" si="11"/>
        <v>90</v>
      </c>
      <c r="X143" s="42" t="str">
        <f>API!M143&amp;" "&amp;API!V143</f>
        <v>Mads Roerslev Rasmussen</v>
      </c>
      <c r="Y143" s="42">
        <f>API!AC143</f>
        <v>51</v>
      </c>
    </row>
    <row r="144" spans="1:25">
      <c r="A144" s="31" t="str">
        <f>IF([1]FINAL!A144=0,"",[1]FINAL!A144)</f>
        <v>Alisson Ramses Becker</v>
      </c>
      <c r="B144" s="31" t="str">
        <f>IF([1]FINAL!B144=0,"",[1]FINAL!B144)</f>
        <v>A.Becker</v>
      </c>
      <c r="C144" s="31" t="str">
        <f>IF([1]FINAL!C144=0,"",[1]FINAL!C144)</f>
        <v>Alisson</v>
      </c>
      <c r="D144" s="31" t="str">
        <f>IF([1]FINAL!D144=0,"",[1]FINAL!D144)</f>
        <v/>
      </c>
      <c r="E144" s="42" t="str">
        <f>[1]FINAL!M144</f>
        <v>LIV</v>
      </c>
      <c r="F144" s="43">
        <f>IFERROR(VLOOKUP($E144,Table2!$B$1:$C$21,MATCH("MP",Table2!$B$1:$C$1,0),0),"")</f>
        <v>28</v>
      </c>
      <c r="G144" s="32">
        <f>IFERROR(VLOOKUP(A144,PlayingTime!$B$1:$Z$999,MATCH("Min",PlayingTime!$B$2:$Z$2,0),0),0)</f>
        <v>0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1890</v>
      </c>
      <c r="J144" s="32">
        <f>IFERROR(VLOOKUP(D144,PlayingTime!$B$1:$Z$999,MATCH("Min",PlayingTime!$B$2:$Z$2,0),0),0)</f>
        <v>0</v>
      </c>
      <c r="K144" s="37">
        <f t="shared" si="8"/>
        <v>1890</v>
      </c>
      <c r="L144" s="31">
        <f>IFERROR(VLOOKUP(A144,PlayerStats!$B$1:$Z$999,MATCH("xG",PlayerStats!$B$2:$Z$2,0),0),0)</f>
        <v>0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</v>
      </c>
      <c r="Q144" s="31">
        <f>IFERROR(VLOOKUP(A144,PlayerStats!$B$1:$Z$999,MATCH("xAG",PlayerStats!$B$2:$Z$2,0),0),0)</f>
        <v>0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</v>
      </c>
      <c r="V144" s="41">
        <f t="shared" si="11"/>
        <v>87</v>
      </c>
      <c r="X144" s="42" t="str">
        <f>API!M144&amp;" "&amp;API!V144</f>
        <v>Kevin Schade</v>
      </c>
      <c r="Y144" s="42">
        <f>API!AC144</f>
        <v>19</v>
      </c>
    </row>
    <row r="145" spans="1:25">
      <c r="A145" s="31" t="str">
        <f>IF([1]FINAL!A145=0,"",[1]FINAL!A145)</f>
        <v>Antoine Semenyo</v>
      </c>
      <c r="B145" s="31" t="str">
        <f>IF([1]FINAL!B145=0,"",[1]FINAL!B145)</f>
        <v>Semenyo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BOU</v>
      </c>
      <c r="F145" s="43">
        <f>IFERROR(VLOOKUP($E145,Table2!$B$1:$C$21,MATCH("MP",Table2!$B$1:$C$1,0),0),"")</f>
        <v>28</v>
      </c>
      <c r="G145" s="32">
        <f>IFERROR(VLOOKUP(A145,PlayingTime!$B$1:$Z$999,MATCH("Min",PlayingTime!$B$2:$Z$2,0),0),0)</f>
        <v>1424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1424</v>
      </c>
      <c r="L145" s="31">
        <f>IFERROR(VLOOKUP(A145,PlayerStats!$B$1:$Z$999,MATCH("xG",PlayerStats!$B$2:$Z$2,0),0),0)</f>
        <v>3.1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3.1</v>
      </c>
      <c r="Q145" s="31">
        <f>IFERROR(VLOOKUP(A145,PlayerStats!$B$1:$Z$999,MATCH("xAG",PlayerStats!$B$2:$Z$2,0),0),0)</f>
        <v>2.2000000000000002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2.2000000000000002</v>
      </c>
      <c r="V145" s="41">
        <f t="shared" si="11"/>
        <v>83</v>
      </c>
      <c r="X145" s="42" t="str">
        <f>API!M145&amp;" "&amp;API!V145</f>
        <v>Thomas Strakosha</v>
      </c>
      <c r="Y145" s="42">
        <f>API!AC145</f>
        <v>4</v>
      </c>
    </row>
    <row r="146" spans="1:25">
      <c r="A146" s="31" t="str">
        <f>IF([1]FINAL!A146=0,"",[1]FINAL!A146)</f>
        <v>Conor Gallagher</v>
      </c>
      <c r="B146" s="31" t="str">
        <f>IF([1]FINAL!B146=0,"",[1]FINAL!B146)</f>
        <v>Gallagher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CHE</v>
      </c>
      <c r="F146" s="43">
        <f>IFERROR(VLOOKUP($E146,Table2!$B$1:$C$21,MATCH("MP",Table2!$B$1:$C$1,0),0),"")</f>
        <v>27</v>
      </c>
      <c r="G146" s="32">
        <f>IFERROR(VLOOKUP(A146,PlayingTime!$B$1:$Z$999,MATCH("Min",PlayingTime!$B$2:$Z$2,0),0),0)</f>
        <v>2182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2182</v>
      </c>
      <c r="L146" s="31">
        <f>IFERROR(VLOOKUP(A146,PlayerStats!$B$1:$Z$999,MATCH("xG",PlayerStats!$B$2:$Z$2,0),0),0)</f>
        <v>2.4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2.4</v>
      </c>
      <c r="Q146" s="31">
        <f>IFERROR(VLOOKUP(A146,PlayerStats!$B$1:$Z$999,MATCH("xAG",PlayerStats!$B$2:$Z$2,0),0),0)</f>
        <v>4.2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4.2</v>
      </c>
      <c r="V146" s="41">
        <f t="shared" si="11"/>
        <v>83</v>
      </c>
      <c r="X146" s="42" t="str">
        <f>API!M146&amp;" "&amp;API!V146</f>
        <v>Ivan Toney</v>
      </c>
      <c r="Y146" s="42">
        <f>API!AC146</f>
        <v>39</v>
      </c>
    </row>
    <row r="147" spans="1:25">
      <c r="A147" s="31" t="str">
        <f>IF([1]FINAL!A147=0,"",[1]FINAL!A147)</f>
        <v>Danny Welbeck</v>
      </c>
      <c r="B147" s="31" t="str">
        <f>IF([1]FINAL!B147=0,"",[1]FINAL!B147)</f>
        <v>Welbeck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BHA</v>
      </c>
      <c r="F147" s="43">
        <f>IFERROR(VLOOKUP($E147,Table2!$B$1:$C$21,MATCH("MP",Table2!$B$1:$C$1,0),0),"")</f>
        <v>28</v>
      </c>
      <c r="G147" s="32">
        <f>IFERROR(VLOOKUP(A147,PlayingTime!$B$1:$Z$999,MATCH("Min",PlayingTime!$B$2:$Z$2,0),0),0)</f>
        <v>1028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1028</v>
      </c>
      <c r="L147" s="31">
        <f>IFERROR(VLOOKUP(A147,PlayerStats!$B$1:$Z$999,MATCH("xG",PlayerStats!$B$2:$Z$2,0),0),0)</f>
        <v>3.6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3.6</v>
      </c>
      <c r="Q147" s="31">
        <f>IFERROR(VLOOKUP(A147,PlayerStats!$B$1:$Z$999,MATCH("xAG",PlayerStats!$B$2:$Z$2,0),0),0)</f>
        <v>1.3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1.3</v>
      </c>
      <c r="V147" s="41">
        <f t="shared" si="11"/>
        <v>52</v>
      </c>
      <c r="X147" s="42" t="str">
        <f>API!M147&amp;" "&amp;API!V147</f>
        <v>Ryan Trevitt</v>
      </c>
      <c r="Y147" s="42">
        <f>API!AC147</f>
        <v>0</v>
      </c>
    </row>
    <row r="148" spans="1:25">
      <c r="A148" s="31" t="str">
        <f>IF([1]FINAL!A148=0,"",[1]FINAL!A148)</f>
        <v>Jordan Pickford</v>
      </c>
      <c r="B148" s="31" t="str">
        <f>IF([1]FINAL!B148=0,"",[1]FINAL!B148)</f>
        <v>Pickford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EVE</v>
      </c>
      <c r="F148" s="43">
        <f>IFERROR(VLOOKUP($E148,Table2!$B$1:$C$21,MATCH("MP",Table2!$B$1:$C$1,0),0),"")</f>
        <v>28</v>
      </c>
      <c r="G148" s="32">
        <f>IFERROR(VLOOKUP(A148,PlayingTime!$B$1:$Z$999,MATCH("Min",PlayingTime!$B$2:$Z$2,0),0),0)</f>
        <v>2520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2520</v>
      </c>
      <c r="L148" s="31">
        <f>IFERROR(VLOOKUP(A148,PlayerStats!$B$1:$Z$999,MATCH("xG",PlayerStats!$B$2:$Z$2,0),0),0)</f>
        <v>0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0</v>
      </c>
      <c r="Q148" s="31">
        <f>IFERROR(VLOOKUP(A148,PlayerStats!$B$1:$Z$999,MATCH("xAG",PlayerStats!$B$2:$Z$2,0),0),0)</f>
        <v>0.1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0.1</v>
      </c>
      <c r="V148" s="41">
        <f t="shared" si="11"/>
        <v>100</v>
      </c>
      <c r="X148" s="42" t="str">
        <f>API!M148&amp;" "&amp;API!V148</f>
        <v>Yoane Wissa</v>
      </c>
      <c r="Y148" s="42">
        <f>API!AC148</f>
        <v>83</v>
      </c>
    </row>
    <row r="149" spans="1:25">
      <c r="A149" s="31" t="str">
        <f>IF([1]FINAL!A149=0,"",[1]FINAL!A149)</f>
        <v>James Tarkowski</v>
      </c>
      <c r="B149" s="31" t="str">
        <f>IF([1]FINAL!B149=0,"",[1]FINAL!B149)</f>
        <v>Tarkowski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EVE</v>
      </c>
      <c r="F149" s="43">
        <f>IFERROR(VLOOKUP($E149,Table2!$B$1:$C$21,MATCH("MP",Table2!$B$1:$C$1,0),0),"")</f>
        <v>28</v>
      </c>
      <c r="G149" s="32">
        <f>IFERROR(VLOOKUP(A149,PlayingTime!$B$1:$Z$999,MATCH("Min",PlayingTime!$B$2:$Z$2,0),0),0)</f>
        <v>2519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2519</v>
      </c>
      <c r="L149" s="31">
        <f>IFERROR(VLOOKUP(A149,PlayerStats!$B$1:$Z$999,MATCH("xG",PlayerStats!$B$2:$Z$2,0),0),0)</f>
        <v>2.2000000000000002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2.2000000000000002</v>
      </c>
      <c r="Q149" s="31">
        <f>IFERROR(VLOOKUP(A149,PlayerStats!$B$1:$Z$999,MATCH("xAG",PlayerStats!$B$2:$Z$2,0),0),0)</f>
        <v>1.8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1.8</v>
      </c>
      <c r="V149" s="41">
        <f t="shared" si="11"/>
        <v>84</v>
      </c>
      <c r="X149" s="42" t="str">
        <f>API!M149&amp;" "&amp;API!V149</f>
        <v>Yegor Yarmoliuk</v>
      </c>
      <c r="Y149" s="42">
        <f>API!AC149</f>
        <v>19</v>
      </c>
    </row>
    <row r="150" spans="1:25">
      <c r="A150" s="31" t="str">
        <f>IF([1]FINAL!A150=0,"",[1]FINAL!A150)</f>
        <v>Norberto Murara Neto</v>
      </c>
      <c r="B150" s="31" t="str">
        <f>IF([1]FINAL!B150=0,"",[1]FINAL!B150)</f>
        <v>Neto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BOU</v>
      </c>
      <c r="F150" s="43">
        <f>IFERROR(VLOOKUP($E150,Table2!$B$1:$C$21,MATCH("MP",Table2!$B$1:$C$1,0),0),"")</f>
        <v>28</v>
      </c>
      <c r="G150" s="32">
        <f>IFERROR(VLOOKUP(A150,PlayingTime!$B$1:$Z$999,MATCH("Min",PlayingTime!$B$2:$Z$2,0),0),0)</f>
        <v>0</v>
      </c>
      <c r="H150" s="32">
        <f>IFERROR(VLOOKUP(B150,PlayingTime!$B$1:$Z$999,MATCH("Min",PlayingTime!$B$2:$Z$2,0),0),0)</f>
        <v>2340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2340</v>
      </c>
      <c r="L150" s="31">
        <f>IFERROR(VLOOKUP(A150,PlayerStats!$B$1:$Z$999,MATCH("xG",PlayerStats!$B$2:$Z$2,0),0),0)</f>
        <v>0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0</v>
      </c>
      <c r="Q150" s="31">
        <f>IFERROR(VLOOKUP(A150,PlayerStats!$B$1:$Z$999,MATCH("xAG",PlayerStats!$B$2:$Z$2,0),0),0)</f>
        <v>0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0</v>
      </c>
      <c r="V150" s="41">
        <f t="shared" si="11"/>
        <v>94</v>
      </c>
      <c r="X150" s="42" t="str">
        <f>API!M150&amp;" "&amp;API!V150</f>
        <v>Mathias Jorgensen</v>
      </c>
      <c r="Y150" s="42">
        <f>API!AC150</f>
        <v>5</v>
      </c>
    </row>
    <row r="151" spans="1:25">
      <c r="A151" s="31" t="str">
        <f>IF([1]FINAL!A151=0,"",[1]FINAL!A151)</f>
        <v>Bernd Leno</v>
      </c>
      <c r="B151" s="31" t="str">
        <f>IF([1]FINAL!B151=0,"",[1]FINAL!B151)</f>
        <v>Leno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FUL</v>
      </c>
      <c r="F151" s="43">
        <f>IFERROR(VLOOKUP($E151,Table2!$B$1:$C$21,MATCH("MP",Table2!$B$1:$C$1,0),0),"")</f>
        <v>28</v>
      </c>
      <c r="G151" s="32">
        <f>IFERROR(VLOOKUP(A151,PlayingTime!$B$1:$Z$999,MATCH("Min",PlayingTime!$B$2:$Z$2,0),0),0)</f>
        <v>2520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2520</v>
      </c>
      <c r="L151" s="31">
        <f>IFERROR(VLOOKUP(A151,PlayerStats!$B$1:$Z$999,MATCH("xG",PlayerStats!$B$2:$Z$2,0),0),0)</f>
        <v>0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0</v>
      </c>
      <c r="Q151" s="31">
        <f>IFERROR(VLOOKUP(A151,PlayerStats!$B$1:$Z$999,MATCH("xAG",PlayerStats!$B$2:$Z$2,0),0),0)</f>
        <v>0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0</v>
      </c>
      <c r="V151" s="41">
        <f t="shared" si="11"/>
        <v>98</v>
      </c>
      <c r="X151" s="42" t="str">
        <f>API!M151&amp;" "&amp;API!V151</f>
        <v>Neal Maupay</v>
      </c>
      <c r="Y151" s="42">
        <f>API!AC151</f>
        <v>72</v>
      </c>
    </row>
    <row r="152" spans="1:25">
      <c r="A152" s="31" t="str">
        <f>IF([1]FINAL!A152=0,"",[1]FINAL!A152)</f>
        <v>Pape Matar Sarr</v>
      </c>
      <c r="B152" s="31" t="str">
        <f>IF([1]FINAL!B152=0,"",[1]FINAL!B152)</f>
        <v>Sarr</v>
      </c>
      <c r="C152" s="31" t="str">
        <f>IF([1]FINAL!C152=0,"",[1]FINAL!C152)</f>
        <v>P Sarr</v>
      </c>
      <c r="D152" s="31" t="str">
        <f>IF([1]FINAL!D152=0,"",[1]FINAL!D152)</f>
        <v/>
      </c>
      <c r="E152" s="42" t="str">
        <f>[1]FINAL!M152</f>
        <v>TOT</v>
      </c>
      <c r="F152" s="43">
        <f>IFERROR(VLOOKUP($E152,Table2!$B$1:$C$21,MATCH("MP",Table2!$B$1:$C$1,0),0),"")</f>
        <v>27</v>
      </c>
      <c r="G152" s="32">
        <f>IFERROR(VLOOKUP(A152,PlayingTime!$B$1:$Z$999,MATCH("Min",PlayingTime!$B$2:$Z$2,0),0),0)</f>
        <v>1420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1420</v>
      </c>
      <c r="L152" s="31">
        <f>IFERROR(VLOOKUP(A152,PlayerStats!$B$1:$Z$999,MATCH("xG",PlayerStats!$B$2:$Z$2,0),0),0)</f>
        <v>2.6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2.6</v>
      </c>
      <c r="Q152" s="31">
        <f>IFERROR(VLOOKUP(A152,PlayerStats!$B$1:$Z$999,MATCH("xAG",PlayerStats!$B$2:$Z$2,0),0),0)</f>
        <v>2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2</v>
      </c>
      <c r="V152" s="41">
        <f t="shared" si="11"/>
        <v>70</v>
      </c>
      <c r="X152" s="42" t="str">
        <f>API!M152&amp;" "&amp;API!V152</f>
        <v>Sergio Reguilón</v>
      </c>
      <c r="Y152" s="42">
        <f>API!AC152</f>
        <v>40</v>
      </c>
    </row>
    <row r="153" spans="1:25">
      <c r="A153" s="31" t="str">
        <f>IF([1]FINAL!A153=0,"",[1]FINAL!A153)</f>
        <v>Joško Gvardiol</v>
      </c>
      <c r="B153" s="31" t="str">
        <f>IF([1]FINAL!B153=0,"",[1]FINAL!B153)</f>
        <v>Gvardiol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MCI</v>
      </c>
      <c r="F153" s="43">
        <f>IFERROR(VLOOKUP($E153,Table2!$B$1:$C$21,MATCH("MP",Table2!$B$1:$C$1,0),0),"")</f>
        <v>28</v>
      </c>
      <c r="G153" s="32">
        <f>IFERROR(VLOOKUP(A153,PlayingTime!$B$1:$Z$999,MATCH("Min",PlayingTime!$B$2:$Z$2,0),0),0)</f>
        <v>1473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1473</v>
      </c>
      <c r="L153" s="31">
        <f>IFERROR(VLOOKUP(A153,PlayerStats!$B$1:$Z$999,MATCH("xG",PlayerStats!$B$2:$Z$2,0),0),0)</f>
        <v>1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1</v>
      </c>
      <c r="Q153" s="31">
        <f>IFERROR(VLOOKUP(A153,PlayerStats!$B$1:$Z$999,MATCH("xAG",PlayerStats!$B$2:$Z$2,0),0),0)</f>
        <v>0.9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0.9</v>
      </c>
      <c r="V153" s="41">
        <f t="shared" si="11"/>
        <v>44</v>
      </c>
      <c r="X153" s="42" t="str">
        <f>API!M153&amp;" "&amp;API!V153</f>
        <v>Michael Olakigbe</v>
      </c>
      <c r="Y153" s="42">
        <f>API!AC153</f>
        <v>8</v>
      </c>
    </row>
    <row r="154" spans="1:25">
      <c r="A154" s="31" t="str">
        <f>IF([1]FINAL!A154=0,"",[1]FINAL!A154)</f>
        <v>Sam Johnstone</v>
      </c>
      <c r="B154" s="31" t="str">
        <f>IF([1]FINAL!B154=0,"",[1]FINAL!B154)</f>
        <v>Johnstone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CRY</v>
      </c>
      <c r="F154" s="43">
        <f>IFERROR(VLOOKUP($E154,Table2!$B$1:$C$21,MATCH("MP",Table2!$B$1:$C$1,0),0),"")</f>
        <v>28</v>
      </c>
      <c r="G154" s="32">
        <f>IFERROR(VLOOKUP(A154,PlayingTime!$B$1:$Z$999,MATCH("Min",PlayingTime!$B$2:$Z$2,0),0),0)</f>
        <v>1796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1796</v>
      </c>
      <c r="L154" s="31">
        <f>IFERROR(VLOOKUP(A154,PlayerStats!$B$1:$Z$999,MATCH("xG",PlayerStats!$B$2:$Z$2,0),0),0)</f>
        <v>0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</v>
      </c>
      <c r="Q154" s="31">
        <f>IFERROR(VLOOKUP(A154,PlayerStats!$B$1:$Z$999,MATCH("xAG",PlayerStats!$B$2:$Z$2,0),0),0)</f>
        <v>0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0</v>
      </c>
      <c r="V154" s="41">
        <f t="shared" si="11"/>
        <v>68</v>
      </c>
      <c r="X154" s="42" t="str">
        <f>API!M154&amp;" "&amp;API!V154</f>
        <v>Ethan Brierley</v>
      </c>
      <c r="Y154" s="42">
        <f>API!AC154</f>
        <v>0</v>
      </c>
    </row>
    <row r="155" spans="1:25">
      <c r="A155" s="31" t="str">
        <f>IF([1]FINAL!A155=0,"",[1]FINAL!A155)</f>
        <v>Tosin Adarabioyo</v>
      </c>
      <c r="B155" s="31" t="str">
        <f>IF([1]FINAL!B155=0,"",[1]FINAL!B155)</f>
        <v>Tosin</v>
      </c>
      <c r="C155" s="31" t="str">
        <f>IF([1]FINAL!C155=0,"",[1]FINAL!C155)</f>
        <v>Adarabioyo</v>
      </c>
      <c r="D155" s="31" t="str">
        <f>IF([1]FINAL!D155=0,"",[1]FINAL!D155)</f>
        <v/>
      </c>
      <c r="E155" s="42" t="str">
        <f>[1]FINAL!M155</f>
        <v>FUL</v>
      </c>
      <c r="F155" s="43">
        <f>IFERROR(VLOOKUP($E155,Table2!$B$1:$C$21,MATCH("MP",Table2!$B$1:$C$1,0),0),"")</f>
        <v>28</v>
      </c>
      <c r="G155" s="32">
        <f>IFERROR(VLOOKUP(A155,PlayingTime!$B$1:$Z$999,MATCH("Min",PlayingTime!$B$2:$Z$2,0),0),0)</f>
        <v>1083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1083</v>
      </c>
      <c r="L155" s="31">
        <f>IFERROR(VLOOKUP(A155,PlayerStats!$B$1:$Z$999,MATCH("xG",PlayerStats!$B$2:$Z$2,0),0),0)</f>
        <v>0.6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0.6</v>
      </c>
      <c r="Q155" s="31">
        <f>IFERROR(VLOOKUP(A155,PlayerStats!$B$1:$Z$999,MATCH("xAG",PlayerStats!$B$2:$Z$2,0),0),0)</f>
        <v>0.1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0.1</v>
      </c>
      <c r="V155" s="41">
        <f t="shared" si="11"/>
        <v>44</v>
      </c>
      <c r="X155" s="42" t="str">
        <f>API!M155&amp;" "&amp;API!V155</f>
        <v>Saman Ghoddos</v>
      </c>
      <c r="Y155" s="42">
        <f>API!AC155</f>
        <v>24</v>
      </c>
    </row>
    <row r="156" spans="1:25">
      <c r="A156" s="31" t="str">
        <f>IF([1]FINAL!A156=0,"",[1]FINAL!A156)</f>
        <v>Youri Tielemans</v>
      </c>
      <c r="B156" s="31" t="str">
        <f>IF([1]FINAL!B156=0,"",[1]FINAL!B156)</f>
        <v>Tielemans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AVL</v>
      </c>
      <c r="F156" s="43">
        <f>IFERROR(VLOOKUP($E156,Table2!$B$1:$C$21,MATCH("MP",Table2!$B$1:$C$1,0),0),"")</f>
        <v>28</v>
      </c>
      <c r="G156" s="32">
        <f>IFERROR(VLOOKUP(A156,PlayingTime!$B$1:$Z$999,MATCH("Min",PlayingTime!$B$2:$Z$2,0),0),0)</f>
        <v>1055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1055</v>
      </c>
      <c r="L156" s="31">
        <f>IFERROR(VLOOKUP(A156,PlayerStats!$B$1:$Z$999,MATCH("xG",PlayerStats!$B$2:$Z$2,0),0),0)</f>
        <v>1.1000000000000001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1.1000000000000001</v>
      </c>
      <c r="Q156" s="31">
        <f>IFERROR(VLOOKUP(A156,PlayerStats!$B$1:$Z$999,MATCH("xAG",PlayerStats!$B$2:$Z$2,0),0),0)</f>
        <v>1.8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1.8</v>
      </c>
      <c r="V156" s="41">
        <f t="shared" si="11"/>
        <v>50</v>
      </c>
      <c r="X156" s="42" t="str">
        <f>API!M156&amp;" "&amp;API!V156</f>
        <v>Ji-Soo Kim</v>
      </c>
      <c r="Y156" s="42">
        <f>API!AC156</f>
        <v>0</v>
      </c>
    </row>
    <row r="157" spans="1:25">
      <c r="A157" s="31" t="str">
        <f>IF([1]FINAL!A157=0,"",[1]FINAL!A157)</f>
        <v>Antonee Robinson</v>
      </c>
      <c r="B157" s="31" t="str">
        <f>IF([1]FINAL!B157=0,"",[1]FINAL!B157)</f>
        <v>Robinson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FUL</v>
      </c>
      <c r="F157" s="43">
        <f>IFERROR(VLOOKUP($E157,Table2!$B$1:$C$21,MATCH("MP",Table2!$B$1:$C$1,0),0),"")</f>
        <v>28</v>
      </c>
      <c r="G157" s="32">
        <f>IFERROR(VLOOKUP(A157,PlayingTime!$B$1:$Z$999,MATCH("Min",PlayingTime!$B$2:$Z$2,0),0),0)</f>
        <v>2378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2378</v>
      </c>
      <c r="L157" s="31">
        <f>IFERROR(VLOOKUP(A157,PlayerStats!$B$1:$Z$999,MATCH("xG",PlayerStats!$B$2:$Z$2,0),0),0)</f>
        <v>0.5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0.5</v>
      </c>
      <c r="Q157" s="31">
        <f>IFERROR(VLOOKUP(A157,PlayerStats!$B$1:$Z$999,MATCH("xAG",PlayerStats!$B$2:$Z$2,0),0),0)</f>
        <v>3.2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3.2</v>
      </c>
      <c r="V157" s="41">
        <f t="shared" si="11"/>
        <v>74</v>
      </c>
      <c r="X157" s="42" t="str">
        <f>API!M157&amp;" "&amp;API!V157</f>
        <v>Valintino Adedokun</v>
      </c>
      <c r="Y157" s="42">
        <f>API!AC157</f>
        <v>0</v>
      </c>
    </row>
    <row r="158" spans="1:25">
      <c r="A158" s="31" t="str">
        <f>IF([1]FINAL!A158=0,"",[1]FINAL!A158)</f>
        <v>Gonzalo Montiel</v>
      </c>
      <c r="B158" s="31" t="str">
        <f>IF([1]FINAL!B158=0,"",[1]FINAL!B158)</f>
        <v>G.Montiel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NFO</v>
      </c>
      <c r="F158" s="43">
        <f>IFERROR(VLOOKUP($E158,Table2!$B$1:$C$21,MATCH("MP",Table2!$B$1:$C$1,0),0),"")</f>
        <v>28</v>
      </c>
      <c r="G158" s="32">
        <f>IFERROR(VLOOKUP(A158,PlayingTime!$B$1:$Z$999,MATCH("Min",PlayingTime!$B$2:$Z$2,0),0),0)</f>
        <v>498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498</v>
      </c>
      <c r="L158" s="31">
        <f>IFERROR(VLOOKUP(A158,PlayerStats!$B$1:$Z$999,MATCH("xG",PlayerStats!$B$2:$Z$2,0),0),0)</f>
        <v>0.1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0.1</v>
      </c>
      <c r="Q158" s="31">
        <f>IFERROR(VLOOKUP(A158,PlayerStats!$B$1:$Z$999,MATCH("xAG",PlayerStats!$B$2:$Z$2,0),0),0)</f>
        <v>0.6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0.6</v>
      </c>
      <c r="V158" s="41">
        <f t="shared" si="11"/>
        <v>20</v>
      </c>
      <c r="X158" s="42" t="str">
        <f>API!M158&amp;" "&amp;API!V158</f>
        <v>Myles Peart-Harris</v>
      </c>
      <c r="Y158" s="42">
        <f>API!AC158</f>
        <v>3</v>
      </c>
    </row>
    <row r="159" spans="1:25">
      <c r="A159" s="31" t="str">
        <f>IF([1]FINAL!A159=0,"",[1]FINAL!A159)</f>
        <v>Diogo Dalot Teixeira</v>
      </c>
      <c r="B159" s="31" t="str">
        <f>IF([1]FINAL!B159=0,"",[1]FINAL!B159)</f>
        <v>Dalot</v>
      </c>
      <c r="C159" s="31" t="str">
        <f>IF([1]FINAL!C159=0,"",[1]FINAL!C159)</f>
        <v>Diogo Dalot</v>
      </c>
      <c r="D159" s="31" t="str">
        <f>IF([1]FINAL!D159=0,"",[1]FINAL!D159)</f>
        <v/>
      </c>
      <c r="E159" s="42" t="str">
        <f>[1]FINAL!M159</f>
        <v>MUN</v>
      </c>
      <c r="F159" s="43">
        <f>IFERROR(VLOOKUP($E159,Table2!$B$1:$C$21,MATCH("MP",Table2!$B$1:$C$1,0),0),"")</f>
        <v>28</v>
      </c>
      <c r="G159" s="32">
        <f>IFERROR(VLOOKUP(A159,PlayingTime!$B$1:$Z$999,MATCH("Min",PlayingTime!$B$2:$Z$2,0),0),0)</f>
        <v>0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2274</v>
      </c>
      <c r="J159" s="32">
        <f>IFERROR(VLOOKUP(D159,PlayingTime!$B$1:$Z$999,MATCH("Min",PlayingTime!$B$2:$Z$2,0),0),0)</f>
        <v>0</v>
      </c>
      <c r="K159" s="37">
        <f t="shared" si="8"/>
        <v>2274</v>
      </c>
      <c r="L159" s="31">
        <f>IFERROR(VLOOKUP(A159,PlayerStats!$B$1:$Z$999,MATCH("xG",PlayerStats!$B$2:$Z$2,0),0),0)</f>
        <v>0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0.9</v>
      </c>
      <c r="O159" s="31">
        <f>IFERROR(VLOOKUP(D159,PlayerStats!$B$1:$Z$999,MATCH("xG",PlayerStats!$B$2:$Z$2,0),0),0)</f>
        <v>0</v>
      </c>
      <c r="P159" s="39">
        <f t="shared" si="9"/>
        <v>0.9</v>
      </c>
      <c r="Q159" s="31">
        <f>IFERROR(VLOOKUP(A159,PlayerStats!$B$1:$Z$999,MATCH("xAG",PlayerStats!$B$2:$Z$2,0),0),0)</f>
        <v>0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1.9</v>
      </c>
      <c r="T159" s="31">
        <f>IFERROR(VLOOKUP(D159,PlayerStats!$B$1:$Z$999,MATCH("xAG",PlayerStats!$B$2:$Z$2,0),0),0)</f>
        <v>0</v>
      </c>
      <c r="U159" s="39">
        <f t="shared" si="10"/>
        <v>1.9</v>
      </c>
      <c r="V159" s="41">
        <f t="shared" si="11"/>
        <v>83</v>
      </c>
      <c r="X159" s="42" t="str">
        <f>API!M159&amp;" "&amp;API!V159</f>
        <v>Vincent Angelini</v>
      </c>
      <c r="Y159" s="42">
        <f>API!AC159</f>
        <v>0</v>
      </c>
    </row>
    <row r="160" spans="1:25">
      <c r="A160" s="31" t="str">
        <f>IF([1]FINAL!A160=0,"",[1]FINAL!A160)</f>
        <v>James McAtee</v>
      </c>
      <c r="B160" s="31" t="str">
        <f>IF([1]FINAL!B160=0,"",[1]FINAL!B160)</f>
        <v>McAtee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SHU</v>
      </c>
      <c r="F160" s="43">
        <f>IFERROR(VLOOKUP($E160,Table2!$B$1:$C$21,MATCH("MP",Table2!$B$1:$C$1,0),0),"")</f>
        <v>28</v>
      </c>
      <c r="G160" s="32">
        <f>IFERROR(VLOOKUP(A160,PlayingTime!$B$1:$Z$999,MATCH("Min",PlayingTime!$B$2:$Z$2,0),0),0)</f>
        <v>1570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1570</v>
      </c>
      <c r="L160" s="31">
        <f>IFERROR(VLOOKUP(A160,PlayerStats!$B$1:$Z$999,MATCH("xG",PlayerStats!$B$2:$Z$2,0),0),0)</f>
        <v>2.4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2.4</v>
      </c>
      <c r="Q160" s="31">
        <f>IFERROR(VLOOKUP(A160,PlayerStats!$B$1:$Z$999,MATCH("xAG",PlayerStats!$B$2:$Z$2,0),0),0)</f>
        <v>1.9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1.9</v>
      </c>
      <c r="V160" s="41">
        <f t="shared" si="11"/>
        <v>65</v>
      </c>
      <c r="X160" s="42" t="str">
        <f>API!M160&amp;" "&amp;API!V160</f>
        <v>Hákon Valdimarsson</v>
      </c>
      <c r="Y160" s="42">
        <f>API!AC160</f>
        <v>0</v>
      </c>
    </row>
    <row r="161" spans="1:25">
      <c r="A161" s="31" t="str">
        <f>IF([1]FINAL!A161=0,"",[1]FINAL!A161)</f>
        <v>Michael Keane</v>
      </c>
      <c r="B161" s="31" t="str">
        <f>IF([1]FINAL!B161=0,"",[1]FINAL!B161)</f>
        <v>Keane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EVE</v>
      </c>
      <c r="F161" s="43">
        <f>IFERROR(VLOOKUP($E161,Table2!$B$1:$C$21,MATCH("MP",Table2!$B$1:$C$1,0),0),"")</f>
        <v>28</v>
      </c>
      <c r="G161" s="32">
        <f>IFERROR(VLOOKUP(A161,PlayingTime!$B$1:$Z$999,MATCH("Min",PlayingTime!$B$2:$Z$2,0),0),0)</f>
        <v>404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404</v>
      </c>
      <c r="L161" s="31">
        <f>IFERROR(VLOOKUP(A161,PlayerStats!$B$1:$Z$999,MATCH("xG",PlayerStats!$B$2:$Z$2,0),0),0)</f>
        <v>0.7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0.7</v>
      </c>
      <c r="Q161" s="31">
        <f>IFERROR(VLOOKUP(A161,PlayerStats!$B$1:$Z$999,MATCH("xAG",PlayerStats!$B$2:$Z$2,0),0),0)</f>
        <v>0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</v>
      </c>
      <c r="V161" s="41">
        <f t="shared" si="11"/>
        <v>18</v>
      </c>
      <c r="X161" s="42" t="str">
        <f>API!M161&amp;" "&amp;API!V161</f>
        <v>Benjamin Fredrick</v>
      </c>
      <c r="Y161" s="42">
        <f>API!AC161</f>
        <v>0</v>
      </c>
    </row>
    <row r="162" spans="1:25">
      <c r="A162" s="31" t="str">
        <f>IF([1]FINAL!A162=0,"",[1]FINAL!A162)</f>
        <v>Thiago Emiliano da Silva</v>
      </c>
      <c r="B162" s="31" t="str">
        <f>IF([1]FINAL!B162=0,"",[1]FINAL!B162)</f>
        <v>T.Silva</v>
      </c>
      <c r="C162" s="31" t="str">
        <f>IF([1]FINAL!C162=0,"",[1]FINAL!C162)</f>
        <v>T Silva</v>
      </c>
      <c r="D162" s="31" t="str">
        <f>IF([1]FINAL!D162=0,"",[1]FINAL!D162)</f>
        <v>Thiago Silva</v>
      </c>
      <c r="E162" s="42" t="str">
        <f>[1]FINAL!M162</f>
        <v>CHE</v>
      </c>
      <c r="F162" s="43">
        <f>IFERROR(VLOOKUP($E162,Table2!$B$1:$C$21,MATCH("MP",Table2!$B$1:$C$1,0),0),"")</f>
        <v>27</v>
      </c>
      <c r="G162" s="32">
        <f>IFERROR(VLOOKUP(A162,PlayingTime!$B$1:$Z$999,MATCH("Min",PlayingTime!$B$2:$Z$2,0),0),0)</f>
        <v>0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1983</v>
      </c>
      <c r="K162" s="37">
        <f t="shared" si="8"/>
        <v>1983</v>
      </c>
      <c r="L162" s="31">
        <f>IFERROR(VLOOKUP(A162,PlayerStats!$B$1:$Z$999,MATCH("xG",PlayerStats!$B$2:$Z$2,0),0),0)</f>
        <v>0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0.4</v>
      </c>
      <c r="P162" s="39">
        <f t="shared" si="9"/>
        <v>0.4</v>
      </c>
      <c r="Q162" s="31">
        <f>IFERROR(VLOOKUP(A162,PlayerStats!$B$1:$Z$999,MATCH("xAG",PlayerStats!$B$2:$Z$2,0),0),0)</f>
        <v>0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0.6</v>
      </c>
      <c r="U162" s="39">
        <f t="shared" si="10"/>
        <v>0.6</v>
      </c>
      <c r="V162" s="41">
        <f t="shared" si="11"/>
        <v>66</v>
      </c>
      <c r="X162" s="42" t="str">
        <f>API!M162&amp;" "&amp;API!V162</f>
        <v>Benjamin Arthur</v>
      </c>
      <c r="Y162" s="42">
        <f>API!AC162</f>
        <v>0</v>
      </c>
    </row>
    <row r="163" spans="1:25">
      <c r="A163" s="31" t="str">
        <f>IF([1]FINAL!A163=0,"",[1]FINAL!A163)</f>
        <v>Nicolás Domínguez</v>
      </c>
      <c r="B163" s="31" t="str">
        <f>IF([1]FINAL!B163=0,"",[1]FINAL!B163)</f>
        <v>Dominguez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NFO</v>
      </c>
      <c r="F163" s="43">
        <f>IFERROR(VLOOKUP($E163,Table2!$B$1:$C$21,MATCH("MP",Table2!$B$1:$C$1,0),0),"")</f>
        <v>28</v>
      </c>
      <c r="G163" s="32">
        <f>IFERROR(VLOOKUP(A163,PlayingTime!$B$1:$Z$999,MATCH("Min",PlayingTime!$B$2:$Z$2,0),0),0)</f>
        <v>1345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1345</v>
      </c>
      <c r="L163" s="31">
        <f>IFERROR(VLOOKUP(A163,PlayerStats!$B$1:$Z$999,MATCH("xG",PlayerStats!$B$2:$Z$2,0),0),0)</f>
        <v>1.2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1.2</v>
      </c>
      <c r="Q163" s="31">
        <f>IFERROR(VLOOKUP(A163,PlayerStats!$B$1:$Z$999,MATCH("xAG",PlayerStats!$B$2:$Z$2,0),0),0)</f>
        <v>1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1</v>
      </c>
      <c r="V163" s="41">
        <f t="shared" si="11"/>
        <v>60</v>
      </c>
      <c r="X163" s="42" t="str">
        <f>API!M163&amp;" "&amp;API!V163</f>
        <v>Simon Adingra</v>
      </c>
      <c r="Y163" s="42">
        <f>API!AC163</f>
        <v>77</v>
      </c>
    </row>
    <row r="164" spans="1:25">
      <c r="A164" s="31" t="str">
        <f>IF([1]FINAL!A164=0,"",[1]FINAL!A164)</f>
        <v>Marcos Senesi</v>
      </c>
      <c r="B164" s="31" t="str">
        <f>IF([1]FINAL!B164=0,"",[1]FINAL!B164)</f>
        <v>Senesi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BOU</v>
      </c>
      <c r="F164" s="43">
        <f>IFERROR(VLOOKUP($E164,Table2!$B$1:$C$21,MATCH("MP",Table2!$B$1:$C$1,0),0),"")</f>
        <v>28</v>
      </c>
      <c r="G164" s="32">
        <f>IFERROR(VLOOKUP(A164,PlayingTime!$B$1:$Z$999,MATCH("Min",PlayingTime!$B$2:$Z$2,0),0),0)</f>
        <v>1658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1658</v>
      </c>
      <c r="L164" s="31">
        <f>IFERROR(VLOOKUP(A164,PlayerStats!$B$1:$Z$999,MATCH("xG",PlayerStats!$B$2:$Z$2,0),0),0)</f>
        <v>1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1</v>
      </c>
      <c r="Q164" s="31">
        <f>IFERROR(VLOOKUP(A164,PlayerStats!$B$1:$Z$999,MATCH("xAG",PlayerStats!$B$2:$Z$2,0),0),0)</f>
        <v>0.9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0.9</v>
      </c>
      <c r="V164" s="41">
        <f t="shared" si="11"/>
        <v>69</v>
      </c>
      <c r="X164" s="42" t="str">
        <f>API!M164&amp;" "&amp;API!V164</f>
        <v>Steven Alzate</v>
      </c>
      <c r="Y164" s="42">
        <f>API!AC164</f>
        <v>0</v>
      </c>
    </row>
    <row r="165" spans="1:25">
      <c r="A165" s="31" t="str">
        <f>IF([1]FINAL!A165=0,"",[1]FINAL!A165)</f>
        <v>Alexis Mac Allister</v>
      </c>
      <c r="B165" s="31" t="str">
        <f>IF([1]FINAL!B165=0,"",[1]FINAL!B165)</f>
        <v>Mac Allister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LIV</v>
      </c>
      <c r="F165" s="43">
        <f>IFERROR(VLOOKUP($E165,Table2!$B$1:$C$21,MATCH("MP",Table2!$B$1:$C$1,0),0),"")</f>
        <v>28</v>
      </c>
      <c r="G165" s="32">
        <f>IFERROR(VLOOKUP(A165,PlayingTime!$B$1:$Z$999,MATCH("Min",PlayingTime!$B$2:$Z$2,0),0),0)</f>
        <v>1809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1809</v>
      </c>
      <c r="L165" s="31">
        <f>IFERROR(VLOOKUP(A165,PlayerStats!$B$1:$Z$999,MATCH("xG",PlayerStats!$B$2:$Z$2,0),0),0)</f>
        <v>2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2</v>
      </c>
      <c r="Q165" s="31">
        <f>IFERROR(VLOOKUP(A165,PlayerStats!$B$1:$Z$999,MATCH("xAG",PlayerStats!$B$2:$Z$2,0),0),0)</f>
        <v>2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2</v>
      </c>
      <c r="V165" s="41">
        <f t="shared" si="11"/>
        <v>74</v>
      </c>
      <c r="X165" s="42" t="str">
        <f>API!M165&amp;" "&amp;API!V165</f>
        <v>Yasin Ayari</v>
      </c>
      <c r="Y165" s="42">
        <f>API!AC165</f>
        <v>0</v>
      </c>
    </row>
    <row r="166" spans="1:25">
      <c r="A166" s="31" t="str">
        <f>IF([1]FINAL!A166=0,"",[1]FINAL!A166)</f>
        <v>Joachim Andersen</v>
      </c>
      <c r="B166" s="31" t="str">
        <f>IF([1]FINAL!B166=0,"",[1]FINAL!B166)</f>
        <v>Andersen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CRY</v>
      </c>
      <c r="F166" s="43">
        <f>IFERROR(VLOOKUP($E166,Table2!$B$1:$C$21,MATCH("MP",Table2!$B$1:$C$1,0),0),"")</f>
        <v>28</v>
      </c>
      <c r="G166" s="32">
        <f>IFERROR(VLOOKUP(A166,PlayingTime!$B$1:$Z$999,MATCH("Min",PlayingTime!$B$2:$Z$2,0),0),0)</f>
        <v>2519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2519</v>
      </c>
      <c r="L166" s="31">
        <f>IFERROR(VLOOKUP(A166,PlayerStats!$B$1:$Z$999,MATCH("xG",PlayerStats!$B$2:$Z$2,0),0),0)</f>
        <v>1.3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1.3</v>
      </c>
      <c r="Q166" s="31">
        <f>IFERROR(VLOOKUP(A166,PlayerStats!$B$1:$Z$999,MATCH("xAG",PlayerStats!$B$2:$Z$2,0),0),0)</f>
        <v>1.7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1.7</v>
      </c>
      <c r="V166" s="41">
        <f t="shared" si="11"/>
        <v>85</v>
      </c>
      <c r="X166" s="42" t="str">
        <f>API!M166&amp;" "&amp;API!V166</f>
        <v>Facundo Buonanotte</v>
      </c>
      <c r="Y166" s="42">
        <f>API!AC166</f>
        <v>43</v>
      </c>
    </row>
    <row r="167" spans="1:25">
      <c r="A167" s="31" t="str">
        <f>IF([1]FINAL!A167=0,"",[1]FINAL!A167)</f>
        <v>Evan Ferguson</v>
      </c>
      <c r="B167" s="31" t="str">
        <f>IF([1]FINAL!B167=0,"",[1]FINAL!B167)</f>
        <v>Ferguson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BHA</v>
      </c>
      <c r="F167" s="43">
        <f>IFERROR(VLOOKUP($E167,Table2!$B$1:$C$21,MATCH("MP",Table2!$B$1:$C$1,0),0),"")</f>
        <v>28</v>
      </c>
      <c r="G167" s="32">
        <f>IFERROR(VLOOKUP(A167,PlayingTime!$B$1:$Z$999,MATCH("Min",PlayingTime!$B$2:$Z$2,0),0),0)</f>
        <v>1359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1359</v>
      </c>
      <c r="L167" s="31">
        <f>IFERROR(VLOOKUP(A167,PlayerStats!$B$1:$Z$999,MATCH("xG",PlayerStats!$B$2:$Z$2,0),0),0)</f>
        <v>4.5999999999999996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4.5999999999999996</v>
      </c>
      <c r="Q167" s="31">
        <f>IFERROR(VLOOKUP(A167,PlayerStats!$B$1:$Z$999,MATCH("xAG",PlayerStats!$B$2:$Z$2,0),0),0)</f>
        <v>0.5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0.5</v>
      </c>
      <c r="V167" s="41">
        <f t="shared" si="11"/>
        <v>68</v>
      </c>
      <c r="X167" s="42" t="str">
        <f>API!M167&amp;" "&amp;API!V167</f>
        <v>Aaron Connolly</v>
      </c>
      <c r="Y167" s="42">
        <f>API!AC167</f>
        <v>0</v>
      </c>
    </row>
    <row r="168" spans="1:25">
      <c r="A168" s="31" t="str">
        <f>IF([1]FINAL!A168=0,"",[1]FINAL!A168)</f>
        <v>Matty Cash</v>
      </c>
      <c r="B168" s="31" t="str">
        <f>IF([1]FINAL!B168=0,"",[1]FINAL!B168)</f>
        <v>Cash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AVL</v>
      </c>
      <c r="F168" s="43">
        <f>IFERROR(VLOOKUP($E168,Table2!$B$1:$C$21,MATCH("MP",Table2!$B$1:$C$1,0),0),"")</f>
        <v>28</v>
      </c>
      <c r="G168" s="32">
        <f>IFERROR(VLOOKUP(A168,PlayingTime!$B$1:$Z$999,MATCH("Min",PlayingTime!$B$2:$Z$2,0),0),0)</f>
        <v>1853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1853</v>
      </c>
      <c r="L168" s="31">
        <f>IFERROR(VLOOKUP(A168,PlayerStats!$B$1:$Z$999,MATCH("xG",PlayerStats!$B$2:$Z$2,0),0),0)</f>
        <v>4.0999999999999996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4.0999999999999996</v>
      </c>
      <c r="Q168" s="31">
        <f>IFERROR(VLOOKUP(A168,PlayerStats!$B$1:$Z$999,MATCH("xAG",PlayerStats!$B$2:$Z$2,0),0),0)</f>
        <v>2.1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2.1</v>
      </c>
      <c r="V168" s="41">
        <f t="shared" si="11"/>
        <v>57</v>
      </c>
      <c r="X168" s="42" t="str">
        <f>API!M168&amp;" "&amp;API!V168</f>
        <v>Mahmoud Dahoud</v>
      </c>
      <c r="Y168" s="42">
        <f>API!AC168</f>
        <v>14</v>
      </c>
    </row>
    <row r="169" spans="1:25">
      <c r="A169" s="31" t="str">
        <f>IF([1]FINAL!A169=0,"",[1]FINAL!A169)</f>
        <v>Tahith Chong</v>
      </c>
      <c r="B169" s="31" t="str">
        <f>IF([1]FINAL!B169=0,"",[1]FINAL!B169)</f>
        <v>Chong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LUT</v>
      </c>
      <c r="F169" s="43">
        <f>IFERROR(VLOOKUP($E169,Table2!$B$1:$C$21,MATCH("MP",Table2!$B$1:$C$1,0),0),"")</f>
        <v>28</v>
      </c>
      <c r="G169" s="32">
        <f>IFERROR(VLOOKUP(A169,PlayingTime!$B$1:$Z$999,MATCH("Min",PlayingTime!$B$2:$Z$2,0),0),0)</f>
        <v>1186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1186</v>
      </c>
      <c r="L169" s="31">
        <f>IFERROR(VLOOKUP(A169,PlayerStats!$B$1:$Z$999,MATCH("xG",PlayerStats!$B$2:$Z$2,0),0),0)</f>
        <v>1.6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1.6</v>
      </c>
      <c r="Q169" s="31">
        <f>IFERROR(VLOOKUP(A169,PlayerStats!$B$1:$Z$999,MATCH("xAG",PlayerStats!$B$2:$Z$2,0),0),0)</f>
        <v>0.4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0.4</v>
      </c>
      <c r="V169" s="41">
        <f t="shared" si="11"/>
        <v>53</v>
      </c>
      <c r="X169" s="42" t="str">
        <f>API!M169&amp;" "&amp;API!V169</f>
        <v>Lewis Dunk</v>
      </c>
      <c r="Y169" s="42">
        <f>API!AC169</f>
        <v>67</v>
      </c>
    </row>
    <row r="170" spans="1:25">
      <c r="A170" s="31" t="str">
        <f>IF([1]FINAL!A170=0,"",[1]FINAL!A170)</f>
        <v>Ben Godfrey</v>
      </c>
      <c r="B170" s="31" t="str">
        <f>IF([1]FINAL!B170=0,"",[1]FINAL!B170)</f>
        <v>Godfrey</v>
      </c>
      <c r="C170" s="31" t="str">
        <f>IF([1]FINAL!C170=0,"",[1]FINAL!C170)</f>
        <v/>
      </c>
      <c r="D170" s="31" t="str">
        <f>IF([1]FINAL!D170=0,"",[1]FINAL!D170)</f>
        <v/>
      </c>
      <c r="E170" s="42" t="str">
        <f>[1]FINAL!M170</f>
        <v>EVE</v>
      </c>
      <c r="F170" s="43">
        <f>IFERROR(VLOOKUP($E170,Table2!$B$1:$C$21,MATCH("MP",Table2!$B$1:$C$1,0),0),"")</f>
        <v>28</v>
      </c>
      <c r="G170" s="32">
        <f>IFERROR(VLOOKUP(A170,PlayingTime!$B$1:$Z$999,MATCH("Min",PlayingTime!$B$2:$Z$2,0),0),0)</f>
        <v>670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670</v>
      </c>
      <c r="L170" s="31">
        <f>IFERROR(VLOOKUP(A170,PlayerStats!$B$1:$Z$999,MATCH("xG",PlayerStats!$B$2:$Z$2,0),0),0)</f>
        <v>1.4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1.4</v>
      </c>
      <c r="Q170" s="31">
        <f>IFERROR(VLOOKUP(A170,PlayerStats!$B$1:$Z$999,MATCH("xAG",PlayerStats!$B$2:$Z$2,0),0),0)</f>
        <v>0.2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0.2</v>
      </c>
      <c r="V170" s="41">
        <f t="shared" si="11"/>
        <v>19</v>
      </c>
      <c r="X170" s="42" t="str">
        <f>API!M170&amp;" "&amp;API!V170</f>
        <v>Julio Enciso</v>
      </c>
      <c r="Y170" s="42">
        <f>API!AC170</f>
        <v>11</v>
      </c>
    </row>
    <row r="171" spans="1:25">
      <c r="A171" s="31" t="str">
        <f>IF([1]FINAL!A171=0,"",[1]FINAL!A171)</f>
        <v>Wilson Odobert</v>
      </c>
      <c r="B171" s="31" t="str">
        <f>IF([1]FINAL!B171=0,"",[1]FINAL!B171)</f>
        <v>Odobert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BUR</v>
      </c>
      <c r="F171" s="43">
        <f>IFERROR(VLOOKUP($E171,Table2!$B$1:$C$21,MATCH("MP",Table2!$B$1:$C$1,0),0),"")</f>
        <v>28</v>
      </c>
      <c r="G171" s="32">
        <f>IFERROR(VLOOKUP(A171,PlayingTime!$B$1:$Z$999,MATCH("Min",PlayingTime!$B$2:$Z$2,0),0),0)</f>
        <v>1232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1232</v>
      </c>
      <c r="L171" s="31">
        <f>IFERROR(VLOOKUP(A171,PlayerStats!$B$1:$Z$999,MATCH("xG",PlayerStats!$B$2:$Z$2,0),0),0)</f>
        <v>1.4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1.4</v>
      </c>
      <c r="Q171" s="31">
        <f>IFERROR(VLOOKUP(A171,PlayerStats!$B$1:$Z$999,MATCH("xAG",PlayerStats!$B$2:$Z$2,0),0),0)</f>
        <v>1.3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1.3</v>
      </c>
      <c r="V171" s="41">
        <f t="shared" si="11"/>
        <v>57</v>
      </c>
      <c r="X171" s="42" t="str">
        <f>API!M171&amp;" "&amp;API!V171</f>
        <v>Pervis Estupiñán</v>
      </c>
      <c r="Y171" s="42">
        <f>API!AC171</f>
        <v>54</v>
      </c>
    </row>
    <row r="172" spans="1:25">
      <c r="A172" s="31" t="str">
        <f>IF([1]FINAL!A172=0,"",[1]FINAL!A172)</f>
        <v>Eddie Nketiah</v>
      </c>
      <c r="B172" s="31" t="str">
        <f>IF([1]FINAL!B172=0,"",[1]FINAL!B172)</f>
        <v>Nketiah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ARS</v>
      </c>
      <c r="F172" s="43">
        <f>IFERROR(VLOOKUP($E172,Table2!$B$1:$C$21,MATCH("MP",Table2!$B$1:$C$1,0),0),"")</f>
        <v>28</v>
      </c>
      <c r="G172" s="32">
        <f>IFERROR(VLOOKUP(A172,PlayingTime!$B$1:$Z$999,MATCH("Min",PlayingTime!$B$2:$Z$2,0),0),0)</f>
        <v>1052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1052</v>
      </c>
      <c r="L172" s="31">
        <f>IFERROR(VLOOKUP(A172,PlayerStats!$B$1:$Z$999,MATCH("xG",PlayerStats!$B$2:$Z$2,0),0),0)</f>
        <v>4.4000000000000004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4.4000000000000004</v>
      </c>
      <c r="Q172" s="31">
        <f>IFERROR(VLOOKUP(A172,PlayerStats!$B$1:$Z$999,MATCH("xAG",PlayerStats!$B$2:$Z$2,0),0),0)</f>
        <v>0.8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0.8</v>
      </c>
      <c r="V172" s="41">
        <f t="shared" si="11"/>
        <v>68</v>
      </c>
      <c r="X172" s="42" t="str">
        <f>API!M172&amp;" "&amp;API!V172</f>
        <v>Evan Ferguson</v>
      </c>
      <c r="Y172" s="42">
        <f>API!AC172</f>
        <v>68</v>
      </c>
    </row>
    <row r="173" spans="1:25">
      <c r="A173" s="31" t="str">
        <f>IF([1]FINAL!A173=0,"",[1]FINAL!A173)</f>
        <v>Ethan Pinnock</v>
      </c>
      <c r="B173" s="31" t="str">
        <f>IF([1]FINAL!B173=0,"",[1]FINAL!B173)</f>
        <v>Pinnock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BRE</v>
      </c>
      <c r="F173" s="43">
        <f>IFERROR(VLOOKUP($E173,Table2!$B$1:$C$21,MATCH("MP",Table2!$B$1:$C$1,0),0),"")</f>
        <v>28</v>
      </c>
      <c r="G173" s="32">
        <f>IFERROR(VLOOKUP(A173,PlayingTime!$B$1:$Z$999,MATCH("Min",PlayingTime!$B$2:$Z$2,0),0),0)</f>
        <v>2070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2070</v>
      </c>
      <c r="L173" s="31">
        <f>IFERROR(VLOOKUP(A173,PlayerStats!$B$1:$Z$999,MATCH("xG",PlayerStats!$B$2:$Z$2,0),0),0)</f>
        <v>1.7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1.7</v>
      </c>
      <c r="Q173" s="31">
        <f>IFERROR(VLOOKUP(A173,PlayerStats!$B$1:$Z$999,MATCH("xAG",PlayerStats!$B$2:$Z$2,0),0),0)</f>
        <v>1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1</v>
      </c>
      <c r="V173" s="41">
        <f t="shared" si="11"/>
        <v>59</v>
      </c>
      <c r="X173" s="42" t="str">
        <f>API!M173&amp;" "&amp;API!V173</f>
        <v>Billy Gilmour</v>
      </c>
      <c r="Y173" s="42">
        <f>API!AC173</f>
        <v>54</v>
      </c>
    </row>
    <row r="174" spans="1:25">
      <c r="A174" s="31" t="str">
        <f>IF([1]FINAL!A174=0,"",[1]FINAL!A174)</f>
        <v>Shandon Baptiste</v>
      </c>
      <c r="B174" s="31" t="str">
        <f>IF([1]FINAL!B174=0,"",[1]FINAL!B174)</f>
        <v>Baptiste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BRE</v>
      </c>
      <c r="F174" s="43">
        <f>IFERROR(VLOOKUP($E174,Table2!$B$1:$C$21,MATCH("MP",Table2!$B$1:$C$1,0),0),"")</f>
        <v>28</v>
      </c>
      <c r="G174" s="32">
        <f>IFERROR(VLOOKUP(A174,PlayingTime!$B$1:$Z$999,MATCH("Min",PlayingTime!$B$2:$Z$2,0),0),0)</f>
        <v>218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218</v>
      </c>
      <c r="L174" s="31">
        <f>IFERROR(VLOOKUP(A174,PlayerStats!$B$1:$Z$999,MATCH("xG",PlayerStats!$B$2:$Z$2,0),0),0)</f>
        <v>0.9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0.9</v>
      </c>
      <c r="Q174" s="31">
        <f>IFERROR(VLOOKUP(A174,PlayerStats!$B$1:$Z$999,MATCH("xAG",PlayerStats!$B$2:$Z$2,0),0),0)</f>
        <v>0.1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0.1</v>
      </c>
      <c r="V174" s="41">
        <f t="shared" si="11"/>
        <v>16</v>
      </c>
      <c r="X174" s="42" t="str">
        <f>API!M174&amp;" "&amp;API!V174</f>
        <v>Pascal Groß</v>
      </c>
      <c r="Y174" s="42">
        <f>API!AC174</f>
        <v>132</v>
      </c>
    </row>
    <row r="175" spans="1:25">
      <c r="A175" s="31" t="str">
        <f>IF([1]FINAL!A175=0,"",[1]FINAL!A175)</f>
        <v>Rodrigo Muniz Carvalho</v>
      </c>
      <c r="B175" s="31" t="str">
        <f>IF([1]FINAL!B175=0,"",[1]FINAL!B175)</f>
        <v>Muniz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FUL</v>
      </c>
      <c r="F175" s="43">
        <f>IFERROR(VLOOKUP($E175,Table2!$B$1:$C$21,MATCH("MP",Table2!$B$1:$C$1,0),0),"")</f>
        <v>28</v>
      </c>
      <c r="G175" s="32">
        <f>IFERROR(VLOOKUP(A175,PlayingTime!$B$1:$Z$999,MATCH("Min",PlayingTime!$B$2:$Z$2,0),0),0)</f>
        <v>0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0</v>
      </c>
      <c r="L175" s="31">
        <f>IFERROR(VLOOKUP(A175,PlayerStats!$B$1:$Z$999,MATCH("xG",PlayerStats!$B$2:$Z$2,0),0),0)</f>
        <v>0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</v>
      </c>
      <c r="Q175" s="31">
        <f>IFERROR(VLOOKUP(A175,PlayerStats!$B$1:$Z$999,MATCH("xAG",PlayerStats!$B$2:$Z$2,0),0),0)</f>
        <v>0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</v>
      </c>
      <c r="V175" s="41">
        <f t="shared" si="11"/>
        <v>56</v>
      </c>
      <c r="X175" s="42" t="str">
        <f>API!M175&amp;" "&amp;API!V175</f>
        <v>João Pedro Junqueira de Jesus</v>
      </c>
      <c r="Y175" s="42">
        <f>API!AC175</f>
        <v>83</v>
      </c>
    </row>
    <row r="176" spans="1:25">
      <c r="A176" s="31" t="str">
        <f>IF([1]FINAL!A176=0,"",[1]FINAL!A176)</f>
        <v>Reece Burke</v>
      </c>
      <c r="B176" s="31" t="str">
        <f>IF([1]FINAL!B176=0,"",[1]FINAL!B176)</f>
        <v>Burke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LUT</v>
      </c>
      <c r="F176" s="43">
        <f>IFERROR(VLOOKUP($E176,Table2!$B$1:$C$21,MATCH("MP",Table2!$B$1:$C$1,0),0),"")</f>
        <v>28</v>
      </c>
      <c r="G176" s="32">
        <f>IFERROR(VLOOKUP(A176,PlayingTime!$B$1:$Z$999,MATCH("Min",PlayingTime!$B$2:$Z$2,0),0),0)</f>
        <v>1034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1034</v>
      </c>
      <c r="L176" s="31">
        <f>IFERROR(VLOOKUP(A176,PlayerStats!$B$1:$Z$999,MATCH("xG",PlayerStats!$B$2:$Z$2,0),0),0)</f>
        <v>1.3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1.3</v>
      </c>
      <c r="Q176" s="31">
        <f>IFERROR(VLOOKUP(A176,PlayerStats!$B$1:$Z$999,MATCH("xAG",PlayerStats!$B$2:$Z$2,0),0),0)</f>
        <v>0.7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0.7</v>
      </c>
      <c r="V176" s="41">
        <f t="shared" si="11"/>
        <v>25</v>
      </c>
      <c r="X176" s="42" t="str">
        <f>API!M176&amp;" "&amp;API!V176</f>
        <v>Michał Karbownik</v>
      </c>
      <c r="Y176" s="42">
        <f>API!AC176</f>
        <v>0</v>
      </c>
    </row>
    <row r="177" spans="1:25">
      <c r="A177" s="31" t="str">
        <f>IF([1]FINAL!A177=0,"",[1]FINAL!A177)</f>
        <v>Noni Madueke</v>
      </c>
      <c r="B177" s="31" t="str">
        <f>IF([1]FINAL!B177=0,"",[1]FINAL!B177)</f>
        <v>Madueke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CHE</v>
      </c>
      <c r="F177" s="43">
        <f>IFERROR(VLOOKUP($E177,Table2!$B$1:$C$21,MATCH("MP",Table2!$B$1:$C$1,0),0),"")</f>
        <v>27</v>
      </c>
      <c r="G177" s="32">
        <f>IFERROR(VLOOKUP(A177,PlayingTime!$B$1:$Z$999,MATCH("Min",PlayingTime!$B$2:$Z$2,0),0),0)</f>
        <v>349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349</v>
      </c>
      <c r="L177" s="31">
        <f>IFERROR(VLOOKUP(A177,PlayerStats!$B$1:$Z$999,MATCH("xG",PlayerStats!$B$2:$Z$2,0),0),0)</f>
        <v>1.2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1.2</v>
      </c>
      <c r="Q177" s="31">
        <f>IFERROR(VLOOKUP(A177,PlayerStats!$B$1:$Z$999,MATCH("xAG",PlayerStats!$B$2:$Z$2,0),0),0)</f>
        <v>0.6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0.6</v>
      </c>
      <c r="V177" s="41">
        <f t="shared" si="11"/>
        <v>24</v>
      </c>
      <c r="X177" s="42" t="str">
        <f>API!M177&amp;" "&amp;API!V177</f>
        <v>Kacper Kozłowski</v>
      </c>
      <c r="Y177" s="42">
        <f>API!AC177</f>
        <v>0</v>
      </c>
    </row>
    <row r="178" spans="1:25">
      <c r="A178" s="31" t="str">
        <f>IF([1]FINAL!A178=0,"",[1]FINAL!A178)</f>
        <v>Ben Mee</v>
      </c>
      <c r="B178" s="31" t="str">
        <f>IF([1]FINAL!B178=0,"",[1]FINAL!B178)</f>
        <v>Mee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BRE</v>
      </c>
      <c r="F178" s="43">
        <f>IFERROR(VLOOKUP($E178,Table2!$B$1:$C$21,MATCH("MP",Table2!$B$1:$C$1,0),0),"")</f>
        <v>28</v>
      </c>
      <c r="G178" s="32">
        <f>IFERROR(VLOOKUP(A178,PlayingTime!$B$1:$Z$999,MATCH("Min",PlayingTime!$B$2:$Z$2,0),0),0)</f>
        <v>1272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1272</v>
      </c>
      <c r="L178" s="31">
        <f>IFERROR(VLOOKUP(A178,PlayerStats!$B$1:$Z$999,MATCH("xG",PlayerStats!$B$2:$Z$2,0),0),0)</f>
        <v>1.5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1.5</v>
      </c>
      <c r="Q178" s="31">
        <f>IFERROR(VLOOKUP(A178,PlayerStats!$B$1:$Z$999,MATCH("xAG",PlayerStats!$B$2:$Z$2,0),0),0)</f>
        <v>0.3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0.3</v>
      </c>
      <c r="V178" s="41">
        <f t="shared" si="11"/>
        <v>39</v>
      </c>
      <c r="X178" s="42" t="str">
        <f>API!M178&amp;" "&amp;API!V178</f>
        <v>Adam Lallana</v>
      </c>
      <c r="Y178" s="42">
        <f>API!AC178</f>
        <v>23</v>
      </c>
    </row>
    <row r="179" spans="1:25">
      <c r="A179" s="31" t="str">
        <f>IF([1]FINAL!A179=0,"",[1]FINAL!A179)</f>
        <v>Jacob Ramsey</v>
      </c>
      <c r="B179" s="31" t="str">
        <f>IF([1]FINAL!B179=0,"",[1]FINAL!B179)</f>
        <v>J.Ramsey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AVL</v>
      </c>
      <c r="F179" s="43">
        <f>IFERROR(VLOOKUP($E179,Table2!$B$1:$C$21,MATCH("MP",Table2!$B$1:$C$1,0),0),"")</f>
        <v>28</v>
      </c>
      <c r="G179" s="32">
        <f>IFERROR(VLOOKUP(A179,PlayingTime!$B$1:$Z$999,MATCH("Min",PlayingTime!$B$2:$Z$2,0),0),0)</f>
        <v>853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853</v>
      </c>
      <c r="L179" s="31">
        <f>IFERROR(VLOOKUP(A179,PlayerStats!$B$1:$Z$999,MATCH("xG",PlayerStats!$B$2:$Z$2,0),0),0)</f>
        <v>2.2000000000000002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2.2000000000000002</v>
      </c>
      <c r="Q179" s="31">
        <f>IFERROR(VLOOKUP(A179,PlayerStats!$B$1:$Z$999,MATCH("xAG",PlayerStats!$B$2:$Z$2,0),0),0)</f>
        <v>1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1</v>
      </c>
      <c r="V179" s="41">
        <f t="shared" si="11"/>
        <v>29</v>
      </c>
      <c r="X179" s="42" t="str">
        <f>API!M179&amp;" "&amp;API!V179</f>
        <v>Tariq Lamptey</v>
      </c>
      <c r="Y179" s="42">
        <f>API!AC179</f>
        <v>25</v>
      </c>
    </row>
    <row r="180" spans="1:25">
      <c r="A180" s="31" t="str">
        <f>IF([1]FINAL!A180=0,"",[1]FINAL!A180)</f>
        <v>Daniel Bentley</v>
      </c>
      <c r="B180" s="31" t="str">
        <f>IF([1]FINAL!B180=0,"",[1]FINAL!B180)</f>
        <v>Bentley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WOL</v>
      </c>
      <c r="F180" s="43">
        <f>IFERROR(VLOOKUP($E180,Table2!$B$1:$C$21,MATCH("MP",Table2!$B$1:$C$1,0),0),"")</f>
        <v>28</v>
      </c>
      <c r="G180" s="32">
        <f>IFERROR(VLOOKUP(A180,PlayingTime!$B$1:$Z$999,MATCH("Min",PlayingTime!$B$2:$Z$2,0),0),0)</f>
        <v>293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293</v>
      </c>
      <c r="L180" s="31">
        <f>IFERROR(VLOOKUP(A180,PlayerStats!$B$1:$Z$999,MATCH("xG",PlayerStats!$B$2:$Z$2,0),0),0)</f>
        <v>0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</v>
      </c>
      <c r="Q180" s="31">
        <f>IFERROR(VLOOKUP(A180,PlayerStats!$B$1:$Z$999,MATCH("xAG",PlayerStats!$B$2:$Z$2,0),0),0)</f>
        <v>0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</v>
      </c>
      <c r="V180" s="41">
        <f t="shared" si="11"/>
        <v>17</v>
      </c>
      <c r="X180" s="42" t="str">
        <f>API!M180&amp;" "&amp;API!V180</f>
        <v>Solly March</v>
      </c>
      <c r="Y180" s="42">
        <f>API!AC180</f>
        <v>39</v>
      </c>
    </row>
    <row r="181" spans="1:25">
      <c r="A181" s="31" t="str">
        <f>IF([1]FINAL!A181=0,"",[1]FINAL!A181)</f>
        <v>Emiliano Martínez Romero</v>
      </c>
      <c r="B181" s="31" t="str">
        <f>IF([1]FINAL!B181=0,"",[1]FINAL!B181)</f>
        <v>Martinez</v>
      </c>
      <c r="C181" s="31" t="str">
        <f>IF([1]FINAL!C181=0,"",[1]FINAL!C181)</f>
        <v>Emiliano Martínez</v>
      </c>
      <c r="D181" s="31" t="str">
        <f>IF([1]FINAL!D181=0,"",[1]FINAL!D181)</f>
        <v/>
      </c>
      <c r="E181" s="42" t="str">
        <f>[1]FINAL!M181</f>
        <v>AVL</v>
      </c>
      <c r="F181" s="43">
        <f>IFERROR(VLOOKUP($E181,Table2!$B$1:$C$21,MATCH("MP",Table2!$B$1:$C$1,0),0),"")</f>
        <v>28</v>
      </c>
      <c r="G181" s="32">
        <f>IFERROR(VLOOKUP(A181,PlayingTime!$B$1:$Z$999,MATCH("Min",PlayingTime!$B$2:$Z$2,0),0),0)</f>
        <v>0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2430</v>
      </c>
      <c r="J181" s="32">
        <f>IFERROR(VLOOKUP(D181,PlayingTime!$B$1:$Z$999,MATCH("Min",PlayingTime!$B$2:$Z$2,0),0),0)</f>
        <v>0</v>
      </c>
      <c r="K181" s="37">
        <f t="shared" si="8"/>
        <v>2430</v>
      </c>
      <c r="L181" s="31">
        <f>IFERROR(VLOOKUP(A181,PlayerStats!$B$1:$Z$999,MATCH("xG",PlayerStats!$B$2:$Z$2,0),0),0)</f>
        <v>0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</v>
      </c>
      <c r="Q181" s="31">
        <f>IFERROR(VLOOKUP(A181,PlayerStats!$B$1:$Z$999,MATCH("xAG",PlayerStats!$B$2:$Z$2,0),0),0)</f>
        <v>0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</v>
      </c>
      <c r="V181" s="41">
        <f t="shared" si="11"/>
        <v>86</v>
      </c>
      <c r="X181" s="42" t="str">
        <f>API!M181&amp;" "&amp;API!V181</f>
        <v>Tom McGill</v>
      </c>
      <c r="Y181" s="42">
        <f>API!AC181</f>
        <v>0</v>
      </c>
    </row>
    <row r="182" spans="1:25">
      <c r="A182" s="31" t="str">
        <f>IF([1]FINAL!A182=0,"",[1]FINAL!A182)</f>
        <v>Mathias Jensen</v>
      </c>
      <c r="B182" s="31" t="str">
        <f>IF([1]FINAL!B182=0,"",[1]FINAL!B182)</f>
        <v>Jensen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BRE</v>
      </c>
      <c r="F182" s="43">
        <f>IFERROR(VLOOKUP($E182,Table2!$B$1:$C$21,MATCH("MP",Table2!$B$1:$C$1,0),0),"")</f>
        <v>28</v>
      </c>
      <c r="G182" s="32">
        <f>IFERROR(VLOOKUP(A182,PlayingTime!$B$1:$Z$999,MATCH("Min",PlayingTime!$B$2:$Z$2,0),0),0)</f>
        <v>1514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1514</v>
      </c>
      <c r="L182" s="31">
        <f>IFERROR(VLOOKUP(A182,PlayerStats!$B$1:$Z$999,MATCH("xG",PlayerStats!$B$2:$Z$2,0),0),0)</f>
        <v>0.6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0.6</v>
      </c>
      <c r="Q182" s="31">
        <f>IFERROR(VLOOKUP(A182,PlayerStats!$B$1:$Z$999,MATCH("xAG",PlayerStats!$B$2:$Z$2,0),0),0)</f>
        <v>3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3</v>
      </c>
      <c r="V182" s="41">
        <f t="shared" si="11"/>
        <v>78</v>
      </c>
      <c r="X182" s="42" t="str">
        <f>API!M182&amp;" "&amp;API!V182</f>
        <v>James Milner</v>
      </c>
      <c r="Y182" s="42">
        <f>API!AC182</f>
        <v>28</v>
      </c>
    </row>
    <row r="183" spans="1:25">
      <c r="A183" s="31" t="str">
        <f>IF([1]FINAL!A183=0,"",[1]FINAL!A183)</f>
        <v>Aaron Ramsdale</v>
      </c>
      <c r="B183" s="31" t="str">
        <f>IF([1]FINAL!B183=0,"",[1]FINAL!B183)</f>
        <v>Ramsdale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ARS</v>
      </c>
      <c r="F183" s="43">
        <f>IFERROR(VLOOKUP($E183,Table2!$B$1:$C$21,MATCH("MP",Table2!$B$1:$C$1,0),0),"")</f>
        <v>28</v>
      </c>
      <c r="G183" s="32">
        <f>IFERROR(VLOOKUP(A183,PlayingTime!$B$1:$Z$999,MATCH("Min",PlayingTime!$B$2:$Z$2,0),0),0)</f>
        <v>540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540</v>
      </c>
      <c r="L183" s="31">
        <f>IFERROR(VLOOKUP(A183,PlayerStats!$B$1:$Z$999,MATCH("xG",PlayerStats!$B$2:$Z$2,0),0),0)</f>
        <v>0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0</v>
      </c>
      <c r="Q183" s="31">
        <f>IFERROR(VLOOKUP(A183,PlayerStats!$B$1:$Z$999,MATCH("xAG",PlayerStats!$B$2:$Z$2,0),0),0)</f>
        <v>0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</v>
      </c>
      <c r="V183" s="41">
        <f t="shared" si="11"/>
        <v>20</v>
      </c>
      <c r="X183" s="42" t="str">
        <f>API!M183&amp;" "&amp;API!V183</f>
        <v>Kaoru Mitoma</v>
      </c>
      <c r="Y183" s="42">
        <f>API!AC183</f>
        <v>74</v>
      </c>
    </row>
    <row r="184" spans="1:25">
      <c r="A184" s="31" t="str">
        <f>IF([1]FINAL!A184=0,"",[1]FINAL!A184)</f>
        <v>Pau Torres</v>
      </c>
      <c r="B184" s="31" t="str">
        <f>IF([1]FINAL!B184=0,"",[1]FINAL!B184)</f>
        <v>Pau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AVL</v>
      </c>
      <c r="F184" s="43">
        <f>IFERROR(VLOOKUP($E184,Table2!$B$1:$C$21,MATCH("MP",Table2!$B$1:$C$1,0),0),"")</f>
        <v>28</v>
      </c>
      <c r="G184" s="32">
        <f>IFERROR(VLOOKUP(A184,PlayingTime!$B$1:$Z$999,MATCH("Min",PlayingTime!$B$2:$Z$2,0),0),0)</f>
        <v>1744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1744</v>
      </c>
      <c r="L184" s="31">
        <f>IFERROR(VLOOKUP(A184,PlayerStats!$B$1:$Z$999,MATCH("xG",PlayerStats!$B$2:$Z$2,0),0),0)</f>
        <v>0.9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0.9</v>
      </c>
      <c r="Q184" s="31">
        <f>IFERROR(VLOOKUP(A184,PlayerStats!$B$1:$Z$999,MATCH("xAG",PlayerStats!$B$2:$Z$2,0),0),0)</f>
        <v>0.4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0.4</v>
      </c>
      <c r="V184" s="41">
        <f t="shared" si="11"/>
        <v>64</v>
      </c>
      <c r="X184" s="42" t="str">
        <f>API!M184&amp;" "&amp;API!V184</f>
        <v>Jakub Moder</v>
      </c>
      <c r="Y184" s="42">
        <f>API!AC184</f>
        <v>9</v>
      </c>
    </row>
    <row r="185" spans="1:25">
      <c r="A185" s="31" t="str">
        <f>IF([1]FINAL!A185=0,"",[1]FINAL!A185)</f>
        <v>Nathan Collins</v>
      </c>
      <c r="B185" s="31" t="str">
        <f>IF([1]FINAL!B185=0,"",[1]FINAL!B185)</f>
        <v>Collins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BRE</v>
      </c>
      <c r="F185" s="43">
        <f>IFERROR(VLOOKUP($E185,Table2!$B$1:$C$21,MATCH("MP",Table2!$B$1:$C$1,0),0),"")</f>
        <v>28</v>
      </c>
      <c r="G185" s="32">
        <f>IFERROR(VLOOKUP(A185,PlayingTime!$B$1:$Z$999,MATCH("Min",PlayingTime!$B$2:$Z$2,0),0),0)</f>
        <v>1842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1842</v>
      </c>
      <c r="L185" s="31">
        <f>IFERROR(VLOOKUP(A185,PlayerStats!$B$1:$Z$999,MATCH("xG",PlayerStats!$B$2:$Z$2,0),0),0)</f>
        <v>1.6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1.6</v>
      </c>
      <c r="Q185" s="31">
        <f>IFERROR(VLOOKUP(A185,PlayerStats!$B$1:$Z$999,MATCH("xAG",PlayerStats!$B$2:$Z$2,0),0),0)</f>
        <v>1.5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1.5</v>
      </c>
      <c r="V185" s="41">
        <f t="shared" si="11"/>
        <v>53</v>
      </c>
      <c r="X185" s="42" t="str">
        <f>API!M185&amp;" "&amp;API!V185</f>
        <v>Jeremy Sarmiento Morante</v>
      </c>
      <c r="Y185" s="42">
        <f>API!AC185</f>
        <v>0</v>
      </c>
    </row>
    <row r="186" spans="1:25">
      <c r="A186" s="31" t="str">
        <f>IF([1]FINAL!A186=0,"",[1]FINAL!A186)</f>
        <v>Caoimhin Kelleher</v>
      </c>
      <c r="B186" s="31" t="str">
        <f>IF([1]FINAL!B186=0,"",[1]FINAL!B186)</f>
        <v>Kelleher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LIV</v>
      </c>
      <c r="F186" s="43">
        <f>IFERROR(VLOOKUP($E186,Table2!$B$1:$C$21,MATCH("MP",Table2!$B$1:$C$1,0),0),"")</f>
        <v>28</v>
      </c>
      <c r="G186" s="32">
        <f>IFERROR(VLOOKUP(A186,PlayingTime!$B$1:$Z$999,MATCH("Min",PlayingTime!$B$2:$Z$2,0),0),0)</f>
        <v>0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0</v>
      </c>
      <c r="L186" s="31">
        <f>IFERROR(VLOOKUP(A186,PlayerStats!$B$1:$Z$999,MATCH("xG",PlayerStats!$B$2:$Z$2,0),0),0)</f>
        <v>0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</v>
      </c>
      <c r="Q186" s="31">
        <f>IFERROR(VLOOKUP(A186,PlayerStats!$B$1:$Z$999,MATCH("xAG",PlayerStats!$B$2:$Z$2,0),0),0)</f>
        <v>0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</v>
      </c>
      <c r="V186" s="41">
        <f t="shared" si="11"/>
        <v>27</v>
      </c>
      <c r="X186" s="42" t="str">
        <f>API!M186&amp;" "&amp;API!V186</f>
        <v>Kjell Scherpen</v>
      </c>
      <c r="Y186" s="42">
        <f>API!AC186</f>
        <v>0</v>
      </c>
    </row>
    <row r="187" spans="1:25">
      <c r="A187" s="31" t="str">
        <f>IF([1]FINAL!A187=0,"",[1]FINAL!A187)</f>
        <v>Sven Botman</v>
      </c>
      <c r="B187" s="31" t="str">
        <f>IF([1]FINAL!B187=0,"",[1]FINAL!B187)</f>
        <v>Botman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NEW</v>
      </c>
      <c r="F187" s="43">
        <f>IFERROR(VLOOKUP($E187,Table2!$B$1:$C$21,MATCH("MP",Table2!$B$1:$C$1,0),0),"")</f>
        <v>28</v>
      </c>
      <c r="G187" s="32">
        <f>IFERROR(VLOOKUP(A187,PlayingTime!$B$1:$Z$999,MATCH("Min",PlayingTime!$B$2:$Z$2,0),0),0)</f>
        <v>1377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1377</v>
      </c>
      <c r="L187" s="31">
        <f>IFERROR(VLOOKUP(A187,PlayerStats!$B$1:$Z$999,MATCH("xG",PlayerStats!$B$2:$Z$2,0),0),0)</f>
        <v>0.6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0.6</v>
      </c>
      <c r="Q187" s="31">
        <f>IFERROR(VLOOKUP(A187,PlayerStats!$B$1:$Z$999,MATCH("xAG",PlayerStats!$B$2:$Z$2,0),0),0)</f>
        <v>1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1</v>
      </c>
      <c r="V187" s="41">
        <f t="shared" si="11"/>
        <v>51</v>
      </c>
      <c r="X187" s="42" t="str">
        <f>API!M187&amp;" "&amp;API!V187</f>
        <v>Jason Steele</v>
      </c>
      <c r="Y187" s="42">
        <f>API!AC187</f>
        <v>41</v>
      </c>
    </row>
    <row r="188" spans="1:25">
      <c r="A188" s="31" t="str">
        <f>IF([1]FINAL!A188=0,"",[1]FINAL!A188)</f>
        <v>Andreas Hoelgebaum Pereira</v>
      </c>
      <c r="B188" s="31" t="str">
        <f>IF([1]FINAL!B188=0,"",[1]FINAL!B188)</f>
        <v>Andreas</v>
      </c>
      <c r="C188" s="31" t="str">
        <f>IF([1]FINAL!C188=0,"",[1]FINAL!C188)</f>
        <v>A Pereira</v>
      </c>
      <c r="D188" s="31" t="str">
        <f>IF([1]FINAL!D188=0,"",[1]FINAL!D188)</f>
        <v>Andreas Pereira</v>
      </c>
      <c r="E188" s="42" t="str">
        <f>[1]FINAL!M188</f>
        <v>FUL</v>
      </c>
      <c r="F188" s="43">
        <f>IFERROR(VLOOKUP($E188,Table2!$B$1:$C$21,MATCH("MP",Table2!$B$1:$C$1,0),0),"")</f>
        <v>28</v>
      </c>
      <c r="G188" s="32">
        <f>IFERROR(VLOOKUP(A188,PlayingTime!$B$1:$Z$999,MATCH("Min",PlayingTime!$B$2:$Z$2,0),0),0)</f>
        <v>0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1930</v>
      </c>
      <c r="K188" s="37">
        <f t="shared" si="8"/>
        <v>1930</v>
      </c>
      <c r="L188" s="31">
        <f>IFERROR(VLOOKUP(A188,PlayerStats!$B$1:$Z$999,MATCH("xG",PlayerStats!$B$2:$Z$2,0),0),0)</f>
        <v>0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2</v>
      </c>
      <c r="P188" s="39">
        <f t="shared" si="9"/>
        <v>2</v>
      </c>
      <c r="Q188" s="31">
        <f>IFERROR(VLOOKUP(A188,PlayerStats!$B$1:$Z$999,MATCH("xAG",PlayerStats!$B$2:$Z$2,0),0),0)</f>
        <v>0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5.0999999999999996</v>
      </c>
      <c r="U188" s="39">
        <f t="shared" si="10"/>
        <v>5.0999999999999996</v>
      </c>
      <c r="V188" s="41">
        <f t="shared" si="11"/>
        <v>85</v>
      </c>
      <c r="X188" s="42" t="str">
        <f>API!M188&amp;" "&amp;API!V188</f>
        <v>Deniz Undav</v>
      </c>
      <c r="Y188" s="42">
        <f>API!AC188</f>
        <v>0</v>
      </c>
    </row>
    <row r="189" spans="1:25">
      <c r="A189" s="31" t="str">
        <f>IF([1]FINAL!A189=0,"",[1]FINAL!A189)</f>
        <v>Ashley Young</v>
      </c>
      <c r="B189" s="31" t="str">
        <f>IF([1]FINAL!B189=0,"",[1]FINAL!B189)</f>
        <v>Young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EVE</v>
      </c>
      <c r="F189" s="43">
        <f>IFERROR(VLOOKUP($E189,Table2!$B$1:$C$21,MATCH("MP",Table2!$B$1:$C$1,0),0),"")</f>
        <v>28</v>
      </c>
      <c r="G189" s="32">
        <f>IFERROR(VLOOKUP(A189,PlayingTime!$B$1:$Z$999,MATCH("Min",PlayingTime!$B$2:$Z$2,0),0),0)</f>
        <v>1528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1528</v>
      </c>
      <c r="L189" s="31">
        <f>IFERROR(VLOOKUP(A189,PlayerStats!$B$1:$Z$999,MATCH("xG",PlayerStats!$B$2:$Z$2,0),0),0)</f>
        <v>0.4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0.4</v>
      </c>
      <c r="Q189" s="31">
        <f>IFERROR(VLOOKUP(A189,PlayerStats!$B$1:$Z$999,MATCH("xAG",PlayerStats!$B$2:$Z$2,0),0),0)</f>
        <v>1.2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1.2</v>
      </c>
      <c r="V189" s="41">
        <f t="shared" si="11"/>
        <v>43</v>
      </c>
      <c r="X189" s="42" t="str">
        <f>API!M189&amp;" "&amp;API!V189</f>
        <v>Jan Paul van Hecke</v>
      </c>
      <c r="Y189" s="42">
        <f>API!AC189</f>
        <v>52</v>
      </c>
    </row>
    <row r="190" spans="1:25">
      <c r="A190" s="31" t="str">
        <f>IF([1]FINAL!A190=0,"",[1]FINAL!A190)</f>
        <v>André Onana</v>
      </c>
      <c r="B190" s="31" t="str">
        <f>IF([1]FINAL!B190=0,"",[1]FINAL!B190)</f>
        <v>Onana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MUN</v>
      </c>
      <c r="F190" s="43">
        <f>IFERROR(VLOOKUP($E190,Table2!$B$1:$C$21,MATCH("MP",Table2!$B$1:$C$1,0),0),"")</f>
        <v>28</v>
      </c>
      <c r="G190" s="32">
        <f>IFERROR(VLOOKUP(A190,PlayingTime!$B$1:$Z$999,MATCH("Min",PlayingTime!$B$2:$Z$2,0),0),0)</f>
        <v>2520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2520</v>
      </c>
      <c r="L190" s="31">
        <f>IFERROR(VLOOKUP(A190,PlayerStats!$B$1:$Z$999,MATCH("xG",PlayerStats!$B$2:$Z$2,0),0),0)</f>
        <v>0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</v>
      </c>
      <c r="Q190" s="31">
        <f>IFERROR(VLOOKUP(A190,PlayerStats!$B$1:$Z$999,MATCH("xAG",PlayerStats!$B$2:$Z$2,0),0),0)</f>
        <v>0.1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0.1</v>
      </c>
      <c r="V190" s="41">
        <f t="shared" si="11"/>
        <v>105</v>
      </c>
      <c r="X190" s="42" t="str">
        <f>API!M190&amp;" "&amp;API!V190</f>
        <v>Joël Veltman</v>
      </c>
      <c r="Y190" s="42">
        <f>API!AC190</f>
        <v>28</v>
      </c>
    </row>
    <row r="191" spans="1:25">
      <c r="A191" s="31" t="str">
        <f>IF([1]FINAL!A191=0,"",[1]FINAL!A191)</f>
        <v>Fábio Ferreira Vieira</v>
      </c>
      <c r="B191" s="31" t="str">
        <f>IF([1]FINAL!B191=0,"",[1]FINAL!B191)</f>
        <v>Fábio Vieira</v>
      </c>
      <c r="C191" s="31" t="str">
        <f>IF([1]FINAL!C191=0,"",[1]FINAL!C191)</f>
        <v>Vieira</v>
      </c>
      <c r="D191" s="31" t="str">
        <f>IF([1]FINAL!D191=0,"",[1]FINAL!D191)</f>
        <v/>
      </c>
      <c r="E191" s="42" t="str">
        <f>[1]FINAL!M191</f>
        <v>ARS</v>
      </c>
      <c r="F191" s="43">
        <f>IFERROR(VLOOKUP($E191,Table2!$B$1:$C$21,MATCH("MP",Table2!$B$1:$C$1,0),0),"")</f>
        <v>28</v>
      </c>
      <c r="G191" s="32">
        <f>IFERROR(VLOOKUP(A191,PlayingTime!$B$1:$Z$999,MATCH("Min",PlayingTime!$B$2:$Z$2,0),0),0)</f>
        <v>0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0</v>
      </c>
      <c r="L191" s="31">
        <f>IFERROR(VLOOKUP(A191,PlayerStats!$B$1:$Z$999,MATCH("xG",PlayerStats!$B$2:$Z$2,0),0),0)</f>
        <v>0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</v>
      </c>
      <c r="Q191" s="31">
        <f>IFERROR(VLOOKUP(A191,PlayerStats!$B$1:$Z$999,MATCH("xAG",PlayerStats!$B$2:$Z$2,0),0),0)</f>
        <v>0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</v>
      </c>
      <c r="V191" s="41">
        <f t="shared" si="11"/>
        <v>22</v>
      </c>
      <c r="X191" s="42" t="str">
        <f>API!M191&amp;" "&amp;API!V191</f>
        <v>Bart Verbruggen</v>
      </c>
      <c r="Y191" s="42">
        <f>API!AC191</f>
        <v>40</v>
      </c>
    </row>
    <row r="192" spans="1:25">
      <c r="A192" s="31" t="str">
        <f>IF([1]FINAL!A192=0,"",[1]FINAL!A192)</f>
        <v>Miguel Almirón Rejala</v>
      </c>
      <c r="B192" s="31" t="str">
        <f>IF([1]FINAL!B192=0,"",[1]FINAL!B192)</f>
        <v>Almirón</v>
      </c>
      <c r="C192" s="31" t="str">
        <f>IF([1]FINAL!C192=0,"",[1]FINAL!C192)</f>
        <v>Miguel Almirón</v>
      </c>
      <c r="D192" s="31" t="str">
        <f>IF([1]FINAL!D192=0,"",[1]FINAL!D192)</f>
        <v>Miguel Almiron</v>
      </c>
      <c r="E192" s="42" t="str">
        <f>[1]FINAL!M192</f>
        <v>NEW</v>
      </c>
      <c r="F192" s="43">
        <f>IFERROR(VLOOKUP($E192,Table2!$B$1:$C$21,MATCH("MP",Table2!$B$1:$C$1,0),0),"")</f>
        <v>28</v>
      </c>
      <c r="G192" s="32">
        <f>IFERROR(VLOOKUP(A192,PlayingTime!$B$1:$Z$999,MATCH("Min",PlayingTime!$B$2:$Z$2,0),0),0)</f>
        <v>0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1838</v>
      </c>
      <c r="J192" s="32">
        <f>IFERROR(VLOOKUP(D192,PlayingTime!$B$1:$Z$999,MATCH("Min",PlayingTime!$B$2:$Z$2,0),0),0)</f>
        <v>0</v>
      </c>
      <c r="K192" s="37">
        <f t="shared" si="8"/>
        <v>1838</v>
      </c>
      <c r="L192" s="31">
        <f>IFERROR(VLOOKUP(A192,PlayerStats!$B$1:$Z$999,MATCH("xG",PlayerStats!$B$2:$Z$2,0),0),0)</f>
        <v>0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4.5</v>
      </c>
      <c r="O192" s="31">
        <f>IFERROR(VLOOKUP(D192,PlayerStats!$B$1:$Z$999,MATCH("xG",PlayerStats!$B$2:$Z$2,0),0),0)</f>
        <v>0</v>
      </c>
      <c r="P192" s="39">
        <f t="shared" si="9"/>
        <v>4.5</v>
      </c>
      <c r="Q192" s="31">
        <f>IFERROR(VLOOKUP(A192,PlayerStats!$B$1:$Z$999,MATCH("xAG",PlayerStats!$B$2:$Z$2,0),0),0)</f>
        <v>0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2</v>
      </c>
      <c r="T192" s="31">
        <f>IFERROR(VLOOKUP(D192,PlayerStats!$B$1:$Z$999,MATCH("xAG",PlayerStats!$B$2:$Z$2,0),0),0)</f>
        <v>0</v>
      </c>
      <c r="U192" s="39">
        <f t="shared" si="10"/>
        <v>2</v>
      </c>
      <c r="V192" s="41">
        <f t="shared" si="11"/>
        <v>73</v>
      </c>
      <c r="X192" s="42" t="str">
        <f>API!M192&amp;" "&amp;API!V192</f>
        <v>Adam Webster</v>
      </c>
      <c r="Y192" s="42">
        <f>API!AC192</f>
        <v>13</v>
      </c>
    </row>
    <row r="193" spans="1:25">
      <c r="A193" s="31" t="str">
        <f>IF([1]FINAL!A193=0,"",[1]FINAL!A193)</f>
        <v>Milos Kerkez</v>
      </c>
      <c r="B193" s="31" t="str">
        <f>IF([1]FINAL!B193=0,"",[1]FINAL!B193)</f>
        <v>Kerkez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BOU</v>
      </c>
      <c r="F193" s="43">
        <f>IFERROR(VLOOKUP($E193,Table2!$B$1:$C$21,MATCH("MP",Table2!$B$1:$C$1,0),0),"")</f>
        <v>28</v>
      </c>
      <c r="G193" s="32">
        <f>IFERROR(VLOOKUP(A193,PlayingTime!$B$1:$Z$999,MATCH("Min",PlayingTime!$B$2:$Z$2,0),0),0)</f>
        <v>1447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1447</v>
      </c>
      <c r="L193" s="31">
        <f>IFERROR(VLOOKUP(A193,PlayerStats!$B$1:$Z$999,MATCH("xG",PlayerStats!$B$2:$Z$2,0),0),0)</f>
        <v>0.4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0.4</v>
      </c>
      <c r="Q193" s="31">
        <f>IFERROR(VLOOKUP(A193,PlayerStats!$B$1:$Z$999,MATCH("xAG",PlayerStats!$B$2:$Z$2,0),0),0)</f>
        <v>0.4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0.4</v>
      </c>
      <c r="V193" s="41">
        <f t="shared" si="11"/>
        <v>42</v>
      </c>
      <c r="X193" s="42" t="str">
        <f>API!M193&amp;" "&amp;API!V193</f>
        <v>Danny Welbeck</v>
      </c>
      <c r="Y193" s="42">
        <f>API!AC193</f>
        <v>52</v>
      </c>
    </row>
    <row r="194" spans="1:25">
      <c r="A194" s="31" t="str">
        <f>IF([1]FINAL!A194=0,"",[1]FINAL!A194)</f>
        <v>Dominik Szoboszlai</v>
      </c>
      <c r="B194" s="31" t="str">
        <f>IF([1]FINAL!B194=0,"",[1]FINAL!B194)</f>
        <v>Szoboszlai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LIV</v>
      </c>
      <c r="F194" s="43">
        <f>IFERROR(VLOOKUP($E194,Table2!$B$1:$C$21,MATCH("MP",Table2!$B$1:$C$1,0),0),"")</f>
        <v>28</v>
      </c>
      <c r="G194" s="32">
        <f>IFERROR(VLOOKUP(A194,PlayingTime!$B$1:$Z$999,MATCH("Min",PlayingTime!$B$2:$Z$2,0),0),0)</f>
        <v>1732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1732</v>
      </c>
      <c r="L194" s="31">
        <f>IFERROR(VLOOKUP(A194,PlayerStats!$B$1:$Z$999,MATCH("xG",PlayerStats!$B$2:$Z$2,0),0),0)</f>
        <v>2.4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2.4</v>
      </c>
      <c r="Q194" s="31">
        <f>IFERROR(VLOOKUP(A194,PlayerStats!$B$1:$Z$999,MATCH("xAG",PlayerStats!$B$2:$Z$2,0),0),0)</f>
        <v>4.3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4.3</v>
      </c>
      <c r="V194" s="41">
        <f t="shared" si="11"/>
        <v>85</v>
      </c>
      <c r="X194" s="42" t="str">
        <f>API!M194&amp;" "&amp;API!V194</f>
        <v>Andi Zeqiri</v>
      </c>
      <c r="Y194" s="42">
        <f>API!AC194</f>
        <v>0</v>
      </c>
    </row>
    <row r="195" spans="1:25">
      <c r="A195" s="31" t="str">
        <f>IF([1]FINAL!A195=0,"",[1]FINAL!A195)</f>
        <v>Mark Flekken</v>
      </c>
      <c r="B195" s="31" t="str">
        <f>IF([1]FINAL!B195=0,"",[1]FINAL!B195)</f>
        <v>Flekken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BRE</v>
      </c>
      <c r="F195" s="43">
        <f>IFERROR(VLOOKUP($E195,Table2!$B$1:$C$21,MATCH("MP",Table2!$B$1:$C$1,0),0),"")</f>
        <v>28</v>
      </c>
      <c r="G195" s="32">
        <f>IFERROR(VLOOKUP(A195,PlayingTime!$B$1:$Z$999,MATCH("Min",PlayingTime!$B$2:$Z$2,0),0),0)</f>
        <v>2385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2385</v>
      </c>
      <c r="L195" s="31">
        <f>IFERROR(VLOOKUP(A195,PlayerStats!$B$1:$Z$999,MATCH("xG",PlayerStats!$B$2:$Z$2,0),0),0)</f>
        <v>0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</v>
      </c>
      <c r="Q195" s="31">
        <f>IFERROR(VLOOKUP(A195,PlayerStats!$B$1:$Z$999,MATCH("xAG",PlayerStats!$B$2:$Z$2,0),0),0)</f>
        <v>0.2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0.2</v>
      </c>
      <c r="V195" s="41">
        <f t="shared" ref="V195:V258" si="15">IFERROR(VLOOKUP(A195,$X$1:$Y$1000,MATCH("total_points",$X$1:$Y$1,0),0),"")</f>
        <v>77</v>
      </c>
      <c r="X195" s="42" t="str">
        <f>API!M195&amp;" "&amp;API!V195</f>
        <v>Igor Julio dos Santos de Paulo</v>
      </c>
      <c r="Y195" s="42">
        <f>API!AC195</f>
        <v>17</v>
      </c>
    </row>
    <row r="196" spans="1:25">
      <c r="A196" s="31" t="str">
        <f>IF([1]FINAL!A196=0,"",[1]FINAL!A196)</f>
        <v>Ibrahima Konaté</v>
      </c>
      <c r="B196" s="31" t="str">
        <f>IF([1]FINAL!B196=0,"",[1]FINAL!B196)</f>
        <v>Konaté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LIV</v>
      </c>
      <c r="F196" s="43">
        <f>IFERROR(VLOOKUP($E196,Table2!$B$1:$C$21,MATCH("MP",Table2!$B$1:$C$1,0),0),"")</f>
        <v>28</v>
      </c>
      <c r="G196" s="32">
        <f>IFERROR(VLOOKUP(A196,PlayingTime!$B$1:$Z$999,MATCH("Min",PlayingTime!$B$2:$Z$2,0),0),0)</f>
        <v>1332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1332</v>
      </c>
      <c r="L196" s="31">
        <f>IFERROR(VLOOKUP(A196,PlayerStats!$B$1:$Z$999,MATCH("xG",PlayerStats!$B$2:$Z$2,0),0),0)</f>
        <v>0.4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0.4</v>
      </c>
      <c r="Q196" s="31">
        <f>IFERROR(VLOOKUP(A196,PlayerStats!$B$1:$Z$999,MATCH("xAG",PlayerStats!$B$2:$Z$2,0),0),0)</f>
        <v>0.4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0.4</v>
      </c>
      <c r="V196" s="41">
        <f t="shared" si="15"/>
        <v>51</v>
      </c>
      <c r="X196" s="42" t="str">
        <f>API!M196&amp;" "&amp;API!V196</f>
        <v>Jack Hinshelwood</v>
      </c>
      <c r="Y196" s="42">
        <f>API!AC196</f>
        <v>42</v>
      </c>
    </row>
    <row r="197" spans="1:25">
      <c r="A197" s="31" t="str">
        <f>IF([1]FINAL!A197=0,"",[1]FINAL!A197)</f>
        <v>Facundo Buonanotte</v>
      </c>
      <c r="B197" s="31" t="str">
        <f>IF([1]FINAL!B197=0,"",[1]FINAL!B197)</f>
        <v>Buonanotte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BHA</v>
      </c>
      <c r="F197" s="43">
        <f>IFERROR(VLOOKUP($E197,Table2!$B$1:$C$21,MATCH("MP",Table2!$B$1:$C$1,0),0),"")</f>
        <v>28</v>
      </c>
      <c r="G197" s="32">
        <f>IFERROR(VLOOKUP(A197,PlayingTime!$B$1:$Z$999,MATCH("Min",PlayingTime!$B$2:$Z$2,0),0),0)</f>
        <v>943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943</v>
      </c>
      <c r="L197" s="31">
        <f>IFERROR(VLOOKUP(A197,PlayerStats!$B$1:$Z$999,MATCH("xG",PlayerStats!$B$2:$Z$2,0),0),0)</f>
        <v>1.9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1.9</v>
      </c>
      <c r="Q197" s="31">
        <f>IFERROR(VLOOKUP(A197,PlayerStats!$B$1:$Z$999,MATCH("xAG",PlayerStats!$B$2:$Z$2,0),0),0)</f>
        <v>1.7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1.7</v>
      </c>
      <c r="V197" s="41">
        <f t="shared" si="15"/>
        <v>43</v>
      </c>
      <c r="X197" s="42" t="str">
        <f>API!M197&amp;" "&amp;API!V197</f>
        <v>Carlos Baleba</v>
      </c>
      <c r="Y197" s="42">
        <f>API!AC197</f>
        <v>19</v>
      </c>
    </row>
    <row r="198" spans="1:25">
      <c r="A198" s="31" t="str">
        <f>IF([1]FINAL!A198=0,"",[1]FINAL!A198)</f>
        <v>Seamus Coleman</v>
      </c>
      <c r="B198" s="31" t="str">
        <f>IF([1]FINAL!B198=0,"",[1]FINAL!B198)</f>
        <v>Coleman</v>
      </c>
      <c r="C198" s="31" t="str">
        <f>IF([1]FINAL!C198=0,"",[1]FINAL!C198)</f>
        <v>Séamus Coleman</v>
      </c>
      <c r="D198" s="31" t="str">
        <f>IF([1]FINAL!D198=0,"",[1]FINAL!D198)</f>
        <v/>
      </c>
      <c r="E198" s="42" t="str">
        <f>[1]FINAL!M198</f>
        <v>EVE</v>
      </c>
      <c r="F198" s="43">
        <f>IFERROR(VLOOKUP($E198,Table2!$B$1:$C$21,MATCH("MP",Table2!$B$1:$C$1,0),0),"")</f>
        <v>28</v>
      </c>
      <c r="G198" s="32">
        <f>IFERROR(VLOOKUP(A198,PlayingTime!$B$1:$Z$999,MATCH("Min",PlayingTime!$B$2:$Z$2,0),0),0)</f>
        <v>0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235</v>
      </c>
      <c r="J198" s="32">
        <f>IFERROR(VLOOKUP(D198,PlayingTime!$B$1:$Z$999,MATCH("Min",PlayingTime!$B$2:$Z$2,0),0),0)</f>
        <v>0</v>
      </c>
      <c r="K198" s="37">
        <f t="shared" si="12"/>
        <v>235</v>
      </c>
      <c r="L198" s="31">
        <f>IFERROR(VLOOKUP(A198,PlayerStats!$B$1:$Z$999,MATCH("xG",PlayerStats!$B$2:$Z$2,0),0),0)</f>
        <v>0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</v>
      </c>
      <c r="Q198" s="31">
        <f>IFERROR(VLOOKUP(A198,PlayerStats!$B$1:$Z$999,MATCH("xAG",PlayerStats!$B$2:$Z$2,0),0),0)</f>
        <v>0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</v>
      </c>
      <c r="V198" s="41">
        <f t="shared" si="15"/>
        <v>14</v>
      </c>
      <c r="X198" s="42" t="str">
        <f>API!M198&amp;" "&amp;API!V198</f>
        <v>Anssumane Fati Vieira</v>
      </c>
      <c r="Y198" s="42">
        <f>API!AC198</f>
        <v>29</v>
      </c>
    </row>
    <row r="199" spans="1:25">
      <c r="A199" s="31" t="str">
        <f>IF([1]FINAL!A199=0,"",[1]FINAL!A199)</f>
        <v>Neco Williams</v>
      </c>
      <c r="B199" s="31" t="str">
        <f>IF([1]FINAL!B199=0,"",[1]FINAL!B199)</f>
        <v>Williams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NFO</v>
      </c>
      <c r="F199" s="43">
        <f>IFERROR(VLOOKUP($E199,Table2!$B$1:$C$21,MATCH("MP",Table2!$B$1:$C$1,0),0),"")</f>
        <v>28</v>
      </c>
      <c r="G199" s="32">
        <f>IFERROR(VLOOKUP(A199,PlayingTime!$B$1:$Z$999,MATCH("Min",PlayingTime!$B$2:$Z$2,0),0),0)</f>
        <v>1067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1067</v>
      </c>
      <c r="L199" s="31">
        <f>IFERROR(VLOOKUP(A199,PlayerStats!$B$1:$Z$999,MATCH("xG",PlayerStats!$B$2:$Z$2,0),0),0)</f>
        <v>0.3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0.3</v>
      </c>
      <c r="Q199" s="31">
        <f>IFERROR(VLOOKUP(A199,PlayerStats!$B$1:$Z$999,MATCH("xAG",PlayerStats!$B$2:$Z$2,0),0),0)</f>
        <v>1.5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1.5</v>
      </c>
      <c r="V199" s="41">
        <f t="shared" si="15"/>
        <v>30</v>
      </c>
      <c r="X199" s="42" t="str">
        <f>API!M199&amp;" "&amp;API!V199</f>
        <v>Mark O’Mahony</v>
      </c>
      <c r="Y199" s="42">
        <f>API!AC199</f>
        <v>0</v>
      </c>
    </row>
    <row r="200" spans="1:25">
      <c r="A200" s="31" t="str">
        <f>IF([1]FINAL!A200=0,"",[1]FINAL!A200)</f>
        <v>Levi Colwill</v>
      </c>
      <c r="B200" s="31" t="str">
        <f>IF([1]FINAL!B200=0,"",[1]FINAL!B200)</f>
        <v>Colwill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CHE</v>
      </c>
      <c r="F200" s="43">
        <f>IFERROR(VLOOKUP($E200,Table2!$B$1:$C$21,MATCH("MP",Table2!$B$1:$C$1,0),0),"")</f>
        <v>27</v>
      </c>
      <c r="G200" s="32">
        <f>IFERROR(VLOOKUP(A200,PlayingTime!$B$1:$Z$999,MATCH("Min",PlayingTime!$B$2:$Z$2,0),0),0)</f>
        <v>1797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1797</v>
      </c>
      <c r="L200" s="31">
        <f>IFERROR(VLOOKUP(A200,PlayerStats!$B$1:$Z$999,MATCH("xG",PlayerStats!$B$2:$Z$2,0),0),0)</f>
        <v>1.3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1.3</v>
      </c>
      <c r="Q200" s="31">
        <f>IFERROR(VLOOKUP(A200,PlayerStats!$B$1:$Z$999,MATCH("xAG",PlayerStats!$B$2:$Z$2,0),0),0)</f>
        <v>1.2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1.2</v>
      </c>
      <c r="V200" s="41">
        <f t="shared" si="15"/>
        <v>65</v>
      </c>
      <c r="X200" s="42" t="str">
        <f>API!M200&amp;" "&amp;API!V200</f>
        <v>Benicio Baker-Boaitey</v>
      </c>
      <c r="Y200" s="42">
        <f>API!AC200</f>
        <v>4</v>
      </c>
    </row>
    <row r="201" spans="1:25">
      <c r="A201" s="31" t="str">
        <f>IF([1]FINAL!A201=0,"",[1]FINAL!A201)</f>
        <v>Rayan Aït-Nouri</v>
      </c>
      <c r="B201" s="31" t="str">
        <f>IF([1]FINAL!B201=0,"",[1]FINAL!B201)</f>
        <v>Aït-Nouri</v>
      </c>
      <c r="C201" s="31" t="str">
        <f>IF([1]FINAL!C201=0,"",[1]FINAL!C201)</f>
        <v>Rayan Ait-Nouri</v>
      </c>
      <c r="D201" s="31" t="str">
        <f>IF([1]FINAL!D201=0,"",[1]FINAL!D201)</f>
        <v>Rayan Aït Nouri</v>
      </c>
      <c r="E201" s="42" t="str">
        <f>[1]FINAL!M201</f>
        <v>WOL</v>
      </c>
      <c r="F201" s="43">
        <f>IFERROR(VLOOKUP($E201,Table2!$B$1:$C$21,MATCH("MP",Table2!$B$1:$C$1,0),0),"")</f>
        <v>28</v>
      </c>
      <c r="G201" s="32">
        <f>IFERROR(VLOOKUP(A201,PlayingTime!$B$1:$Z$999,MATCH("Min",PlayingTime!$B$2:$Z$2,0),0),0)</f>
        <v>0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1705</v>
      </c>
      <c r="K201" s="37">
        <f t="shared" si="12"/>
        <v>1705</v>
      </c>
      <c r="L201" s="31">
        <f>IFERROR(VLOOKUP(A201,PlayerStats!$B$1:$Z$999,MATCH("xG",PlayerStats!$B$2:$Z$2,0),0),0)</f>
        <v>0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1.9</v>
      </c>
      <c r="P201" s="39">
        <f t="shared" si="13"/>
        <v>1.9</v>
      </c>
      <c r="Q201" s="31">
        <f>IFERROR(VLOOKUP(A201,PlayerStats!$B$1:$Z$999,MATCH("xAG",PlayerStats!$B$2:$Z$2,0),0),0)</f>
        <v>0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1.9</v>
      </c>
      <c r="U201" s="39">
        <f t="shared" si="14"/>
        <v>1.9</v>
      </c>
      <c r="V201" s="41">
        <f t="shared" si="15"/>
        <v>57</v>
      </c>
      <c r="X201" s="42" t="str">
        <f>API!M201&amp;" "&amp;API!V201</f>
        <v>Ben Jackson</v>
      </c>
      <c r="Y201" s="42">
        <f>API!AC201</f>
        <v>0</v>
      </c>
    </row>
    <row r="202" spans="1:25">
      <c r="A202" s="31" t="str">
        <f>IF([1]FINAL!A202=0,"",[1]FINAL!A202)</f>
        <v>Konstantinos Mavropanos</v>
      </c>
      <c r="B202" s="31" t="str">
        <f>IF([1]FINAL!B202=0,"",[1]FINAL!B202)</f>
        <v>Mavropanos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WHU</v>
      </c>
      <c r="F202" s="43">
        <f>IFERROR(VLOOKUP($E202,Table2!$B$1:$C$21,MATCH("MP",Table2!$B$1:$C$1,0),0),"")</f>
        <v>28</v>
      </c>
      <c r="G202" s="32">
        <f>IFERROR(VLOOKUP(A202,PlayingTime!$B$1:$Z$999,MATCH("Min",PlayingTime!$B$2:$Z$2,0),0),0)</f>
        <v>991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991</v>
      </c>
      <c r="L202" s="31">
        <f>IFERROR(VLOOKUP(A202,PlayerStats!$B$1:$Z$999,MATCH("xG",PlayerStats!$B$2:$Z$2,0),0),0)</f>
        <v>0.8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0.8</v>
      </c>
      <c r="Q202" s="31">
        <f>IFERROR(VLOOKUP(A202,PlayerStats!$B$1:$Z$999,MATCH("xAG",PlayerStats!$B$2:$Z$2,0),0),0)</f>
        <v>0.2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0.2</v>
      </c>
      <c r="V202" s="41">
        <f t="shared" si="15"/>
        <v>33</v>
      </c>
      <c r="X202" s="42" t="str">
        <f>API!M202&amp;" "&amp;API!V202</f>
        <v>Joshua Duffus</v>
      </c>
      <c r="Y202" s="42">
        <f>API!AC202</f>
        <v>0</v>
      </c>
    </row>
    <row r="203" spans="1:25">
      <c r="A203" s="31" t="str">
        <f>IF([1]FINAL!A203=0,"",[1]FINAL!A203)</f>
        <v>Lyle Foster</v>
      </c>
      <c r="B203" s="31" t="str">
        <f>IF([1]FINAL!B203=0,"",[1]FINAL!B203)</f>
        <v>Foster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BUR</v>
      </c>
      <c r="F203" s="43">
        <f>IFERROR(VLOOKUP($E203,Table2!$B$1:$C$21,MATCH("MP",Table2!$B$1:$C$1,0),0),"")</f>
        <v>28</v>
      </c>
      <c r="G203" s="32">
        <f>IFERROR(VLOOKUP(A203,PlayingTime!$B$1:$Z$999,MATCH("Min",PlayingTime!$B$2:$Z$2,0),0),0)</f>
        <v>1128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1128</v>
      </c>
      <c r="L203" s="31">
        <f>IFERROR(VLOOKUP(A203,PlayerStats!$B$1:$Z$999,MATCH("xG",PlayerStats!$B$2:$Z$2,0),0),0)</f>
        <v>2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2</v>
      </c>
      <c r="Q203" s="31">
        <f>IFERROR(VLOOKUP(A203,PlayerStats!$B$1:$Z$999,MATCH("xAG",PlayerStats!$B$2:$Z$2,0),0),0)</f>
        <v>1.3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1.3</v>
      </c>
      <c r="V203" s="41">
        <f t="shared" si="15"/>
        <v>52</v>
      </c>
      <c r="X203" s="42" t="str">
        <f>API!M203&amp;" "&amp;API!V203</f>
        <v>Leigh Kavanagh</v>
      </c>
      <c r="Y203" s="42">
        <f>API!AC203</f>
        <v>0</v>
      </c>
    </row>
    <row r="204" spans="1:25">
      <c r="A204" s="31" t="str">
        <f>IF([1]FINAL!A204=0,"",[1]FINAL!A204)</f>
        <v>Tom Cairney</v>
      </c>
      <c r="B204" s="31" t="str">
        <f>IF([1]FINAL!B204=0,"",[1]FINAL!B204)</f>
        <v>Cairney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FUL</v>
      </c>
      <c r="F204" s="43">
        <f>IFERROR(VLOOKUP($E204,Table2!$B$1:$C$21,MATCH("MP",Table2!$B$1:$C$1,0),0),"")</f>
        <v>28</v>
      </c>
      <c r="G204" s="32">
        <f>IFERROR(VLOOKUP(A204,PlayingTime!$B$1:$Z$999,MATCH("Min",PlayingTime!$B$2:$Z$2,0),0),0)</f>
        <v>1246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1246</v>
      </c>
      <c r="L204" s="31">
        <f>IFERROR(VLOOKUP(A204,PlayerStats!$B$1:$Z$999,MATCH("xG",PlayerStats!$B$2:$Z$2,0),0),0)</f>
        <v>0.8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0.8</v>
      </c>
      <c r="Q204" s="31">
        <f>IFERROR(VLOOKUP(A204,PlayerStats!$B$1:$Z$999,MATCH("xAG",PlayerStats!$B$2:$Z$2,0),0),0)</f>
        <v>1.9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1.9</v>
      </c>
      <c r="V204" s="41">
        <f t="shared" si="15"/>
        <v>58</v>
      </c>
      <c r="X204" s="42" t="str">
        <f>API!M204&amp;" "&amp;API!V204</f>
        <v>Luca Barrington</v>
      </c>
      <c r="Y204" s="42">
        <f>API!AC204</f>
        <v>0</v>
      </c>
    </row>
    <row r="205" spans="1:25">
      <c r="A205" s="31" t="str">
        <f>IF([1]FINAL!A205=0,"",[1]FINAL!A205)</f>
        <v>Issa Diop</v>
      </c>
      <c r="B205" s="31" t="str">
        <f>IF([1]FINAL!B205=0,"",[1]FINAL!B205)</f>
        <v>Diop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FUL</v>
      </c>
      <c r="F205" s="43">
        <f>IFERROR(VLOOKUP($E205,Table2!$B$1:$C$21,MATCH("MP",Table2!$B$1:$C$1,0),0),"")</f>
        <v>28</v>
      </c>
      <c r="G205" s="32">
        <f>IFERROR(VLOOKUP(A205,PlayingTime!$B$1:$Z$999,MATCH("Min",PlayingTime!$B$2:$Z$2,0),0),0)</f>
        <v>1155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1155</v>
      </c>
      <c r="L205" s="31">
        <f>IFERROR(VLOOKUP(A205,PlayerStats!$B$1:$Z$999,MATCH("xG",PlayerStats!$B$2:$Z$2,0),0),0)</f>
        <v>0.2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0.2</v>
      </c>
      <c r="Q205" s="31">
        <f>IFERROR(VLOOKUP(A205,PlayerStats!$B$1:$Z$999,MATCH("xAG",PlayerStats!$B$2:$Z$2,0),0),0)</f>
        <v>0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</v>
      </c>
      <c r="V205" s="41">
        <f t="shared" si="15"/>
        <v>38</v>
      </c>
      <c r="X205" s="42" t="str">
        <f>API!M205&amp;" "&amp;API!V205</f>
        <v>Cameron Peupion</v>
      </c>
      <c r="Y205" s="42">
        <f>API!AC205</f>
        <v>0</v>
      </c>
    </row>
    <row r="206" spans="1:25">
      <c r="A206" s="31" t="str">
        <f>IF([1]FINAL!A206=0,"",[1]FINAL!A206)</f>
        <v>Benoît Badiashile</v>
      </c>
      <c r="B206" s="31" t="str">
        <f>IF([1]FINAL!B206=0,"",[1]FINAL!B206)</f>
        <v>B.Badiashile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CHE</v>
      </c>
      <c r="F206" s="43">
        <f>IFERROR(VLOOKUP($E206,Table2!$B$1:$C$21,MATCH("MP",Table2!$B$1:$C$1,0),0),"")</f>
        <v>27</v>
      </c>
      <c r="G206" s="32">
        <f>IFERROR(VLOOKUP(A206,PlayingTime!$B$1:$Z$999,MATCH("Min",PlayingTime!$B$2:$Z$2,0),0),0)</f>
        <v>560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560</v>
      </c>
      <c r="L206" s="31">
        <f>IFERROR(VLOOKUP(A206,PlayerStats!$B$1:$Z$999,MATCH("xG",PlayerStats!$B$2:$Z$2,0),0),0)</f>
        <v>0.1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0.1</v>
      </c>
      <c r="Q206" s="31">
        <f>IFERROR(VLOOKUP(A206,PlayerStats!$B$1:$Z$999,MATCH("xAG",PlayerStats!$B$2:$Z$2,0),0),0)</f>
        <v>0.5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0.5</v>
      </c>
      <c r="V206" s="41">
        <f t="shared" si="15"/>
        <v>18</v>
      </c>
      <c r="X206" s="42" t="str">
        <f>API!M206&amp;" "&amp;API!V206</f>
        <v>Valentín Barco</v>
      </c>
      <c r="Y206" s="42">
        <f>API!AC206</f>
        <v>0</v>
      </c>
    </row>
    <row r="207" spans="1:25">
      <c r="A207" s="31" t="str">
        <f>IF([1]FINAL!A207=0,"",[1]FINAL!A207)</f>
        <v>Jay Rodriguez</v>
      </c>
      <c r="B207" s="31" t="str">
        <f>IF([1]FINAL!B207=0,"",[1]FINAL!B207)</f>
        <v>Rodriguez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BUR</v>
      </c>
      <c r="F207" s="43">
        <f>IFERROR(VLOOKUP($E207,Table2!$B$1:$C$21,MATCH("MP",Table2!$B$1:$C$1,0),0),"")</f>
        <v>28</v>
      </c>
      <c r="G207" s="32">
        <f>IFERROR(VLOOKUP(A207,PlayingTime!$B$1:$Z$999,MATCH("Min",PlayingTime!$B$2:$Z$2,0),0),0)</f>
        <v>731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731</v>
      </c>
      <c r="L207" s="31">
        <f>IFERROR(VLOOKUP(A207,PlayerStats!$B$1:$Z$999,MATCH("xG",PlayerStats!$B$2:$Z$2,0),0),0)</f>
        <v>3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3</v>
      </c>
      <c r="Q207" s="31">
        <f>IFERROR(VLOOKUP(A207,PlayerStats!$B$1:$Z$999,MATCH("xAG",PlayerStats!$B$2:$Z$2,0),0),0)</f>
        <v>0.2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0.2</v>
      </c>
      <c r="V207" s="41">
        <f t="shared" si="15"/>
        <v>36</v>
      </c>
      <c r="X207" s="42" t="str">
        <f>API!M207&amp;" "&amp;API!V207</f>
        <v>Enock Agyei</v>
      </c>
      <c r="Y207" s="42">
        <f>API!AC207</f>
        <v>0</v>
      </c>
    </row>
    <row r="208" spans="1:25">
      <c r="A208" s="31" t="str">
        <f>IF([1]FINAL!A208=0,"",[1]FINAL!A208)</f>
        <v>Tariq Lamptey</v>
      </c>
      <c r="B208" s="31" t="str">
        <f>IF([1]FINAL!B208=0,"",[1]FINAL!B208)</f>
        <v>Lamptey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BHA</v>
      </c>
      <c r="F208" s="43">
        <f>IFERROR(VLOOKUP($E208,Table2!$B$1:$C$21,MATCH("MP",Table2!$B$1:$C$1,0),0),"")</f>
        <v>28</v>
      </c>
      <c r="G208" s="32">
        <f>IFERROR(VLOOKUP(A208,PlayingTime!$B$1:$Z$999,MATCH("Min",PlayingTime!$B$2:$Z$2,0),0),0)</f>
        <v>593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593</v>
      </c>
      <c r="L208" s="31">
        <f>IFERROR(VLOOKUP(A208,PlayerStats!$B$1:$Z$999,MATCH("xG",PlayerStats!$B$2:$Z$2,0),0),0)</f>
        <v>0.4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0.4</v>
      </c>
      <c r="Q208" s="31">
        <f>IFERROR(VLOOKUP(A208,PlayerStats!$B$1:$Z$999,MATCH("xAG",PlayerStats!$B$2:$Z$2,0),0),0)</f>
        <v>0.6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0.6</v>
      </c>
      <c r="V208" s="41">
        <f t="shared" si="15"/>
        <v>25</v>
      </c>
      <c r="X208" s="42" t="str">
        <f>API!M208&amp;" "&amp;API!V208</f>
        <v>Ameen Al-Dakhil</v>
      </c>
      <c r="Y208" s="42">
        <f>API!AC208</f>
        <v>19</v>
      </c>
    </row>
    <row r="209" spans="1:25">
      <c r="A209" s="31" t="str">
        <f>IF([1]FINAL!A209=0,"",[1]FINAL!A209)</f>
        <v>Sergio Reguilón</v>
      </c>
      <c r="B209" s="31" t="str">
        <f>IF([1]FINAL!B209=0,"",[1]FINAL!B209)</f>
        <v>Reguilón</v>
      </c>
      <c r="C209" s="31" t="str">
        <f>IF([1]FINAL!C209=0,"",[1]FINAL!C209)</f>
        <v>Reguilon</v>
      </c>
      <c r="D209" s="31" t="str">
        <f>IF([1]FINAL!D209=0,"",[1]FINAL!D209)</f>
        <v/>
      </c>
      <c r="E209" s="42" t="str">
        <f>[1]FINAL!M209</f>
        <v>BRE</v>
      </c>
      <c r="F209" s="43">
        <f>IFERROR(VLOOKUP($E209,Table2!$B$1:$C$21,MATCH("MP",Table2!$B$1:$C$1,0),0),"")</f>
        <v>28</v>
      </c>
      <c r="G209" s="32">
        <f>IFERROR(VLOOKUP(A209,PlayingTime!$B$1:$Z$999,MATCH("Min",PlayingTime!$B$2:$Z$2,0),0),0)</f>
        <v>508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508</v>
      </c>
      <c r="L209" s="31">
        <f>IFERROR(VLOOKUP(A209,PlayerStats!$B$1:$Z$999,MATCH("xG",PlayerStats!$B$2:$Z$2,0),0),0)</f>
        <v>0.5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0.5</v>
      </c>
      <c r="Q209" s="31">
        <f>IFERROR(VLOOKUP(A209,PlayerStats!$B$1:$Z$999,MATCH("xAG",PlayerStats!$B$2:$Z$2,0),0),0)</f>
        <v>1.1000000000000001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1.1000000000000001</v>
      </c>
      <c r="V209" s="41">
        <f t="shared" si="15"/>
        <v>40</v>
      </c>
      <c r="X209" s="42" t="str">
        <f>API!M209&amp;" "&amp;API!V209</f>
        <v>Samuel Bastien</v>
      </c>
      <c r="Y209" s="42">
        <f>API!AC209</f>
        <v>0</v>
      </c>
    </row>
    <row r="210" spans="1:25">
      <c r="A210" s="31" t="str">
        <f>IF([1]FINAL!A210=0,"",[1]FINAL!A210)</f>
        <v>Sergio Reguilón</v>
      </c>
      <c r="B210" s="31" t="str">
        <f>IF([1]FINAL!B210=0,"",[1]FINAL!B210)</f>
        <v>Reguilón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BRE</v>
      </c>
      <c r="F210" s="43">
        <f>IFERROR(VLOOKUP($E210,Table2!$B$1:$C$21,MATCH("MP",Table2!$B$1:$C$1,0),0),"")</f>
        <v>28</v>
      </c>
      <c r="G210" s="32">
        <f>IFERROR(VLOOKUP(A210,PlayingTime!$B$1:$Z$999,MATCH("Min",PlayingTime!$B$2:$Z$2,0),0),0)</f>
        <v>508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508</v>
      </c>
      <c r="L210" s="31">
        <f>IFERROR(VLOOKUP(A210,PlayerStats!$B$1:$Z$999,MATCH("xG",PlayerStats!$B$2:$Z$2,0),0),0)</f>
        <v>0.5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0.5</v>
      </c>
      <c r="Q210" s="31">
        <f>IFERROR(VLOOKUP(A210,PlayerStats!$B$1:$Z$999,MATCH("xAG",PlayerStats!$B$2:$Z$2,0),0),0)</f>
        <v>1.1000000000000001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1.1000000000000001</v>
      </c>
      <c r="V210" s="41">
        <f t="shared" si="15"/>
        <v>40</v>
      </c>
      <c r="X210" s="42" t="str">
        <f>API!M210&amp;" "&amp;API!V210</f>
        <v>Manuel Benson Hedilazio</v>
      </c>
      <c r="Y210" s="42">
        <f>API!AC210</f>
        <v>6</v>
      </c>
    </row>
    <row r="211" spans="1:25">
      <c r="A211" s="31" t="str">
        <f>IF([1]FINAL!A211=0,"",[1]FINAL!A211)</f>
        <v>Craig Dawson</v>
      </c>
      <c r="B211" s="31" t="str">
        <f>IF([1]FINAL!B211=0,"",[1]FINAL!B211)</f>
        <v/>
      </c>
      <c r="C211" s="31" t="str">
        <f>IF([1]FINAL!C211=0,"",[1]FINAL!C211)</f>
        <v/>
      </c>
      <c r="D211" s="31" t="str">
        <f>IF([1]FINAL!D211=0,"",[1]FINAL!D211)</f>
        <v/>
      </c>
      <c r="E211" s="42">
        <f>[1]FINAL!M211</f>
        <v>0</v>
      </c>
      <c r="F211" s="43" t="str">
        <f>IFERROR(VLOOKUP($E211,Table2!$B$1:$C$21,MATCH("MP",Table2!$B$1:$C$1,0),0),"")</f>
        <v/>
      </c>
      <c r="G211" s="32">
        <f>IFERROR(VLOOKUP(A211,PlayingTime!$B$1:$Z$999,MATCH("Min",PlayingTime!$B$2:$Z$2,0),0),0)</f>
        <v>2209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2209</v>
      </c>
      <c r="L211" s="31">
        <f>IFERROR(VLOOKUP(A211,PlayerStats!$B$1:$Z$999,MATCH("xG",PlayerStats!$B$2:$Z$2,0),0),0)</f>
        <v>1.5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1.5</v>
      </c>
      <c r="Q211" s="31">
        <f>IFERROR(VLOOKUP(A211,PlayerStats!$B$1:$Z$999,MATCH("xAG",PlayerStats!$B$2:$Z$2,0),0),0)</f>
        <v>1.4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1.4</v>
      </c>
      <c r="V211" s="41">
        <f t="shared" si="15"/>
        <v>69</v>
      </c>
      <c r="X211" s="42" t="str">
        <f>API!M211&amp;" "&amp;API!V211</f>
        <v>Jordan Beyer</v>
      </c>
      <c r="Y211" s="42">
        <f>API!AC211</f>
        <v>30</v>
      </c>
    </row>
    <row r="212" spans="1:25">
      <c r="A212" s="31" t="str">
        <f>IF([1]FINAL!A212=0,"",[1]FINAL!A212)</f>
        <v>Carlos Vinícius Alves Morais</v>
      </c>
      <c r="B212" s="31" t="str">
        <f>IF([1]FINAL!B212=0,"",[1]FINAL!B212)</f>
        <v>Vinícius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FUL</v>
      </c>
      <c r="F212" s="43">
        <f>IFERROR(VLOOKUP($E212,Table2!$B$1:$C$21,MATCH("MP",Table2!$B$1:$C$1,0),0),"")</f>
        <v>28</v>
      </c>
      <c r="G212" s="32">
        <f>IFERROR(VLOOKUP(A212,PlayingTime!$B$1:$Z$999,MATCH("Min",PlayingTime!$B$2:$Z$2,0),0),0)</f>
        <v>0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0</v>
      </c>
      <c r="L212" s="31">
        <f>IFERROR(VLOOKUP(A212,PlayerStats!$B$1:$Z$999,MATCH("xG",PlayerStats!$B$2:$Z$2,0),0),0)</f>
        <v>0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</v>
      </c>
      <c r="Q212" s="31">
        <f>IFERROR(VLOOKUP(A212,PlayerStats!$B$1:$Z$999,MATCH("xAG",PlayerStats!$B$2:$Z$2,0),0),0)</f>
        <v>0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</v>
      </c>
      <c r="V212" s="41">
        <f t="shared" si="15"/>
        <v>22</v>
      </c>
      <c r="X212" s="42" t="str">
        <f>API!M212&amp;" "&amp;API!V212</f>
        <v>Josh Brownhill</v>
      </c>
      <c r="Y212" s="42">
        <f>API!AC212</f>
        <v>61</v>
      </c>
    </row>
    <row r="213" spans="1:25">
      <c r="A213" s="31" t="str">
        <f>IF([1]FINAL!A213=0,"",[1]FINAL!A213)</f>
        <v>Bart Verbruggen</v>
      </c>
      <c r="B213" s="31" t="str">
        <f>IF([1]FINAL!B213=0,"",[1]FINAL!B213)</f>
        <v>Verbruggen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BHA</v>
      </c>
      <c r="F213" s="43">
        <f>IFERROR(VLOOKUP($E213,Table2!$B$1:$C$21,MATCH("MP",Table2!$B$1:$C$1,0),0),"")</f>
        <v>28</v>
      </c>
      <c r="G213" s="32">
        <f>IFERROR(VLOOKUP(A213,PlayingTime!$B$1:$Z$999,MATCH("Min",PlayingTime!$B$2:$Z$2,0),0),0)</f>
        <v>1170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1170</v>
      </c>
      <c r="L213" s="31">
        <f>IFERROR(VLOOKUP(A213,PlayerStats!$B$1:$Z$999,MATCH("xG",PlayerStats!$B$2:$Z$2,0),0),0)</f>
        <v>0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</v>
      </c>
      <c r="Q213" s="31">
        <f>IFERROR(VLOOKUP(A213,PlayerStats!$B$1:$Z$999,MATCH("xAG",PlayerStats!$B$2:$Z$2,0),0),0)</f>
        <v>0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</v>
      </c>
      <c r="V213" s="41">
        <f t="shared" si="15"/>
        <v>40</v>
      </c>
      <c r="X213" s="42" t="str">
        <f>API!M213&amp;" "&amp;API!V213</f>
        <v>Darko Churlinov</v>
      </c>
      <c r="Y213" s="42">
        <f>API!AC213</f>
        <v>0</v>
      </c>
    </row>
    <row r="214" spans="1:25">
      <c r="A214" s="31" t="str">
        <f>IF([1]FINAL!A214=0,"",[1]FINAL!A214)</f>
        <v>James Garner</v>
      </c>
      <c r="B214" s="31" t="str">
        <f>IF([1]FINAL!B214=0,"",[1]FINAL!B214)</f>
        <v>Garner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EVE</v>
      </c>
      <c r="F214" s="43">
        <f>IFERROR(VLOOKUP($E214,Table2!$B$1:$C$21,MATCH("MP",Table2!$B$1:$C$1,0),0),"")</f>
        <v>28</v>
      </c>
      <c r="G214" s="32">
        <f>IFERROR(VLOOKUP(A214,PlayingTime!$B$1:$Z$999,MATCH("Min",PlayingTime!$B$2:$Z$2,0),0),0)</f>
        <v>2311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2311</v>
      </c>
      <c r="L214" s="31">
        <f>IFERROR(VLOOKUP(A214,PlayerStats!$B$1:$Z$999,MATCH("xG",PlayerStats!$B$2:$Z$2,0),0),0)</f>
        <v>2.2000000000000002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2.2000000000000002</v>
      </c>
      <c r="Q214" s="31">
        <f>IFERROR(VLOOKUP(A214,PlayerStats!$B$1:$Z$999,MATCH("xAG",PlayerStats!$B$2:$Z$2,0),0),0)</f>
        <v>4.2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4.2</v>
      </c>
      <c r="V214" s="41">
        <f t="shared" si="15"/>
        <v>69</v>
      </c>
      <c r="X214" s="42" t="str">
        <f>API!M214&amp;" "&amp;API!V214</f>
        <v>Jack Cork</v>
      </c>
      <c r="Y214" s="42">
        <f>API!AC214</f>
        <v>3</v>
      </c>
    </row>
    <row r="215" spans="1:25">
      <c r="A215" s="31" t="str">
        <f>IF([1]FINAL!A215=0,"",[1]FINAL!A215)</f>
        <v>Jason Steele</v>
      </c>
      <c r="B215" s="31" t="str">
        <f>IF([1]FINAL!B215=0,"",[1]FINAL!B215)</f>
        <v>Steele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BHA</v>
      </c>
      <c r="F215" s="43">
        <f>IFERROR(VLOOKUP($E215,Table2!$B$1:$C$21,MATCH("MP",Table2!$B$1:$C$1,0),0),"")</f>
        <v>28</v>
      </c>
      <c r="G215" s="32">
        <f>IFERROR(VLOOKUP(A215,PlayingTime!$B$1:$Z$999,MATCH("Min",PlayingTime!$B$2:$Z$2,0),0),0)</f>
        <v>1350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1350</v>
      </c>
      <c r="L215" s="31">
        <f>IFERROR(VLOOKUP(A215,PlayerStats!$B$1:$Z$999,MATCH("xG",PlayerStats!$B$2:$Z$2,0),0),0)</f>
        <v>0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</v>
      </c>
      <c r="Q215" s="31">
        <f>IFERROR(VLOOKUP(A215,PlayerStats!$B$1:$Z$999,MATCH("xAG",PlayerStats!$B$2:$Z$2,0),0),0)</f>
        <v>0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</v>
      </c>
      <c r="V215" s="41">
        <f t="shared" si="15"/>
        <v>41</v>
      </c>
      <c r="X215" s="42" t="str">
        <f>API!M215&amp;" "&amp;API!V215</f>
        <v>Dara Costelloe</v>
      </c>
      <c r="Y215" s="42">
        <f>API!AC215</f>
        <v>0</v>
      </c>
    </row>
    <row r="216" spans="1:25">
      <c r="A216" s="31" t="str">
        <f>IF([1]FINAL!A216=0,"",[1]FINAL!A216)</f>
        <v>Joe Willock</v>
      </c>
      <c r="B216" s="31" t="str">
        <f>IF([1]FINAL!B216=0,"",[1]FINAL!B216)</f>
        <v>Willock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NEW</v>
      </c>
      <c r="F216" s="43">
        <f>IFERROR(VLOOKUP($E216,Table2!$B$1:$C$21,MATCH("MP",Table2!$B$1:$C$1,0),0),"")</f>
        <v>28</v>
      </c>
      <c r="G216" s="32">
        <f>IFERROR(VLOOKUP(A216,PlayingTime!$B$1:$Z$999,MATCH("Min",PlayingTime!$B$2:$Z$2,0),0),0)</f>
        <v>304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304</v>
      </c>
      <c r="L216" s="31">
        <f>IFERROR(VLOOKUP(A216,PlayerStats!$B$1:$Z$999,MATCH("xG",PlayerStats!$B$2:$Z$2,0),0),0)</f>
        <v>0.7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0.7</v>
      </c>
      <c r="Q216" s="31">
        <f>IFERROR(VLOOKUP(A216,PlayerStats!$B$1:$Z$999,MATCH("xAG",PlayerStats!$B$2:$Z$2,0),0),0)</f>
        <v>0.4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0.4</v>
      </c>
      <c r="V216" s="41">
        <f t="shared" si="15"/>
        <v>15</v>
      </c>
      <c r="X216" s="42" t="str">
        <f>API!M216&amp;" "&amp;API!V216</f>
        <v>Josh Cullen</v>
      </c>
      <c r="Y216" s="42">
        <f>API!AC216</f>
        <v>29</v>
      </c>
    </row>
    <row r="217" spans="1:25">
      <c r="A217" s="31" t="str">
        <f>IF([1]FINAL!A217=0,"",[1]FINAL!A217)</f>
        <v>Axel Disasi</v>
      </c>
      <c r="B217" s="31" t="str">
        <f>IF([1]FINAL!B217=0,"",[1]FINAL!B217)</f>
        <v>Disasi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CHE</v>
      </c>
      <c r="F217" s="43">
        <f>IFERROR(VLOOKUP($E217,Table2!$B$1:$C$21,MATCH("MP",Table2!$B$1:$C$1,0),0),"")</f>
        <v>27</v>
      </c>
      <c r="G217" s="32">
        <f>IFERROR(VLOOKUP(A217,PlayingTime!$B$1:$Z$999,MATCH("Min",PlayingTime!$B$2:$Z$2,0),0),0)</f>
        <v>2226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2226</v>
      </c>
      <c r="L217" s="31">
        <f>IFERROR(VLOOKUP(A217,PlayerStats!$B$1:$Z$999,MATCH("xG",PlayerStats!$B$2:$Z$2,0),0),0)</f>
        <v>1.4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1.4</v>
      </c>
      <c r="Q217" s="31">
        <f>IFERROR(VLOOKUP(A217,PlayerStats!$B$1:$Z$999,MATCH("xAG",PlayerStats!$B$2:$Z$2,0),0),0)</f>
        <v>0.2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0.2</v>
      </c>
      <c r="V217" s="41">
        <f t="shared" si="15"/>
        <v>66</v>
      </c>
      <c r="X217" s="42" t="str">
        <f>API!M217&amp;" "&amp;API!V217</f>
        <v>CJ Egan-Riley</v>
      </c>
      <c r="Y217" s="42">
        <f>API!AC217</f>
        <v>0</v>
      </c>
    </row>
    <row r="218" spans="1:25">
      <c r="A218" s="31" t="str">
        <f>IF([1]FINAL!A218=0,"",[1]FINAL!A218)</f>
        <v>Clément Lenglet</v>
      </c>
      <c r="B218" s="31" t="str">
        <f>IF([1]FINAL!B218=0,"",[1]FINAL!B218)</f>
        <v>Lenglet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AVL</v>
      </c>
      <c r="F218" s="43">
        <f>IFERROR(VLOOKUP($E218,Table2!$B$1:$C$21,MATCH("MP",Table2!$B$1:$C$1,0),0),"")</f>
        <v>28</v>
      </c>
      <c r="G218" s="32">
        <f>IFERROR(VLOOKUP(A218,PlayingTime!$B$1:$Z$999,MATCH("Min",PlayingTime!$B$2:$Z$2,0),0),0)</f>
        <v>928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928</v>
      </c>
      <c r="L218" s="31">
        <f>IFERROR(VLOOKUP(A218,PlayerStats!$B$1:$Z$999,MATCH("xG",PlayerStats!$B$2:$Z$2,0),0),0)</f>
        <v>0.8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0.8</v>
      </c>
      <c r="Q218" s="31">
        <f>IFERROR(VLOOKUP(A218,PlayerStats!$B$1:$Z$999,MATCH("xAG",PlayerStats!$B$2:$Z$2,0),0),0)</f>
        <v>0.8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0.8</v>
      </c>
      <c r="V218" s="41">
        <f t="shared" si="15"/>
        <v>24</v>
      </c>
      <c r="X218" s="42" t="str">
        <f>API!M218&amp;" "&amp;API!V218</f>
        <v>Hjalmar Ekdal</v>
      </c>
      <c r="Y218" s="42">
        <f>API!AC218</f>
        <v>5</v>
      </c>
    </row>
    <row r="219" spans="1:25">
      <c r="A219" s="31" t="str">
        <f>IF([1]FINAL!A219=0,"",[1]FINAL!A219)</f>
        <v>Zeki Amdouni</v>
      </c>
      <c r="B219" s="31" t="str">
        <f>IF([1]FINAL!B219=0,"",[1]FINAL!B219)</f>
        <v>Amdouni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BUR</v>
      </c>
      <c r="F219" s="43">
        <f>IFERROR(VLOOKUP($E219,Table2!$B$1:$C$21,MATCH("MP",Table2!$B$1:$C$1,0),0),"")</f>
        <v>28</v>
      </c>
      <c r="G219" s="32">
        <f>IFERROR(VLOOKUP(A219,PlayingTime!$B$1:$Z$999,MATCH("Min",PlayingTime!$B$2:$Z$2,0),0),0)</f>
        <v>1758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1758</v>
      </c>
      <c r="L219" s="31">
        <f>IFERROR(VLOOKUP(A219,PlayerStats!$B$1:$Z$999,MATCH("xG",PlayerStats!$B$2:$Z$2,0),0),0)</f>
        <v>4.2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4.2</v>
      </c>
      <c r="Q219" s="31">
        <f>IFERROR(VLOOKUP(A219,PlayerStats!$B$1:$Z$999,MATCH("xAG",PlayerStats!$B$2:$Z$2,0),0),0)</f>
        <v>1.4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1.4</v>
      </c>
      <c r="V219" s="41">
        <f t="shared" si="15"/>
        <v>71</v>
      </c>
      <c r="X219" s="42" t="str">
        <f>API!M219&amp;" "&amp;API!V219</f>
        <v>Lyle Foster</v>
      </c>
      <c r="Y219" s="42">
        <f>API!AC219</f>
        <v>52</v>
      </c>
    </row>
    <row r="220" spans="1:25">
      <c r="A220" s="31" t="str">
        <f>IF([1]FINAL!A220=0,"",[1]FINAL!A220)</f>
        <v>Diego Carlos Santos Silva</v>
      </c>
      <c r="B220" s="31" t="str">
        <f>IF([1]FINAL!B220=0,"",[1]FINAL!B220)</f>
        <v>Diego Carlos</v>
      </c>
      <c r="C220" s="31" t="str">
        <f>IF([1]FINAL!C220=0,"",[1]FINAL!C220)</f>
        <v>Carlos</v>
      </c>
      <c r="D220" s="31" t="str">
        <f>IF([1]FINAL!D220=0,"",[1]FINAL!D220)</f>
        <v/>
      </c>
      <c r="E220" s="42" t="str">
        <f>[1]FINAL!M220</f>
        <v>AVL</v>
      </c>
      <c r="F220" s="43">
        <f>IFERROR(VLOOKUP($E220,Table2!$B$1:$C$21,MATCH("MP",Table2!$B$1:$C$1,0),0),"")</f>
        <v>28</v>
      </c>
      <c r="G220" s="32">
        <f>IFERROR(VLOOKUP(A220,PlayingTime!$B$1:$Z$999,MATCH("Min",PlayingTime!$B$2:$Z$2,0),0),0)</f>
        <v>0</v>
      </c>
      <c r="H220" s="32">
        <f>IFERROR(VLOOKUP(B220,PlayingTime!$B$1:$Z$999,MATCH("Min",PlayingTime!$B$2:$Z$2,0),0),0)</f>
        <v>1166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1166</v>
      </c>
      <c r="L220" s="31">
        <f>IFERROR(VLOOKUP(A220,PlayerStats!$B$1:$Z$999,MATCH("xG",PlayerStats!$B$2:$Z$2,0),0),0)</f>
        <v>0</v>
      </c>
      <c r="M220" s="31">
        <f>IFERROR(VLOOKUP(B220,PlayerStats!$B$1:$Z$999,MATCH("xG",PlayerStats!$B$2:$Z$2,0),0),0)</f>
        <v>0.6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0.6</v>
      </c>
      <c r="Q220" s="31">
        <f>IFERROR(VLOOKUP(A220,PlayerStats!$B$1:$Z$999,MATCH("xAG",PlayerStats!$B$2:$Z$2,0),0),0)</f>
        <v>0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</v>
      </c>
      <c r="V220" s="41">
        <f t="shared" si="15"/>
        <v>38</v>
      </c>
      <c r="X220" s="42" t="str">
        <f>API!M220&amp;" "&amp;API!V220</f>
        <v>Denis Franchi</v>
      </c>
      <c r="Y220" s="42">
        <f>API!AC220</f>
        <v>0</v>
      </c>
    </row>
    <row r="221" spans="1:25">
      <c r="A221" s="31" t="str">
        <f>IF([1]FINAL!A221=0,"",[1]FINAL!A221)</f>
        <v>Jan Paul van Hecke</v>
      </c>
      <c r="B221" s="31" t="str">
        <f>IF([1]FINAL!B221=0,"",[1]FINAL!B221)</f>
        <v>Van Hecke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BHA</v>
      </c>
      <c r="F221" s="43">
        <f>IFERROR(VLOOKUP($E221,Table2!$B$1:$C$21,MATCH("MP",Table2!$B$1:$C$1,0),0),"")</f>
        <v>28</v>
      </c>
      <c r="G221" s="32">
        <f>IFERROR(VLOOKUP(A221,PlayingTime!$B$1:$Z$999,MATCH("Min",PlayingTime!$B$2:$Z$2,0),0),0)</f>
        <v>1919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1919</v>
      </c>
      <c r="L221" s="31">
        <f>IFERROR(VLOOKUP(A221,PlayerStats!$B$1:$Z$999,MATCH("xG",PlayerStats!$B$2:$Z$2,0),0),0)</f>
        <v>1.1000000000000001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1.1000000000000001</v>
      </c>
      <c r="Q221" s="31">
        <f>IFERROR(VLOOKUP(A221,PlayerStats!$B$1:$Z$999,MATCH("xAG",PlayerStats!$B$2:$Z$2,0),0),0)</f>
        <v>0.8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0.8</v>
      </c>
      <c r="V221" s="41">
        <f t="shared" si="15"/>
        <v>52</v>
      </c>
      <c r="X221" s="42" t="str">
        <f>API!M221&amp;" "&amp;API!V221</f>
        <v>Jóhann Berg Gudmundsson</v>
      </c>
      <c r="Y221" s="42">
        <f>API!AC221</f>
        <v>34</v>
      </c>
    </row>
    <row r="222" spans="1:25">
      <c r="A222" s="31" t="str">
        <f>IF([1]FINAL!A222=0,"",[1]FINAL!A222)</f>
        <v>Tyrick Mitchell</v>
      </c>
      <c r="B222" s="31" t="str">
        <f>IF([1]FINAL!B222=0,"",[1]FINAL!B222)</f>
        <v>Mitchell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CRY</v>
      </c>
      <c r="F222" s="43">
        <f>IFERROR(VLOOKUP($E222,Table2!$B$1:$C$21,MATCH("MP",Table2!$B$1:$C$1,0),0),"")</f>
        <v>28</v>
      </c>
      <c r="G222" s="32">
        <f>IFERROR(VLOOKUP(A222,PlayingTime!$B$1:$Z$999,MATCH("Min",PlayingTime!$B$2:$Z$2,0),0),0)</f>
        <v>2347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2347</v>
      </c>
      <c r="L222" s="31">
        <f>IFERROR(VLOOKUP(A222,PlayerStats!$B$1:$Z$999,MATCH("xG",PlayerStats!$B$2:$Z$2,0),0),0)</f>
        <v>0.7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0.7</v>
      </c>
      <c r="Q222" s="31">
        <f>IFERROR(VLOOKUP(A222,PlayerStats!$B$1:$Z$999,MATCH("xAG",PlayerStats!$B$2:$Z$2,0),0),0)</f>
        <v>1.6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1.6</v>
      </c>
      <c r="V222" s="41">
        <f t="shared" si="15"/>
        <v>75</v>
      </c>
      <c r="X222" s="42" t="str">
        <f>API!M222&amp;" "&amp;API!V222</f>
        <v>Luke McNally</v>
      </c>
      <c r="Y222" s="42">
        <f>API!AC222</f>
        <v>0</v>
      </c>
    </row>
    <row r="223" spans="1:25">
      <c r="A223" s="31" t="str">
        <f>IF([1]FINAL!A223=0,"",[1]FINAL!A223)</f>
        <v>Guglielmo Vicario</v>
      </c>
      <c r="B223" s="31" t="str">
        <f>IF([1]FINAL!B223=0,"",[1]FINAL!B223)</f>
        <v>Vicario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TOT</v>
      </c>
      <c r="F223" s="43">
        <f>IFERROR(VLOOKUP($E223,Table2!$B$1:$C$21,MATCH("MP",Table2!$B$1:$C$1,0),0),"")</f>
        <v>27</v>
      </c>
      <c r="G223" s="32">
        <f>IFERROR(VLOOKUP(A223,PlayingTime!$B$1:$Z$999,MATCH("Min",PlayingTime!$B$2:$Z$2,0),0),0)</f>
        <v>2430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2430</v>
      </c>
      <c r="L223" s="31">
        <f>IFERROR(VLOOKUP(A223,PlayerStats!$B$1:$Z$999,MATCH("xG",PlayerStats!$B$2:$Z$2,0),0),0)</f>
        <v>0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</v>
      </c>
      <c r="Q223" s="31">
        <f>IFERROR(VLOOKUP(A223,PlayerStats!$B$1:$Z$999,MATCH("xAG",PlayerStats!$B$2:$Z$2,0),0),0)</f>
        <v>0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</v>
      </c>
      <c r="V223" s="41">
        <f t="shared" si="15"/>
        <v>87</v>
      </c>
      <c r="X223" s="42" t="str">
        <f>API!M223&amp;" "&amp;API!V223</f>
        <v>Arijanet Muric</v>
      </c>
      <c r="Y223" s="42">
        <f>API!AC223</f>
        <v>0</v>
      </c>
    </row>
    <row r="224" spans="1:25">
      <c r="A224" s="31" t="str">
        <f>IF([1]FINAL!A224=0,"",[1]FINAL!A224)</f>
        <v>Andros Townsend</v>
      </c>
      <c r="B224" s="31" t="str">
        <f>IF([1]FINAL!B224=0,"",[1]FINAL!B224)</f>
        <v>Townsend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LUT</v>
      </c>
      <c r="F224" s="43">
        <f>IFERROR(VLOOKUP($E224,Table2!$B$1:$C$21,MATCH("MP",Table2!$B$1:$C$1,0),0),"")</f>
        <v>28</v>
      </c>
      <c r="G224" s="32">
        <f>IFERROR(VLOOKUP(A224,PlayingTime!$B$1:$Z$999,MATCH("Min",PlayingTime!$B$2:$Z$2,0),0),0)</f>
        <v>844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844</v>
      </c>
      <c r="L224" s="31">
        <f>IFERROR(VLOOKUP(A224,PlayerStats!$B$1:$Z$999,MATCH("xG",PlayerStats!$B$2:$Z$2,0),0),0)</f>
        <v>1.1000000000000001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1.1000000000000001</v>
      </c>
      <c r="Q224" s="31">
        <f>IFERROR(VLOOKUP(A224,PlayerStats!$B$1:$Z$999,MATCH("xAG",PlayerStats!$B$2:$Z$2,0),0),0)</f>
        <v>1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1</v>
      </c>
      <c r="V224" s="41">
        <f t="shared" si="15"/>
        <v>50</v>
      </c>
      <c r="X224" s="42" t="str">
        <f>API!M224&amp;" "&amp;API!V224</f>
        <v>Dara O'Shea</v>
      </c>
      <c r="Y224" s="42">
        <f>API!AC224</f>
        <v>43</v>
      </c>
    </row>
    <row r="225" spans="1:25">
      <c r="A225" s="31" t="str">
        <f>IF([1]FINAL!A225=0,"",[1]FINAL!A225)</f>
        <v>Chris Richards</v>
      </c>
      <c r="B225" s="31" t="str">
        <f>IF([1]FINAL!B225=0,"",[1]FINAL!B225)</f>
        <v>C.Richards</v>
      </c>
      <c r="C225" s="31" t="str">
        <f>IF([1]FINAL!C225=0,"",[1]FINAL!C225)</f>
        <v>C Richards</v>
      </c>
      <c r="D225" s="31" t="str">
        <f>IF([1]FINAL!D225=0,"",[1]FINAL!D225)</f>
        <v/>
      </c>
      <c r="E225" s="42" t="str">
        <f>[1]FINAL!M225</f>
        <v>CRY</v>
      </c>
      <c r="F225" s="43">
        <f>IFERROR(VLOOKUP($E225,Table2!$B$1:$C$21,MATCH("MP",Table2!$B$1:$C$1,0),0),"")</f>
        <v>28</v>
      </c>
      <c r="G225" s="32">
        <f>IFERROR(VLOOKUP(A225,PlayingTime!$B$1:$Z$999,MATCH("Min",PlayingTime!$B$2:$Z$2,0),0),0)</f>
        <v>1464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1464</v>
      </c>
      <c r="L225" s="31">
        <f>IFERROR(VLOOKUP(A225,PlayerStats!$B$1:$Z$999,MATCH("xG",PlayerStats!$B$2:$Z$2,0),0),0)</f>
        <v>0.3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0.3</v>
      </c>
      <c r="Q225" s="31">
        <f>IFERROR(VLOOKUP(A225,PlayerStats!$B$1:$Z$999,MATCH("xAG",PlayerStats!$B$2:$Z$2,0),0),0)</f>
        <v>0.2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0.2</v>
      </c>
      <c r="V225" s="41">
        <f t="shared" si="15"/>
        <v>33</v>
      </c>
      <c r="X225" s="42" t="str">
        <f>API!M225&amp;" "&amp;API!V225</f>
        <v>Michael Obafemi</v>
      </c>
      <c r="Y225" s="42">
        <f>API!AC225</f>
        <v>2</v>
      </c>
    </row>
    <row r="226" spans="1:25">
      <c r="A226" s="31" t="str">
        <f>IF([1]FINAL!A226=0,"",[1]FINAL!A226)</f>
        <v>Joe Worrall</v>
      </c>
      <c r="B226" s="31" t="str">
        <f>IF([1]FINAL!B226=0,"",[1]FINAL!B226)</f>
        <v>Worrall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NFO</v>
      </c>
      <c r="F226" s="43">
        <f>IFERROR(VLOOKUP($E226,Table2!$B$1:$C$21,MATCH("MP",Table2!$B$1:$C$1,0),0),"")</f>
        <v>28</v>
      </c>
      <c r="G226" s="32">
        <f>IFERROR(VLOOKUP(A226,PlayingTime!$B$1:$Z$999,MATCH("Min",PlayingTime!$B$2:$Z$2,0),0),0)</f>
        <v>439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439</v>
      </c>
      <c r="L226" s="31">
        <f>IFERROR(VLOOKUP(A226,PlayerStats!$B$1:$Z$999,MATCH("xG",PlayerStats!$B$2:$Z$2,0),0),0)</f>
        <v>0.1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0.1</v>
      </c>
      <c r="Q226" s="31">
        <f>IFERROR(VLOOKUP(A226,PlayerStats!$B$1:$Z$999,MATCH("xAG",PlayerStats!$B$2:$Z$2,0),0),0)</f>
        <v>0.2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0.2</v>
      </c>
      <c r="V226" s="41">
        <f t="shared" si="15"/>
        <v>13</v>
      </c>
      <c r="X226" s="42" t="str">
        <f>API!M226&amp;" "&amp;API!V226</f>
        <v>Bailey Peacock-Farrell</v>
      </c>
      <c r="Y226" s="42">
        <f>API!AC226</f>
        <v>0</v>
      </c>
    </row>
    <row r="227" spans="1:25">
      <c r="A227" s="31" t="str">
        <f>IF([1]FINAL!A227=0,"",[1]FINAL!A227)</f>
        <v>Christian Nørgaard</v>
      </c>
      <c r="B227" s="31" t="str">
        <f>IF([1]FINAL!B227=0,"",[1]FINAL!B227)</f>
        <v>Nørgaard</v>
      </c>
      <c r="C227" s="31" t="str">
        <f>IF([1]FINAL!C227=0,"",[1]FINAL!C227)</f>
        <v>Norgaard</v>
      </c>
      <c r="D227" s="31" t="str">
        <f>IF([1]FINAL!D227=0,"",[1]FINAL!D227)</f>
        <v/>
      </c>
      <c r="E227" s="42" t="str">
        <f>[1]FINAL!M227</f>
        <v>BRE</v>
      </c>
      <c r="F227" s="43">
        <f>IFERROR(VLOOKUP($E227,Table2!$B$1:$C$21,MATCH("MP",Table2!$B$1:$C$1,0),0),"")</f>
        <v>28</v>
      </c>
      <c r="G227" s="32">
        <f>IFERROR(VLOOKUP(A227,PlayingTime!$B$1:$Z$999,MATCH("Min",PlayingTime!$B$2:$Z$2,0),0),0)</f>
        <v>2175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2175</v>
      </c>
      <c r="L227" s="31">
        <f>IFERROR(VLOOKUP(A227,PlayerStats!$B$1:$Z$999,MATCH("xG",PlayerStats!$B$2:$Z$2,0),0),0)</f>
        <v>3.4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3.4</v>
      </c>
      <c r="Q227" s="31">
        <f>IFERROR(VLOOKUP(A227,PlayerStats!$B$1:$Z$999,MATCH("xAG",PlayerStats!$B$2:$Z$2,0),0),0)</f>
        <v>1.7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1.7</v>
      </c>
      <c r="V227" s="41">
        <f t="shared" si="15"/>
        <v>63</v>
      </c>
      <c r="X227" s="42" t="str">
        <f>API!M227&amp;" "&amp;API!V227</f>
        <v>Connor Roberts</v>
      </c>
      <c r="Y227" s="42">
        <f>API!AC227</f>
        <v>12</v>
      </c>
    </row>
    <row r="228" spans="1:25">
      <c r="A228" s="31" t="str">
        <f>IF([1]FINAL!A228=0,"",[1]FINAL!A228)</f>
        <v>Elliot Anderson</v>
      </c>
      <c r="B228" s="31" t="str">
        <f>IF([1]FINAL!B228=0,"",[1]FINAL!B228)</f>
        <v>Anderson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NEW</v>
      </c>
      <c r="F228" s="43">
        <f>IFERROR(VLOOKUP($E228,Table2!$B$1:$C$21,MATCH("MP",Table2!$B$1:$C$1,0),0),"")</f>
        <v>28</v>
      </c>
      <c r="G228" s="32">
        <f>IFERROR(VLOOKUP(A228,PlayingTime!$B$1:$Z$999,MATCH("Min",PlayingTime!$B$2:$Z$2,0),0),0)</f>
        <v>434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434</v>
      </c>
      <c r="L228" s="31">
        <f>IFERROR(VLOOKUP(A228,PlayerStats!$B$1:$Z$999,MATCH("xG",PlayerStats!$B$2:$Z$2,0),0),0)</f>
        <v>0.7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0.7</v>
      </c>
      <c r="Q228" s="31">
        <f>IFERROR(VLOOKUP(A228,PlayerStats!$B$1:$Z$999,MATCH("xAG",PlayerStats!$B$2:$Z$2,0),0),0)</f>
        <v>0.9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0.9</v>
      </c>
      <c r="V228" s="41">
        <f t="shared" si="15"/>
        <v>21</v>
      </c>
      <c r="X228" s="42" t="str">
        <f>API!M228&amp;" "&amp;API!V228</f>
        <v>Jay Rodriguez</v>
      </c>
      <c r="Y228" s="42">
        <f>API!AC228</f>
        <v>36</v>
      </c>
    </row>
    <row r="229" spans="1:25">
      <c r="A229" s="31" t="str">
        <f>IF([1]FINAL!A229=0,"",[1]FINAL!A229)</f>
        <v>Mikkel Damsgaard</v>
      </c>
      <c r="B229" s="31" t="str">
        <f>IF([1]FINAL!B229=0,"",[1]FINAL!B229)</f>
        <v>Damsgaard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BRE</v>
      </c>
      <c r="F229" s="43">
        <f>IFERROR(VLOOKUP($E229,Table2!$B$1:$C$21,MATCH("MP",Table2!$B$1:$C$1,0),0),"")</f>
        <v>28</v>
      </c>
      <c r="G229" s="32">
        <f>IFERROR(VLOOKUP(A229,PlayingTime!$B$1:$Z$999,MATCH("Min",PlayingTime!$B$2:$Z$2,0),0),0)</f>
        <v>362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362</v>
      </c>
      <c r="L229" s="31">
        <f>IFERROR(VLOOKUP(A229,PlayerStats!$B$1:$Z$999,MATCH("xG",PlayerStats!$B$2:$Z$2,0),0),0)</f>
        <v>0.6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0.6</v>
      </c>
      <c r="Q229" s="31">
        <f>IFERROR(VLOOKUP(A229,PlayerStats!$B$1:$Z$999,MATCH("xAG",PlayerStats!$B$2:$Z$2,0),0),0)</f>
        <v>0.8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0.8</v>
      </c>
      <c r="V229" s="41">
        <f t="shared" si="15"/>
        <v>23</v>
      </c>
      <c r="X229" s="42" t="str">
        <f>API!M229&amp;" "&amp;API!V229</f>
        <v>Charlie Taylor</v>
      </c>
      <c r="Y229" s="42">
        <f>API!AC229</f>
        <v>37</v>
      </c>
    </row>
    <row r="230" spans="1:25">
      <c r="A230" s="31" t="str">
        <f>IF([1]FINAL!A230=0,"",[1]FINAL!A230)</f>
        <v>Angelo Ogbonna</v>
      </c>
      <c r="B230" s="31" t="str">
        <f>IF([1]FINAL!B230=0,"",[1]FINAL!B230)</f>
        <v>Ogbonna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WHU</v>
      </c>
      <c r="F230" s="43">
        <f>IFERROR(VLOOKUP($E230,Table2!$B$1:$C$21,MATCH("MP",Table2!$B$1:$C$1,0),0),"")</f>
        <v>28</v>
      </c>
      <c r="G230" s="32">
        <f>IFERROR(VLOOKUP(A230,PlayingTime!$B$1:$Z$999,MATCH("Min",PlayingTime!$B$2:$Z$2,0),0),0)</f>
        <v>321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321</v>
      </c>
      <c r="L230" s="31">
        <f>IFERROR(VLOOKUP(A230,PlayerStats!$B$1:$Z$999,MATCH("xG",PlayerStats!$B$2:$Z$2,0),0),0)</f>
        <v>0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</v>
      </c>
      <c r="Q230" s="31">
        <f>IFERROR(VLOOKUP(A230,PlayerStats!$B$1:$Z$999,MATCH("xAG",PlayerStats!$B$2:$Z$2,0),0),0)</f>
        <v>0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</v>
      </c>
      <c r="V230" s="41">
        <f t="shared" si="15"/>
        <v>18</v>
      </c>
      <c r="X230" s="42" t="str">
        <f>API!M230&amp;" "&amp;API!V230</f>
        <v>Bobby Thomas</v>
      </c>
      <c r="Y230" s="42">
        <f>API!AC230</f>
        <v>0</v>
      </c>
    </row>
    <row r="231" spans="1:25">
      <c r="A231" s="31" t="str">
        <f>IF([1]FINAL!A231=0,"",[1]FINAL!A231)</f>
        <v>Jorge Luiz Frello Filho</v>
      </c>
      <c r="B231" s="31" t="str">
        <f>IF([1]FINAL!B231=0,"",[1]FINAL!B231)</f>
        <v>Jorginho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ARS</v>
      </c>
      <c r="F231" s="43">
        <f>IFERROR(VLOOKUP($E231,Table2!$B$1:$C$21,MATCH("MP",Table2!$B$1:$C$1,0),0),"")</f>
        <v>28</v>
      </c>
      <c r="G231" s="32">
        <f>IFERROR(VLOOKUP(A231,PlayingTime!$B$1:$Z$999,MATCH("Min",PlayingTime!$B$2:$Z$2,0),0),0)</f>
        <v>0</v>
      </c>
      <c r="H231" s="32">
        <f>IFERROR(VLOOKUP(B231,PlayingTime!$B$1:$Z$999,MATCH("Min",PlayingTime!$B$2:$Z$2,0),0),0)</f>
        <v>728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728</v>
      </c>
      <c r="L231" s="31">
        <f>IFERROR(VLOOKUP(A231,PlayerStats!$B$1:$Z$999,MATCH("xG",PlayerStats!$B$2:$Z$2,0),0),0)</f>
        <v>0</v>
      </c>
      <c r="M231" s="31">
        <f>IFERROR(VLOOKUP(B231,PlayerStats!$B$1:$Z$999,MATCH("xG",PlayerStats!$B$2:$Z$2,0),0),0)</f>
        <v>0.1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0.1</v>
      </c>
      <c r="Q231" s="31">
        <f>IFERROR(VLOOKUP(A231,PlayerStats!$B$1:$Z$999,MATCH("xAG",PlayerStats!$B$2:$Z$2,0),0),0)</f>
        <v>0</v>
      </c>
      <c r="R231" s="31">
        <f>IFERROR(VLOOKUP(B231,PlayerStats!$B$1:$Z$999,MATCH("xAG",PlayerStats!$B$2:$Z$2,0),0),0)</f>
        <v>0.9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0.9</v>
      </c>
      <c r="V231" s="41">
        <f t="shared" si="15"/>
        <v>30</v>
      </c>
      <c r="X231" s="42" t="str">
        <f>API!M231&amp;" "&amp;API!V231</f>
        <v>Scott Twine</v>
      </c>
      <c r="Y231" s="42">
        <f>API!AC231</f>
        <v>0</v>
      </c>
    </row>
    <row r="232" spans="1:25">
      <c r="A232" s="31" t="str">
        <f>IF([1]FINAL!A232=0,"",[1]FINAL!A232)</f>
        <v>Victor Lindelöf</v>
      </c>
      <c r="B232" s="31" t="str">
        <f>IF([1]FINAL!B232=0,"",[1]FINAL!B232)</f>
        <v>Lindelof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MUN</v>
      </c>
      <c r="F232" s="43">
        <f>IFERROR(VLOOKUP($E232,Table2!$B$1:$C$21,MATCH("MP",Table2!$B$1:$C$1,0),0),"")</f>
        <v>28</v>
      </c>
      <c r="G232" s="32">
        <f>IFERROR(VLOOKUP(A232,PlayingTime!$B$1:$Z$999,MATCH("Min",PlayingTime!$B$2:$Z$2,0),0),0)</f>
        <v>1260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1260</v>
      </c>
      <c r="L232" s="31">
        <f>IFERROR(VLOOKUP(A232,PlayerStats!$B$1:$Z$999,MATCH("xG",PlayerStats!$B$2:$Z$2,0),0),0)</f>
        <v>0.8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0.8</v>
      </c>
      <c r="Q232" s="31">
        <f>IFERROR(VLOOKUP(A232,PlayerStats!$B$1:$Z$999,MATCH("xAG",PlayerStats!$B$2:$Z$2,0),0),0)</f>
        <v>0.3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0.3</v>
      </c>
      <c r="V232" s="41">
        <f t="shared" si="15"/>
        <v>53</v>
      </c>
      <c r="X232" s="42" t="str">
        <f>API!M232&amp;" "&amp;API!V232</f>
        <v>Lawrence Vigouroux</v>
      </c>
      <c r="Y232" s="42">
        <f>API!AC232</f>
        <v>0</v>
      </c>
    </row>
    <row r="233" spans="1:25">
      <c r="A233" s="31" t="str">
        <f>IF([1]FINAL!A233=0,"",[1]FINAL!A233)</f>
        <v>Jérémy Doku</v>
      </c>
      <c r="B233" s="31" t="str">
        <f>IF([1]FINAL!B233=0,"",[1]FINAL!B233)</f>
        <v>Doku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MCI</v>
      </c>
      <c r="F233" s="43">
        <f>IFERROR(VLOOKUP($E233,Table2!$B$1:$C$21,MATCH("MP",Table2!$B$1:$C$1,0),0),"")</f>
        <v>28</v>
      </c>
      <c r="G233" s="32">
        <f>IFERROR(VLOOKUP(A233,PlayingTime!$B$1:$Z$999,MATCH("Min",PlayingTime!$B$2:$Z$2,0),0),0)</f>
        <v>0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0</v>
      </c>
      <c r="L233" s="31">
        <f>IFERROR(VLOOKUP(A233,PlayerStats!$B$1:$Z$999,MATCH("xG",PlayerStats!$B$2:$Z$2,0),0),0)</f>
        <v>0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</v>
      </c>
      <c r="Q233" s="31">
        <f>IFERROR(VLOOKUP(A233,PlayerStats!$B$1:$Z$999,MATCH("xAG",PlayerStats!$B$2:$Z$2,0),0),0)</f>
        <v>0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</v>
      </c>
      <c r="V233" s="41">
        <f t="shared" si="15"/>
        <v>62</v>
      </c>
      <c r="X233" s="42" t="str">
        <f>API!M233&amp;" "&amp;API!V233</f>
        <v>Victor da Silva</v>
      </c>
      <c r="Y233" s="42">
        <f>API!AC233</f>
        <v>35</v>
      </c>
    </row>
    <row r="234" spans="1:25">
      <c r="A234" s="31" t="str">
        <f>IF([1]FINAL!A234=0,"",[1]FINAL!A234)</f>
        <v>Ben Chilwell</v>
      </c>
      <c r="B234" s="31" t="str">
        <f>IF([1]FINAL!B234=0,"",[1]FINAL!B234)</f>
        <v>Chilwell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CHE</v>
      </c>
      <c r="F234" s="43">
        <f>IFERROR(VLOOKUP($E234,Table2!$B$1:$C$21,MATCH("MP",Table2!$B$1:$C$1,0),0),"")</f>
        <v>27</v>
      </c>
      <c r="G234" s="32">
        <f>IFERROR(VLOOKUP(A234,PlayingTime!$B$1:$Z$999,MATCH("Min",PlayingTime!$B$2:$Z$2,0),0),0)</f>
        <v>745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745</v>
      </c>
      <c r="L234" s="31">
        <f>IFERROR(VLOOKUP(A234,PlayerStats!$B$1:$Z$999,MATCH("xG",PlayerStats!$B$2:$Z$2,0),0),0)</f>
        <v>1.2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1.2</v>
      </c>
      <c r="Q234" s="31">
        <f>IFERROR(VLOOKUP(A234,PlayerStats!$B$1:$Z$999,MATCH("xAG",PlayerStats!$B$2:$Z$2,0),0),0)</f>
        <v>2.2000000000000002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2.2000000000000002</v>
      </c>
      <c r="V234" s="41">
        <f t="shared" si="15"/>
        <v>20</v>
      </c>
      <c r="X234" s="42" t="str">
        <f>API!M234&amp;" "&amp;API!V234</f>
        <v>Wout Weghorst</v>
      </c>
      <c r="Y234" s="42">
        <f>API!AC234</f>
        <v>0</v>
      </c>
    </row>
    <row r="235" spans="1:25">
      <c r="A235" s="31" t="str">
        <f>IF([1]FINAL!A235=0,"",[1]FINAL!A235)</f>
        <v>Willy Boly</v>
      </c>
      <c r="B235" s="31" t="str">
        <f>IF([1]FINAL!B235=0,"",[1]FINAL!B235)</f>
        <v>Boly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NFO</v>
      </c>
      <c r="F235" s="43">
        <f>IFERROR(VLOOKUP($E235,Table2!$B$1:$C$21,MATCH("MP",Table2!$B$1:$C$1,0),0),"")</f>
        <v>28</v>
      </c>
      <c r="G235" s="32">
        <f>IFERROR(VLOOKUP(A235,PlayingTime!$B$1:$Z$999,MATCH("Min",PlayingTime!$B$2:$Z$2,0),0),0)</f>
        <v>995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995</v>
      </c>
      <c r="L235" s="31">
        <f>IFERROR(VLOOKUP(A235,PlayerStats!$B$1:$Z$999,MATCH("xG",PlayerStats!$B$2:$Z$2,0),0),0)</f>
        <v>1.3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1.3</v>
      </c>
      <c r="Q235" s="31">
        <f>IFERROR(VLOOKUP(A235,PlayerStats!$B$1:$Z$999,MATCH("xAG",PlayerStats!$B$2:$Z$2,0),0),0)</f>
        <v>1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1</v>
      </c>
      <c r="V235" s="41">
        <f t="shared" si="15"/>
        <v>37</v>
      </c>
      <c r="X235" s="42" t="str">
        <f>API!M235&amp;" "&amp;API!V235</f>
        <v>Anass Zaroury</v>
      </c>
      <c r="Y235" s="42">
        <f>API!AC235</f>
        <v>4</v>
      </c>
    </row>
    <row r="236" spans="1:25">
      <c r="A236" s="31" t="str">
        <f>IF([1]FINAL!A236=0,"",[1]FINAL!A236)</f>
        <v>Jacob Bruun Larsen</v>
      </c>
      <c r="B236" s="31" t="str">
        <f>IF([1]FINAL!B236=0,"",[1]FINAL!B236)</f>
        <v>Bruun Larsen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BUR</v>
      </c>
      <c r="F236" s="43">
        <f>IFERROR(VLOOKUP($E236,Table2!$B$1:$C$21,MATCH("MP",Table2!$B$1:$C$1,0),0),"")</f>
        <v>28</v>
      </c>
      <c r="G236" s="32">
        <f>IFERROR(VLOOKUP(A236,PlayingTime!$B$1:$Z$999,MATCH("Min",PlayingTime!$B$2:$Z$2,0),0),0)</f>
        <v>596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596</v>
      </c>
      <c r="L236" s="31">
        <f>IFERROR(VLOOKUP(A236,PlayerStats!$B$1:$Z$999,MATCH("xG",PlayerStats!$B$2:$Z$2,0),0),0)</f>
        <v>1.5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1.5</v>
      </c>
      <c r="Q236" s="31">
        <f>IFERROR(VLOOKUP(A236,PlayerStats!$B$1:$Z$999,MATCH("xAG",PlayerStats!$B$2:$Z$2,0),0),0)</f>
        <v>0.6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0.6</v>
      </c>
      <c r="V236" s="41">
        <f t="shared" si="15"/>
        <v>37</v>
      </c>
      <c r="X236" s="42" t="str">
        <f>API!M236&amp;" "&amp;API!V236</f>
        <v>David Datro Fofana</v>
      </c>
      <c r="Y236" s="42">
        <f>API!AC236</f>
        <v>32</v>
      </c>
    </row>
    <row r="237" spans="1:25">
      <c r="A237" s="31" t="str">
        <f>IF([1]FINAL!A237=0,"",[1]FINAL!A237)</f>
        <v>Murillo Santiago Costa dos Santos</v>
      </c>
      <c r="B237" s="31" t="str">
        <f>IF([1]FINAL!B237=0,"",[1]FINAL!B237)</f>
        <v>Murillo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NFO</v>
      </c>
      <c r="F237" s="43">
        <f>IFERROR(VLOOKUP($E237,Table2!$B$1:$C$21,MATCH("MP",Table2!$B$1:$C$1,0),0),"")</f>
        <v>28</v>
      </c>
      <c r="G237" s="32">
        <f>IFERROR(VLOOKUP(A237,PlayingTime!$B$1:$Z$999,MATCH("Min",PlayingTime!$B$2:$Z$2,0),0),0)</f>
        <v>0</v>
      </c>
      <c r="H237" s="32">
        <f>IFERROR(VLOOKUP(B237,PlayingTime!$B$1:$Z$999,MATCH("Min",PlayingTime!$B$2:$Z$2,0),0),0)</f>
        <v>1906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1906</v>
      </c>
      <c r="L237" s="31">
        <f>IFERROR(VLOOKUP(A237,PlayerStats!$B$1:$Z$999,MATCH("xG",PlayerStats!$B$2:$Z$2,0),0),0)</f>
        <v>0</v>
      </c>
      <c r="M237" s="31">
        <f>IFERROR(VLOOKUP(B237,PlayerStats!$B$1:$Z$999,MATCH("xG",PlayerStats!$B$2:$Z$2,0),0),0)</f>
        <v>1.1000000000000001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1.1000000000000001</v>
      </c>
      <c r="Q237" s="31">
        <f>IFERROR(VLOOKUP(A237,PlayerStats!$B$1:$Z$999,MATCH("xAG",PlayerStats!$B$2:$Z$2,0),0),0)</f>
        <v>0</v>
      </c>
      <c r="R237" s="31">
        <f>IFERROR(VLOOKUP(B237,PlayerStats!$B$1:$Z$999,MATCH("xAG",PlayerStats!$B$2:$Z$2,0),0),0)</f>
        <v>1.2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1.2</v>
      </c>
      <c r="V237" s="41">
        <f t="shared" si="15"/>
        <v>44</v>
      </c>
      <c r="X237" s="42" t="str">
        <f>API!M237&amp;" "&amp;API!V237</f>
        <v>Sander Berge</v>
      </c>
      <c r="Y237" s="42">
        <f>API!AC237</f>
        <v>53</v>
      </c>
    </row>
    <row r="238" spans="1:25">
      <c r="A238" s="31" t="str">
        <f>IF([1]FINAL!A238=0,"",[1]FINAL!A238)</f>
        <v>Kurt Zouma</v>
      </c>
      <c r="B238" s="31" t="str">
        <f>IF([1]FINAL!B238=0,"",[1]FINAL!B238)</f>
        <v>Zouma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WHU</v>
      </c>
      <c r="F238" s="43">
        <f>IFERROR(VLOOKUP($E238,Table2!$B$1:$C$21,MATCH("MP",Table2!$B$1:$C$1,0),0),"")</f>
        <v>28</v>
      </c>
      <c r="G238" s="32">
        <f>IFERROR(VLOOKUP(A238,PlayingTime!$B$1:$Z$999,MATCH("Min",PlayingTime!$B$2:$Z$2,0),0),0)</f>
        <v>1997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1997</v>
      </c>
      <c r="L238" s="31">
        <f>IFERROR(VLOOKUP(A238,PlayerStats!$B$1:$Z$999,MATCH("xG",PlayerStats!$B$2:$Z$2,0),0),0)</f>
        <v>1.5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1.5</v>
      </c>
      <c r="Q238" s="31">
        <f>IFERROR(VLOOKUP(A238,PlayerStats!$B$1:$Z$999,MATCH("xAG",PlayerStats!$B$2:$Z$2,0),0),0)</f>
        <v>0.1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0.1</v>
      </c>
      <c r="V238" s="41">
        <f t="shared" si="15"/>
        <v>57</v>
      </c>
      <c r="X238" s="42" t="str">
        <f>API!M238&amp;" "&amp;API!V238</f>
        <v>Zeki Amdouni</v>
      </c>
      <c r="Y238" s="42">
        <f>API!AC238</f>
        <v>71</v>
      </c>
    </row>
    <row r="239" spans="1:25">
      <c r="A239" s="31" t="str">
        <f>IF([1]FINAL!A239=0,"",[1]FINAL!A239)</f>
        <v>Nathan Patterson</v>
      </c>
      <c r="B239" s="31" t="str">
        <f>IF([1]FINAL!B239=0,"",[1]FINAL!B239)</f>
        <v>Patterson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EVE</v>
      </c>
      <c r="F239" s="43">
        <f>IFERROR(VLOOKUP($E239,Table2!$B$1:$C$21,MATCH("MP",Table2!$B$1:$C$1,0),0),"")</f>
        <v>28</v>
      </c>
      <c r="G239" s="32">
        <f>IFERROR(VLOOKUP(A239,PlayingTime!$B$1:$Z$999,MATCH("Min",PlayingTime!$B$2:$Z$2,0),0),0)</f>
        <v>961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961</v>
      </c>
      <c r="L239" s="31">
        <f>IFERROR(VLOOKUP(A239,PlayerStats!$B$1:$Z$999,MATCH("xG",PlayerStats!$B$2:$Z$2,0),0),0)</f>
        <v>0.3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0.3</v>
      </c>
      <c r="Q239" s="31">
        <f>IFERROR(VLOOKUP(A239,PlayerStats!$B$1:$Z$999,MATCH("xAG",PlayerStats!$B$2:$Z$2,0),0),0)</f>
        <v>1.7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1.7</v>
      </c>
      <c r="V239" s="41">
        <f t="shared" si="15"/>
        <v>34</v>
      </c>
      <c r="X239" s="42" t="str">
        <f>API!M239&amp;" "&amp;API!V239</f>
        <v>James Trafford</v>
      </c>
      <c r="Y239" s="42">
        <f>API!AC239</f>
        <v>70</v>
      </c>
    </row>
    <row r="240" spans="1:25">
      <c r="A240" s="31" t="str">
        <f>IF([1]FINAL!A240=0,"",[1]FINAL!A240)</f>
        <v>Lucas Digne</v>
      </c>
      <c r="B240" s="31" t="str">
        <f>IF([1]FINAL!B240=0,"",[1]FINAL!B240)</f>
        <v>Digne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AVL</v>
      </c>
      <c r="F240" s="43">
        <f>IFERROR(VLOOKUP($E240,Table2!$B$1:$C$21,MATCH("MP",Table2!$B$1:$C$1,0),0),"")</f>
        <v>28</v>
      </c>
      <c r="G240" s="32">
        <f>IFERROR(VLOOKUP(A240,PlayingTime!$B$1:$Z$999,MATCH("Min",PlayingTime!$B$2:$Z$2,0),0),0)</f>
        <v>1636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1636</v>
      </c>
      <c r="L240" s="31">
        <f>IFERROR(VLOOKUP(A240,PlayerStats!$B$1:$Z$999,MATCH("xG",PlayerStats!$B$2:$Z$2,0),0),0)</f>
        <v>0.8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0.8</v>
      </c>
      <c r="Q240" s="31">
        <f>IFERROR(VLOOKUP(A240,PlayerStats!$B$1:$Z$999,MATCH("xAG",PlayerStats!$B$2:$Z$2,0),0),0)</f>
        <v>2.8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2.8</v>
      </c>
      <c r="V240" s="41">
        <f t="shared" si="15"/>
        <v>66</v>
      </c>
      <c r="X240" s="42" t="str">
        <f>API!M240&amp;" "&amp;API!V240</f>
        <v>Nathan Redmond</v>
      </c>
      <c r="Y240" s="42">
        <f>API!AC240</f>
        <v>11</v>
      </c>
    </row>
    <row r="241" spans="1:25">
      <c r="A241" s="31" t="str">
        <f>IF([1]FINAL!A241=0,"",[1]FINAL!A241)</f>
        <v>Adam Smith</v>
      </c>
      <c r="B241" s="31" t="str">
        <f>IF([1]FINAL!B241=0,"",[1]FINAL!B241)</f>
        <v>Smith</v>
      </c>
      <c r="C241" s="31" t="str">
        <f>IF([1]FINAL!C241=0,"",[1]FINAL!C241)</f>
        <v>A Smith</v>
      </c>
      <c r="D241" s="31" t="str">
        <f>IF([1]FINAL!D241=0,"",[1]FINAL!D241)</f>
        <v/>
      </c>
      <c r="E241" s="42" t="str">
        <f>[1]FINAL!M241</f>
        <v>BOU</v>
      </c>
      <c r="F241" s="43">
        <f>IFERROR(VLOOKUP($E241,Table2!$B$1:$C$21,MATCH("MP",Table2!$B$1:$C$1,0),0),"")</f>
        <v>28</v>
      </c>
      <c r="G241" s="32">
        <f>IFERROR(VLOOKUP(A241,PlayingTime!$B$1:$Z$999,MATCH("Min",PlayingTime!$B$2:$Z$2,0),0),0)</f>
        <v>1420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1420</v>
      </c>
      <c r="L241" s="31">
        <f>IFERROR(VLOOKUP(A241,PlayerStats!$B$1:$Z$999,MATCH("xG",PlayerStats!$B$2:$Z$2,0),0),0)</f>
        <v>0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</v>
      </c>
      <c r="Q241" s="31">
        <f>IFERROR(VLOOKUP(A241,PlayerStats!$B$1:$Z$999,MATCH("xAG",PlayerStats!$B$2:$Z$2,0),0),0)</f>
        <v>0.7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0.7</v>
      </c>
      <c r="V241" s="41">
        <f t="shared" si="15"/>
        <v>45</v>
      </c>
      <c r="X241" s="42" t="str">
        <f>API!M241&amp;" "&amp;API!V241</f>
        <v>Luca Koleosho</v>
      </c>
      <c r="Y241" s="42">
        <f>API!AC241</f>
        <v>40</v>
      </c>
    </row>
    <row r="242" spans="1:25">
      <c r="A242" s="31" t="str">
        <f>IF([1]FINAL!A242=0,"",[1]FINAL!A242)</f>
        <v>Robert Sánchez</v>
      </c>
      <c r="B242" s="31" t="str">
        <f>IF([1]FINAL!B242=0,"",[1]FINAL!B242)</f>
        <v>Sanchez</v>
      </c>
      <c r="C242" s="31" t="str">
        <f>IF([1]FINAL!C242=0,"",[1]FINAL!C242)</f>
        <v>R Sanchez</v>
      </c>
      <c r="D242" s="31" t="str">
        <f>IF([1]FINAL!D242=0,"",[1]FINAL!D242)</f>
        <v/>
      </c>
      <c r="E242" s="42" t="str">
        <f>[1]FINAL!M242</f>
        <v>CHE</v>
      </c>
      <c r="F242" s="43">
        <f>IFERROR(VLOOKUP($E242,Table2!$B$1:$C$21,MATCH("MP",Table2!$B$1:$C$1,0),0),"")</f>
        <v>27</v>
      </c>
      <c r="G242" s="32">
        <f>IFERROR(VLOOKUP(A242,PlayingTime!$B$1:$Z$999,MATCH("Min",PlayingTime!$B$2:$Z$2,0),0),0)</f>
        <v>1433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1433</v>
      </c>
      <c r="L242" s="31">
        <f>IFERROR(VLOOKUP(A242,PlayerStats!$B$1:$Z$999,MATCH("xG",PlayerStats!$B$2:$Z$2,0),0),0)</f>
        <v>0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</v>
      </c>
      <c r="Q242" s="31">
        <f>IFERROR(VLOOKUP(A242,PlayerStats!$B$1:$Z$999,MATCH("xAG",PlayerStats!$B$2:$Z$2,0),0),0)</f>
        <v>0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</v>
      </c>
      <c r="V242" s="41">
        <f t="shared" si="15"/>
        <v>59</v>
      </c>
      <c r="X242" s="42" t="str">
        <f>API!M242&amp;" "&amp;API!V242</f>
        <v>Jacob Bruun Larsen</v>
      </c>
      <c r="Y242" s="42">
        <f>API!AC242</f>
        <v>37</v>
      </c>
    </row>
    <row r="243" spans="1:25">
      <c r="A243" s="31" t="str">
        <f>IF([1]FINAL!A243=0,"",[1]FINAL!A243)</f>
        <v>Rodrigo Hernandez</v>
      </c>
      <c r="B243" s="31" t="str">
        <f>IF([1]FINAL!B243=0,"",[1]FINAL!B243)</f>
        <v>Rodrigo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MCI</v>
      </c>
      <c r="F243" s="43">
        <f>IFERROR(VLOOKUP($E243,Table2!$B$1:$C$21,MATCH("MP",Table2!$B$1:$C$1,0),0),"")</f>
        <v>28</v>
      </c>
      <c r="G243" s="32">
        <f>IFERROR(VLOOKUP(A243,PlayingTime!$B$1:$Z$999,MATCH("Min",PlayingTime!$B$2:$Z$2,0),0),0)</f>
        <v>0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0</v>
      </c>
      <c r="L243" s="31">
        <f>IFERROR(VLOOKUP(A243,PlayerStats!$B$1:$Z$999,MATCH("xG",PlayerStats!$B$2:$Z$2,0),0),0)</f>
        <v>0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</v>
      </c>
      <c r="V243" s="41">
        <f t="shared" si="15"/>
        <v>109</v>
      </c>
      <c r="X243" s="42" t="str">
        <f>API!M243&amp;" "&amp;API!V243</f>
        <v>Owen Dodgson</v>
      </c>
      <c r="Y243" s="42">
        <f>API!AC243</f>
        <v>0</v>
      </c>
    </row>
    <row r="244" spans="1:25">
      <c r="A244" s="31" t="str">
        <f>IF([1]FINAL!A244=0,"",[1]FINAL!A244)</f>
        <v>Marc Guéhi</v>
      </c>
      <c r="B244" s="31" t="str">
        <f>IF([1]FINAL!B244=0,"",[1]FINAL!B244)</f>
        <v>Guéhi</v>
      </c>
      <c r="C244" s="31" t="str">
        <f>IF([1]FINAL!C244=0,"",[1]FINAL!C244)</f>
        <v>Guehi</v>
      </c>
      <c r="D244" s="31" t="str">
        <f>IF([1]FINAL!D244=0,"",[1]FINAL!D244)</f>
        <v>Marc Guehi</v>
      </c>
      <c r="E244" s="42" t="str">
        <f>[1]FINAL!M244</f>
        <v>CRY</v>
      </c>
      <c r="F244" s="43">
        <f>IFERROR(VLOOKUP($E244,Table2!$B$1:$C$21,MATCH("MP",Table2!$B$1:$C$1,0),0),"")</f>
        <v>28</v>
      </c>
      <c r="G244" s="32">
        <f>IFERROR(VLOOKUP(A244,PlayingTime!$B$1:$Z$999,MATCH("Min",PlayingTime!$B$2:$Z$2,0),0),0)</f>
        <v>1912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1912</v>
      </c>
      <c r="L244" s="31">
        <f>IFERROR(VLOOKUP(A244,PlayerStats!$B$1:$Z$999,MATCH("xG",PlayerStats!$B$2:$Z$2,0),0),0)</f>
        <v>0.6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0.6</v>
      </c>
      <c r="Q244" s="31">
        <f>IFERROR(VLOOKUP(A244,PlayerStats!$B$1:$Z$999,MATCH("xAG",PlayerStats!$B$2:$Z$2,0),0),0)</f>
        <v>0.5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0.5</v>
      </c>
      <c r="V244" s="41">
        <f t="shared" si="15"/>
        <v>58</v>
      </c>
      <c r="X244" s="42" t="str">
        <f>API!M244&amp;" "&amp;API!V244</f>
        <v>Wilson Odobert</v>
      </c>
      <c r="Y244" s="42">
        <f>API!AC244</f>
        <v>57</v>
      </c>
    </row>
    <row r="245" spans="1:25">
      <c r="A245" s="31" t="str">
        <f>IF([1]FINAL!A245=0,"",[1]FINAL!A245)</f>
        <v>Micky van de Ven</v>
      </c>
      <c r="B245" s="31" t="str">
        <f>IF([1]FINAL!B245=0,"",[1]FINAL!B245)</f>
        <v>Van de Ven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TOT</v>
      </c>
      <c r="F245" s="43">
        <f>IFERROR(VLOOKUP($E245,Table2!$B$1:$C$21,MATCH("MP",Table2!$B$1:$C$1,0),0),"")</f>
        <v>27</v>
      </c>
      <c r="G245" s="32">
        <f>IFERROR(VLOOKUP(A245,PlayingTime!$B$1:$Z$999,MATCH("Min",PlayingTime!$B$2:$Z$2,0),0),0)</f>
        <v>1529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1529</v>
      </c>
      <c r="L245" s="31">
        <f>IFERROR(VLOOKUP(A245,PlayerStats!$B$1:$Z$999,MATCH("xG",PlayerStats!$B$2:$Z$2,0),0),0)</f>
        <v>0.3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0.3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</v>
      </c>
      <c r="V245" s="41">
        <f t="shared" si="15"/>
        <v>52</v>
      </c>
      <c r="X245" s="42" t="str">
        <f>API!M245&amp;" "&amp;API!V245</f>
        <v>Hannes Delcroix</v>
      </c>
      <c r="Y245" s="42">
        <f>API!AC245</f>
        <v>7</v>
      </c>
    </row>
    <row r="246" spans="1:25">
      <c r="A246" s="31" t="str">
        <f>IF([1]FINAL!A246=0,"",[1]FINAL!A246)</f>
        <v>Joel Ward</v>
      </c>
      <c r="B246" s="31" t="str">
        <f>IF([1]FINAL!B246=0,"",[1]FINAL!B246)</f>
        <v>Ward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CRY</v>
      </c>
      <c r="F246" s="43">
        <f>IFERROR(VLOOKUP($E246,Table2!$B$1:$C$21,MATCH("MP",Table2!$B$1:$C$1,0),0),"")</f>
        <v>28</v>
      </c>
      <c r="G246" s="32">
        <f>IFERROR(VLOOKUP(A246,PlayingTime!$B$1:$Z$999,MATCH("Min",PlayingTime!$B$2:$Z$2,0),0),0)</f>
        <v>1692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1692</v>
      </c>
      <c r="L246" s="31">
        <f>IFERROR(VLOOKUP(A246,PlayerStats!$B$1:$Z$999,MATCH("xG",PlayerStats!$B$2:$Z$2,0),0),0)</f>
        <v>0.9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0.9</v>
      </c>
      <c r="Q246" s="31">
        <f>IFERROR(VLOOKUP(A246,PlayerStats!$B$1:$Z$999,MATCH("xAG",PlayerStats!$B$2:$Z$2,0),0),0)</f>
        <v>0.2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0.2</v>
      </c>
      <c r="V246" s="41">
        <f t="shared" si="15"/>
        <v>47</v>
      </c>
      <c r="X246" s="42" t="str">
        <f>API!M246&amp;" "&amp;API!V246</f>
        <v>Aaron Ramsey</v>
      </c>
      <c r="Y246" s="42">
        <f>API!AC246</f>
        <v>18</v>
      </c>
    </row>
    <row r="247" spans="1:25">
      <c r="A247" s="31" t="str">
        <f>IF([1]FINAL!A247=0,"",[1]FINAL!A247)</f>
        <v>Divock Origi</v>
      </c>
      <c r="B247" s="31" t="str">
        <f>IF([1]FINAL!B247=0,"",[1]FINAL!B247)</f>
        <v>Origi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NFO</v>
      </c>
      <c r="F247" s="43">
        <f>IFERROR(VLOOKUP($E247,Table2!$B$1:$C$21,MATCH("MP",Table2!$B$1:$C$1,0),0),"")</f>
        <v>28</v>
      </c>
      <c r="G247" s="32">
        <f>IFERROR(VLOOKUP(A247,PlayingTime!$B$1:$Z$999,MATCH("Min",PlayingTime!$B$2:$Z$2,0),0),0)</f>
        <v>398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398</v>
      </c>
      <c r="L247" s="31">
        <f>IFERROR(VLOOKUP(A247,PlayerStats!$B$1:$Z$999,MATCH("xG",PlayerStats!$B$2:$Z$2,0),0),0)</f>
        <v>0.7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0.7</v>
      </c>
      <c r="Q247" s="31">
        <f>IFERROR(VLOOKUP(A247,PlayerStats!$B$1:$Z$999,MATCH("xAG",PlayerStats!$B$2:$Z$2,0),0),0)</f>
        <v>1.8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1.8</v>
      </c>
      <c r="V247" s="41">
        <f t="shared" si="15"/>
        <v>18</v>
      </c>
      <c r="X247" s="42" t="str">
        <f>API!M247&amp;" "&amp;API!V247</f>
        <v>Han-Noah Massengo</v>
      </c>
      <c r="Y247" s="42">
        <f>API!AC247</f>
        <v>3</v>
      </c>
    </row>
    <row r="248" spans="1:25">
      <c r="A248" s="31" t="str">
        <f>IF([1]FINAL!A248=0,"",[1]FINAL!A248)</f>
        <v>Raphaël Varane</v>
      </c>
      <c r="B248" s="31" t="str">
        <f>IF([1]FINAL!B248=0,"",[1]FINAL!B248)</f>
        <v>R.Varane</v>
      </c>
      <c r="C248" s="31" t="str">
        <f>IF([1]FINAL!C248=0,"",[1]FINAL!C248)</f>
        <v>Raphael Varane</v>
      </c>
      <c r="D248" s="31" t="str">
        <f>IF([1]FINAL!D248=0,"",[1]FINAL!D248)</f>
        <v/>
      </c>
      <c r="E248" s="42" t="str">
        <f>[1]FINAL!M248</f>
        <v>MUN</v>
      </c>
      <c r="F248" s="43">
        <f>IFERROR(VLOOKUP($E248,Table2!$B$1:$C$21,MATCH("MP",Table2!$B$1:$C$1,0),0),"")</f>
        <v>28</v>
      </c>
      <c r="G248" s="32">
        <f>IFERROR(VLOOKUP(A248,PlayingTime!$B$1:$Z$999,MATCH("Min",PlayingTime!$B$2:$Z$2,0),0),0)</f>
        <v>1263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1263</v>
      </c>
      <c r="L248" s="31">
        <f>IFERROR(VLOOKUP(A248,PlayerStats!$B$1:$Z$999,MATCH("xG",PlayerStats!$B$2:$Z$2,0),0),0)</f>
        <v>1.3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1.3</v>
      </c>
      <c r="Q248" s="31">
        <f>IFERROR(VLOOKUP(A248,PlayerStats!$B$1:$Z$999,MATCH("xAG",PlayerStats!$B$2:$Z$2,0),0),0)</f>
        <v>0.1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0.1</v>
      </c>
      <c r="V248" s="41">
        <f t="shared" si="15"/>
        <v>42</v>
      </c>
      <c r="X248" s="42" t="str">
        <f>API!M248&amp;" "&amp;API!V248</f>
        <v>Mike Trésor</v>
      </c>
      <c r="Y248" s="42">
        <f>API!AC248</f>
        <v>18</v>
      </c>
    </row>
    <row r="249" spans="1:25">
      <c r="A249" s="31" t="str">
        <f>IF([1]FINAL!A249=0,"",[1]FINAL!A249)</f>
        <v>Victor da Silva</v>
      </c>
      <c r="B249" s="31" t="str">
        <f>IF([1]FINAL!B249=0,"",[1]FINAL!B249)</f>
        <v>Vitinho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BUR</v>
      </c>
      <c r="F249" s="43">
        <f>IFERROR(VLOOKUP($E249,Table2!$B$1:$C$21,MATCH("MP",Table2!$B$1:$C$1,0),0),"")</f>
        <v>28</v>
      </c>
      <c r="G249" s="32">
        <f>IFERROR(VLOOKUP(A249,PlayingTime!$B$1:$Z$999,MATCH("Min",PlayingTime!$B$2:$Z$2,0),0),0)</f>
        <v>0</v>
      </c>
      <c r="H249" s="32">
        <f>IFERROR(VLOOKUP(B249,PlayingTime!$B$1:$Z$999,MATCH("Min",PlayingTime!$B$2:$Z$2,0),0),0)</f>
        <v>1604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1604</v>
      </c>
      <c r="L249" s="31">
        <f>IFERROR(VLOOKUP(A249,PlayerStats!$B$1:$Z$999,MATCH("xG",PlayerStats!$B$2:$Z$2,0),0),0)</f>
        <v>0</v>
      </c>
      <c r="M249" s="31">
        <f>IFERROR(VLOOKUP(B249,PlayerStats!$B$1:$Z$999,MATCH("xG",PlayerStats!$B$2:$Z$2,0),0),0)</f>
        <v>1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1</v>
      </c>
      <c r="Q249" s="31">
        <f>IFERROR(VLOOKUP(A249,PlayerStats!$B$1:$Z$999,MATCH("xAG",PlayerStats!$B$2:$Z$2,0),0),0)</f>
        <v>0</v>
      </c>
      <c r="R249" s="31">
        <f>IFERROR(VLOOKUP(B249,PlayerStats!$B$1:$Z$999,MATCH("xAG",PlayerStats!$B$2:$Z$2,0),0),0)</f>
        <v>0.2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0.2</v>
      </c>
      <c r="V249" s="41">
        <f t="shared" si="15"/>
        <v>35</v>
      </c>
      <c r="X249" s="42" t="str">
        <f>API!M249&amp;" "&amp;API!V249</f>
        <v>Lorenz Assignon</v>
      </c>
      <c r="Y249" s="42">
        <f>API!AC249</f>
        <v>6</v>
      </c>
    </row>
    <row r="250" spans="1:25">
      <c r="A250" s="31" t="str">
        <f>IF([1]FINAL!A250=0,"",[1]FINAL!A250)</f>
        <v>João Palhinha Gonçalves</v>
      </c>
      <c r="B250" s="31" t="str">
        <f>IF([1]FINAL!B250=0,"",[1]FINAL!B250)</f>
        <v>J.Palhinha</v>
      </c>
      <c r="C250" s="31" t="str">
        <f>IF([1]FINAL!C250=0,"",[1]FINAL!C250)</f>
        <v>Joao Palhinha</v>
      </c>
      <c r="D250" s="31" t="str">
        <f>IF([1]FINAL!D250=0,"",[1]FINAL!D250)</f>
        <v>João Palhinha</v>
      </c>
      <c r="E250" s="42" t="str">
        <f>[1]FINAL!M250</f>
        <v>FUL</v>
      </c>
      <c r="F250" s="43">
        <f>IFERROR(VLOOKUP($E250,Table2!$B$1:$C$21,MATCH("MP",Table2!$B$1:$C$1,0),0),"")</f>
        <v>28</v>
      </c>
      <c r="G250" s="32">
        <f>IFERROR(VLOOKUP(A250,PlayingTime!$B$1:$Z$999,MATCH("Min",PlayingTime!$B$2:$Z$2,0),0),0)</f>
        <v>0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1870</v>
      </c>
      <c r="K250" s="37">
        <f t="shared" si="12"/>
        <v>1870</v>
      </c>
      <c r="L250" s="31">
        <f>IFERROR(VLOOKUP(A250,PlayerStats!$B$1:$Z$999,MATCH("xG",PlayerStats!$B$2:$Z$2,0),0),0)</f>
        <v>0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2.1</v>
      </c>
      <c r="P250" s="39">
        <f t="shared" si="13"/>
        <v>2.1</v>
      </c>
      <c r="Q250" s="31">
        <f>IFERROR(VLOOKUP(A250,PlayerStats!$B$1:$Z$999,MATCH("xAG",PlayerStats!$B$2:$Z$2,0),0),0)</f>
        <v>0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0.3</v>
      </c>
      <c r="U250" s="39">
        <f t="shared" si="14"/>
        <v>0.3</v>
      </c>
      <c r="V250" s="41">
        <f t="shared" si="15"/>
        <v>63</v>
      </c>
      <c r="X250" s="42" t="str">
        <f>API!M250&amp;" "&amp;API!V250</f>
        <v>Maxime Esteve</v>
      </c>
      <c r="Y250" s="42">
        <f>API!AC250</f>
        <v>4</v>
      </c>
    </row>
    <row r="251" spans="1:25">
      <c r="A251" s="31" t="str">
        <f>IF([1]FINAL!A251=0,"",[1]FINAL!A251)</f>
        <v>Tino Livramento</v>
      </c>
      <c r="B251" s="31" t="str">
        <f>IF([1]FINAL!B251=0,"",[1]FINAL!B251)</f>
        <v>Livramento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NEW</v>
      </c>
      <c r="F251" s="43">
        <f>IFERROR(VLOOKUP($E251,Table2!$B$1:$C$21,MATCH("MP",Table2!$B$1:$C$1,0),0),"")</f>
        <v>28</v>
      </c>
      <c r="G251" s="32">
        <f>IFERROR(VLOOKUP(A251,PlayingTime!$B$1:$Z$999,MATCH("Min",PlayingTime!$B$2:$Z$2,0),0),0)</f>
        <v>0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0</v>
      </c>
      <c r="L251" s="31">
        <f>IFERROR(VLOOKUP(A251,PlayerStats!$B$1:$Z$999,MATCH("xG",PlayerStats!$B$2:$Z$2,0),0),0)</f>
        <v>0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</v>
      </c>
      <c r="Q251" s="31">
        <f>IFERROR(VLOOKUP(A251,PlayerStats!$B$1:$Z$999,MATCH("xAG",PlayerStats!$B$2:$Z$2,0),0),0)</f>
        <v>0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</v>
      </c>
      <c r="V251" s="41">
        <f t="shared" si="15"/>
        <v>38</v>
      </c>
      <c r="X251" s="42" t="str">
        <f>API!M251&amp;" "&amp;API!V251</f>
        <v>Moisés Caicedo Corozo</v>
      </c>
      <c r="Y251" s="42">
        <f>API!AC251</f>
        <v>45</v>
      </c>
    </row>
    <row r="252" spans="1:25">
      <c r="A252" s="31" t="str">
        <f>IF([1]FINAL!A252=0,"",[1]FINAL!A252)</f>
        <v>Gabriel Osho</v>
      </c>
      <c r="B252" s="31" t="str">
        <f>IF([1]FINAL!B252=0,"",[1]FINAL!B252)</f>
        <v>Osho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LUT</v>
      </c>
      <c r="F252" s="43">
        <f>IFERROR(VLOOKUP($E252,Table2!$B$1:$C$21,MATCH("MP",Table2!$B$1:$C$1,0),0),"")</f>
        <v>28</v>
      </c>
      <c r="G252" s="32">
        <f>IFERROR(VLOOKUP(A252,PlayingTime!$B$1:$Z$999,MATCH("Min",PlayingTime!$B$2:$Z$2,0),0),0)</f>
        <v>1396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1396</v>
      </c>
      <c r="L252" s="31">
        <f>IFERROR(VLOOKUP(A252,PlayerStats!$B$1:$Z$999,MATCH("xG",PlayerStats!$B$2:$Z$2,0),0),0)</f>
        <v>1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1</v>
      </c>
      <c r="Q252" s="31">
        <f>IFERROR(VLOOKUP(A252,PlayerStats!$B$1:$Z$999,MATCH("xAG",PlayerStats!$B$2:$Z$2,0),0),0)</f>
        <v>0.1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0.1</v>
      </c>
      <c r="V252" s="41">
        <f t="shared" si="15"/>
        <v>37</v>
      </c>
      <c r="X252" s="42" t="str">
        <f>API!M252&amp;" "&amp;API!V252</f>
        <v>Robert Sánchez</v>
      </c>
      <c r="Y252" s="42">
        <f>API!AC252</f>
        <v>59</v>
      </c>
    </row>
    <row r="253" spans="1:25">
      <c r="A253" s="31" t="str">
        <f>IF([1]FINAL!A253=0,"",[1]FINAL!A253)</f>
        <v>Vladimír Coufal</v>
      </c>
      <c r="B253" s="31" t="str">
        <f>IF([1]FINAL!B253=0,"",[1]FINAL!B253)</f>
        <v>Coufal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WHU</v>
      </c>
      <c r="F253" s="43">
        <f>IFERROR(VLOOKUP($E253,Table2!$B$1:$C$21,MATCH("MP",Table2!$B$1:$C$1,0),0),"")</f>
        <v>28</v>
      </c>
      <c r="G253" s="32">
        <f>IFERROR(VLOOKUP(A253,PlayingTime!$B$1:$Z$999,MATCH("Min",PlayingTime!$B$2:$Z$2,0),0),0)</f>
        <v>2300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2300</v>
      </c>
      <c r="L253" s="31">
        <f>IFERROR(VLOOKUP(A253,PlayerStats!$B$1:$Z$999,MATCH("xG",PlayerStats!$B$2:$Z$2,0),0),0)</f>
        <v>0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</v>
      </c>
      <c r="Q253" s="31">
        <f>IFERROR(VLOOKUP(A253,PlayerStats!$B$1:$Z$999,MATCH("xAG",PlayerStats!$B$2:$Z$2,0),0),0)</f>
        <v>3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3</v>
      </c>
      <c r="V253" s="41">
        <f t="shared" si="15"/>
        <v>69</v>
      </c>
      <c r="X253" s="42" t="str">
        <f>API!M253&amp;" "&amp;API!V253</f>
        <v>Ethan Ampadu</v>
      </c>
      <c r="Y253" s="42">
        <f>API!AC253</f>
        <v>0</v>
      </c>
    </row>
    <row r="254" spans="1:25">
      <c r="A254" s="31" t="str">
        <f>IF([1]FINAL!A254=0,"",[1]FINAL!A254)</f>
        <v>Ezri Konsa Ngoyo</v>
      </c>
      <c r="B254" s="31" t="str">
        <f>IF([1]FINAL!B254=0,"",[1]FINAL!B254)</f>
        <v>Konsa</v>
      </c>
      <c r="C254" s="31" t="str">
        <f>IF([1]FINAL!C254=0,"",[1]FINAL!C254)</f>
        <v>Ezri Konsa</v>
      </c>
      <c r="D254" s="31" t="str">
        <f>IF([1]FINAL!D254=0,"",[1]FINAL!D254)</f>
        <v/>
      </c>
      <c r="E254" s="42" t="str">
        <f>[1]FINAL!M254</f>
        <v>AVL</v>
      </c>
      <c r="F254" s="43">
        <f>IFERROR(VLOOKUP($E254,Table2!$B$1:$C$21,MATCH("MP",Table2!$B$1:$C$1,0),0),"")</f>
        <v>28</v>
      </c>
      <c r="G254" s="32">
        <f>IFERROR(VLOOKUP(A254,PlayingTime!$B$1:$Z$999,MATCH("Min",PlayingTime!$B$2:$Z$2,0),0),0)</f>
        <v>0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2170</v>
      </c>
      <c r="J254" s="32">
        <f>IFERROR(VLOOKUP(D254,PlayingTime!$B$1:$Z$999,MATCH("Min",PlayingTime!$B$2:$Z$2,0),0),0)</f>
        <v>0</v>
      </c>
      <c r="K254" s="37">
        <f t="shared" si="12"/>
        <v>2170</v>
      </c>
      <c r="L254" s="31">
        <f>IFERROR(VLOOKUP(A254,PlayerStats!$B$1:$Z$999,MATCH("xG",PlayerStats!$B$2:$Z$2,0),0),0)</f>
        <v>0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1.9</v>
      </c>
      <c r="O254" s="31">
        <f>IFERROR(VLOOKUP(D254,PlayerStats!$B$1:$Z$999,MATCH("xG",PlayerStats!$B$2:$Z$2,0),0),0)</f>
        <v>0</v>
      </c>
      <c r="P254" s="39">
        <f t="shared" si="13"/>
        <v>1.9</v>
      </c>
      <c r="Q254" s="31">
        <f>IFERROR(VLOOKUP(A254,PlayerStats!$B$1:$Z$999,MATCH("xAG",PlayerStats!$B$2:$Z$2,0),0),0)</f>
        <v>0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0.4</v>
      </c>
      <c r="T254" s="31">
        <f>IFERROR(VLOOKUP(D254,PlayerStats!$B$1:$Z$999,MATCH("xAG",PlayerStats!$B$2:$Z$2,0),0),0)</f>
        <v>0</v>
      </c>
      <c r="U254" s="39">
        <f t="shared" si="14"/>
        <v>0.4</v>
      </c>
      <c r="V254" s="41">
        <f t="shared" si="15"/>
        <v>61</v>
      </c>
      <c r="X254" s="42" t="str">
        <f>API!M254&amp;" "&amp;API!V254</f>
        <v>Andrey Nascimento dos Santos</v>
      </c>
      <c r="Y254" s="42">
        <f>API!AC254</f>
        <v>1</v>
      </c>
    </row>
    <row r="255" spans="1:25">
      <c r="A255" s="31" t="str">
        <f>IF([1]FINAL!A255=0,"",[1]FINAL!A255)</f>
        <v>Cauley Woodrow</v>
      </c>
      <c r="B255" s="31" t="str">
        <f>IF([1]FINAL!B255=0,"",[1]FINAL!B255)</f>
        <v>Woodrow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LUT</v>
      </c>
      <c r="F255" s="43">
        <f>IFERROR(VLOOKUP($E255,Table2!$B$1:$C$21,MATCH("MP",Table2!$B$1:$C$1,0),0),"")</f>
        <v>28</v>
      </c>
      <c r="G255" s="32">
        <f>IFERROR(VLOOKUP(A255,PlayingTime!$B$1:$Z$999,MATCH("Min",PlayingTime!$B$2:$Z$2,0),0),0)</f>
        <v>250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250</v>
      </c>
      <c r="L255" s="31">
        <f>IFERROR(VLOOKUP(A255,PlayerStats!$B$1:$Z$999,MATCH("xG",PlayerStats!$B$2:$Z$2,0),0),0)</f>
        <v>1.1000000000000001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1.1000000000000001</v>
      </c>
      <c r="Q255" s="31">
        <f>IFERROR(VLOOKUP(A255,PlayerStats!$B$1:$Z$999,MATCH("xAG",PlayerStats!$B$2:$Z$2,0),0),0)</f>
        <v>0.4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0.4</v>
      </c>
      <c r="V255" s="41">
        <f t="shared" si="15"/>
        <v>21</v>
      </c>
      <c r="X255" s="42" t="str">
        <f>API!M255&amp;" "&amp;API!V255</f>
        <v>Kepa Arrizabalaga</v>
      </c>
      <c r="Y255" s="42">
        <f>API!AC255</f>
        <v>0</v>
      </c>
    </row>
    <row r="256" spans="1:25">
      <c r="A256" s="31" t="str">
        <f>IF([1]FINAL!A256=0,"",[1]FINAL!A256)</f>
        <v>Philip Billing</v>
      </c>
      <c r="B256" s="31" t="str">
        <f>IF([1]FINAL!B256=0,"",[1]FINAL!B256)</f>
        <v>Billing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BOU</v>
      </c>
      <c r="F256" s="43">
        <f>IFERROR(VLOOKUP($E256,Table2!$B$1:$C$21,MATCH("MP",Table2!$B$1:$C$1,0),0),"")</f>
        <v>28</v>
      </c>
      <c r="G256" s="32">
        <f>IFERROR(VLOOKUP(A256,PlayingTime!$B$1:$Z$999,MATCH("Min",PlayingTime!$B$2:$Z$2,0),0),0)</f>
        <v>1239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1239</v>
      </c>
      <c r="L256" s="31">
        <f>IFERROR(VLOOKUP(A256,PlayerStats!$B$1:$Z$999,MATCH("xG",PlayerStats!$B$2:$Z$2,0),0),0)</f>
        <v>2.1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2.1</v>
      </c>
      <c r="Q256" s="31">
        <f>IFERROR(VLOOKUP(A256,PlayerStats!$B$1:$Z$999,MATCH("xAG",PlayerStats!$B$2:$Z$2,0),0),0)</f>
        <v>2.7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2.7</v>
      </c>
      <c r="V256" s="41">
        <f t="shared" si="15"/>
        <v>52</v>
      </c>
      <c r="X256" s="42" t="str">
        <f>API!M256&amp;" "&amp;API!V256</f>
        <v>Pierre-Emerick Aubameyang</v>
      </c>
      <c r="Y256" s="42">
        <f>API!AC256</f>
        <v>0</v>
      </c>
    </row>
    <row r="257" spans="1:25">
      <c r="A257" s="31" t="str">
        <f>IF([1]FINAL!A257=0,"",[1]FINAL!A257)</f>
        <v>Jarell Quansah</v>
      </c>
      <c r="B257" s="31" t="str">
        <f>IF([1]FINAL!B257=0,"",[1]FINAL!B257)</f>
        <v>Quansah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LIV</v>
      </c>
      <c r="F257" s="43">
        <f>IFERROR(VLOOKUP($E257,Table2!$B$1:$C$21,MATCH("MP",Table2!$B$1:$C$1,0),0),"")</f>
        <v>28</v>
      </c>
      <c r="G257" s="32">
        <f>IFERROR(VLOOKUP(A257,PlayingTime!$B$1:$Z$999,MATCH("Min",PlayingTime!$B$2:$Z$2,0),0),0)</f>
        <v>533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533</v>
      </c>
      <c r="L257" s="31">
        <f>IFERROR(VLOOKUP(A257,PlayerStats!$B$1:$Z$999,MATCH("xG",PlayerStats!$B$2:$Z$2,0),0),0)</f>
        <v>0.1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0.1</v>
      </c>
      <c r="Q257" s="31">
        <f>IFERROR(VLOOKUP(A257,PlayerStats!$B$1:$Z$999,MATCH("xAG",PlayerStats!$B$2:$Z$2,0),0),0)</f>
        <v>0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</v>
      </c>
      <c r="V257" s="41">
        <f t="shared" si="15"/>
        <v>17</v>
      </c>
      <c r="X257" s="42" t="str">
        <f>API!M257&amp;" "&amp;API!V257</f>
        <v>César Azpilicueta</v>
      </c>
      <c r="Y257" s="42">
        <f>API!AC257</f>
        <v>0</v>
      </c>
    </row>
    <row r="258" spans="1:25">
      <c r="A258" s="31" t="str">
        <f>IF([1]FINAL!A258=0,"",[1]FINAL!A258)</f>
        <v>Raúl Jiménez</v>
      </c>
      <c r="B258" s="31" t="str">
        <f>IF([1]FINAL!B258=0,"",[1]FINAL!B258)</f>
        <v>Raúl</v>
      </c>
      <c r="C258" s="31" t="str">
        <f>IF([1]FINAL!C258=0,"",[1]FINAL!C258)</f>
        <v>Jimenez</v>
      </c>
      <c r="D258" s="31" t="str">
        <f>IF([1]FINAL!D258=0,"",[1]FINAL!D258)</f>
        <v>Raul Jimenez</v>
      </c>
      <c r="E258" s="42" t="str">
        <f>[1]FINAL!M258</f>
        <v>FUL</v>
      </c>
      <c r="F258" s="43">
        <f>IFERROR(VLOOKUP($E258,Table2!$B$1:$C$21,MATCH("MP",Table2!$B$1:$C$1,0),0),"")</f>
        <v>28</v>
      </c>
      <c r="G258" s="32">
        <f>IFERROR(VLOOKUP(A258,PlayingTime!$B$1:$Z$999,MATCH("Min",PlayingTime!$B$2:$Z$2,0),0),0)</f>
        <v>1240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1240</v>
      </c>
      <c r="L258" s="31">
        <f>IFERROR(VLOOKUP(A258,PlayerStats!$B$1:$Z$999,MATCH("xG",PlayerStats!$B$2:$Z$2,0),0),0)</f>
        <v>4.5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4.5</v>
      </c>
      <c r="Q258" s="31">
        <f>IFERROR(VLOOKUP(A258,PlayerStats!$B$1:$Z$999,MATCH("xAG",PlayerStats!$B$2:$Z$2,0),0),0)</f>
        <v>1.3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1.3</v>
      </c>
      <c r="V258" s="41">
        <f t="shared" si="15"/>
        <v>55</v>
      </c>
      <c r="X258" s="42" t="str">
        <f>API!M258&amp;" "&amp;API!V258</f>
        <v>Abdul Rahman Baba</v>
      </c>
      <c r="Y258" s="42">
        <f>API!AC258</f>
        <v>0</v>
      </c>
    </row>
    <row r="259" spans="1:25">
      <c r="A259" s="31" t="str">
        <f>IF([1]FINAL!A259=0,"",[1]FINAL!A259)</f>
        <v>Lewis Cook</v>
      </c>
      <c r="B259" s="31" t="str">
        <f>IF([1]FINAL!B259=0,"",[1]FINAL!B259)</f>
        <v>L.Cook</v>
      </c>
      <c r="C259" s="31" t="str">
        <f>IF([1]FINAL!C259=0,"",[1]FINAL!C259)</f>
        <v>L Cook</v>
      </c>
      <c r="D259" s="31" t="str">
        <f>IF([1]FINAL!D259=0,"",[1]FINAL!D259)</f>
        <v/>
      </c>
      <c r="E259" s="42" t="str">
        <f>[1]FINAL!M259</f>
        <v>BOU</v>
      </c>
      <c r="F259" s="43">
        <f>IFERROR(VLOOKUP($E259,Table2!$B$1:$C$21,MATCH("MP",Table2!$B$1:$C$1,0),0),"")</f>
        <v>28</v>
      </c>
      <c r="G259" s="32">
        <f>IFERROR(VLOOKUP(A259,PlayingTime!$B$1:$Z$999,MATCH("Min",PlayingTime!$B$2:$Z$2,0),0),0)</f>
        <v>1890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1890</v>
      </c>
      <c r="L259" s="31">
        <f>IFERROR(VLOOKUP(A259,PlayerStats!$B$1:$Z$999,MATCH("xG",PlayerStats!$B$2:$Z$2,0),0),0)</f>
        <v>0.2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0.2</v>
      </c>
      <c r="Q259" s="31">
        <f>IFERROR(VLOOKUP(A259,PlayerStats!$B$1:$Z$999,MATCH("xAG",PlayerStats!$B$2:$Z$2,0),0),0)</f>
        <v>2.9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2.9</v>
      </c>
      <c r="V259" s="41">
        <f t="shared" ref="V259:V322" si="19">IFERROR(VLOOKUP(A259,$X$1:$Y$1000,MATCH("total_points",$X$1:$Y$1,0),0),"")</f>
        <v>55</v>
      </c>
      <c r="X259" s="42" t="str">
        <f>API!M259&amp;" "&amp;API!V259</f>
        <v>Benoît Badiashile</v>
      </c>
      <c r="Y259" s="42">
        <f>API!AC259</f>
        <v>18</v>
      </c>
    </row>
    <row r="260" spans="1:25">
      <c r="A260" s="31" t="str">
        <f>IF([1]FINAL!A260=0,"",[1]FINAL!A260)</f>
        <v>Emerson Leite de Souza Junior</v>
      </c>
      <c r="B260" s="31" t="str">
        <f>IF([1]FINAL!B260=0,"",[1]FINAL!B260)</f>
        <v>E.Royal</v>
      </c>
      <c r="C260" s="31" t="str">
        <f>IF([1]FINAL!C260=0,"",[1]FINAL!C260)</f>
        <v>Emerson R</v>
      </c>
      <c r="D260" s="31" t="str">
        <f>IF([1]FINAL!D260=0,"",[1]FINAL!D260)</f>
        <v>Emerson</v>
      </c>
      <c r="E260" s="42" t="str">
        <f>[1]FINAL!M260</f>
        <v>TOT</v>
      </c>
      <c r="F260" s="43">
        <f>IFERROR(VLOOKUP($E260,Table2!$B$1:$C$21,MATCH("MP",Table2!$B$1:$C$1,0),0),"")</f>
        <v>27</v>
      </c>
      <c r="G260" s="32">
        <f>IFERROR(VLOOKUP(A260,PlayingTime!$B$1:$Z$999,MATCH("Min",PlayingTime!$B$2:$Z$2,0),0),0)</f>
        <v>0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959</v>
      </c>
      <c r="K260" s="37">
        <f t="shared" si="16"/>
        <v>959</v>
      </c>
      <c r="L260" s="31">
        <f>IFERROR(VLOOKUP(A260,PlayerStats!$B$1:$Z$999,MATCH("xG",PlayerStats!$B$2:$Z$2,0),0),0)</f>
        <v>0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0.2</v>
      </c>
      <c r="P260" s="39">
        <f t="shared" si="17"/>
        <v>0.2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0.4</v>
      </c>
      <c r="U260" s="39">
        <f t="shared" si="18"/>
        <v>0.4</v>
      </c>
      <c r="V260" s="41">
        <f t="shared" si="19"/>
        <v>26</v>
      </c>
      <c r="X260" s="42" t="str">
        <f>API!M260&amp;" "&amp;API!V260</f>
        <v>Marcus Bettinelli</v>
      </c>
      <c r="Y260" s="42">
        <f>API!AC260</f>
        <v>-1</v>
      </c>
    </row>
    <row r="261" spans="1:25">
      <c r="A261" s="31" t="str">
        <f>IF([1]FINAL!A261=0,"",[1]FINAL!A261)</f>
        <v>Hugo Bueno López</v>
      </c>
      <c r="B261" s="31" t="str">
        <f>IF([1]FINAL!B261=0,"",[1]FINAL!B261)</f>
        <v>H.Bueno</v>
      </c>
      <c r="C261" s="31" t="str">
        <f>IF([1]FINAL!C261=0,"",[1]FINAL!C261)</f>
        <v>Hugo Bueno</v>
      </c>
      <c r="D261" s="31" t="str">
        <f>IF([1]FINAL!D261=0,"",[1]FINAL!D261)</f>
        <v/>
      </c>
      <c r="E261" s="42" t="str">
        <f>[1]FINAL!M261</f>
        <v>WOL</v>
      </c>
      <c r="F261" s="43">
        <f>IFERROR(VLOOKUP($E261,Table2!$B$1:$C$21,MATCH("MP",Table2!$B$1:$C$1,0),0),"")</f>
        <v>28</v>
      </c>
      <c r="G261" s="32">
        <f>IFERROR(VLOOKUP(A261,PlayingTime!$B$1:$Z$999,MATCH("Min",PlayingTime!$B$2:$Z$2,0),0),0)</f>
        <v>0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432</v>
      </c>
      <c r="J261" s="32">
        <f>IFERROR(VLOOKUP(D261,PlayingTime!$B$1:$Z$999,MATCH("Min",PlayingTime!$B$2:$Z$2,0),0),0)</f>
        <v>0</v>
      </c>
      <c r="K261" s="37">
        <f t="shared" si="16"/>
        <v>432</v>
      </c>
      <c r="L261" s="31">
        <f>IFERROR(VLOOKUP(A261,PlayerStats!$B$1:$Z$999,MATCH("xG",PlayerStats!$B$2:$Z$2,0),0),0)</f>
        <v>0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0.2</v>
      </c>
      <c r="O261" s="31">
        <f>IFERROR(VLOOKUP(D261,PlayerStats!$B$1:$Z$999,MATCH("xG",PlayerStats!$B$2:$Z$2,0),0),0)</f>
        <v>0</v>
      </c>
      <c r="P261" s="39">
        <f t="shared" si="17"/>
        <v>0.2</v>
      </c>
      <c r="Q261" s="31">
        <f>IFERROR(VLOOKUP(A261,PlayerStats!$B$1:$Z$999,MATCH("xAG",PlayerStats!$B$2:$Z$2,0),0),0)</f>
        <v>0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0.5</v>
      </c>
      <c r="T261" s="31">
        <f>IFERROR(VLOOKUP(D261,PlayerStats!$B$1:$Z$999,MATCH("xAG",PlayerStats!$B$2:$Z$2,0),0),0)</f>
        <v>0</v>
      </c>
      <c r="U261" s="39">
        <f t="shared" si="18"/>
        <v>0.5</v>
      </c>
      <c r="V261" s="41">
        <f t="shared" si="19"/>
        <v>21</v>
      </c>
      <c r="X261" s="42" t="str">
        <f>API!M261&amp;" "&amp;API!V261</f>
        <v>Trevoh Chalobah</v>
      </c>
      <c r="Y261" s="42">
        <f>API!AC261</f>
        <v>3</v>
      </c>
    </row>
    <row r="262" spans="1:25">
      <c r="A262" s="31" t="str">
        <f>IF([1]FINAL!A262=0,"",[1]FINAL!A262)</f>
        <v>Alex Scott</v>
      </c>
      <c r="B262" s="31" t="str">
        <f>IF([1]FINAL!B262=0,"",[1]FINAL!B262)</f>
        <v>Scott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BOU</v>
      </c>
      <c r="F262" s="43">
        <f>IFERROR(VLOOKUP($E262,Table2!$B$1:$C$21,MATCH("MP",Table2!$B$1:$C$1,0),0),"")</f>
        <v>28</v>
      </c>
      <c r="G262" s="32">
        <f>IFERROR(VLOOKUP(A262,PlayingTime!$B$1:$Z$999,MATCH("Min",PlayingTime!$B$2:$Z$2,0),0),0)</f>
        <v>692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692</v>
      </c>
      <c r="L262" s="31">
        <f>IFERROR(VLOOKUP(A262,PlayerStats!$B$1:$Z$999,MATCH("xG",PlayerStats!$B$2:$Z$2,0),0),0)</f>
        <v>0.5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0.5</v>
      </c>
      <c r="Q262" s="31">
        <f>IFERROR(VLOOKUP(A262,PlayerStats!$B$1:$Z$999,MATCH("xAG",PlayerStats!$B$2:$Z$2,0),0),0)</f>
        <v>0.7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0.7</v>
      </c>
      <c r="V262" s="41">
        <f t="shared" si="19"/>
        <v>29</v>
      </c>
      <c r="X262" s="42" t="str">
        <f>API!M262&amp;" "&amp;API!V262</f>
        <v>Ben Chilwell</v>
      </c>
      <c r="Y262" s="42">
        <f>API!AC262</f>
        <v>20</v>
      </c>
    </row>
    <row r="263" spans="1:25">
      <c r="A263" s="31" t="str">
        <f>IF([1]FINAL!A263=0,"",[1]FINAL!A263)</f>
        <v>Lewis Miley</v>
      </c>
      <c r="B263" s="31" t="str">
        <f>IF([1]FINAL!B263=0,"",[1]FINAL!B263)</f>
        <v>Miley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NEW</v>
      </c>
      <c r="F263" s="43">
        <f>IFERROR(VLOOKUP($E263,Table2!$B$1:$C$21,MATCH("MP",Table2!$B$1:$C$1,0),0),"")</f>
        <v>28</v>
      </c>
      <c r="G263" s="32">
        <f>IFERROR(VLOOKUP(A263,PlayingTime!$B$1:$Z$999,MATCH("Min",PlayingTime!$B$2:$Z$2,0),0),0)</f>
        <v>1202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1202</v>
      </c>
      <c r="L263" s="31">
        <f>IFERROR(VLOOKUP(A263,PlayerStats!$B$1:$Z$999,MATCH("xG",PlayerStats!$B$2:$Z$2,0),0),0)</f>
        <v>1.2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1.2</v>
      </c>
      <c r="Q263" s="31">
        <f>IFERROR(VLOOKUP(A263,PlayerStats!$B$1:$Z$999,MATCH("xAG",PlayerStats!$B$2:$Z$2,0),0),0)</f>
        <v>1.7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1.7</v>
      </c>
      <c r="V263" s="41">
        <f t="shared" si="19"/>
        <v>44</v>
      </c>
      <c r="X263" s="42" t="str">
        <f>API!M263&amp;" "&amp;API!V263</f>
        <v>Carney Chukwuemeka</v>
      </c>
      <c r="Y263" s="42">
        <f>API!AC263</f>
        <v>13</v>
      </c>
    </row>
    <row r="264" spans="1:25">
      <c r="A264" s="31" t="str">
        <f>IF([1]FINAL!A264=0,"",[1]FINAL!A264)</f>
        <v>Nick Pope</v>
      </c>
      <c r="B264" s="31" t="str">
        <f>IF([1]FINAL!B264=0,"",[1]FINAL!B264)</f>
        <v>Pope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NEW</v>
      </c>
      <c r="F264" s="43">
        <f>IFERROR(VLOOKUP($E264,Table2!$B$1:$C$21,MATCH("MP",Table2!$B$1:$C$1,0),0),"")</f>
        <v>28</v>
      </c>
      <c r="G264" s="32">
        <f>IFERROR(VLOOKUP(A264,PlayingTime!$B$1:$Z$999,MATCH("Min",PlayingTime!$B$2:$Z$2,0),0),0)</f>
        <v>1255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1255</v>
      </c>
      <c r="L264" s="31">
        <f>IFERROR(VLOOKUP(A264,PlayerStats!$B$1:$Z$999,MATCH("xG",PlayerStats!$B$2:$Z$2,0),0),0)</f>
        <v>0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</v>
      </c>
      <c r="V264" s="41">
        <f t="shared" si="19"/>
        <v>56</v>
      </c>
      <c r="X264" s="42" t="str">
        <f>API!M264&amp;" "&amp;API!V264</f>
        <v>Levi Colwill</v>
      </c>
      <c r="Y264" s="42">
        <f>API!AC264</f>
        <v>65</v>
      </c>
    </row>
    <row r="265" spans="1:25">
      <c r="A265" s="31" t="str">
        <f>IF([1]FINAL!A265=0,"",[1]FINAL!A265)</f>
        <v>Lukasz Fabianski</v>
      </c>
      <c r="B265" s="31" t="str">
        <f>IF([1]FINAL!B265=0,"",[1]FINAL!B265)</f>
        <v>Fabianski</v>
      </c>
      <c r="C265" s="31" t="str">
        <f>IF([1]FINAL!C265=0,"",[1]FINAL!C265)</f>
        <v>Łukasz Fabiański</v>
      </c>
      <c r="D265" s="31" t="str">
        <f>IF([1]FINAL!D265=0,"",[1]FINAL!D265)</f>
        <v/>
      </c>
      <c r="E265" s="42" t="str">
        <f>[1]FINAL!M265</f>
        <v>WHU</v>
      </c>
      <c r="F265" s="43">
        <f>IFERROR(VLOOKUP($E265,Table2!$B$1:$C$21,MATCH("MP",Table2!$B$1:$C$1,0),0),"")</f>
        <v>28</v>
      </c>
      <c r="G265" s="32">
        <f>IFERROR(VLOOKUP(A265,PlayingTime!$B$1:$Z$999,MATCH("Min",PlayingTime!$B$2:$Z$2,0),0),0)</f>
        <v>0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316</v>
      </c>
      <c r="J265" s="32">
        <f>IFERROR(VLOOKUP(D265,PlayingTime!$B$1:$Z$999,MATCH("Min",PlayingTime!$B$2:$Z$2,0),0),0)</f>
        <v>0</v>
      </c>
      <c r="K265" s="37">
        <f t="shared" si="16"/>
        <v>316</v>
      </c>
      <c r="L265" s="31">
        <f>IFERROR(VLOOKUP(A265,PlayerStats!$B$1:$Z$999,MATCH("xG",PlayerStats!$B$2:$Z$2,0),0),0)</f>
        <v>0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</v>
      </c>
      <c r="Q265" s="31">
        <f>IFERROR(VLOOKUP(A265,PlayerStats!$B$1:$Z$999,MATCH("xAG",PlayerStats!$B$2:$Z$2,0),0),0)</f>
        <v>0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</v>
      </c>
      <c r="V265" s="41">
        <f t="shared" si="19"/>
        <v>13</v>
      </c>
      <c r="X265" s="42" t="str">
        <f>API!M265&amp;" "&amp;API!V265</f>
        <v>Marc Cucurella Saseta</v>
      </c>
      <c r="Y265" s="42">
        <f>API!AC265</f>
        <v>11</v>
      </c>
    </row>
    <row r="266" spans="1:25">
      <c r="A266" s="31" t="str">
        <f>IF([1]FINAL!A266=0,"",[1]FINAL!A266)</f>
        <v>Scott McKenna</v>
      </c>
      <c r="B266" s="31" t="str">
        <f>IF([1]FINAL!B266=0,"",[1]FINAL!B266)</f>
        <v>McKenna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NFO</v>
      </c>
      <c r="F266" s="43">
        <f>IFERROR(VLOOKUP($E266,Table2!$B$1:$C$21,MATCH("MP",Table2!$B$1:$C$1,0),0),"")</f>
        <v>28</v>
      </c>
      <c r="G266" s="32">
        <f>IFERROR(VLOOKUP(A266,PlayingTime!$B$1:$Z$999,MATCH("Min",PlayingTime!$B$2:$Z$2,0),0),0)</f>
        <v>416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416</v>
      </c>
      <c r="L266" s="31">
        <f>IFERROR(VLOOKUP(A266,PlayerStats!$B$1:$Z$999,MATCH("xG",PlayerStats!$B$2:$Z$2,0),0),0)</f>
        <v>0.2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0.2</v>
      </c>
      <c r="Q266" s="31">
        <f>IFERROR(VLOOKUP(A266,PlayerStats!$B$1:$Z$999,MATCH("xAG",PlayerStats!$B$2:$Z$2,0),0),0)</f>
        <v>0.2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0.2</v>
      </c>
      <c r="V266" s="41">
        <f t="shared" si="19"/>
        <v>12</v>
      </c>
      <c r="X266" s="42" t="str">
        <f>API!M266&amp;" "&amp;API!V266</f>
        <v>Enzo Fernández</v>
      </c>
      <c r="Y266" s="42">
        <f>API!AC266</f>
        <v>67</v>
      </c>
    </row>
    <row r="267" spans="1:25">
      <c r="A267" s="31" t="str">
        <f>IF([1]FINAL!A267=0,"",[1]FINAL!A267)</f>
        <v>Kristoffer Ajer</v>
      </c>
      <c r="B267" s="31" t="str">
        <f>IF([1]FINAL!B267=0,"",[1]FINAL!B267)</f>
        <v>Ajer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BRE</v>
      </c>
      <c r="F267" s="43">
        <f>IFERROR(VLOOKUP($E267,Table2!$B$1:$C$21,MATCH("MP",Table2!$B$1:$C$1,0),0),"")</f>
        <v>28</v>
      </c>
      <c r="G267" s="32">
        <f>IFERROR(VLOOKUP(A267,PlayingTime!$B$1:$Z$999,MATCH("Min",PlayingTime!$B$2:$Z$2,0),0),0)</f>
        <v>1208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1208</v>
      </c>
      <c r="L267" s="31">
        <f>IFERROR(VLOOKUP(A267,PlayerStats!$B$1:$Z$999,MATCH("xG",PlayerStats!$B$2:$Z$2,0),0),0)</f>
        <v>0.7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0.7</v>
      </c>
      <c r="Q267" s="31">
        <f>IFERROR(VLOOKUP(A267,PlayerStats!$B$1:$Z$999,MATCH("xAG",PlayerStats!$B$2:$Z$2,0),0),0)</f>
        <v>2.2000000000000002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2.2000000000000002</v>
      </c>
      <c r="V267" s="41">
        <f t="shared" si="19"/>
        <v>30</v>
      </c>
      <c r="X267" s="42" t="str">
        <f>API!M267&amp;" "&amp;API!V267</f>
        <v>Wesley Fofana</v>
      </c>
      <c r="Y267" s="42">
        <f>API!AC267</f>
        <v>0</v>
      </c>
    </row>
    <row r="268" spans="1:25">
      <c r="A268" s="31" t="str">
        <f>IF([1]FINAL!A268=0,"",[1]FINAL!A268)</f>
        <v>Curtis Jones</v>
      </c>
      <c r="B268" s="31" t="str">
        <f>IF([1]FINAL!B268=0,"",[1]FINAL!B268)</f>
        <v>Jones</v>
      </c>
      <c r="C268" s="31" t="str">
        <f>IF([1]FINAL!C268=0,"",[1]FINAL!C268)</f>
        <v>C Jones</v>
      </c>
      <c r="D268" s="31" t="str">
        <f>IF([1]FINAL!D268=0,"",[1]FINAL!D268)</f>
        <v/>
      </c>
      <c r="E268" s="42" t="str">
        <f>[1]FINAL!M268</f>
        <v>LIV</v>
      </c>
      <c r="F268" s="43">
        <f>IFERROR(VLOOKUP($E268,Table2!$B$1:$C$21,MATCH("MP",Table2!$B$1:$C$1,0),0),"")</f>
        <v>28</v>
      </c>
      <c r="G268" s="32">
        <f>IFERROR(VLOOKUP(A268,PlayingTime!$B$1:$Z$999,MATCH("Min",PlayingTime!$B$2:$Z$2,0),0),0)</f>
        <v>956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956</v>
      </c>
      <c r="L268" s="31">
        <f>IFERROR(VLOOKUP(A268,PlayerStats!$B$1:$Z$999,MATCH("xG",PlayerStats!$B$2:$Z$2,0),0),0)</f>
        <v>1.8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1.8</v>
      </c>
      <c r="Q268" s="31">
        <f>IFERROR(VLOOKUP(A268,PlayerStats!$B$1:$Z$999,MATCH("xAG",PlayerStats!$B$2:$Z$2,0),0),0)</f>
        <v>0.5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0.5</v>
      </c>
      <c r="V268" s="41">
        <f t="shared" si="19"/>
        <v>34</v>
      </c>
      <c r="X268" s="42" t="str">
        <f>API!M268&amp;" "&amp;API!V268</f>
        <v>Conor Gallagher</v>
      </c>
      <c r="Y268" s="42">
        <f>API!AC268</f>
        <v>83</v>
      </c>
    </row>
    <row r="269" spans="1:25">
      <c r="A269" s="31" t="str">
        <f>IF([1]FINAL!A269=0,"",[1]FINAL!A269)</f>
        <v>Tim Ream</v>
      </c>
      <c r="B269" s="31" t="str">
        <f>IF([1]FINAL!B269=0,"",[1]FINAL!B269)</f>
        <v>Ream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FUL</v>
      </c>
      <c r="F269" s="43">
        <f>IFERROR(VLOOKUP($E269,Table2!$B$1:$C$21,MATCH("MP",Table2!$B$1:$C$1,0),0),"")</f>
        <v>28</v>
      </c>
      <c r="G269" s="32">
        <f>IFERROR(VLOOKUP(A269,PlayingTime!$B$1:$Z$999,MATCH("Min",PlayingTime!$B$2:$Z$2,0),0),0)</f>
        <v>1413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1413</v>
      </c>
      <c r="L269" s="31">
        <f>IFERROR(VLOOKUP(A269,PlayerStats!$B$1:$Z$999,MATCH("xG",PlayerStats!$B$2:$Z$2,0),0),0)</f>
        <v>1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1</v>
      </c>
      <c r="Q269" s="31">
        <f>IFERROR(VLOOKUP(A269,PlayerStats!$B$1:$Z$999,MATCH("xAG",PlayerStats!$B$2:$Z$2,0),0),0)</f>
        <v>0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</v>
      </c>
      <c r="V269" s="41">
        <f t="shared" si="19"/>
        <v>39</v>
      </c>
      <c r="X269" s="42" t="str">
        <f>API!M269&amp;" "&amp;API!V269</f>
        <v>Malo Gusto</v>
      </c>
      <c r="Y269" s="42">
        <f>API!AC269</f>
        <v>53</v>
      </c>
    </row>
    <row r="270" spans="1:25">
      <c r="A270" s="31" t="str">
        <f>IF([1]FINAL!A270=0,"",[1]FINAL!A270)</f>
        <v>Jamaal Lascelles</v>
      </c>
      <c r="B270" s="31" t="str">
        <f>IF([1]FINAL!B270=0,"",[1]FINAL!B270)</f>
        <v>Lascelles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NEW</v>
      </c>
      <c r="F270" s="43">
        <f>IFERROR(VLOOKUP($E270,Table2!$B$1:$C$21,MATCH("MP",Table2!$B$1:$C$1,0),0),"")</f>
        <v>28</v>
      </c>
      <c r="G270" s="32">
        <f>IFERROR(VLOOKUP(A270,PlayingTime!$B$1:$Z$999,MATCH("Min",PlayingTime!$B$2:$Z$2,0),0),0)</f>
        <v>1064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1064</v>
      </c>
      <c r="L270" s="31">
        <f>IFERROR(VLOOKUP(A270,PlayerStats!$B$1:$Z$999,MATCH("xG",PlayerStats!$B$2:$Z$2,0),0),0)</f>
        <v>0.7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0.7</v>
      </c>
      <c r="Q270" s="31">
        <f>IFERROR(VLOOKUP(A270,PlayerStats!$B$1:$Z$999,MATCH("xAG",PlayerStats!$B$2:$Z$2,0),0),0)</f>
        <v>0.1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0.1</v>
      </c>
      <c r="V270" s="41">
        <f t="shared" si="19"/>
        <v>45</v>
      </c>
      <c r="X270" s="42" t="str">
        <f>API!M270&amp;" "&amp;API!V270</f>
        <v>Reece James</v>
      </c>
      <c r="Y270" s="42">
        <f>API!AC270</f>
        <v>9</v>
      </c>
    </row>
    <row r="271" spans="1:25">
      <c r="A271" s="31" t="str">
        <f>IF([1]FINAL!A271=0,"",[1]FINAL!A271)</f>
        <v>Ryan Yates</v>
      </c>
      <c r="B271" s="31" t="str">
        <f>IF([1]FINAL!B271=0,"",[1]FINAL!B271)</f>
        <v>Yates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NFO</v>
      </c>
      <c r="F271" s="43">
        <f>IFERROR(VLOOKUP($E271,Table2!$B$1:$C$21,MATCH("MP",Table2!$B$1:$C$1,0),0),"")</f>
        <v>28</v>
      </c>
      <c r="G271" s="32">
        <f>IFERROR(VLOOKUP(A271,PlayingTime!$B$1:$Z$999,MATCH("Min",PlayingTime!$B$2:$Z$2,0),0),0)</f>
        <v>1331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1331</v>
      </c>
      <c r="L271" s="31">
        <f>IFERROR(VLOOKUP(A271,PlayerStats!$B$1:$Z$999,MATCH("xG",PlayerStats!$B$2:$Z$2,0),0),0)</f>
        <v>1.7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1.7</v>
      </c>
      <c r="Q271" s="31">
        <f>IFERROR(VLOOKUP(A271,PlayerStats!$B$1:$Z$999,MATCH("xAG",PlayerStats!$B$2:$Z$2,0),0),0)</f>
        <v>0.2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0.2</v>
      </c>
      <c r="V271" s="41">
        <f t="shared" si="19"/>
        <v>36</v>
      </c>
      <c r="X271" s="42" t="str">
        <f>API!M271&amp;" "&amp;API!V271</f>
        <v>Romelu Lukaku Bolingoli</v>
      </c>
      <c r="Y271" s="42">
        <f>API!AC271</f>
        <v>0</v>
      </c>
    </row>
    <row r="272" spans="1:25">
      <c r="A272" s="31" t="str">
        <f>IF([1]FINAL!A272=0,"",[1]FINAL!A272)</f>
        <v>Joël Veltman</v>
      </c>
      <c r="B272" s="31" t="str">
        <f>IF([1]FINAL!B272=0,"",[1]FINAL!B272)</f>
        <v>Veltman</v>
      </c>
      <c r="C272" s="31" t="str">
        <f>IF([1]FINAL!C272=0,"",[1]FINAL!C272)</f>
        <v>Joel Veltman</v>
      </c>
      <c r="D272" s="31" t="str">
        <f>IF([1]FINAL!D272=0,"",[1]FINAL!D272)</f>
        <v/>
      </c>
      <c r="E272" s="42" t="str">
        <f>[1]FINAL!M272</f>
        <v>BHA</v>
      </c>
      <c r="F272" s="43">
        <f>IFERROR(VLOOKUP($E272,Table2!$B$1:$C$21,MATCH("MP",Table2!$B$1:$C$1,0),0),"")</f>
        <v>28</v>
      </c>
      <c r="G272" s="32">
        <f>IFERROR(VLOOKUP(A272,PlayingTime!$B$1:$Z$999,MATCH("Min",PlayingTime!$B$2:$Z$2,0),0),0)</f>
        <v>1132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1132</v>
      </c>
      <c r="L272" s="31">
        <f>IFERROR(VLOOKUP(A272,PlayerStats!$B$1:$Z$999,MATCH("xG",PlayerStats!$B$2:$Z$2,0),0),0)</f>
        <v>0.1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0.1</v>
      </c>
      <c r="Q272" s="31">
        <f>IFERROR(VLOOKUP(A272,PlayerStats!$B$1:$Z$999,MATCH("xAG",PlayerStats!$B$2:$Z$2,0),0),0)</f>
        <v>0.4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0.4</v>
      </c>
      <c r="V272" s="41">
        <f t="shared" si="19"/>
        <v>28</v>
      </c>
      <c r="X272" s="42" t="str">
        <f>API!M272&amp;" "&amp;API!V272</f>
        <v>Noni Madueke</v>
      </c>
      <c r="Y272" s="42">
        <f>API!AC272</f>
        <v>24</v>
      </c>
    </row>
    <row r="273" spans="1:25">
      <c r="A273" s="31" t="str">
        <f>IF([1]FINAL!A273=0,"",[1]FINAL!A273)</f>
        <v>Illia Zabarnyi</v>
      </c>
      <c r="B273" s="31" t="str">
        <f>IF([1]FINAL!B273=0,"",[1]FINAL!B273)</f>
        <v>Zabarnyi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BOU</v>
      </c>
      <c r="F273" s="43">
        <f>IFERROR(VLOOKUP($E273,Table2!$B$1:$C$21,MATCH("MP",Table2!$B$1:$C$1,0),0),"")</f>
        <v>28</v>
      </c>
      <c r="G273" s="32">
        <f>IFERROR(VLOOKUP(A273,PlayingTime!$B$1:$Z$999,MATCH("Min",PlayingTime!$B$2:$Z$2,0),0),0)</f>
        <v>2520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2520</v>
      </c>
      <c r="L273" s="31">
        <f>IFERROR(VLOOKUP(A273,PlayerStats!$B$1:$Z$999,MATCH("xG",PlayerStats!$B$2:$Z$2,0),0),0)</f>
        <v>0.7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0.7</v>
      </c>
      <c r="Q273" s="31">
        <f>IFERROR(VLOOKUP(A273,PlayerStats!$B$1:$Z$999,MATCH("xAG",PlayerStats!$B$2:$Z$2,0),0),0)</f>
        <v>0.3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0.3</v>
      </c>
      <c r="V273" s="41">
        <f t="shared" si="19"/>
        <v>63</v>
      </c>
      <c r="X273" s="42" t="str">
        <f>API!M273&amp;" "&amp;API!V273</f>
        <v>Mykhailo Mudryk</v>
      </c>
      <c r="Y273" s="42">
        <f>API!AC273</f>
        <v>67</v>
      </c>
    </row>
    <row r="274" spans="1:25">
      <c r="A274" s="31" t="str">
        <f>IF([1]FINAL!A274=0,"",[1]FINAL!A274)</f>
        <v>Frank Onyeka</v>
      </c>
      <c r="B274" s="31" t="str">
        <f>IF([1]FINAL!B274=0,"",[1]FINAL!B274)</f>
        <v>Onyeka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BRE</v>
      </c>
      <c r="F274" s="43">
        <f>IFERROR(VLOOKUP($E274,Table2!$B$1:$C$21,MATCH("MP",Table2!$B$1:$C$1,0),0),"")</f>
        <v>28</v>
      </c>
      <c r="G274" s="32">
        <f>IFERROR(VLOOKUP(A274,PlayingTime!$B$1:$Z$999,MATCH("Min",PlayingTime!$B$2:$Z$2,0),0),0)</f>
        <v>1083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1083</v>
      </c>
      <c r="L274" s="31">
        <f>IFERROR(VLOOKUP(A274,PlayerStats!$B$1:$Z$999,MATCH("xG",PlayerStats!$B$2:$Z$2,0),0),0)</f>
        <v>1.9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1.9</v>
      </c>
      <c r="Q274" s="31">
        <f>IFERROR(VLOOKUP(A274,PlayerStats!$B$1:$Z$999,MATCH("xAG",PlayerStats!$B$2:$Z$2,0),0),0)</f>
        <v>1.8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1.8</v>
      </c>
      <c r="V274" s="41">
        <f t="shared" si="19"/>
        <v>29</v>
      </c>
      <c r="X274" s="42" t="str">
        <f>API!M274&amp;" "&amp;API!V274</f>
        <v>Nicolas Jackson</v>
      </c>
      <c r="Y274" s="42">
        <f>API!AC274</f>
        <v>87</v>
      </c>
    </row>
    <row r="275" spans="1:25">
      <c r="A275" s="31" t="str">
        <f>IF([1]FINAL!A275=0,"",[1]FINAL!A275)</f>
        <v>Gustavo Hamer</v>
      </c>
      <c r="B275" s="31" t="str">
        <f>IF([1]FINAL!B275=0,"",[1]FINAL!B275)</f>
        <v>Hamer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SHU</v>
      </c>
      <c r="F275" s="43">
        <f>IFERROR(VLOOKUP($E275,Table2!$B$1:$C$21,MATCH("MP",Table2!$B$1:$C$1,0),0),"")</f>
        <v>28</v>
      </c>
      <c r="G275" s="32">
        <f>IFERROR(VLOOKUP(A275,PlayingTime!$B$1:$Z$999,MATCH("Min",PlayingTime!$B$2:$Z$2,0),0),0)</f>
        <v>2063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2063</v>
      </c>
      <c r="L275" s="31">
        <f>IFERROR(VLOOKUP(A275,PlayerStats!$B$1:$Z$999,MATCH("xG",PlayerStats!$B$2:$Z$2,0),0),0)</f>
        <v>2.2000000000000002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2.2000000000000002</v>
      </c>
      <c r="Q275" s="31">
        <f>IFERROR(VLOOKUP(A275,PlayerStats!$B$1:$Z$999,MATCH("xAG",PlayerStats!$B$2:$Z$2,0),0),0)</f>
        <v>3.1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3.1</v>
      </c>
      <c r="V275" s="41">
        <f t="shared" si="19"/>
        <v>71</v>
      </c>
      <c r="X275" s="42" t="str">
        <f>API!M275&amp;" "&amp;API!V275</f>
        <v>Christopher Nkunku</v>
      </c>
      <c r="Y275" s="42">
        <f>API!AC275</f>
        <v>19</v>
      </c>
    </row>
    <row r="276" spans="1:25">
      <c r="A276" s="31" t="str">
        <f>IF([1]FINAL!A276=0,"",[1]FINAL!A276)</f>
        <v>Aaron Wan-Bissaka</v>
      </c>
      <c r="B276" s="31" t="str">
        <f>IF([1]FINAL!B276=0,"",[1]FINAL!B276)</f>
        <v>Wan-Bissaka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MUN</v>
      </c>
      <c r="F276" s="43">
        <f>IFERROR(VLOOKUP($E276,Table2!$B$1:$C$21,MATCH("MP",Table2!$B$1:$C$1,0),0),"")</f>
        <v>28</v>
      </c>
      <c r="G276" s="32">
        <f>IFERROR(VLOOKUP(A276,PlayingTime!$B$1:$Z$999,MATCH("Min",PlayingTime!$B$2:$Z$2,0),0),0)</f>
        <v>884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884</v>
      </c>
      <c r="L276" s="31">
        <f>IFERROR(VLOOKUP(A276,PlayerStats!$B$1:$Z$999,MATCH("xG",PlayerStats!$B$2:$Z$2,0),0),0)</f>
        <v>0.1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0.1</v>
      </c>
      <c r="Q276" s="31">
        <f>IFERROR(VLOOKUP(A276,PlayerStats!$B$1:$Z$999,MATCH("xAG",PlayerStats!$B$2:$Z$2,0),0),0)</f>
        <v>1.2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1.2</v>
      </c>
      <c r="V276" s="41">
        <f t="shared" si="19"/>
        <v>29</v>
      </c>
      <c r="X276" s="42" t="str">
        <f>API!M276&amp;" "&amp;API!V276</f>
        <v>Christian Pulisic</v>
      </c>
      <c r="Y276" s="42">
        <f>API!AC276</f>
        <v>0</v>
      </c>
    </row>
    <row r="277" spans="1:25">
      <c r="A277" s="31" t="str">
        <f>IF([1]FINAL!A277=0,"",[1]FINAL!A277)</f>
        <v>Olu Aina</v>
      </c>
      <c r="B277" s="31" t="str">
        <f>IF([1]FINAL!B277=0,"",[1]FINAL!B277)</f>
        <v>Aina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NFO</v>
      </c>
      <c r="F277" s="43">
        <f>IFERROR(VLOOKUP($E277,Table2!$B$1:$C$21,MATCH("MP",Table2!$B$1:$C$1,0),0),"")</f>
        <v>28</v>
      </c>
      <c r="G277" s="32">
        <f>IFERROR(VLOOKUP(A277,PlayingTime!$B$1:$Z$999,MATCH("Min",PlayingTime!$B$2:$Z$2,0),0),0)</f>
        <v>0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0</v>
      </c>
      <c r="L277" s="31">
        <f>IFERROR(VLOOKUP(A277,PlayerStats!$B$1:$Z$999,MATCH("xG",PlayerStats!$B$2:$Z$2,0),0),0)</f>
        <v>0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</v>
      </c>
      <c r="Q277" s="31">
        <f>IFERROR(VLOOKUP(A277,PlayerStats!$B$1:$Z$999,MATCH("xAG",PlayerStats!$B$2:$Z$2,0),0),0)</f>
        <v>0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</v>
      </c>
      <c r="V277" s="41">
        <f t="shared" si="19"/>
        <v>34</v>
      </c>
      <c r="X277" s="42" t="str">
        <f>API!M277&amp;" "&amp;API!V277</f>
        <v>Malang Sarr</v>
      </c>
      <c r="Y277" s="42">
        <f>API!AC277</f>
        <v>0</v>
      </c>
    </row>
    <row r="278" spans="1:25">
      <c r="A278" s="31" t="str">
        <f>IF([1]FINAL!A278=0,"",[1]FINAL!A278)</f>
        <v>Anthony Martial</v>
      </c>
      <c r="B278" s="31" t="str">
        <f>IF([1]FINAL!B278=0,"",[1]FINAL!B278)</f>
        <v>Martial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MUN</v>
      </c>
      <c r="F278" s="43">
        <f>IFERROR(VLOOKUP($E278,Table2!$B$1:$C$21,MATCH("MP",Table2!$B$1:$C$1,0),0),"")</f>
        <v>28</v>
      </c>
      <c r="G278" s="32">
        <f>IFERROR(VLOOKUP(A278,PlayingTime!$B$1:$Z$999,MATCH("Min",PlayingTime!$B$2:$Z$2,0),0),0)</f>
        <v>448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448</v>
      </c>
      <c r="L278" s="31">
        <f>IFERROR(VLOOKUP(A278,PlayerStats!$B$1:$Z$999,MATCH("xG",PlayerStats!$B$2:$Z$2,0),0),0)</f>
        <v>1.2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1.2</v>
      </c>
      <c r="Q278" s="31">
        <f>IFERROR(VLOOKUP(A278,PlayerStats!$B$1:$Z$999,MATCH("xAG",PlayerStats!$B$2:$Z$2,0),0),0)</f>
        <v>0.2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0.2</v>
      </c>
      <c r="V278" s="41">
        <f t="shared" si="19"/>
        <v>25</v>
      </c>
      <c r="X278" s="42" t="str">
        <f>API!M278&amp;" "&amp;API!V278</f>
        <v>Gabriel Słonina</v>
      </c>
      <c r="Y278" s="42">
        <f>API!AC278</f>
        <v>0</v>
      </c>
    </row>
    <row r="279" spans="1:25">
      <c r="A279" s="31" t="str">
        <f>IF([1]FINAL!A279=0,"",[1]FINAL!A279)</f>
        <v>Josh Brownhill</v>
      </c>
      <c r="B279" s="31" t="str">
        <f>IF([1]FINAL!B279=0,"",[1]FINAL!B279)</f>
        <v>Brownhill</v>
      </c>
      <c r="C279" s="31" t="str">
        <f>IF([1]FINAL!C279=0,"",[1]FINAL!C279)</f>
        <v/>
      </c>
      <c r="D279" s="31" t="str">
        <f>IF([1]FINAL!D279=0,"",[1]FINAL!D279)</f>
        <v/>
      </c>
      <c r="E279" s="42" t="str">
        <f>[1]FINAL!M279</f>
        <v>BUR</v>
      </c>
      <c r="F279" s="43">
        <f>IFERROR(VLOOKUP($E279,Table2!$B$1:$C$21,MATCH("MP",Table2!$B$1:$C$1,0),0),"")</f>
        <v>28</v>
      </c>
      <c r="G279" s="32">
        <f>IFERROR(VLOOKUP(A279,PlayingTime!$B$1:$Z$999,MATCH("Min",PlayingTime!$B$2:$Z$2,0),0),0)</f>
        <v>2028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2028</v>
      </c>
      <c r="L279" s="31">
        <f>IFERROR(VLOOKUP(A279,PlayerStats!$B$1:$Z$999,MATCH("xG",PlayerStats!$B$2:$Z$2,0),0),0)</f>
        <v>1.6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1.6</v>
      </c>
      <c r="Q279" s="31">
        <f>IFERROR(VLOOKUP(A279,PlayerStats!$B$1:$Z$999,MATCH("xAG",PlayerStats!$B$2:$Z$2,0),0),0)</f>
        <v>1.8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1.8</v>
      </c>
      <c r="V279" s="41">
        <f t="shared" si="19"/>
        <v>61</v>
      </c>
      <c r="X279" s="42" t="str">
        <f>API!M279&amp;" "&amp;API!V279</f>
        <v>Raheem Sterling</v>
      </c>
      <c r="Y279" s="42">
        <f>API!AC279</f>
        <v>102</v>
      </c>
    </row>
    <row r="280" spans="1:25">
      <c r="A280" s="31" t="str">
        <f>IF([1]FINAL!A280=0,"",[1]FINAL!A280)</f>
        <v>Serge Aurier</v>
      </c>
      <c r="B280" s="31" t="str">
        <f>IF([1]FINAL!B280=0,"",[1]FINAL!B280)</f>
        <v>Aurier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NFO</v>
      </c>
      <c r="F280" s="43">
        <f>IFERROR(VLOOKUP($E280,Table2!$B$1:$C$21,MATCH("MP",Table2!$B$1:$C$1,0),0),"")</f>
        <v>28</v>
      </c>
      <c r="G280" s="32">
        <f>IFERROR(VLOOKUP(A280,PlayingTime!$B$1:$Z$999,MATCH("Min",PlayingTime!$B$2:$Z$2,0),0),0)</f>
        <v>833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833</v>
      </c>
      <c r="L280" s="31">
        <f>IFERROR(VLOOKUP(A280,PlayerStats!$B$1:$Z$999,MATCH("xG",PlayerStats!$B$2:$Z$2,0),0),0)</f>
        <v>0.2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0.2</v>
      </c>
      <c r="Q280" s="31">
        <f>IFERROR(VLOOKUP(A280,PlayerStats!$B$1:$Z$999,MATCH("xAG",PlayerStats!$B$2:$Z$2,0),0),0)</f>
        <v>0.5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0.5</v>
      </c>
      <c r="V280" s="41">
        <f t="shared" si="19"/>
        <v>27</v>
      </c>
      <c r="X280" s="42" t="str">
        <f>API!M280&amp;" "&amp;API!V280</f>
        <v>Thiago Emiliano da Silva</v>
      </c>
      <c r="Y280" s="42">
        <f>API!AC280</f>
        <v>66</v>
      </c>
    </row>
    <row r="281" spans="1:25">
      <c r="A281" s="31" t="str">
        <f>IF([1]FINAL!A281=0,"",[1]FINAL!A281)</f>
        <v>Jefferson Lerma Solís</v>
      </c>
      <c r="B281" s="31" t="str">
        <f>IF([1]FINAL!B281=0,"",[1]FINAL!B281)</f>
        <v>Lerma</v>
      </c>
      <c r="C281" s="31" t="str">
        <f>IF([1]FINAL!C281=0,"",[1]FINAL!C281)</f>
        <v>Jefferson Lerma</v>
      </c>
      <c r="D281" s="31" t="str">
        <f>IF([1]FINAL!D281=0,"",[1]FINAL!D281)</f>
        <v/>
      </c>
      <c r="E281" s="42" t="str">
        <f>[1]FINAL!M281</f>
        <v>CRY</v>
      </c>
      <c r="F281" s="43">
        <f>IFERROR(VLOOKUP($E281,Table2!$B$1:$C$21,MATCH("MP",Table2!$B$1:$C$1,0),0),"")</f>
        <v>28</v>
      </c>
      <c r="G281" s="32">
        <f>IFERROR(VLOOKUP(A281,PlayingTime!$B$1:$Z$999,MATCH("Min",PlayingTime!$B$2:$Z$2,0),0),0)</f>
        <v>0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2025</v>
      </c>
      <c r="J281" s="32">
        <f>IFERROR(VLOOKUP(D281,PlayingTime!$B$1:$Z$999,MATCH("Min",PlayingTime!$B$2:$Z$2,0),0),0)</f>
        <v>0</v>
      </c>
      <c r="K281" s="37">
        <f t="shared" si="16"/>
        <v>2025</v>
      </c>
      <c r="L281" s="31">
        <f>IFERROR(VLOOKUP(A281,PlayerStats!$B$1:$Z$999,MATCH("xG",PlayerStats!$B$2:$Z$2,0),0),0)</f>
        <v>0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2.6</v>
      </c>
      <c r="O281" s="31">
        <f>IFERROR(VLOOKUP(D281,PlayerStats!$B$1:$Z$999,MATCH("xG",PlayerStats!$B$2:$Z$2,0),0),0)</f>
        <v>0</v>
      </c>
      <c r="P281" s="39">
        <f t="shared" si="17"/>
        <v>2.6</v>
      </c>
      <c r="Q281" s="31">
        <f>IFERROR(VLOOKUP(A281,PlayerStats!$B$1:$Z$999,MATCH("xAG",PlayerStats!$B$2:$Z$2,0),0),0)</f>
        <v>0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2.2000000000000002</v>
      </c>
      <c r="T281" s="31">
        <f>IFERROR(VLOOKUP(D281,PlayerStats!$B$1:$Z$999,MATCH("xAG",PlayerStats!$B$2:$Z$2,0),0),0)</f>
        <v>0</v>
      </c>
      <c r="U281" s="39">
        <f t="shared" si="18"/>
        <v>2.2000000000000002</v>
      </c>
      <c r="V281" s="41">
        <f t="shared" si="19"/>
        <v>55</v>
      </c>
      <c r="X281" s="42" t="str">
        <f>API!M281&amp;" "&amp;API!V281</f>
        <v>Hakim Ziyech</v>
      </c>
      <c r="Y281" s="42">
        <f>API!AC281</f>
        <v>0</v>
      </c>
    </row>
    <row r="282" spans="1:25">
      <c r="A282" s="31" t="str">
        <f>IF([1]FINAL!A282=0,"",[1]FINAL!A282)</f>
        <v>Michail Antonio</v>
      </c>
      <c r="B282" s="31" t="str">
        <f>IF([1]FINAL!B282=0,"",[1]FINAL!B282)</f>
        <v>Antonio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WHU</v>
      </c>
      <c r="F282" s="43">
        <f>IFERROR(VLOOKUP($E282,Table2!$B$1:$C$21,MATCH("MP",Table2!$B$1:$C$1,0),0),"")</f>
        <v>28</v>
      </c>
      <c r="G282" s="32">
        <f>IFERROR(VLOOKUP(A282,PlayingTime!$B$1:$Z$999,MATCH("Min",PlayingTime!$B$2:$Z$2,0),0),0)</f>
        <v>959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959</v>
      </c>
      <c r="L282" s="31">
        <f>IFERROR(VLOOKUP(A282,PlayerStats!$B$1:$Z$999,MATCH("xG",PlayerStats!$B$2:$Z$2,0),0),0)</f>
        <v>2.2000000000000002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2.2000000000000002</v>
      </c>
      <c r="Q282" s="31">
        <f>IFERROR(VLOOKUP(A282,PlayerStats!$B$1:$Z$999,MATCH("xAG",PlayerStats!$B$2:$Z$2,0),0),0)</f>
        <v>0.8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0.8</v>
      </c>
      <c r="V282" s="41">
        <f t="shared" si="19"/>
        <v>41</v>
      </c>
      <c r="X282" s="42" t="str">
        <f>API!M282&amp;" "&amp;API!V282</f>
        <v>Cole Palmer</v>
      </c>
      <c r="Y282" s="42">
        <f>API!AC282</f>
        <v>142</v>
      </c>
    </row>
    <row r="283" spans="1:25">
      <c r="A283" s="31" t="str">
        <f>IF([1]FINAL!A283=0,"",[1]FINAL!A283)</f>
        <v>Saša Lukić</v>
      </c>
      <c r="B283" s="31" t="str">
        <f>IF([1]FINAL!B283=0,"",[1]FINAL!B283)</f>
        <v>Lukić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FUL</v>
      </c>
      <c r="F283" s="43">
        <f>IFERROR(VLOOKUP($E283,Table2!$B$1:$C$21,MATCH("MP",Table2!$B$1:$C$1,0),0),"")</f>
        <v>28</v>
      </c>
      <c r="G283" s="32">
        <f>IFERROR(VLOOKUP(A283,PlayingTime!$B$1:$Z$999,MATCH("Min",PlayingTime!$B$2:$Z$2,0),0),0)</f>
        <v>644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644</v>
      </c>
      <c r="L283" s="31">
        <f>IFERROR(VLOOKUP(A283,PlayerStats!$B$1:$Z$999,MATCH("xG",PlayerStats!$B$2:$Z$2,0),0),0)</f>
        <v>0.8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0.8</v>
      </c>
      <c r="Q283" s="31">
        <f>IFERROR(VLOOKUP(A283,PlayerStats!$B$1:$Z$999,MATCH("xAG",PlayerStats!$B$2:$Z$2,0),0),0)</f>
        <v>0.3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0.3</v>
      </c>
      <c r="V283" s="41">
        <f t="shared" si="19"/>
        <v>23</v>
      </c>
      <c r="X283" s="42" t="str">
        <f>API!M283&amp;" "&amp;API!V283</f>
        <v>Ângelo Gabriel Borges Damaceno</v>
      </c>
      <c r="Y283" s="42">
        <f>API!AC283</f>
        <v>0</v>
      </c>
    </row>
    <row r="284" spans="1:25">
      <c r="A284" s="31" t="str">
        <f>IF([1]FINAL!A284=0,"",[1]FINAL!A284)</f>
        <v>Lloyd Kelly</v>
      </c>
      <c r="B284" s="31" t="str">
        <f>IF([1]FINAL!B284=0,"",[1]FINAL!B284)</f>
        <v>Kelly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BOU</v>
      </c>
      <c r="F284" s="43">
        <f>IFERROR(VLOOKUP($E284,Table2!$B$1:$C$21,MATCH("MP",Table2!$B$1:$C$1,0),0),"")</f>
        <v>28</v>
      </c>
      <c r="G284" s="32">
        <f>IFERROR(VLOOKUP(A284,PlayingTime!$B$1:$Z$999,MATCH("Min",PlayingTime!$B$2:$Z$2,0),0),0)</f>
        <v>1012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1012</v>
      </c>
      <c r="L284" s="31">
        <f>IFERROR(VLOOKUP(A284,PlayerStats!$B$1:$Z$999,MATCH("xG",PlayerStats!$B$2:$Z$2,0),0),0)</f>
        <v>0.1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0.1</v>
      </c>
      <c r="Q284" s="31">
        <f>IFERROR(VLOOKUP(A284,PlayerStats!$B$1:$Z$999,MATCH("xAG",PlayerStats!$B$2:$Z$2,0),0),0)</f>
        <v>0.2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0.2</v>
      </c>
      <c r="V284" s="41">
        <f t="shared" si="19"/>
        <v>25</v>
      </c>
      <c r="X284" s="42" t="str">
        <f>API!M284&amp;" "&amp;API!V284</f>
        <v>Ian Maatsen</v>
      </c>
      <c r="Y284" s="42">
        <f>API!AC284</f>
        <v>11</v>
      </c>
    </row>
    <row r="285" spans="1:25">
      <c r="A285" s="31" t="str">
        <f>IF([1]FINAL!A285=0,"",[1]FINAL!A285)</f>
        <v>Christian Eriksen</v>
      </c>
      <c r="B285" s="31" t="str">
        <f>IF([1]FINAL!B285=0,"",[1]FINAL!B285)</f>
        <v>Eriksen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MUN</v>
      </c>
      <c r="F285" s="43">
        <f>IFERROR(VLOOKUP($E285,Table2!$B$1:$C$21,MATCH("MP",Table2!$B$1:$C$1,0),0),"")</f>
        <v>28</v>
      </c>
      <c r="G285" s="32">
        <f>IFERROR(VLOOKUP(A285,PlayingTime!$B$1:$Z$999,MATCH("Min",PlayingTime!$B$2:$Z$2,0),0),0)</f>
        <v>887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887</v>
      </c>
      <c r="L285" s="31">
        <f>IFERROR(VLOOKUP(A285,PlayerStats!$B$1:$Z$999,MATCH("xG",PlayerStats!$B$2:$Z$2,0),0),0)</f>
        <v>0.7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0.7</v>
      </c>
      <c r="Q285" s="31">
        <f>IFERROR(VLOOKUP(A285,PlayerStats!$B$1:$Z$999,MATCH("xAG",PlayerStats!$B$2:$Z$2,0),0),0)</f>
        <v>1.8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1.8</v>
      </c>
      <c r="V285" s="41">
        <f t="shared" si="19"/>
        <v>35</v>
      </c>
      <c r="X285" s="42" t="str">
        <f>API!M285&amp;" "&amp;API!V285</f>
        <v>Axel Disasi</v>
      </c>
      <c r="Y285" s="42">
        <f>API!AC285</f>
        <v>66</v>
      </c>
    </row>
    <row r="286" spans="1:25">
      <c r="A286" s="31" t="str">
        <f>IF([1]FINAL!A286=0,"",[1]FINAL!A286)</f>
        <v>Matheus Luiz Nunes</v>
      </c>
      <c r="B286" s="31" t="str">
        <f>IF([1]FINAL!B286=0,"",[1]FINAL!B286)</f>
        <v>Matheus N.</v>
      </c>
      <c r="C286" s="31" t="str">
        <f>IF([1]FINAL!C286=0,"",[1]FINAL!C286)</f>
        <v>Nunes</v>
      </c>
      <c r="D286" s="31" t="str">
        <f>IF([1]FINAL!D286=0,"",[1]FINAL!D286)</f>
        <v>Matheus Nunes</v>
      </c>
      <c r="E286" s="42" t="str">
        <f>[1]FINAL!M286</f>
        <v>MCI</v>
      </c>
      <c r="F286" s="43">
        <f>IFERROR(VLOOKUP($E286,Table2!$B$1:$C$21,MATCH("MP",Table2!$B$1:$C$1,0),0),"")</f>
        <v>28</v>
      </c>
      <c r="G286" s="32">
        <f>IFERROR(VLOOKUP(A286,PlayingTime!$B$1:$Z$999,MATCH("Min",PlayingTime!$B$2:$Z$2,0),0),0)</f>
        <v>0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505</v>
      </c>
      <c r="K286" s="37">
        <f t="shared" si="16"/>
        <v>505</v>
      </c>
      <c r="L286" s="31">
        <f>IFERROR(VLOOKUP(A286,PlayerStats!$B$1:$Z$999,MATCH("xG",PlayerStats!$B$2:$Z$2,0),0),0)</f>
        <v>0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0.4</v>
      </c>
      <c r="P286" s="39">
        <f t="shared" si="17"/>
        <v>0.4</v>
      </c>
      <c r="Q286" s="31">
        <f>IFERROR(VLOOKUP(A286,PlayerStats!$B$1:$Z$999,MATCH("xAG",PlayerStats!$B$2:$Z$2,0),0),0)</f>
        <v>0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1</v>
      </c>
      <c r="U286" s="39">
        <f t="shared" si="18"/>
        <v>1</v>
      </c>
      <c r="V286" s="41">
        <f t="shared" si="19"/>
        <v>25</v>
      </c>
      <c r="X286" s="42" t="str">
        <f>API!M286&amp;" "&amp;API!V286</f>
        <v>Lesley Ugochukwu</v>
      </c>
      <c r="Y286" s="42">
        <f>API!AC286</f>
        <v>11</v>
      </c>
    </row>
    <row r="287" spans="1:25">
      <c r="A287" s="31" t="str">
        <f>IF([1]FINAL!A287=0,"",[1]FINAL!A287)</f>
        <v>James Trafford</v>
      </c>
      <c r="B287" s="31" t="str">
        <f>IF([1]FINAL!B287=0,"",[1]FINAL!B287)</f>
        <v>Trafford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BUR</v>
      </c>
      <c r="F287" s="43">
        <f>IFERROR(VLOOKUP($E287,Table2!$B$1:$C$21,MATCH("MP",Table2!$B$1:$C$1,0),0),"")</f>
        <v>28</v>
      </c>
      <c r="G287" s="32">
        <f>IFERROR(VLOOKUP(A287,PlayingTime!$B$1:$Z$999,MATCH("Min",PlayingTime!$B$2:$Z$2,0),0),0)</f>
        <v>2520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2520</v>
      </c>
      <c r="L287" s="31">
        <f>IFERROR(VLOOKUP(A287,PlayerStats!$B$1:$Z$999,MATCH("xG",PlayerStats!$B$2:$Z$2,0),0),0)</f>
        <v>0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</v>
      </c>
      <c r="Q287" s="31">
        <f>IFERROR(VLOOKUP(A287,PlayerStats!$B$1:$Z$999,MATCH("xAG",PlayerStats!$B$2:$Z$2,0),0),0)</f>
        <v>0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</v>
      </c>
      <c r="V287" s="41">
        <f t="shared" si="19"/>
        <v>70</v>
      </c>
      <c r="X287" s="42" t="str">
        <f>API!M287&amp;" "&amp;API!V287</f>
        <v>Mason Burstow</v>
      </c>
      <c r="Y287" s="42">
        <f>API!AC287</f>
        <v>2</v>
      </c>
    </row>
    <row r="288" spans="1:25">
      <c r="A288" s="31" t="str">
        <f>IF([1]FINAL!A288=0,"",[1]FINAL!A288)</f>
        <v>Wes Foderingham</v>
      </c>
      <c r="B288" s="31" t="str">
        <f>IF([1]FINAL!B288=0,"",[1]FINAL!B288)</f>
        <v>Foderingham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SHU</v>
      </c>
      <c r="F288" s="43">
        <f>IFERROR(VLOOKUP($E288,Table2!$B$1:$C$21,MATCH("MP",Table2!$B$1:$C$1,0),0),"")</f>
        <v>28</v>
      </c>
      <c r="G288" s="32">
        <f>IFERROR(VLOOKUP(A288,PlayingTime!$B$1:$Z$999,MATCH("Min",PlayingTime!$B$2:$Z$2,0),0),0)</f>
        <v>2199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2199</v>
      </c>
      <c r="L288" s="31">
        <f>IFERROR(VLOOKUP(A288,PlayerStats!$B$1:$Z$999,MATCH("xG",PlayerStats!$B$2:$Z$2,0),0),0)</f>
        <v>0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</v>
      </c>
      <c r="Q288" s="31">
        <f>IFERROR(VLOOKUP(A288,PlayerStats!$B$1:$Z$999,MATCH("xAG",PlayerStats!$B$2:$Z$2,0),0),0)</f>
        <v>0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</v>
      </c>
      <c r="V288" s="41">
        <f t="shared" si="19"/>
        <v>58</v>
      </c>
      <c r="X288" s="42" t="str">
        <f>API!M288&amp;" "&amp;API!V288</f>
        <v>Lucas Bergström</v>
      </c>
      <c r="Y288" s="42">
        <f>API!AC288</f>
        <v>0</v>
      </c>
    </row>
    <row r="289" spans="1:25">
      <c r="A289" s="31" t="str">
        <f>IF([1]FINAL!A289=0,"",[1]FINAL!A289)</f>
        <v>Pelly Ruddock Mpanzu</v>
      </c>
      <c r="B289" s="31" t="str">
        <f>IF([1]FINAL!B289=0,"",[1]FINAL!B289)</f>
        <v>Mpanzu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LUT</v>
      </c>
      <c r="F289" s="43">
        <f>IFERROR(VLOOKUP($E289,Table2!$B$1:$C$21,MATCH("MP",Table2!$B$1:$C$1,0),0),"")</f>
        <v>28</v>
      </c>
      <c r="G289" s="32">
        <f>IFERROR(VLOOKUP(A289,PlayingTime!$B$1:$Z$999,MATCH("Min",PlayingTime!$B$2:$Z$2,0),0),0)</f>
        <v>855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855</v>
      </c>
      <c r="L289" s="31">
        <f>IFERROR(VLOOKUP(A289,PlayerStats!$B$1:$Z$999,MATCH("xG",PlayerStats!$B$2:$Z$2,0),0),0)</f>
        <v>0.6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0.6</v>
      </c>
      <c r="Q289" s="31">
        <f>IFERROR(VLOOKUP(A289,PlayerStats!$B$1:$Z$999,MATCH("xAG",PlayerStats!$B$2:$Z$2,0),0),0)</f>
        <v>0.4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0.4</v>
      </c>
      <c r="V289" s="41">
        <f t="shared" si="19"/>
        <v>29</v>
      </c>
      <c r="X289" s="42" t="str">
        <f>API!M289&amp;" "&amp;API!V289</f>
        <v>Roméo Lavia</v>
      </c>
      <c r="Y289" s="42">
        <f>API!AC289</f>
        <v>1</v>
      </c>
    </row>
    <row r="290" spans="1:25">
      <c r="A290" s="31" t="str">
        <f>IF([1]FINAL!A290=0,"",[1]FINAL!A290)</f>
        <v>Matheus Luiz Nunes</v>
      </c>
      <c r="B290" s="31" t="str">
        <f>IF([1]FINAL!B290=0,"",[1]FINAL!B290)</f>
        <v>Matheus N.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MCI</v>
      </c>
      <c r="F290" s="43">
        <f>IFERROR(VLOOKUP($E290,Table2!$B$1:$C$21,MATCH("MP",Table2!$B$1:$C$1,0),0),"")</f>
        <v>28</v>
      </c>
      <c r="G290" s="32">
        <f>IFERROR(VLOOKUP(A290,PlayingTime!$B$1:$Z$999,MATCH("Min",PlayingTime!$B$2:$Z$2,0),0),0)</f>
        <v>0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0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</v>
      </c>
      <c r="Q290" s="31">
        <f>IFERROR(VLOOKUP(A290,PlayerStats!$B$1:$Z$999,MATCH("xAG",PlayerStats!$B$2:$Z$2,0),0),0)</f>
        <v>0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</v>
      </c>
      <c r="V290" s="41">
        <f t="shared" si="19"/>
        <v>25</v>
      </c>
      <c r="X290" s="42" t="str">
        <f>API!M290&amp;" "&amp;API!V290</f>
        <v>Bashir Humphreys</v>
      </c>
      <c r="Y290" s="42">
        <f>API!AC290</f>
        <v>0</v>
      </c>
    </row>
    <row r="291" spans="1:25">
      <c r="A291" s="31" t="str">
        <f>IF([1]FINAL!A291=0,"",[1]FINAL!A291)</f>
        <v>Luke Shaw</v>
      </c>
      <c r="B291" s="31" t="str">
        <f>IF([1]FINAL!B291=0,"",[1]FINAL!B291)</f>
        <v>Shaw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MUN</v>
      </c>
      <c r="F291" s="43">
        <f>IFERROR(VLOOKUP($E291,Table2!$B$1:$C$21,MATCH("MP",Table2!$B$1:$C$1,0),0),"")</f>
        <v>28</v>
      </c>
      <c r="G291" s="32">
        <f>IFERROR(VLOOKUP(A291,PlayingTime!$B$1:$Z$999,MATCH("Min",PlayingTime!$B$2:$Z$2,0),0),0)</f>
        <v>959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959</v>
      </c>
      <c r="L291" s="31">
        <f>IFERROR(VLOOKUP(A291,PlayerStats!$B$1:$Z$999,MATCH("xG",PlayerStats!$B$2:$Z$2,0),0),0)</f>
        <v>0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</v>
      </c>
      <c r="Q291" s="31">
        <f>IFERROR(VLOOKUP(A291,PlayerStats!$B$1:$Z$999,MATCH("xAG",PlayerStats!$B$2:$Z$2,0),0),0)</f>
        <v>1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1</v>
      </c>
      <c r="V291" s="41">
        <f t="shared" si="19"/>
        <v>31</v>
      </c>
      <c r="X291" s="42" t="str">
        <f>API!M291&amp;" "&amp;API!V291</f>
        <v>Deivid Washington de Souza Eugênio</v>
      </c>
      <c r="Y291" s="42">
        <f>API!AC291</f>
        <v>1</v>
      </c>
    </row>
    <row r="292" spans="1:25">
      <c r="A292" s="31" t="str">
        <f>IF([1]FINAL!A292=0,"",[1]FINAL!A292)</f>
        <v>Vitaly Janelt</v>
      </c>
      <c r="B292" s="31" t="str">
        <f>IF([1]FINAL!B292=0,"",[1]FINAL!B292)</f>
        <v>Janelt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BRE</v>
      </c>
      <c r="F292" s="43">
        <f>IFERROR(VLOOKUP($E292,Table2!$B$1:$C$21,MATCH("MP",Table2!$B$1:$C$1,0),0),"")</f>
        <v>28</v>
      </c>
      <c r="G292" s="32">
        <f>IFERROR(VLOOKUP(A292,PlayingTime!$B$1:$Z$999,MATCH("Min",PlayingTime!$B$2:$Z$2,0),0),0)</f>
        <v>2238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2238</v>
      </c>
      <c r="L292" s="31">
        <f>IFERROR(VLOOKUP(A292,PlayerStats!$B$1:$Z$999,MATCH("xG",PlayerStats!$B$2:$Z$2,0),0),0)</f>
        <v>1.3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1.3</v>
      </c>
      <c r="Q292" s="31">
        <f>IFERROR(VLOOKUP(A292,PlayerStats!$B$1:$Z$999,MATCH("xAG",PlayerStats!$B$2:$Z$2,0),0),0)</f>
        <v>3.9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3.9</v>
      </c>
      <c r="V292" s="41">
        <f t="shared" si="19"/>
        <v>64</v>
      </c>
      <c r="X292" s="42" t="str">
        <f>API!M292&amp;" "&amp;API!V292</f>
        <v>Eddie Beach</v>
      </c>
      <c r="Y292" s="42">
        <f>API!AC292</f>
        <v>0</v>
      </c>
    </row>
    <row r="293" spans="1:25">
      <c r="A293" s="31" t="str">
        <f>IF([1]FINAL!A293=0,"",[1]FINAL!A293)</f>
        <v>Ben Johnson</v>
      </c>
      <c r="B293" s="31" t="str">
        <f>IF([1]FINAL!B293=0,"",[1]FINAL!B293)</f>
        <v>Johnson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WHU</v>
      </c>
      <c r="F293" s="43">
        <f>IFERROR(VLOOKUP($E293,Table2!$B$1:$C$21,MATCH("MP",Table2!$B$1:$C$1,0),0),"")</f>
        <v>28</v>
      </c>
      <c r="G293" s="32">
        <f>IFERROR(VLOOKUP(A293,PlayingTime!$B$1:$Z$999,MATCH("Min",PlayingTime!$B$2:$Z$2,0),0),0)</f>
        <v>399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399</v>
      </c>
      <c r="L293" s="31">
        <f>IFERROR(VLOOKUP(A293,PlayerStats!$B$1:$Z$999,MATCH("xG",PlayerStats!$B$2:$Z$2,0),0),0)</f>
        <v>0.2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0.2</v>
      </c>
      <c r="Q293" s="31">
        <f>IFERROR(VLOOKUP(A293,PlayerStats!$B$1:$Z$999,MATCH("xAG",PlayerStats!$B$2:$Z$2,0),0),0)</f>
        <v>0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</v>
      </c>
      <c r="V293" s="41">
        <f t="shared" si="19"/>
        <v>12</v>
      </c>
      <c r="X293" s="42" t="str">
        <f>API!M293&amp;" "&amp;API!V293</f>
        <v>Diego Manuel Jadon da Silva Moreira</v>
      </c>
      <c r="Y293" s="42">
        <f>API!AC293</f>
        <v>0</v>
      </c>
    </row>
    <row r="294" spans="1:25">
      <c r="A294" s="31" t="str">
        <f>IF([1]FINAL!A294=0,"",[1]FINAL!A294)</f>
        <v>Danilo dos Santos de Oliveira</v>
      </c>
      <c r="B294" s="31" t="str">
        <f>IF([1]FINAL!B294=0,"",[1]FINAL!B294)</f>
        <v>Danilo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NFO</v>
      </c>
      <c r="F294" s="43">
        <f>IFERROR(VLOOKUP($E294,Table2!$B$1:$C$21,MATCH("MP",Table2!$B$1:$C$1,0),0),"")</f>
        <v>28</v>
      </c>
      <c r="G294" s="32">
        <f>IFERROR(VLOOKUP(A294,PlayingTime!$B$1:$Z$999,MATCH("Min",PlayingTime!$B$2:$Z$2,0),0),0)</f>
        <v>0</v>
      </c>
      <c r="H294" s="32">
        <f>IFERROR(VLOOKUP(B294,PlayingTime!$B$1:$Z$999,MATCH("Min",PlayingTime!$B$2:$Z$2,0),0),0)</f>
        <v>1123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1123</v>
      </c>
      <c r="L294" s="31">
        <f>IFERROR(VLOOKUP(A294,PlayerStats!$B$1:$Z$999,MATCH("xG",PlayerStats!$B$2:$Z$2,0),0),0)</f>
        <v>0</v>
      </c>
      <c r="M294" s="31">
        <f>IFERROR(VLOOKUP(B294,PlayerStats!$B$1:$Z$999,MATCH("xG",PlayerStats!$B$2:$Z$2,0),0),0)</f>
        <v>0.6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0.6</v>
      </c>
      <c r="Q294" s="31">
        <f>IFERROR(VLOOKUP(A294,PlayerStats!$B$1:$Z$999,MATCH("xAG",PlayerStats!$B$2:$Z$2,0),0),0)</f>
        <v>0</v>
      </c>
      <c r="R294" s="31">
        <f>IFERROR(VLOOKUP(B294,PlayerStats!$B$1:$Z$999,MATCH("xAG",PlayerStats!$B$2:$Z$2,0),0),0)</f>
        <v>0.4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0.4</v>
      </c>
      <c r="V294" s="41">
        <f t="shared" si="19"/>
        <v>37</v>
      </c>
      <c r="X294" s="42" t="str">
        <f>API!M294&amp;" "&amp;API!V294</f>
        <v>Đorđe Petrović</v>
      </c>
      <c r="Y294" s="42">
        <f>API!AC294</f>
        <v>35</v>
      </c>
    </row>
    <row r="295" spans="1:25">
      <c r="A295" s="31" t="str">
        <f>IF([1]FINAL!A295=0,"",[1]FINAL!A295)</f>
        <v>Armando Broja</v>
      </c>
      <c r="B295" s="31" t="str">
        <f>IF([1]FINAL!B295=0,"",[1]FINAL!B295)</f>
        <v>Broja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FUL</v>
      </c>
      <c r="F295" s="43">
        <f>IFERROR(VLOOKUP($E295,Table2!$B$1:$C$21,MATCH("MP",Table2!$B$1:$C$1,0),0),"")</f>
        <v>28</v>
      </c>
      <c r="G295" s="32">
        <f>IFERROR(VLOOKUP(A295,PlayingTime!$B$1:$Z$999,MATCH("Min",PlayingTime!$B$2:$Z$2,0),0),0)</f>
        <v>454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454</v>
      </c>
      <c r="L295" s="31">
        <f>IFERROR(VLOOKUP(A295,PlayerStats!$B$1:$Z$999,MATCH("xG",PlayerStats!$B$2:$Z$2,0),0),0)</f>
        <v>2.4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2.4</v>
      </c>
      <c r="Q295" s="31">
        <f>IFERROR(VLOOKUP(A295,PlayerStats!$B$1:$Z$999,MATCH("xAG",PlayerStats!$B$2:$Z$2,0),0),0)</f>
        <v>0.2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0.2</v>
      </c>
      <c r="V295" s="41">
        <f t="shared" si="19"/>
        <v>31</v>
      </c>
      <c r="X295" s="42" t="str">
        <f>API!M295&amp;" "&amp;API!V295</f>
        <v>Alfie Gilchrist</v>
      </c>
      <c r="Y295" s="42">
        <f>API!AC295</f>
        <v>5</v>
      </c>
    </row>
    <row r="296" spans="1:25">
      <c r="A296" s="31" t="str">
        <f>IF([1]FINAL!A296=0,"",[1]FINAL!A296)</f>
        <v>Matt Turner</v>
      </c>
      <c r="B296" s="31" t="str">
        <f>IF([1]FINAL!B296=0,"",[1]FINAL!B296)</f>
        <v>Turner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NFO</v>
      </c>
      <c r="F296" s="43">
        <f>IFERROR(VLOOKUP($E296,Table2!$B$1:$C$21,MATCH("MP",Table2!$B$1:$C$1,0),0),"")</f>
        <v>28</v>
      </c>
      <c r="G296" s="32">
        <f>IFERROR(VLOOKUP(A296,PlayingTime!$B$1:$Z$999,MATCH("Min",PlayingTime!$B$2:$Z$2,0),0),0)</f>
        <v>1530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1530</v>
      </c>
      <c r="L296" s="31">
        <f>IFERROR(VLOOKUP(A296,PlayerStats!$B$1:$Z$999,MATCH("xG",PlayerStats!$B$2:$Z$2,0),0),0)</f>
        <v>0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</v>
      </c>
      <c r="Q296" s="31">
        <f>IFERROR(VLOOKUP(A296,PlayerStats!$B$1:$Z$999,MATCH("xAG",PlayerStats!$B$2:$Z$2,0),0),0)</f>
        <v>0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</v>
      </c>
      <c r="V296" s="41">
        <f t="shared" si="19"/>
        <v>42</v>
      </c>
      <c r="X296" s="42" t="str">
        <f>API!M296&amp;" "&amp;API!V296</f>
        <v>Ronnie Stutter</v>
      </c>
      <c r="Y296" s="42">
        <f>API!AC296</f>
        <v>0</v>
      </c>
    </row>
    <row r="297" spans="1:25">
      <c r="A297" s="31" t="str">
        <f>IF([1]FINAL!A297=0,"",[1]FINAL!A297)</f>
        <v>Kobbie Mainoo</v>
      </c>
      <c r="B297" s="31" t="str">
        <f>IF([1]FINAL!B297=0,"",[1]FINAL!B297)</f>
        <v>Mainoo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MUN</v>
      </c>
      <c r="F297" s="43">
        <f>IFERROR(VLOOKUP($E297,Table2!$B$1:$C$21,MATCH("MP",Table2!$B$1:$C$1,0),0),"")</f>
        <v>28</v>
      </c>
      <c r="G297" s="32">
        <f>IFERROR(VLOOKUP(A297,PlayingTime!$B$1:$Z$999,MATCH("Min",PlayingTime!$B$2:$Z$2,0),0),0)</f>
        <v>1106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1106</v>
      </c>
      <c r="L297" s="31">
        <f>IFERROR(VLOOKUP(A297,PlayerStats!$B$1:$Z$999,MATCH("xG",PlayerStats!$B$2:$Z$2,0),0),0)</f>
        <v>0.2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0.2</v>
      </c>
      <c r="Q297" s="31">
        <f>IFERROR(VLOOKUP(A297,PlayerStats!$B$1:$Z$999,MATCH("xAG",PlayerStats!$B$2:$Z$2,0),0),0)</f>
        <v>0.4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0.4</v>
      </c>
      <c r="V297" s="41">
        <f t="shared" si="19"/>
        <v>36</v>
      </c>
      <c r="X297" s="42" t="str">
        <f>API!M297&amp;" "&amp;API!V297</f>
        <v>Alex Matos</v>
      </c>
      <c r="Y297" s="42">
        <f>API!AC297</f>
        <v>1</v>
      </c>
    </row>
    <row r="298" spans="1:25">
      <c r="A298" s="31" t="str">
        <f>IF([1]FINAL!A298=0,"",[1]FINAL!A298)</f>
        <v>Albert Sambi Lokonga</v>
      </c>
      <c r="B298" s="31" t="str">
        <f>IF([1]FINAL!B298=0,"",[1]FINAL!B298)</f>
        <v>Sambi</v>
      </c>
      <c r="C298" s="31" t="str">
        <f>IF([1]FINAL!C298=0,"",[1]FINAL!C298)</f>
        <v>Lokonga</v>
      </c>
      <c r="D298" s="31" t="str">
        <f>IF([1]FINAL!D298=0,"",[1]FINAL!D298)</f>
        <v/>
      </c>
      <c r="E298" s="42" t="str">
        <f>[1]FINAL!M298</f>
        <v>LUT</v>
      </c>
      <c r="F298" s="43">
        <f>IFERROR(VLOOKUP($E298,Table2!$B$1:$C$21,MATCH("MP",Table2!$B$1:$C$1,0),0),"")</f>
        <v>28</v>
      </c>
      <c r="G298" s="32">
        <f>IFERROR(VLOOKUP(A298,PlayingTime!$B$1:$Z$999,MATCH("Min",PlayingTime!$B$2:$Z$2,0),0),0)</f>
        <v>873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873</v>
      </c>
      <c r="L298" s="31">
        <f>IFERROR(VLOOKUP(A298,PlayerStats!$B$1:$Z$999,MATCH("xG",PlayerStats!$B$2:$Z$2,0),0),0)</f>
        <v>0.4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0.4</v>
      </c>
      <c r="Q298" s="31">
        <f>IFERROR(VLOOKUP(A298,PlayerStats!$B$1:$Z$999,MATCH("xAG",PlayerStats!$B$2:$Z$2,0),0),0)</f>
        <v>1.3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1.3</v>
      </c>
      <c r="V298" s="41">
        <f t="shared" si="19"/>
        <v>28</v>
      </c>
      <c r="X298" s="42" t="str">
        <f>API!M298&amp;" "&amp;API!V298</f>
        <v>Josh Brooking</v>
      </c>
      <c r="Y298" s="42">
        <f>API!AC298</f>
        <v>0</v>
      </c>
    </row>
    <row r="299" spans="1:25">
      <c r="A299" s="31" t="str">
        <f>IF([1]FINAL!A299=0,"",[1]FINAL!A299)</f>
        <v>Oliver Norwood</v>
      </c>
      <c r="B299" s="31" t="str">
        <f>IF([1]FINAL!B299=0,"",[1]FINAL!B299)</f>
        <v>Norwood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SHU</v>
      </c>
      <c r="F299" s="43">
        <f>IFERROR(VLOOKUP($E299,Table2!$B$1:$C$21,MATCH("MP",Table2!$B$1:$C$1,0),0),"")</f>
        <v>28</v>
      </c>
      <c r="G299" s="32">
        <f>IFERROR(VLOOKUP(A299,PlayingTime!$B$1:$Z$999,MATCH("Min",PlayingTime!$B$2:$Z$2,0),0),0)</f>
        <v>1408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1408</v>
      </c>
      <c r="L299" s="31">
        <f>IFERROR(VLOOKUP(A299,PlayerStats!$B$1:$Z$999,MATCH("xG",PlayerStats!$B$2:$Z$2,0),0),0)</f>
        <v>1.1000000000000001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1.1000000000000001</v>
      </c>
      <c r="Q299" s="31">
        <f>IFERROR(VLOOKUP(A299,PlayerStats!$B$1:$Z$999,MATCH("xAG",PlayerStats!$B$2:$Z$2,0),0),0)</f>
        <v>0.6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0.6</v>
      </c>
      <c r="V299" s="41">
        <f t="shared" si="19"/>
        <v>40</v>
      </c>
      <c r="X299" s="42" t="str">
        <f>API!M299&amp;" "&amp;API!V299</f>
        <v>Leo Castledine</v>
      </c>
      <c r="Y299" s="42">
        <f>API!AC299</f>
        <v>0</v>
      </c>
    </row>
    <row r="300" spans="1:25">
      <c r="A300" s="31" t="str">
        <f>IF([1]FINAL!A300=0,"",[1]FINAL!A300)</f>
        <v>Rico Henry</v>
      </c>
      <c r="B300" s="31" t="str">
        <f>IF([1]FINAL!B300=0,"",[1]FINAL!B300)</f>
        <v>Henry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BRE</v>
      </c>
      <c r="F300" s="43">
        <f>IFERROR(VLOOKUP($E300,Table2!$B$1:$C$21,MATCH("MP",Table2!$B$1:$C$1,0),0),"")</f>
        <v>28</v>
      </c>
      <c r="G300" s="32">
        <f>IFERROR(VLOOKUP(A300,PlayingTime!$B$1:$Z$999,MATCH("Min",PlayingTime!$B$2:$Z$2,0),0),0)</f>
        <v>401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401</v>
      </c>
      <c r="L300" s="31">
        <f>IFERROR(VLOOKUP(A300,PlayerStats!$B$1:$Z$999,MATCH("xG",PlayerStats!$B$2:$Z$2,0),0),0)</f>
        <v>0.1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0.1</v>
      </c>
      <c r="Q300" s="31">
        <f>IFERROR(VLOOKUP(A300,PlayerStats!$B$1:$Z$999,MATCH("xAG",PlayerStats!$B$2:$Z$2,0),0),0)</f>
        <v>1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1</v>
      </c>
      <c r="V300" s="41">
        <f t="shared" si="19"/>
        <v>13</v>
      </c>
      <c r="X300" s="42" t="str">
        <f>API!M300&amp;" "&amp;API!V300</f>
        <v>Cesare Casadei</v>
      </c>
      <c r="Y300" s="42">
        <f>API!AC300</f>
        <v>3</v>
      </c>
    </row>
    <row r="301" spans="1:25">
      <c r="A301" s="31" t="str">
        <f>IF([1]FINAL!A301=0,"",[1]FINAL!A301)</f>
        <v>Pierre-Emile Højbjerg</v>
      </c>
      <c r="B301" s="31" t="str">
        <f>IF([1]FINAL!B301=0,"",[1]FINAL!B301)</f>
        <v>Højbjerg</v>
      </c>
      <c r="C301" s="31" t="str">
        <f>IF([1]FINAL!C301=0,"",[1]FINAL!C301)</f>
        <v>Pierre Højbjerg</v>
      </c>
      <c r="D301" s="31" t="str">
        <f>IF([1]FINAL!D301=0,"",[1]FINAL!D301)</f>
        <v>Pierre-Emile Hojbjerg</v>
      </c>
      <c r="E301" s="42" t="str">
        <f>[1]FINAL!M301</f>
        <v>TOT</v>
      </c>
      <c r="F301" s="43">
        <f>IFERROR(VLOOKUP($E301,Table2!$B$1:$C$21,MATCH("MP",Table2!$B$1:$C$1,0),0),"")</f>
        <v>27</v>
      </c>
      <c r="G301" s="32">
        <f>IFERROR(VLOOKUP(A301,PlayingTime!$B$1:$Z$999,MATCH("Min",PlayingTime!$B$2:$Z$2,0),0),0)</f>
        <v>0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992</v>
      </c>
      <c r="J301" s="32">
        <f>IFERROR(VLOOKUP(D301,PlayingTime!$B$1:$Z$999,MATCH("Min",PlayingTime!$B$2:$Z$2,0),0),0)</f>
        <v>0</v>
      </c>
      <c r="K301" s="37">
        <f t="shared" si="16"/>
        <v>992</v>
      </c>
      <c r="L301" s="31">
        <f>IFERROR(VLOOKUP(A301,PlayerStats!$B$1:$Z$999,MATCH("xG",PlayerStats!$B$2:$Z$2,0),0),0)</f>
        <v>0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0.4</v>
      </c>
      <c r="O301" s="31">
        <f>IFERROR(VLOOKUP(D301,PlayerStats!$B$1:$Z$999,MATCH("xG",PlayerStats!$B$2:$Z$2,0),0),0)</f>
        <v>0</v>
      </c>
      <c r="P301" s="39">
        <f t="shared" si="17"/>
        <v>0.4</v>
      </c>
      <c r="Q301" s="31">
        <f>IFERROR(VLOOKUP(A301,PlayerStats!$B$1:$Z$999,MATCH("xAG",PlayerStats!$B$2:$Z$2,0),0),0)</f>
        <v>0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0.8</v>
      </c>
      <c r="T301" s="31">
        <f>IFERROR(VLOOKUP(D301,PlayerStats!$B$1:$Z$999,MATCH("xAG",PlayerStats!$B$2:$Z$2,0),0),0)</f>
        <v>0</v>
      </c>
      <c r="U301" s="39">
        <f t="shared" si="18"/>
        <v>0.8</v>
      </c>
      <c r="V301" s="41">
        <f t="shared" si="19"/>
        <v>30</v>
      </c>
      <c r="X301" s="42" t="str">
        <f>API!M301&amp;" "&amp;API!V301</f>
        <v>Ishé Samuels-Smith</v>
      </c>
      <c r="Y301" s="42">
        <f>API!AC301</f>
        <v>0</v>
      </c>
    </row>
    <row r="302" spans="1:25">
      <c r="A302" s="31" t="str">
        <f>IF([1]FINAL!A302=0,"",[1]FINAL!A302)</f>
        <v>Martin Dubravka</v>
      </c>
      <c r="B302" s="31" t="str">
        <f>IF([1]FINAL!B302=0,"",[1]FINAL!B302)</f>
        <v>Dubravka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NEW</v>
      </c>
      <c r="F302" s="43">
        <f>IFERROR(VLOOKUP($E302,Table2!$B$1:$C$21,MATCH("MP",Table2!$B$1:$C$1,0),0),"")</f>
        <v>28</v>
      </c>
      <c r="G302" s="32">
        <f>IFERROR(VLOOKUP(A302,PlayingTime!$B$1:$Z$999,MATCH("Min",PlayingTime!$B$2:$Z$2,0),0),0)</f>
        <v>0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0</v>
      </c>
      <c r="L302" s="31">
        <f>IFERROR(VLOOKUP(A302,PlayerStats!$B$1:$Z$999,MATCH("xG",PlayerStats!$B$2:$Z$2,0),0),0)</f>
        <v>0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</v>
      </c>
      <c r="Q302" s="31">
        <f>IFERROR(VLOOKUP(A302,PlayerStats!$B$1:$Z$999,MATCH("xAG",PlayerStats!$B$2:$Z$2,0),0),0)</f>
        <v>0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</v>
      </c>
      <c r="V302" s="41">
        <f t="shared" si="19"/>
        <v>44</v>
      </c>
      <c r="X302" s="42" t="str">
        <f>API!M302&amp;" "&amp;API!V302</f>
        <v>Ollie Harrison</v>
      </c>
      <c r="Y302" s="42">
        <f>API!AC302</f>
        <v>0</v>
      </c>
    </row>
    <row r="303" spans="1:25">
      <c r="A303" s="31" t="str">
        <f>IF([1]FINAL!A303=0,"",[1]FINAL!A303)</f>
        <v>Ryan Gravenberch</v>
      </c>
      <c r="B303" s="31" t="str">
        <f>IF([1]FINAL!B303=0,"",[1]FINAL!B303)</f>
        <v>Gravenberch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LIV</v>
      </c>
      <c r="F303" s="43">
        <f>IFERROR(VLOOKUP($E303,Table2!$B$1:$C$21,MATCH("MP",Table2!$B$1:$C$1,0),0),"")</f>
        <v>28</v>
      </c>
      <c r="G303" s="32">
        <f>IFERROR(VLOOKUP(A303,PlayingTime!$B$1:$Z$999,MATCH("Min",PlayingTime!$B$2:$Z$2,0),0),0)</f>
        <v>845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845</v>
      </c>
      <c r="L303" s="31">
        <f>IFERROR(VLOOKUP(A303,PlayerStats!$B$1:$Z$999,MATCH("xG",PlayerStats!$B$2:$Z$2,0),0),0)</f>
        <v>1.5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1.5</v>
      </c>
      <c r="Q303" s="31">
        <f>IFERROR(VLOOKUP(A303,PlayerStats!$B$1:$Z$999,MATCH("xAG",PlayerStats!$B$2:$Z$2,0),0),0)</f>
        <v>0.8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0.8</v>
      </c>
      <c r="V303" s="41">
        <f t="shared" si="19"/>
        <v>28</v>
      </c>
      <c r="X303" s="42" t="str">
        <f>API!M303&amp;" "&amp;API!V303</f>
        <v>Jimi Tauriainen</v>
      </c>
      <c r="Y303" s="42">
        <f>API!AC303</f>
        <v>0</v>
      </c>
    </row>
    <row r="304" spans="1:25">
      <c r="A304" s="31" t="str">
        <f>IF([1]FINAL!A304=0,"",[1]FINAL!A304)</f>
        <v>Thomas Kaminski</v>
      </c>
      <c r="B304" s="31" t="str">
        <f>IF([1]FINAL!B304=0,"",[1]FINAL!B304)</f>
        <v>Kaminski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LUT</v>
      </c>
      <c r="F304" s="43">
        <f>IFERROR(VLOOKUP($E304,Table2!$B$1:$C$21,MATCH("MP",Table2!$B$1:$C$1,0),0),"")</f>
        <v>28</v>
      </c>
      <c r="G304" s="32">
        <f>IFERROR(VLOOKUP(A304,PlayingTime!$B$1:$Z$999,MATCH("Min",PlayingTime!$B$2:$Z$2,0),0),0)</f>
        <v>2520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2520</v>
      </c>
      <c r="L304" s="31">
        <f>IFERROR(VLOOKUP(A304,PlayerStats!$B$1:$Z$999,MATCH("xG",PlayerStats!$B$2:$Z$2,0),0),0)</f>
        <v>0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</v>
      </c>
      <c r="Q304" s="31">
        <f>IFERROR(VLOOKUP(A304,PlayerStats!$B$1:$Z$999,MATCH("xAG",PlayerStats!$B$2:$Z$2,0),0),0)</f>
        <v>0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</v>
      </c>
      <c r="V304" s="41">
        <f t="shared" si="19"/>
        <v>68</v>
      </c>
      <c r="X304" s="42" t="str">
        <f>API!M304&amp;" "&amp;API!V304</f>
        <v>Josh Acheampong</v>
      </c>
      <c r="Y304" s="42">
        <f>API!AC304</f>
        <v>0</v>
      </c>
    </row>
    <row r="305" spans="1:25">
      <c r="A305" s="31" t="str">
        <f>IF([1]FINAL!A305=0,"",[1]FINAL!A305)</f>
        <v>Carlos Henrique Casimiro</v>
      </c>
      <c r="B305" s="31" t="str">
        <f>IF([1]FINAL!B305=0,"",[1]FINAL!B305)</f>
        <v>Casemiro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MUN</v>
      </c>
      <c r="F305" s="43">
        <f>IFERROR(VLOOKUP($E305,Table2!$B$1:$C$21,MATCH("MP",Table2!$B$1:$C$1,0),0),"")</f>
        <v>28</v>
      </c>
      <c r="G305" s="32">
        <f>IFERROR(VLOOKUP(A305,PlayingTime!$B$1:$Z$999,MATCH("Min",PlayingTime!$B$2:$Z$2,0),0),0)</f>
        <v>0</v>
      </c>
      <c r="H305" s="32">
        <f>IFERROR(VLOOKUP(B305,PlayingTime!$B$1:$Z$999,MATCH("Min",PlayingTime!$B$2:$Z$2,0),0),0)</f>
        <v>1177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1177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2.4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2.4</v>
      </c>
      <c r="Q305" s="31">
        <f>IFERROR(VLOOKUP(A305,PlayerStats!$B$1:$Z$999,MATCH("xAG",PlayerStats!$B$2:$Z$2,0),0),0)</f>
        <v>0</v>
      </c>
      <c r="R305" s="31">
        <f>IFERROR(VLOOKUP(B305,PlayerStats!$B$1:$Z$999,MATCH("xAG",PlayerStats!$B$2:$Z$2,0),0),0)</f>
        <v>0.6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0.6</v>
      </c>
      <c r="V305" s="41">
        <f t="shared" si="19"/>
        <v>35</v>
      </c>
      <c r="X305" s="42" t="str">
        <f>API!M305&amp;" "&amp;API!V305</f>
        <v>Rob Holding</v>
      </c>
      <c r="Y305" s="42">
        <f>API!AC305</f>
        <v>0</v>
      </c>
    </row>
    <row r="306" spans="1:25">
      <c r="A306" s="31" t="str">
        <f>IF([1]FINAL!A306=0,"",[1]FINAL!A306)</f>
        <v>Kenny Tete</v>
      </c>
      <c r="B306" s="31" t="str">
        <f>IF([1]FINAL!B306=0,"",[1]FINAL!B306)</f>
        <v>Tete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FUL</v>
      </c>
      <c r="F306" s="43">
        <f>IFERROR(VLOOKUP($E306,Table2!$B$1:$C$21,MATCH("MP",Table2!$B$1:$C$1,0),0),"")</f>
        <v>28</v>
      </c>
      <c r="G306" s="32">
        <f>IFERROR(VLOOKUP(A306,PlayingTime!$B$1:$Z$999,MATCH("Min",PlayingTime!$B$2:$Z$2,0),0),0)</f>
        <v>672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672</v>
      </c>
      <c r="L306" s="31">
        <f>IFERROR(VLOOKUP(A306,PlayerStats!$B$1:$Z$999,MATCH("xG",PlayerStats!$B$2:$Z$2,0),0),0)</f>
        <v>0.8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0.8</v>
      </c>
      <c r="Q306" s="31">
        <f>IFERROR(VLOOKUP(A306,PlayerStats!$B$1:$Z$999,MATCH("xAG",PlayerStats!$B$2:$Z$2,0),0),0)</f>
        <v>0.1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0.1</v>
      </c>
      <c r="V306" s="41">
        <f t="shared" si="19"/>
        <v>23</v>
      </c>
      <c r="X306" s="42" t="str">
        <f>API!M306&amp;" "&amp;API!V306</f>
        <v>Naouirou Ahamada</v>
      </c>
      <c r="Y306" s="42">
        <f>API!AC306</f>
        <v>15</v>
      </c>
    </row>
    <row r="307" spans="1:25">
      <c r="A307" s="31" t="str">
        <f>IF([1]FINAL!A307=0,"",[1]FINAL!A307)</f>
        <v>Joel Matip</v>
      </c>
      <c r="B307" s="31" t="str">
        <f>IF([1]FINAL!B307=0,"",[1]FINAL!B307)</f>
        <v>Matip</v>
      </c>
      <c r="C307" s="31" t="str">
        <f>IF([1]FINAL!C307=0,"",[1]FINAL!C307)</f>
        <v>Joël Matip</v>
      </c>
      <c r="D307" s="31" t="str">
        <f>IF([1]FINAL!D307=0,"",[1]FINAL!D307)</f>
        <v/>
      </c>
      <c r="E307" s="42" t="str">
        <f>[1]FINAL!M307</f>
        <v>LIV</v>
      </c>
      <c r="F307" s="43">
        <f>IFERROR(VLOOKUP($E307,Table2!$B$1:$C$21,MATCH("MP",Table2!$B$1:$C$1,0),0),"")</f>
        <v>28</v>
      </c>
      <c r="G307" s="32">
        <f>IFERROR(VLOOKUP(A307,PlayingTime!$B$1:$Z$999,MATCH("Min",PlayingTime!$B$2:$Z$2,0),0),0)</f>
        <v>0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781</v>
      </c>
      <c r="J307" s="32">
        <f>IFERROR(VLOOKUP(D307,PlayingTime!$B$1:$Z$999,MATCH("Min",PlayingTime!$B$2:$Z$2,0),0),0)</f>
        <v>0</v>
      </c>
      <c r="K307" s="37">
        <f t="shared" si="16"/>
        <v>781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0.5</v>
      </c>
      <c r="O307" s="31">
        <f>IFERROR(VLOOKUP(D307,PlayerStats!$B$1:$Z$999,MATCH("xG",PlayerStats!$B$2:$Z$2,0),0),0)</f>
        <v>0</v>
      </c>
      <c r="P307" s="39">
        <f t="shared" si="17"/>
        <v>0.5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0.1</v>
      </c>
      <c r="T307" s="31">
        <f>IFERROR(VLOOKUP(D307,PlayerStats!$B$1:$Z$999,MATCH("xAG",PlayerStats!$B$2:$Z$2,0),0),0)</f>
        <v>0</v>
      </c>
      <c r="U307" s="39">
        <f t="shared" si="18"/>
        <v>0.1</v>
      </c>
      <c r="V307" s="41">
        <f t="shared" si="19"/>
        <v>21</v>
      </c>
      <c r="X307" s="42" t="str">
        <f>API!M307&amp;" "&amp;API!V307</f>
        <v>Joachim Andersen</v>
      </c>
      <c r="Y307" s="42">
        <f>API!AC307</f>
        <v>85</v>
      </c>
    </row>
    <row r="308" spans="1:25">
      <c r="A308" s="31" t="str">
        <f>IF([1]FINAL!A308=0,"",[1]FINAL!A308)</f>
        <v>Saïd Benrahma</v>
      </c>
      <c r="B308" s="31" t="str">
        <f>IF([1]FINAL!B308=0,"",[1]FINAL!B308)</f>
        <v>Benrahma</v>
      </c>
      <c r="C308" s="31" t="str">
        <f>IF([1]FINAL!C308=0,"",[1]FINAL!C308)</f>
        <v>Said Benrahma</v>
      </c>
      <c r="D308" s="31" t="str">
        <f>IF([1]FINAL!D308=0,"",[1]FINAL!D308)</f>
        <v/>
      </c>
      <c r="E308" s="42" t="str">
        <f>[1]FINAL!M308</f>
        <v>WHU</v>
      </c>
      <c r="F308" s="43">
        <f>IFERROR(VLOOKUP($E308,Table2!$B$1:$C$21,MATCH("MP",Table2!$B$1:$C$1,0),0),"")</f>
        <v>28</v>
      </c>
      <c r="G308" s="32">
        <f>IFERROR(VLOOKUP(A308,PlayingTime!$B$1:$Z$999,MATCH("Min",PlayingTime!$B$2:$Z$2,0),0),0)</f>
        <v>620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620</v>
      </c>
      <c r="L308" s="31">
        <f>IFERROR(VLOOKUP(A308,PlayerStats!$B$1:$Z$999,MATCH("xG",PlayerStats!$B$2:$Z$2,0),0),0)</f>
        <v>1.8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1.8</v>
      </c>
      <c r="Q308" s="31">
        <f>IFERROR(VLOOKUP(A308,PlayerStats!$B$1:$Z$999,MATCH("xAG",PlayerStats!$B$2:$Z$2,0),0),0)</f>
        <v>1.4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1.4</v>
      </c>
      <c r="V308" s="41">
        <f t="shared" si="19"/>
        <v>20</v>
      </c>
      <c r="X308" s="42" t="str">
        <f>API!M308&amp;" "&amp;API!V308</f>
        <v>Jordan Ayew</v>
      </c>
      <c r="Y308" s="42">
        <f>API!AC308</f>
        <v>91</v>
      </c>
    </row>
    <row r="309" spans="1:25">
      <c r="A309" s="31" t="str">
        <f>IF([1]FINAL!A309=0,"",[1]FINAL!A309)</f>
        <v>Adam Webster</v>
      </c>
      <c r="B309" s="31" t="str">
        <f>IF([1]FINAL!B309=0,"",[1]FINAL!B309)</f>
        <v>Webster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BHA</v>
      </c>
      <c r="F309" s="43">
        <f>IFERROR(VLOOKUP($E309,Table2!$B$1:$C$21,MATCH("MP",Table2!$B$1:$C$1,0),0),"")</f>
        <v>28</v>
      </c>
      <c r="G309" s="32">
        <f>IFERROR(VLOOKUP(A309,PlayingTime!$B$1:$Z$999,MATCH("Min",PlayingTime!$B$2:$Z$2,0),0),0)</f>
        <v>767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767</v>
      </c>
      <c r="L309" s="31">
        <f>IFERROR(VLOOKUP(A309,PlayerStats!$B$1:$Z$999,MATCH("xG",PlayerStats!$B$2:$Z$2,0),0),0)</f>
        <v>0.3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0.3</v>
      </c>
      <c r="Q309" s="31">
        <f>IFERROR(VLOOKUP(A309,PlayerStats!$B$1:$Z$999,MATCH("xAG",PlayerStats!$B$2:$Z$2,0),0),0)</f>
        <v>0.1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0.1</v>
      </c>
      <c r="V309" s="41">
        <f t="shared" si="19"/>
        <v>13</v>
      </c>
      <c r="X309" s="42" t="str">
        <f>API!M309&amp;" "&amp;API!V309</f>
        <v>Nathaniel Clyne</v>
      </c>
      <c r="Y309" s="42">
        <f>API!AC309</f>
        <v>18</v>
      </c>
    </row>
    <row r="310" spans="1:25">
      <c r="A310" s="31" t="str">
        <f>IF([1]FINAL!A310=0,"",[1]FINAL!A310)</f>
        <v>Ryan Christie</v>
      </c>
      <c r="B310" s="31" t="str">
        <f>IF([1]FINAL!B310=0,"",[1]FINAL!B310)</f>
        <v>Christie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BOU</v>
      </c>
      <c r="F310" s="43">
        <f>IFERROR(VLOOKUP($E310,Table2!$B$1:$C$21,MATCH("MP",Table2!$B$1:$C$1,0),0),"")</f>
        <v>28</v>
      </c>
      <c r="G310" s="32">
        <f>IFERROR(VLOOKUP(A310,PlayingTime!$B$1:$Z$999,MATCH("Min",PlayingTime!$B$2:$Z$2,0),0),0)</f>
        <v>2189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2189</v>
      </c>
      <c r="L310" s="31">
        <f>IFERROR(VLOOKUP(A310,PlayerStats!$B$1:$Z$999,MATCH("xG",PlayerStats!$B$2:$Z$2,0),0),0)</f>
        <v>1.5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1.5</v>
      </c>
      <c r="Q310" s="31">
        <f>IFERROR(VLOOKUP(A310,PlayerStats!$B$1:$Z$999,MATCH("xAG",PlayerStats!$B$2:$Z$2,0),0),0)</f>
        <v>4.4000000000000004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4.4000000000000004</v>
      </c>
      <c r="V310" s="41">
        <f t="shared" si="19"/>
        <v>69</v>
      </c>
      <c r="X310" s="42" t="str">
        <f>API!M310&amp;" "&amp;API!V310</f>
        <v>Cheick Doucouré</v>
      </c>
      <c r="Y310" s="42">
        <f>API!AC310</f>
        <v>21</v>
      </c>
    </row>
    <row r="311" spans="1:25">
      <c r="A311" s="31" t="str">
        <f>IF([1]FINAL!A311=0,"",[1]FINAL!A311)</f>
        <v>Joelinton Cássio Apolinário de Lira</v>
      </c>
      <c r="B311" s="31" t="str">
        <f>IF([1]FINAL!B311=0,"",[1]FINAL!B311)</f>
        <v>Joelinton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NEW</v>
      </c>
      <c r="F311" s="43">
        <f>IFERROR(VLOOKUP($E311,Table2!$B$1:$C$21,MATCH("MP",Table2!$B$1:$C$1,0),0),"")</f>
        <v>28</v>
      </c>
      <c r="G311" s="32">
        <f>IFERROR(VLOOKUP(A311,PlayingTime!$B$1:$Z$999,MATCH("Min",PlayingTime!$B$2:$Z$2,0),0),0)</f>
        <v>0</v>
      </c>
      <c r="H311" s="32">
        <f>IFERROR(VLOOKUP(B311,PlayingTime!$B$1:$Z$999,MATCH("Min",PlayingTime!$B$2:$Z$2,0),0),0)</f>
        <v>1133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1133</v>
      </c>
      <c r="L311" s="31">
        <f>IFERROR(VLOOKUP(A311,PlayerStats!$B$1:$Z$999,MATCH("xG",PlayerStats!$B$2:$Z$2,0),0),0)</f>
        <v>0</v>
      </c>
      <c r="M311" s="31">
        <f>IFERROR(VLOOKUP(B311,PlayerStats!$B$1:$Z$999,MATCH("xG",PlayerStats!$B$2:$Z$2,0),0),0)</f>
        <v>2.2999999999999998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2.2999999999999998</v>
      </c>
      <c r="Q311" s="31">
        <f>IFERROR(VLOOKUP(A311,PlayerStats!$B$1:$Z$999,MATCH("xAG",PlayerStats!$B$2:$Z$2,0),0),0)</f>
        <v>0</v>
      </c>
      <c r="R311" s="31">
        <f>IFERROR(VLOOKUP(B311,PlayerStats!$B$1:$Z$999,MATCH("xAG",PlayerStats!$B$2:$Z$2,0),0),0)</f>
        <v>2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2</v>
      </c>
      <c r="V311" s="41">
        <f t="shared" si="19"/>
        <v>41</v>
      </c>
      <c r="X311" s="42" t="str">
        <f>API!M311&amp;" "&amp;API!V311</f>
        <v>Malcolm Ebiowei</v>
      </c>
      <c r="Y311" s="42">
        <f>API!AC311</f>
        <v>0</v>
      </c>
    </row>
    <row r="312" spans="1:25">
      <c r="A312" s="31" t="str">
        <f>IF([1]FINAL!A312=0,"",[1]FINAL!A312)</f>
        <v>Adam Lallana</v>
      </c>
      <c r="B312" s="31" t="str">
        <f>IF([1]FINAL!B312=0,"",[1]FINAL!B312)</f>
        <v>Lallana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BHA</v>
      </c>
      <c r="F312" s="43">
        <f>IFERROR(VLOOKUP($E312,Table2!$B$1:$C$21,MATCH("MP",Table2!$B$1:$C$1,0),0),"")</f>
        <v>28</v>
      </c>
      <c r="G312" s="32">
        <f>IFERROR(VLOOKUP(A312,PlayingTime!$B$1:$Z$999,MATCH("Min",PlayingTime!$B$2:$Z$2,0),0),0)</f>
        <v>664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664</v>
      </c>
      <c r="L312" s="31">
        <f>IFERROR(VLOOKUP(A312,PlayerStats!$B$1:$Z$999,MATCH("xG",PlayerStats!$B$2:$Z$2,0),0),0)</f>
        <v>0.3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0.3</v>
      </c>
      <c r="Q312" s="31">
        <f>IFERROR(VLOOKUP(A312,PlayerStats!$B$1:$Z$999,MATCH("xAG",PlayerStats!$B$2:$Z$2,0),0),0)</f>
        <v>1.6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1.6</v>
      </c>
      <c r="V312" s="41">
        <f t="shared" si="19"/>
        <v>23</v>
      </c>
      <c r="X312" s="42" t="str">
        <f>API!M312&amp;" "&amp;API!V312</f>
        <v>Odsonne Edouard</v>
      </c>
      <c r="Y312" s="42">
        <f>API!AC312</f>
        <v>68</v>
      </c>
    </row>
    <row r="313" spans="1:25">
      <c r="A313" s="31" t="str">
        <f>IF([1]FINAL!A313=0,"",[1]FINAL!A313)</f>
        <v>Billy Gilmour</v>
      </c>
      <c r="B313" s="31" t="str">
        <f>IF([1]FINAL!B313=0,"",[1]FINAL!B313)</f>
        <v>Gilmour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BHA</v>
      </c>
      <c r="F313" s="43">
        <f>IFERROR(VLOOKUP($E313,Table2!$B$1:$C$21,MATCH("MP",Table2!$B$1:$C$1,0),0),"")</f>
        <v>28</v>
      </c>
      <c r="G313" s="32">
        <f>IFERROR(VLOOKUP(A313,PlayingTime!$B$1:$Z$999,MATCH("Min",PlayingTime!$B$2:$Z$2,0),0),0)</f>
        <v>1778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1778</v>
      </c>
      <c r="L313" s="31">
        <f>IFERROR(VLOOKUP(A313,PlayerStats!$B$1:$Z$999,MATCH("xG",PlayerStats!$B$2:$Z$2,0),0),0)</f>
        <v>0.9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0.9</v>
      </c>
      <c r="Q313" s="31">
        <f>IFERROR(VLOOKUP(A313,PlayerStats!$B$1:$Z$999,MATCH("xAG",PlayerStats!$B$2:$Z$2,0),0),0)</f>
        <v>2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2</v>
      </c>
      <c r="V313" s="41">
        <f t="shared" si="19"/>
        <v>54</v>
      </c>
      <c r="X313" s="42" t="str">
        <f>API!M313&amp;" "&amp;API!V313</f>
        <v>Eberechi Eze</v>
      </c>
      <c r="Y313" s="42">
        <f>API!AC313</f>
        <v>74</v>
      </c>
    </row>
    <row r="314" spans="1:25">
      <c r="A314" s="31" t="str">
        <f>IF([1]FINAL!A314=0,"",[1]FINAL!A314)</f>
        <v>Luca Koleosho</v>
      </c>
      <c r="B314" s="31" t="str">
        <f>IF([1]FINAL!B314=0,"",[1]FINAL!B314)</f>
        <v>Koleosho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BUR</v>
      </c>
      <c r="F314" s="43">
        <f>IFERROR(VLOOKUP($E314,Table2!$B$1:$C$21,MATCH("MP",Table2!$B$1:$C$1,0),0),"")</f>
        <v>28</v>
      </c>
      <c r="G314" s="32">
        <f>IFERROR(VLOOKUP(A314,PlayingTime!$B$1:$Z$999,MATCH("Min",PlayingTime!$B$2:$Z$2,0),0),0)</f>
        <v>974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974</v>
      </c>
      <c r="L314" s="31">
        <f>IFERROR(VLOOKUP(A314,PlayerStats!$B$1:$Z$999,MATCH("xG",PlayerStats!$B$2:$Z$2,0),0),0)</f>
        <v>2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2</v>
      </c>
      <c r="Q314" s="31">
        <f>IFERROR(VLOOKUP(A314,PlayerStats!$B$1:$Z$999,MATCH("xAG",PlayerStats!$B$2:$Z$2,0),0),0)</f>
        <v>1.3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1.3</v>
      </c>
      <c r="V314" s="41">
        <f t="shared" si="19"/>
        <v>40</v>
      </c>
      <c r="X314" s="42" t="str">
        <f>API!M314&amp;" "&amp;API!V314</f>
        <v>Vicente Guaita</v>
      </c>
      <c r="Y314" s="42">
        <f>API!AC314</f>
        <v>0</v>
      </c>
    </row>
    <row r="315" spans="1:25">
      <c r="A315" s="31" t="str">
        <f>IF([1]FINAL!A315=0,"",[1]FINAL!A315)</f>
        <v>Jeffrey Schlupp</v>
      </c>
      <c r="B315" s="31" t="str">
        <f>IF([1]FINAL!B315=0,"",[1]FINAL!B315)</f>
        <v>Schlupp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CRY</v>
      </c>
      <c r="F315" s="43">
        <f>IFERROR(VLOOKUP($E315,Table2!$B$1:$C$21,MATCH("MP",Table2!$B$1:$C$1,0),0),"")</f>
        <v>28</v>
      </c>
      <c r="G315" s="32">
        <f>IFERROR(VLOOKUP(A315,PlayingTime!$B$1:$Z$999,MATCH("Min",PlayingTime!$B$2:$Z$2,0),0),0)</f>
        <v>1223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1223</v>
      </c>
      <c r="L315" s="31">
        <f>IFERROR(VLOOKUP(A315,PlayerStats!$B$1:$Z$999,MATCH("xG",PlayerStats!$B$2:$Z$2,0),0),0)</f>
        <v>1.7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1.7</v>
      </c>
      <c r="Q315" s="31">
        <f>IFERROR(VLOOKUP(A315,PlayerStats!$B$1:$Z$999,MATCH("xAG",PlayerStats!$B$2:$Z$2,0),0),0)</f>
        <v>1.7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1.7</v>
      </c>
      <c r="V315" s="41">
        <f t="shared" si="19"/>
        <v>47</v>
      </c>
      <c r="X315" s="42" t="str">
        <f>API!M315&amp;" "&amp;API!V315</f>
        <v>Marc Guéhi</v>
      </c>
      <c r="Y315" s="42">
        <f>API!AC315</f>
        <v>58</v>
      </c>
    </row>
    <row r="316" spans="1:25">
      <c r="A316" s="31" t="str">
        <f>IF([1]FINAL!A316=0,"",[1]FINAL!A316)</f>
        <v>Nathaniel Clyne</v>
      </c>
      <c r="B316" s="31" t="str">
        <f>IF([1]FINAL!B316=0,"",[1]FINAL!B316)</f>
        <v>Clyne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CRY</v>
      </c>
      <c r="F316" s="43">
        <f>IFERROR(VLOOKUP($E316,Table2!$B$1:$C$21,MATCH("MP",Table2!$B$1:$C$1,0),0),"")</f>
        <v>28</v>
      </c>
      <c r="G316" s="32">
        <f>IFERROR(VLOOKUP(A316,PlayingTime!$B$1:$Z$999,MATCH("Min",PlayingTime!$B$2:$Z$2,0),0),0)</f>
        <v>718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718</v>
      </c>
      <c r="L316" s="31">
        <f>IFERROR(VLOOKUP(A316,PlayerStats!$B$1:$Z$999,MATCH("xG",PlayerStats!$B$2:$Z$2,0),0),0)</f>
        <v>0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</v>
      </c>
      <c r="Q316" s="31">
        <f>IFERROR(VLOOKUP(A316,PlayerStats!$B$1:$Z$999,MATCH("xAG",PlayerStats!$B$2:$Z$2,0),0),0)</f>
        <v>0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</v>
      </c>
      <c r="V316" s="41">
        <f t="shared" si="19"/>
        <v>18</v>
      </c>
      <c r="X316" s="42" t="str">
        <f>API!M316&amp;" "&amp;API!V316</f>
        <v>Will Hughes</v>
      </c>
      <c r="Y316" s="42">
        <f>API!AC316</f>
        <v>36</v>
      </c>
    </row>
    <row r="317" spans="1:25">
      <c r="A317" s="31" t="str">
        <f>IF([1]FINAL!A317=0,"",[1]FINAL!A317)</f>
        <v>Dara O'Shea</v>
      </c>
      <c r="B317" s="31" t="str">
        <f>IF([1]FINAL!B317=0,"",[1]FINAL!B317)</f>
        <v>O'Shea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BUR</v>
      </c>
      <c r="F317" s="43">
        <f>IFERROR(VLOOKUP($E317,Table2!$B$1:$C$21,MATCH("MP",Table2!$B$1:$C$1,0),0),"")</f>
        <v>28</v>
      </c>
      <c r="G317" s="32">
        <f>IFERROR(VLOOKUP(A317,PlayingTime!$B$1:$Z$999,MATCH("Min",PlayingTime!$B$2:$Z$2,0),0),0)</f>
        <v>2106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2106</v>
      </c>
      <c r="L317" s="31">
        <f>IFERROR(VLOOKUP(A317,PlayerStats!$B$1:$Z$999,MATCH("xG",PlayerStats!$B$2:$Z$2,0),0),0)</f>
        <v>0.5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0.5</v>
      </c>
      <c r="Q317" s="31">
        <f>IFERROR(VLOOKUP(A317,PlayerStats!$B$1:$Z$999,MATCH("xAG",PlayerStats!$B$2:$Z$2,0),0),0)</f>
        <v>1.5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1.5</v>
      </c>
      <c r="V317" s="41">
        <f t="shared" si="19"/>
        <v>43</v>
      </c>
      <c r="X317" s="42" t="str">
        <f>API!M317&amp;" "&amp;API!V317</f>
        <v>Sam Johnstone</v>
      </c>
      <c r="Y317" s="42">
        <f>API!AC317</f>
        <v>68</v>
      </c>
    </row>
    <row r="318" spans="1:25">
      <c r="A318" s="31" t="str">
        <f>IF([1]FINAL!A318=0,"",[1]FINAL!A318)</f>
        <v>Pablo Fornals Malla</v>
      </c>
      <c r="B318" s="31" t="str">
        <f>IF([1]FINAL!B318=0,"",[1]FINAL!B318)</f>
        <v>P.Fornals</v>
      </c>
      <c r="C318" s="31" t="str">
        <f>IF([1]FINAL!C318=0,"",[1]FINAL!C318)</f>
        <v>Pablo Fornals</v>
      </c>
      <c r="D318" s="31" t="str">
        <f>IF([1]FINAL!D318=0,"",[1]FINAL!D318)</f>
        <v/>
      </c>
      <c r="E318" s="42" t="str">
        <f>[1]FINAL!M318</f>
        <v>WHU</v>
      </c>
      <c r="F318" s="43">
        <f>IFERROR(VLOOKUP($E318,Table2!$B$1:$C$21,MATCH("MP",Table2!$B$1:$C$1,0),0),"")</f>
        <v>28</v>
      </c>
      <c r="G318" s="32">
        <f>IFERROR(VLOOKUP(A318,PlayingTime!$B$1:$Z$999,MATCH("Min",PlayingTime!$B$2:$Z$2,0),0),0)</f>
        <v>0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426</v>
      </c>
      <c r="J318" s="32">
        <f>IFERROR(VLOOKUP(D318,PlayingTime!$B$1:$Z$999,MATCH("Min",PlayingTime!$B$2:$Z$2,0),0),0)</f>
        <v>0</v>
      </c>
      <c r="K318" s="37">
        <f t="shared" si="16"/>
        <v>426</v>
      </c>
      <c r="L318" s="31">
        <f>IFERROR(VLOOKUP(A318,PlayerStats!$B$1:$Z$999,MATCH("xG",PlayerStats!$B$2:$Z$2,0),0),0)</f>
        <v>0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0.3</v>
      </c>
      <c r="O318" s="31">
        <f>IFERROR(VLOOKUP(D318,PlayerStats!$B$1:$Z$999,MATCH("xG",PlayerStats!$B$2:$Z$2,0),0),0)</f>
        <v>0</v>
      </c>
      <c r="P318" s="39">
        <f t="shared" si="17"/>
        <v>0.3</v>
      </c>
      <c r="Q318" s="31">
        <f>IFERROR(VLOOKUP(A318,PlayerStats!$B$1:$Z$999,MATCH("xAG",PlayerStats!$B$2:$Z$2,0),0),0)</f>
        <v>0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0.3</v>
      </c>
      <c r="T318" s="31">
        <f>IFERROR(VLOOKUP(D318,PlayerStats!$B$1:$Z$999,MATCH("xAG",PlayerStats!$B$2:$Z$2,0),0),0)</f>
        <v>0</v>
      </c>
      <c r="U318" s="39">
        <f t="shared" si="18"/>
        <v>0.3</v>
      </c>
      <c r="V318" s="41">
        <f t="shared" si="19"/>
        <v>19</v>
      </c>
      <c r="X318" s="42" t="str">
        <f>API!M318&amp;" "&amp;API!V318</f>
        <v>Jefferson Lerma Solís</v>
      </c>
      <c r="Y318" s="42">
        <f>API!AC318</f>
        <v>55</v>
      </c>
    </row>
    <row r="319" spans="1:25">
      <c r="A319" s="31" t="str">
        <f>IF([1]FINAL!A319=0,"",[1]FINAL!A319)</f>
        <v>Mads Juel Andersen</v>
      </c>
      <c r="B319" s="31" t="str">
        <f>IF([1]FINAL!B319=0,"",[1]FINAL!B319)</f>
        <v>Andersen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LUT</v>
      </c>
      <c r="F319" s="43">
        <f>IFERROR(VLOOKUP($E319,Table2!$B$1:$C$21,MATCH("MP",Table2!$B$1:$C$1,0),0),"")</f>
        <v>28</v>
      </c>
      <c r="G319" s="32">
        <f>IFERROR(VLOOKUP(A319,PlayingTime!$B$1:$Z$999,MATCH("Min",PlayingTime!$B$2:$Z$2,0),0),0)</f>
        <v>400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400</v>
      </c>
      <c r="L319" s="31">
        <f>IFERROR(VLOOKUP(A319,PlayerStats!$B$1:$Z$999,MATCH("xG",PlayerStats!$B$2:$Z$2,0),0),0)</f>
        <v>0.3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0.3</v>
      </c>
      <c r="Q319" s="31">
        <f>IFERROR(VLOOKUP(A319,PlayerStats!$B$1:$Z$999,MATCH("xAG",PlayerStats!$B$2:$Z$2,0),0),0)</f>
        <v>0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</v>
      </c>
      <c r="V319" s="41">
        <f t="shared" si="19"/>
        <v>15</v>
      </c>
      <c r="X319" s="42" t="str">
        <f>API!M319&amp;" "&amp;API!V319</f>
        <v>Jean-Philippe Mateta</v>
      </c>
      <c r="Y319" s="42">
        <f>API!AC319</f>
        <v>81</v>
      </c>
    </row>
    <row r="320" spans="1:25">
      <c r="A320" s="31" t="str">
        <f>IF([1]FINAL!A320=0,"",[1]FINAL!A320)</f>
        <v>Max Lowe</v>
      </c>
      <c r="B320" s="31" t="str">
        <f>IF([1]FINAL!B320=0,"",[1]FINAL!B320)</f>
        <v>Lowe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SHU</v>
      </c>
      <c r="F320" s="43">
        <f>IFERROR(VLOOKUP($E320,Table2!$B$1:$C$21,MATCH("MP",Table2!$B$1:$C$1,0),0),"")</f>
        <v>28</v>
      </c>
      <c r="G320" s="32">
        <f>IFERROR(VLOOKUP(A320,PlayingTime!$B$1:$Z$999,MATCH("Min",PlayingTime!$B$2:$Z$2,0),0),0)</f>
        <v>399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399</v>
      </c>
      <c r="L320" s="31">
        <f>IFERROR(VLOOKUP(A320,PlayerStats!$B$1:$Z$999,MATCH("xG",PlayerStats!$B$2:$Z$2,0),0),0)</f>
        <v>0.6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0.6</v>
      </c>
      <c r="Q320" s="31">
        <f>IFERROR(VLOOKUP(A320,PlayerStats!$B$1:$Z$999,MATCH("xAG",PlayerStats!$B$2:$Z$2,0),0),0)</f>
        <v>0.7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0.7</v>
      </c>
      <c r="V320" s="41">
        <f t="shared" si="19"/>
        <v>11</v>
      </c>
      <c r="X320" s="42" t="str">
        <f>API!M320&amp;" "&amp;API!V320</f>
        <v>Remi Matthews</v>
      </c>
      <c r="Y320" s="42">
        <f>API!AC320</f>
        <v>1</v>
      </c>
    </row>
    <row r="321" spans="1:25">
      <c r="A321" s="31" t="str">
        <f>IF([1]FINAL!A321=0,"",[1]FINAL!A321)</f>
        <v>Odysseas Vlachodimos</v>
      </c>
      <c r="B321" s="31" t="str">
        <f>IF([1]FINAL!B321=0,"",[1]FINAL!B321)</f>
        <v>Odysseas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NFO</v>
      </c>
      <c r="F321" s="43">
        <f>IFERROR(VLOOKUP($E321,Table2!$B$1:$C$21,MATCH("MP",Table2!$B$1:$C$1,0),0),"")</f>
        <v>28</v>
      </c>
      <c r="G321" s="32">
        <f>IFERROR(VLOOKUP(A321,PlayingTime!$B$1:$Z$999,MATCH("Min",PlayingTime!$B$2:$Z$2,0),0),0)</f>
        <v>0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0</v>
      </c>
      <c r="L321" s="31">
        <f>IFERROR(VLOOKUP(A321,PlayerStats!$B$1:$Z$999,MATCH("xG",PlayerStats!$B$2:$Z$2,0),0),0)</f>
        <v>0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</v>
      </c>
      <c r="V321" s="41">
        <f t="shared" si="19"/>
        <v>12</v>
      </c>
      <c r="X321" s="42" t="str">
        <f>API!M321&amp;" "&amp;API!V321</f>
        <v>Tyrick Mitchell</v>
      </c>
      <c r="Y321" s="42">
        <f>API!AC321</f>
        <v>75</v>
      </c>
    </row>
    <row r="322" spans="1:25">
      <c r="A322" s="31" t="str">
        <f>IF([1]FINAL!A322=0,"",[1]FINAL!A322)</f>
        <v>Amari'i Bell</v>
      </c>
      <c r="B322" s="31" t="str">
        <f>IF([1]FINAL!B322=0,"",[1]FINAL!B322)</f>
        <v>Bell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LUT</v>
      </c>
      <c r="F322" s="43">
        <f>IFERROR(VLOOKUP($E322,Table2!$B$1:$C$21,MATCH("MP",Table2!$B$1:$C$1,0),0),"")</f>
        <v>28</v>
      </c>
      <c r="G322" s="32">
        <f>IFERROR(VLOOKUP(A322,PlayingTime!$B$1:$Z$999,MATCH("Min",PlayingTime!$B$2:$Z$2,0),0),0)</f>
        <v>1720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1720</v>
      </c>
      <c r="L322" s="31">
        <f>IFERROR(VLOOKUP(A322,PlayerStats!$B$1:$Z$999,MATCH("xG",PlayerStats!$B$2:$Z$2,0),0),0)</f>
        <v>0.3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0.3</v>
      </c>
      <c r="Q322" s="31">
        <f>IFERROR(VLOOKUP(A322,PlayerStats!$B$1:$Z$999,MATCH("xAG",PlayerStats!$B$2:$Z$2,0),0),0)</f>
        <v>0.6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0.6</v>
      </c>
      <c r="V322" s="41">
        <f t="shared" si="19"/>
        <v>35</v>
      </c>
      <c r="X322" s="42" t="str">
        <f>API!M322&amp;" "&amp;API!V322</f>
        <v>Jake O'Brien</v>
      </c>
      <c r="Y322" s="42">
        <f>API!AC322</f>
        <v>0</v>
      </c>
    </row>
    <row r="323" spans="1:25">
      <c r="A323" s="31" t="str">
        <f>IF([1]FINAL!A323=0,"",[1]FINAL!A323)</f>
        <v>Anel Ahmedhodžić</v>
      </c>
      <c r="B323" s="31" t="str">
        <f>IF([1]FINAL!B323=0,"",[1]FINAL!B323)</f>
        <v>Ahmedhodžić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SHU</v>
      </c>
      <c r="F323" s="43">
        <f>IFERROR(VLOOKUP($E323,Table2!$B$1:$C$21,MATCH("MP",Table2!$B$1:$C$1,0),0),"")</f>
        <v>28</v>
      </c>
      <c r="G323" s="32">
        <f>IFERROR(VLOOKUP(A323,PlayingTime!$B$1:$Z$999,MATCH("Min",PlayingTime!$B$2:$Z$2,0),0),0)</f>
        <v>1840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1840</v>
      </c>
      <c r="L323" s="31">
        <f>IFERROR(VLOOKUP(A323,PlayerStats!$B$1:$Z$999,MATCH("xG",PlayerStats!$B$2:$Z$2,0),0),0)</f>
        <v>2.5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2.5</v>
      </c>
      <c r="Q323" s="31">
        <f>IFERROR(VLOOKUP(A323,PlayerStats!$B$1:$Z$999,MATCH("xAG",PlayerStats!$B$2:$Z$2,0),0),0)</f>
        <v>0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</v>
      </c>
      <c r="V323" s="41">
        <f t="shared" ref="V323:V386" si="23">IFERROR(VLOOKUP(A323,$X$1:$Y$1000,MATCH("total_points",$X$1:$Y$1,0),0),"")</f>
        <v>23</v>
      </c>
      <c r="X323" s="42" t="str">
        <f>API!M323&amp;" "&amp;API!V323</f>
        <v>Michael Olise</v>
      </c>
      <c r="Y323" s="42">
        <f>API!AC323</f>
        <v>72</v>
      </c>
    </row>
    <row r="324" spans="1:25">
      <c r="A324" s="31" t="str">
        <f>IF([1]FINAL!A324=0,"",[1]FINAL!A324)</f>
        <v>Tommy Doyle</v>
      </c>
      <c r="B324" s="31" t="str">
        <f>IF([1]FINAL!B324=0,"",[1]FINAL!B324)</f>
        <v>Doyle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WOL</v>
      </c>
      <c r="F324" s="43">
        <f>IFERROR(VLOOKUP($E324,Table2!$B$1:$C$21,MATCH("MP",Table2!$B$1:$C$1,0),0),"")</f>
        <v>28</v>
      </c>
      <c r="G324" s="32">
        <f>IFERROR(VLOOKUP(A324,PlayingTime!$B$1:$Z$999,MATCH("Min",PlayingTime!$B$2:$Z$2,0),0),0)</f>
        <v>813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813</v>
      </c>
      <c r="L324" s="31">
        <f>IFERROR(VLOOKUP(A324,PlayerStats!$B$1:$Z$999,MATCH("xG",PlayerStats!$B$2:$Z$2,0),0),0)</f>
        <v>0.2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0.2</v>
      </c>
      <c r="Q324" s="31">
        <f>IFERROR(VLOOKUP(A324,PlayerStats!$B$1:$Z$999,MATCH("xAG",PlayerStats!$B$2:$Z$2,0),0),0)</f>
        <v>0.3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0.3</v>
      </c>
      <c r="V324" s="41">
        <f t="shared" si="23"/>
        <v>27</v>
      </c>
      <c r="X324" s="42" t="str">
        <f>API!M324&amp;" "&amp;API!V324</f>
        <v>Luke Plange</v>
      </c>
      <c r="Y324" s="42">
        <f>API!AC324</f>
        <v>0</v>
      </c>
    </row>
    <row r="325" spans="1:25">
      <c r="A325" s="31" t="str">
        <f>IF([1]FINAL!A325=0,"",[1]FINAL!A325)</f>
        <v>Aaron Ramsey</v>
      </c>
      <c r="B325" s="31" t="str">
        <f>IF([1]FINAL!B325=0,"",[1]FINAL!B325)</f>
        <v>A.Ramsey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BUR</v>
      </c>
      <c r="F325" s="43">
        <f>IFERROR(VLOOKUP($E325,Table2!$B$1:$C$21,MATCH("MP",Table2!$B$1:$C$1,0),0),"")</f>
        <v>28</v>
      </c>
      <c r="G325" s="32">
        <f>IFERROR(VLOOKUP(A325,PlayingTime!$B$1:$Z$999,MATCH("Min",PlayingTime!$B$2:$Z$2,0),0),0)</f>
        <v>527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527</v>
      </c>
      <c r="L325" s="31">
        <f>IFERROR(VLOOKUP(A325,PlayerStats!$B$1:$Z$999,MATCH("xG",PlayerStats!$B$2:$Z$2,0),0),0)</f>
        <v>0.3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0.3</v>
      </c>
      <c r="Q325" s="31">
        <f>IFERROR(VLOOKUP(A325,PlayerStats!$B$1:$Z$999,MATCH("xAG",PlayerStats!$B$2:$Z$2,0),0),0)</f>
        <v>0.4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0.4</v>
      </c>
      <c r="V325" s="41">
        <f t="shared" si="23"/>
        <v>18</v>
      </c>
      <c r="X325" s="42" t="str">
        <f>API!M325&amp;" "&amp;API!V325</f>
        <v>Chris Richards</v>
      </c>
      <c r="Y325" s="42">
        <f>API!AC325</f>
        <v>33</v>
      </c>
    </row>
    <row r="326" spans="1:25">
      <c r="A326" s="31" t="str">
        <f>IF([1]FINAL!A326=0,"",[1]FINAL!A326)</f>
        <v>Rhian Brewster</v>
      </c>
      <c r="B326" s="31" t="str">
        <f>IF([1]FINAL!B326=0,"",[1]FINAL!B326)</f>
        <v>Brewster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SHU</v>
      </c>
      <c r="F326" s="43">
        <f>IFERROR(VLOOKUP($E326,Table2!$B$1:$C$21,MATCH("MP",Table2!$B$1:$C$1,0),0),"")</f>
        <v>28</v>
      </c>
      <c r="G326" s="32">
        <f>IFERROR(VLOOKUP(A326,PlayingTime!$B$1:$Z$999,MATCH("Min",PlayingTime!$B$2:$Z$2,0),0),0)</f>
        <v>307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307</v>
      </c>
      <c r="L326" s="31">
        <f>IFERROR(VLOOKUP(A326,PlayerStats!$B$1:$Z$999,MATCH("xG",PlayerStats!$B$2:$Z$2,0),0),0)</f>
        <v>0.3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0.3</v>
      </c>
      <c r="Q326" s="31">
        <f>IFERROR(VLOOKUP(A326,PlayerStats!$B$1:$Z$999,MATCH("xAG",PlayerStats!$B$2:$Z$2,0),0),0)</f>
        <v>0.1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0.1</v>
      </c>
      <c r="V326" s="41">
        <f t="shared" si="23"/>
        <v>9</v>
      </c>
      <c r="X326" s="42" t="str">
        <f>API!M326&amp;" "&amp;API!V326</f>
        <v>Jairo Riedewald</v>
      </c>
      <c r="Y326" s="42">
        <f>API!AC326</f>
        <v>7</v>
      </c>
    </row>
    <row r="327" spans="1:25">
      <c r="A327" s="31" t="str">
        <f>IF([1]FINAL!A327=0,"",[1]FINAL!A327)</f>
        <v>Sander Berge</v>
      </c>
      <c r="B327" s="31" t="str">
        <f>IF([1]FINAL!B327=0,"",[1]FINAL!B327)</f>
        <v>Berge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BUR</v>
      </c>
      <c r="F327" s="43">
        <f>IFERROR(VLOOKUP($E327,Table2!$B$1:$C$21,MATCH("MP",Table2!$B$1:$C$1,0),0),"")</f>
        <v>28</v>
      </c>
      <c r="G327" s="32">
        <f>IFERROR(VLOOKUP(A327,PlayingTime!$B$1:$Z$999,MATCH("Min",PlayingTime!$B$2:$Z$2,0),0),0)</f>
        <v>2105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2105</v>
      </c>
      <c r="L327" s="31">
        <f>IFERROR(VLOOKUP(A327,PlayerStats!$B$1:$Z$999,MATCH("xG",PlayerStats!$B$2:$Z$2,0),0),0)</f>
        <v>1.7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1.7</v>
      </c>
      <c r="Q327" s="31">
        <f>IFERROR(VLOOKUP(A327,PlayerStats!$B$1:$Z$999,MATCH("xAG",PlayerStats!$B$2:$Z$2,0),0),0)</f>
        <v>1.2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1.2</v>
      </c>
      <c r="V327" s="41">
        <f t="shared" si="23"/>
        <v>53</v>
      </c>
      <c r="X327" s="42" t="str">
        <f>API!M327&amp;" "&amp;API!V327</f>
        <v>Jeffrey Schlupp</v>
      </c>
      <c r="Y327" s="42">
        <f>API!AC327</f>
        <v>47</v>
      </c>
    </row>
    <row r="328" spans="1:25">
      <c r="A328" s="31" t="str">
        <f>IF([1]FINAL!A328=0,"",[1]FINAL!A328)</f>
        <v>Ben Osborn</v>
      </c>
      <c r="B328" s="31" t="str">
        <f>IF([1]FINAL!B328=0,"",[1]FINAL!B328)</f>
        <v>Osborn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SHU</v>
      </c>
      <c r="F328" s="43">
        <f>IFERROR(VLOOKUP($E328,Table2!$B$1:$C$21,MATCH("MP",Table2!$B$1:$C$1,0),0),"")</f>
        <v>28</v>
      </c>
      <c r="G328" s="32">
        <f>IFERROR(VLOOKUP(A328,PlayingTime!$B$1:$Z$999,MATCH("Min",PlayingTime!$B$2:$Z$2,0),0),0)</f>
        <v>705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705</v>
      </c>
      <c r="L328" s="31">
        <f>IFERROR(VLOOKUP(A328,PlayerStats!$B$1:$Z$999,MATCH("xG",PlayerStats!$B$2:$Z$2,0),0),0)</f>
        <v>0.2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0.2</v>
      </c>
      <c r="Q328" s="31">
        <f>IFERROR(VLOOKUP(A328,PlayerStats!$B$1:$Z$999,MATCH("xAG",PlayerStats!$B$2:$Z$2,0),0),0)</f>
        <v>0.3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0.3</v>
      </c>
      <c r="V328" s="41">
        <f t="shared" si="23"/>
        <v>22</v>
      </c>
      <c r="X328" s="42" t="str">
        <f>API!M328&amp;" "&amp;API!V328</f>
        <v>James Tomkins</v>
      </c>
      <c r="Y328" s="42">
        <f>API!AC328</f>
        <v>2</v>
      </c>
    </row>
    <row r="329" spans="1:25">
      <c r="A329" s="31" t="str">
        <f>IF([1]FINAL!A329=0,"",[1]FINAL!A329)</f>
        <v>Reece James</v>
      </c>
      <c r="B329" s="31" t="str">
        <f>IF([1]FINAL!B329=0,"",[1]FINAL!B329)</f>
        <v>James</v>
      </c>
      <c r="C329" s="31" t="str">
        <f>IF([1]FINAL!C329=0,"",[1]FINAL!C329)</f>
        <v>R James</v>
      </c>
      <c r="D329" s="31" t="str">
        <f>IF([1]FINAL!D329=0,"",[1]FINAL!D329)</f>
        <v/>
      </c>
      <c r="E329" s="42" t="str">
        <f>[1]FINAL!M329</f>
        <v>CHE</v>
      </c>
      <c r="F329" s="43">
        <f>IFERROR(VLOOKUP($E329,Table2!$B$1:$C$21,MATCH("MP",Table2!$B$1:$C$1,0),0),"")</f>
        <v>27</v>
      </c>
      <c r="G329" s="32">
        <f>IFERROR(VLOOKUP(A329,PlayingTime!$B$1:$Z$999,MATCH("Min",PlayingTime!$B$2:$Z$2,0),0),0)</f>
        <v>388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388</v>
      </c>
      <c r="L329" s="31">
        <f>IFERROR(VLOOKUP(A329,PlayerStats!$B$1:$Z$999,MATCH("xG",PlayerStats!$B$2:$Z$2,0),0),0)</f>
        <v>0.3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0.3</v>
      </c>
      <c r="Q329" s="31">
        <f>IFERROR(VLOOKUP(A329,PlayerStats!$B$1:$Z$999,MATCH("xAG",PlayerStats!$B$2:$Z$2,0),0),0)</f>
        <v>1.5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1.5</v>
      </c>
      <c r="V329" s="41">
        <f t="shared" si="23"/>
        <v>9</v>
      </c>
      <c r="X329" s="42" t="str">
        <f>API!M329&amp;" "&amp;API!V329</f>
        <v>Joel Ward</v>
      </c>
      <c r="Y329" s="42">
        <f>API!AC329</f>
        <v>47</v>
      </c>
    </row>
    <row r="330" spans="1:25">
      <c r="A330" s="31" t="str">
        <f>IF([1]FINAL!A330=0,"",[1]FINAL!A330)</f>
        <v>Harrison Reed</v>
      </c>
      <c r="B330" s="31" t="str">
        <f>IF([1]FINAL!B330=0,"",[1]FINAL!B330)</f>
        <v>Reed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FUL</v>
      </c>
      <c r="F330" s="43">
        <f>IFERROR(VLOOKUP($E330,Table2!$B$1:$C$21,MATCH("MP",Table2!$B$1:$C$1,0),0),"")</f>
        <v>28</v>
      </c>
      <c r="G330" s="32">
        <f>IFERROR(VLOOKUP(A330,PlayingTime!$B$1:$Z$999,MATCH("Min",PlayingTime!$B$2:$Z$2,0),0),0)</f>
        <v>1137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1137</v>
      </c>
      <c r="L330" s="31">
        <f>IFERROR(VLOOKUP(A330,PlayerStats!$B$1:$Z$999,MATCH("xG",PlayerStats!$B$2:$Z$2,0),0),0)</f>
        <v>0.2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0.2</v>
      </c>
      <c r="Q330" s="31">
        <f>IFERROR(VLOOKUP(A330,PlayerStats!$B$1:$Z$999,MATCH("xAG",PlayerStats!$B$2:$Z$2,0),0),0)</f>
        <v>0.9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0.9</v>
      </c>
      <c r="V330" s="41">
        <f t="shared" si="23"/>
        <v>38</v>
      </c>
      <c r="X330" s="42" t="str">
        <f>API!M330&amp;" "&amp;API!V330</f>
        <v>Joe Whitworth</v>
      </c>
      <c r="Y330" s="42">
        <f>API!AC330</f>
        <v>0</v>
      </c>
    </row>
    <row r="331" spans="1:25">
      <c r="A331" s="31" t="str">
        <f>IF([1]FINAL!A331=0,"",[1]FINAL!A331)</f>
        <v>Moussa Niakhaté</v>
      </c>
      <c r="B331" s="31" t="str">
        <f>IF([1]FINAL!B331=0,"",[1]FINAL!B331)</f>
        <v>Niakhaté</v>
      </c>
      <c r="C331" s="31" t="str">
        <f>IF([1]FINAL!C331=0,"",[1]FINAL!C331)</f>
        <v>Niakhate</v>
      </c>
      <c r="D331" s="31" t="str">
        <f>IF([1]FINAL!D331=0,"",[1]FINAL!D331)</f>
        <v/>
      </c>
      <c r="E331" s="42" t="str">
        <f>[1]FINAL!M331</f>
        <v>NFO</v>
      </c>
      <c r="F331" s="43">
        <f>IFERROR(VLOOKUP($E331,Table2!$B$1:$C$21,MATCH("MP",Table2!$B$1:$C$1,0),0),"")</f>
        <v>28</v>
      </c>
      <c r="G331" s="32">
        <f>IFERROR(VLOOKUP(A331,PlayingTime!$B$1:$Z$999,MATCH("Min",PlayingTime!$B$2:$Z$2,0),0),0)</f>
        <v>0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0</v>
      </c>
      <c r="L331" s="31">
        <f>IFERROR(VLOOKUP(A331,PlayerStats!$B$1:$Z$999,MATCH("xG",PlayerStats!$B$2:$Z$2,0),0),0)</f>
        <v>0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</v>
      </c>
      <c r="Q331" s="31">
        <f>IFERROR(VLOOKUP(A331,PlayerStats!$B$1:$Z$999,MATCH("xAG",PlayerStats!$B$2:$Z$2,0),0),0)</f>
        <v>0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</v>
      </c>
      <c r="V331" s="41">
        <f t="shared" si="23"/>
        <v>25</v>
      </c>
      <c r="X331" s="42" t="str">
        <f>API!M331&amp;" "&amp;API!V331</f>
        <v>Dean Henderson</v>
      </c>
      <c r="Y331" s="42">
        <f>API!AC331</f>
        <v>10</v>
      </c>
    </row>
    <row r="332" spans="1:25">
      <c r="A332" s="31" t="str">
        <f>IF([1]FINAL!A332=0,"",[1]FINAL!A332)</f>
        <v>Andrew Omobamidele</v>
      </c>
      <c r="B332" s="31" t="str">
        <f>IF([1]FINAL!B332=0,"",[1]FINAL!B332)</f>
        <v>Omobamidele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NFO</v>
      </c>
      <c r="F332" s="43">
        <f>IFERROR(VLOOKUP($E332,Table2!$B$1:$C$21,MATCH("MP",Table2!$B$1:$C$1,0),0),"")</f>
        <v>28</v>
      </c>
      <c r="G332" s="32">
        <f>IFERROR(VLOOKUP(A332,PlayingTime!$B$1:$Z$999,MATCH("Min",PlayingTime!$B$2:$Z$2,0),0),0)</f>
        <v>496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496</v>
      </c>
      <c r="L332" s="31">
        <f>IFERROR(VLOOKUP(A332,PlayerStats!$B$1:$Z$999,MATCH("xG",PlayerStats!$B$2:$Z$2,0),0),0)</f>
        <v>0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</v>
      </c>
      <c r="V332" s="41">
        <f t="shared" si="23"/>
        <v>6</v>
      </c>
      <c r="X332" s="42" t="str">
        <f>API!M332&amp;" "&amp;API!V332</f>
        <v>Matheus França de Oliveira</v>
      </c>
      <c r="Y332" s="42">
        <f>API!AC332</f>
        <v>16</v>
      </c>
    </row>
    <row r="333" spans="1:25">
      <c r="A333" s="31" t="str">
        <f>IF([1]FINAL!A333=0,"",[1]FINAL!A333)</f>
        <v>Lisandro Martínez</v>
      </c>
      <c r="B333" s="31" t="str">
        <f>IF([1]FINAL!B333=0,"",[1]FINAL!B333)</f>
        <v>Martinez</v>
      </c>
      <c r="C333" s="31" t="str">
        <f>IF([1]FINAL!C333=0,"",[1]FINAL!C333)</f>
        <v>L Martinez</v>
      </c>
      <c r="D333" s="31" t="str">
        <f>IF([1]FINAL!D333=0,"",[1]FINAL!D333)</f>
        <v>Lisandro Martinez</v>
      </c>
      <c r="E333" s="42" t="str">
        <f>[1]FINAL!M333</f>
        <v>MUN</v>
      </c>
      <c r="F333" s="43">
        <f>IFERROR(VLOOKUP($E333,Table2!$B$1:$C$21,MATCH("MP",Table2!$B$1:$C$1,0),0),"")</f>
        <v>28</v>
      </c>
      <c r="G333" s="32">
        <f>IFERROR(VLOOKUP(A333,PlayingTime!$B$1:$Z$999,MATCH("Min",PlayingTime!$B$2:$Z$2,0),0),0)</f>
        <v>558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558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</v>
      </c>
      <c r="Q333" s="31">
        <f>IFERROR(VLOOKUP(A333,PlayerStats!$B$1:$Z$999,MATCH("xAG",PlayerStats!$B$2:$Z$2,0),0),0)</f>
        <v>0.1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0.1</v>
      </c>
      <c r="V333" s="41">
        <f t="shared" si="23"/>
        <v>12</v>
      </c>
      <c r="X333" s="42" t="str">
        <f>API!M333&amp;" "&amp;API!V333</f>
        <v>Jesurun Rak-Sakyi</v>
      </c>
      <c r="Y333" s="42">
        <f>API!AC333</f>
        <v>8</v>
      </c>
    </row>
    <row r="334" spans="1:25">
      <c r="A334" s="31" t="str">
        <f>IF([1]FINAL!A334=0,"",[1]FINAL!A334)</f>
        <v>Yasser Larouci</v>
      </c>
      <c r="B334" s="31" t="str">
        <f>IF([1]FINAL!B334=0,"",[1]FINAL!B334)</f>
        <v>Larouci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SHU</v>
      </c>
      <c r="F334" s="43">
        <f>IFERROR(VLOOKUP($E334,Table2!$B$1:$C$21,MATCH("MP",Table2!$B$1:$C$1,0),0),"")</f>
        <v>28</v>
      </c>
      <c r="G334" s="32">
        <f>IFERROR(VLOOKUP(A334,PlayingTime!$B$1:$Z$999,MATCH("Min",PlayingTime!$B$2:$Z$2,0),0),0)</f>
        <v>421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421</v>
      </c>
      <c r="L334" s="31">
        <f>IFERROR(VLOOKUP(A334,PlayerStats!$B$1:$Z$999,MATCH("xG",PlayerStats!$B$2:$Z$2,0),0),0)</f>
        <v>0.2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0.2</v>
      </c>
      <c r="Q334" s="31">
        <f>IFERROR(VLOOKUP(A334,PlayerStats!$B$1:$Z$999,MATCH("xAG",PlayerStats!$B$2:$Z$2,0),0),0)</f>
        <v>0.3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0.3</v>
      </c>
      <c r="V334" s="41">
        <f t="shared" si="23"/>
        <v>8</v>
      </c>
      <c r="X334" s="42" t="str">
        <f>API!M334&amp;" "&amp;API!V334</f>
        <v>John-Kymani Gordon</v>
      </c>
      <c r="Y334" s="42">
        <f>API!AC334</f>
        <v>0</v>
      </c>
    </row>
    <row r="335" spans="1:25">
      <c r="A335" s="31" t="str">
        <f>IF([1]FINAL!A335=0,"",[1]FINAL!A335)</f>
        <v>Nayef Aguerd</v>
      </c>
      <c r="B335" s="31" t="str">
        <f>IF([1]FINAL!B335=0,"",[1]FINAL!B335)</f>
        <v>N.Aguerd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WHU</v>
      </c>
      <c r="F335" s="43">
        <f>IFERROR(VLOOKUP($E335,Table2!$B$1:$C$21,MATCH("MP",Table2!$B$1:$C$1,0),0),"")</f>
        <v>28</v>
      </c>
      <c r="G335" s="32">
        <f>IFERROR(VLOOKUP(A335,PlayingTime!$B$1:$Z$999,MATCH("Min",PlayingTime!$B$2:$Z$2,0),0),0)</f>
        <v>1767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1767</v>
      </c>
      <c r="L335" s="31">
        <f>IFERROR(VLOOKUP(A335,PlayerStats!$B$1:$Z$999,MATCH("xG",PlayerStats!$B$2:$Z$2,0),0),0)</f>
        <v>1.5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1.5</v>
      </c>
      <c r="Q335" s="31">
        <f>IFERROR(VLOOKUP(A335,PlayerStats!$B$1:$Z$999,MATCH("xAG",PlayerStats!$B$2:$Z$2,0),0),0)</f>
        <v>0.2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0.2</v>
      </c>
      <c r="V335" s="41">
        <f t="shared" si="23"/>
        <v>35</v>
      </c>
      <c r="X335" s="42" t="str">
        <f>API!M335&amp;" "&amp;API!V335</f>
        <v>Ademola Ola-Adebomi</v>
      </c>
      <c r="Y335" s="42">
        <f>API!AC335</f>
        <v>0</v>
      </c>
    </row>
    <row r="336" spans="1:25">
      <c r="A336" s="31" t="str">
        <f>IF([1]FINAL!A336=0,"",[1]FINAL!A336)</f>
        <v>Nuno Varela Tavares</v>
      </c>
      <c r="B336" s="31" t="str">
        <f>IF([1]FINAL!B336=0,"",[1]FINAL!B336)</f>
        <v>Tavares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NFO</v>
      </c>
      <c r="F336" s="43">
        <f>IFERROR(VLOOKUP($E336,Table2!$B$1:$C$21,MATCH("MP",Table2!$B$1:$C$1,0),0),"")</f>
        <v>28</v>
      </c>
      <c r="G336" s="32">
        <f>IFERROR(VLOOKUP(A336,PlayingTime!$B$1:$Z$999,MATCH("Min",PlayingTime!$B$2:$Z$2,0),0),0)</f>
        <v>0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0</v>
      </c>
      <c r="L336" s="31">
        <f>IFERROR(VLOOKUP(A336,PlayerStats!$B$1:$Z$999,MATCH("xG",PlayerStats!$B$2:$Z$2,0),0),0)</f>
        <v>0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</v>
      </c>
      <c r="Q336" s="31">
        <f>IFERROR(VLOOKUP(A336,PlayerStats!$B$1:$Z$999,MATCH("xAG",PlayerStats!$B$2:$Z$2,0),0),0)</f>
        <v>0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</v>
      </c>
      <c r="V336" s="41">
        <f t="shared" si="23"/>
        <v>10</v>
      </c>
      <c r="X336" s="42" t="str">
        <f>API!M336&amp;" "&amp;API!V336</f>
        <v>David Ozoh</v>
      </c>
      <c r="Y336" s="42">
        <f>API!AC336</f>
        <v>7</v>
      </c>
    </row>
    <row r="337" spans="1:25">
      <c r="A337" s="31" t="str">
        <f>IF([1]FINAL!A337=0,"",[1]FINAL!A337)</f>
        <v>Arnaut Danjuma Groeneveld</v>
      </c>
      <c r="B337" s="31" t="str">
        <f>IF([1]FINAL!B337=0,"",[1]FINAL!B337)</f>
        <v>Danjuma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EVE</v>
      </c>
      <c r="F337" s="43">
        <f>IFERROR(VLOOKUP($E337,Table2!$B$1:$C$21,MATCH("MP",Table2!$B$1:$C$1,0),0),"")</f>
        <v>28</v>
      </c>
      <c r="G337" s="32">
        <f>IFERROR(VLOOKUP(A337,PlayingTime!$B$1:$Z$999,MATCH("Min",PlayingTime!$B$2:$Z$2,0),0),0)</f>
        <v>0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0</v>
      </c>
      <c r="L337" s="31">
        <f>IFERROR(VLOOKUP(A337,PlayerStats!$B$1:$Z$999,MATCH("xG",PlayerStats!$B$2:$Z$2,0),0),0)</f>
        <v>0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</v>
      </c>
      <c r="Q337" s="31">
        <f>IFERROR(VLOOKUP(A337,PlayerStats!$B$1:$Z$999,MATCH("xAG",PlayerStats!$B$2:$Z$2,0),0),0)</f>
        <v>0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</v>
      </c>
      <c r="V337" s="41">
        <f t="shared" si="23"/>
        <v>26</v>
      </c>
      <c r="X337" s="42" t="str">
        <f>API!M337&amp;" "&amp;API!V337</f>
        <v>Jadan Raymond</v>
      </c>
      <c r="Y337" s="42">
        <f>API!AC337</f>
        <v>0</v>
      </c>
    </row>
    <row r="338" spans="1:25">
      <c r="A338" s="31" t="str">
        <f>IF([1]FINAL!A338=0,"",[1]FINAL!A338)</f>
        <v>Charlie Taylor</v>
      </c>
      <c r="B338" s="31" t="str">
        <f>IF([1]FINAL!B338=0,"",[1]FINAL!B338)</f>
        <v>Taylor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BUR</v>
      </c>
      <c r="F338" s="43">
        <f>IFERROR(VLOOKUP($E338,Table2!$B$1:$C$21,MATCH("MP",Table2!$B$1:$C$1,0),0),"")</f>
        <v>28</v>
      </c>
      <c r="G338" s="32">
        <f>IFERROR(VLOOKUP(A338,PlayingTime!$B$1:$Z$999,MATCH("Min",PlayingTime!$B$2:$Z$2,0),0),0)</f>
        <v>1723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1723</v>
      </c>
      <c r="L338" s="31">
        <f>IFERROR(VLOOKUP(A338,PlayerStats!$B$1:$Z$999,MATCH("xG",PlayerStats!$B$2:$Z$2,0),0),0)</f>
        <v>0.1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0.1</v>
      </c>
      <c r="Q338" s="31">
        <f>IFERROR(VLOOKUP(A338,PlayerStats!$B$1:$Z$999,MATCH("xAG",PlayerStats!$B$2:$Z$2,0),0),0)</f>
        <v>0.9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0.9</v>
      </c>
      <c r="V338" s="41">
        <f t="shared" si="23"/>
        <v>37</v>
      </c>
      <c r="X338" s="42" t="str">
        <f>API!M338&amp;" "&amp;API!V338</f>
        <v>Tayo Adaramola</v>
      </c>
      <c r="Y338" s="42">
        <f>API!AC338</f>
        <v>0</v>
      </c>
    </row>
    <row r="339" spans="1:25">
      <c r="A339" s="31" t="str">
        <f>IF([1]FINAL!A339=0,"",[1]FINAL!A339)</f>
        <v>Lucas Tolentino Coelho de Lima</v>
      </c>
      <c r="B339" s="31" t="str">
        <f>IF([1]FINAL!B339=0,"",[1]FINAL!B339)</f>
        <v>L.Paquetá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WHU</v>
      </c>
      <c r="F339" s="43">
        <f>IFERROR(VLOOKUP($E339,Table2!$B$1:$C$21,MATCH("MP",Table2!$B$1:$C$1,0),0),"")</f>
        <v>28</v>
      </c>
      <c r="G339" s="32">
        <f>IFERROR(VLOOKUP(A339,PlayingTime!$B$1:$Z$999,MATCH("Min",PlayingTime!$B$2:$Z$2,0),0),0)</f>
        <v>0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0</v>
      </c>
      <c r="L339" s="31">
        <f>IFERROR(VLOOKUP(A339,PlayerStats!$B$1:$Z$999,MATCH("xG",PlayerStats!$B$2:$Z$2,0),0),0)</f>
        <v>0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</v>
      </c>
      <c r="Q339" s="31">
        <f>IFERROR(VLOOKUP(A339,PlayerStats!$B$1:$Z$999,MATCH("xAG",PlayerStats!$B$2:$Z$2,0),0),0)</f>
        <v>0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</v>
      </c>
      <c r="V339" s="41">
        <f t="shared" si="23"/>
        <v>73</v>
      </c>
      <c r="X339" s="42" t="str">
        <f>API!M339&amp;" "&amp;API!V339</f>
        <v>Daniel Muñoz</v>
      </c>
      <c r="Y339" s="42">
        <f>API!AC339</f>
        <v>13</v>
      </c>
    </row>
    <row r="340" spans="1:25">
      <c r="A340" s="31" t="str">
        <f>IF([1]FINAL!A340=0,"",[1]FINAL!A340)</f>
        <v>Jacob Brown</v>
      </c>
      <c r="B340" s="31" t="str">
        <f>IF([1]FINAL!B340=0,"",[1]FINAL!B340)</f>
        <v>Brown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LUT</v>
      </c>
      <c r="F340" s="43">
        <f>IFERROR(VLOOKUP($E340,Table2!$B$1:$C$21,MATCH("MP",Table2!$B$1:$C$1,0),0),"")</f>
        <v>28</v>
      </c>
      <c r="G340" s="32">
        <f>IFERROR(VLOOKUP(A340,PlayingTime!$B$1:$Z$999,MATCH("Min",PlayingTime!$B$2:$Z$2,0),0),0)</f>
        <v>1019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1019</v>
      </c>
      <c r="L340" s="31">
        <f>IFERROR(VLOOKUP(A340,PlayerStats!$B$1:$Z$999,MATCH("xG",PlayerStats!$B$2:$Z$2,0),0),0)</f>
        <v>2.8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2.8</v>
      </c>
      <c r="Q340" s="31">
        <f>IFERROR(VLOOKUP(A340,PlayerStats!$B$1:$Z$999,MATCH("xAG",PlayerStats!$B$2:$Z$2,0),0),0)</f>
        <v>0.7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0.7</v>
      </c>
      <c r="V340" s="41">
        <f t="shared" si="23"/>
        <v>39</v>
      </c>
      <c r="X340" s="42" t="str">
        <f>API!M340&amp;" "&amp;API!V340</f>
        <v>Adam Wharton</v>
      </c>
      <c r="Y340" s="42">
        <f>API!AC340</f>
        <v>15</v>
      </c>
    </row>
    <row r="341" spans="1:25">
      <c r="A341" s="31" t="str">
        <f>IF([1]FINAL!A341=0,"",[1]FINAL!A341)</f>
        <v>Mike Trésor</v>
      </c>
      <c r="B341" s="31" t="str">
        <f>IF([1]FINAL!B341=0,"",[1]FINAL!B341)</f>
        <v>M.Trésor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BUR</v>
      </c>
      <c r="F341" s="43">
        <f>IFERROR(VLOOKUP($E341,Table2!$B$1:$C$21,MATCH("MP",Table2!$B$1:$C$1,0),0),"")</f>
        <v>28</v>
      </c>
      <c r="G341" s="32">
        <f>IFERROR(VLOOKUP(A341,PlayingTime!$B$1:$Z$999,MATCH("Min",PlayingTime!$B$2:$Z$2,0),0),0)</f>
        <v>405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405</v>
      </c>
      <c r="L341" s="31">
        <f>IFERROR(VLOOKUP(A341,PlayerStats!$B$1:$Z$999,MATCH("xG",PlayerStats!$B$2:$Z$2,0),0),0)</f>
        <v>0.5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0.5</v>
      </c>
      <c r="Q341" s="31">
        <f>IFERROR(VLOOKUP(A341,PlayerStats!$B$1:$Z$999,MATCH("xAG",PlayerStats!$B$2:$Z$2,0),0),0)</f>
        <v>0.4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0.4</v>
      </c>
      <c r="V341" s="41">
        <f t="shared" si="23"/>
        <v>18</v>
      </c>
      <c r="X341" s="42" t="str">
        <f>API!M341&amp;" "&amp;API!V341</f>
        <v>Franco Umeh-Chibueze</v>
      </c>
      <c r="Y341" s="42">
        <f>API!AC341</f>
        <v>0</v>
      </c>
    </row>
    <row r="342" spans="1:25">
      <c r="A342" s="31" t="str">
        <f>IF([1]FINAL!A342=0,"",[1]FINAL!A342)</f>
        <v>Max Aarons</v>
      </c>
      <c r="B342" s="31" t="str">
        <f>IF([1]FINAL!B342=0,"",[1]FINAL!B342)</f>
        <v>Aarons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BOU</v>
      </c>
      <c r="F342" s="43">
        <f>IFERROR(VLOOKUP($E342,Table2!$B$1:$C$21,MATCH("MP",Table2!$B$1:$C$1,0),0),"")</f>
        <v>28</v>
      </c>
      <c r="G342" s="32">
        <f>IFERROR(VLOOKUP(A342,PlayingTime!$B$1:$Z$999,MATCH("Min",PlayingTime!$B$2:$Z$2,0),0),0)</f>
        <v>1085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1085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0.8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0.8</v>
      </c>
      <c r="V342" s="41">
        <f t="shared" si="23"/>
        <v>23</v>
      </c>
      <c r="X342" s="42" t="str">
        <f>API!M342&amp;" "&amp;API!V342</f>
        <v>Kaden Rodney</v>
      </c>
      <c r="Y342" s="42">
        <f>API!AC342</f>
        <v>0</v>
      </c>
    </row>
    <row r="343" spans="1:25">
      <c r="A343" s="31" t="str">
        <f>IF([1]FINAL!A343=0,"",[1]FINAL!A343)</f>
        <v>Dango Ouattara</v>
      </c>
      <c r="B343" s="31" t="str">
        <f>IF([1]FINAL!B343=0,"",[1]FINAL!B343)</f>
        <v>O.Dango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BOU</v>
      </c>
      <c r="F343" s="43">
        <f>IFERROR(VLOOKUP($E343,Table2!$B$1:$C$21,MATCH("MP",Table2!$B$1:$C$1,0),0),"")</f>
        <v>28</v>
      </c>
      <c r="G343" s="32">
        <f>IFERROR(VLOOKUP(A343,PlayingTime!$B$1:$Z$999,MATCH("Min",PlayingTime!$B$2:$Z$2,0),0),0)</f>
        <v>673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673</v>
      </c>
      <c r="L343" s="31">
        <f>IFERROR(VLOOKUP(A343,PlayerStats!$B$1:$Z$999,MATCH("xG",PlayerStats!$B$2:$Z$2,0),0),0)</f>
        <v>1.8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1.8</v>
      </c>
      <c r="Q343" s="31">
        <f>IFERROR(VLOOKUP(A343,PlayerStats!$B$1:$Z$999,MATCH("xAG",PlayerStats!$B$2:$Z$2,0),0),0)</f>
        <v>1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1</v>
      </c>
      <c r="V343" s="41">
        <f t="shared" si="23"/>
        <v>35</v>
      </c>
      <c r="X343" s="42" t="str">
        <f>API!M343&amp;" "&amp;API!V343</f>
        <v>André Tavares Gomes</v>
      </c>
      <c r="Y343" s="42">
        <f>API!AC343</f>
        <v>11</v>
      </c>
    </row>
    <row r="344" spans="1:25">
      <c r="A344" s="31" t="str">
        <f>IF([1]FINAL!A344=0,"",[1]FINAL!A344)</f>
        <v>Wataru Endo</v>
      </c>
      <c r="B344" s="31" t="str">
        <f>IF([1]FINAL!B344=0,"",[1]FINAL!B344)</f>
        <v>Endo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LIV</v>
      </c>
      <c r="F344" s="43">
        <f>IFERROR(VLOOKUP($E344,Table2!$B$1:$C$21,MATCH("MP",Table2!$B$1:$C$1,0),0),"")</f>
        <v>28</v>
      </c>
      <c r="G344" s="32">
        <f>IFERROR(VLOOKUP(A344,PlayingTime!$B$1:$Z$999,MATCH("Min",PlayingTime!$B$2:$Z$2,0),0),0)</f>
        <v>1094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1094</v>
      </c>
      <c r="L344" s="31">
        <f>IFERROR(VLOOKUP(A344,PlayerStats!$B$1:$Z$999,MATCH("xG",PlayerStats!$B$2:$Z$2,0),0),0)</f>
        <v>0.3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0.3</v>
      </c>
      <c r="Q344" s="31">
        <f>IFERROR(VLOOKUP(A344,PlayerStats!$B$1:$Z$999,MATCH("xAG",PlayerStats!$B$2:$Z$2,0),0),0)</f>
        <v>1.6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1.6</v>
      </c>
      <c r="V344" s="41">
        <f t="shared" si="23"/>
        <v>32</v>
      </c>
      <c r="X344" s="42" t="str">
        <f>API!M344&amp;" "&amp;API!V344</f>
        <v>Jarrad Branthwaite</v>
      </c>
      <c r="Y344" s="42">
        <f>API!AC344</f>
        <v>78</v>
      </c>
    </row>
    <row r="345" spans="1:25">
      <c r="A345" s="31" t="str">
        <f>IF([1]FINAL!A345=0,"",[1]FINAL!A345)</f>
        <v>Will Hughes</v>
      </c>
      <c r="B345" s="31" t="str">
        <f>IF([1]FINAL!B345=0,"",[1]FINAL!B345)</f>
        <v>Hughes</v>
      </c>
      <c r="C345" s="31" t="str">
        <f>IF([1]FINAL!C345=0,"",[1]FINAL!C345)</f>
        <v>W Hughes</v>
      </c>
      <c r="D345" s="31" t="str">
        <f>IF([1]FINAL!D345=0,"",[1]FINAL!D345)</f>
        <v/>
      </c>
      <c r="E345" s="42" t="str">
        <f>[1]FINAL!M345</f>
        <v>CRY</v>
      </c>
      <c r="F345" s="43">
        <f>IFERROR(VLOOKUP($E345,Table2!$B$1:$C$21,MATCH("MP",Table2!$B$1:$C$1,0),0),"")</f>
        <v>28</v>
      </c>
      <c r="G345" s="32">
        <f>IFERROR(VLOOKUP(A345,PlayingTime!$B$1:$Z$999,MATCH("Min",PlayingTime!$B$2:$Z$2,0),0),0)</f>
        <v>1313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1313</v>
      </c>
      <c r="L345" s="31">
        <f>IFERROR(VLOOKUP(A345,PlayerStats!$B$1:$Z$999,MATCH("xG",PlayerStats!$B$2:$Z$2,0),0),0)</f>
        <v>0.2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0.2</v>
      </c>
      <c r="Q345" s="31">
        <f>IFERROR(VLOOKUP(A345,PlayerStats!$B$1:$Z$999,MATCH("xAG",PlayerStats!$B$2:$Z$2,0),0),0)</f>
        <v>0.8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0.8</v>
      </c>
      <c r="V345" s="41">
        <f t="shared" si="23"/>
        <v>36</v>
      </c>
      <c r="X345" s="42" t="str">
        <f>API!M345&amp;" "&amp;API!V345</f>
        <v>Dominic Calvert-Lewin</v>
      </c>
      <c r="Y345" s="42">
        <f>API!AC345</f>
        <v>62</v>
      </c>
    </row>
    <row r="346" spans="1:25">
      <c r="A346" s="31" t="str">
        <f>IF([1]FINAL!A346=0,"",[1]FINAL!A346)</f>
        <v>Igor Julio dos Santos de Paulo</v>
      </c>
      <c r="B346" s="31" t="str">
        <f>IF([1]FINAL!B346=0,"",[1]FINAL!B346)</f>
        <v>Igor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BHA</v>
      </c>
      <c r="F346" s="43">
        <f>IFERROR(VLOOKUP($E346,Table2!$B$1:$C$21,MATCH("MP",Table2!$B$1:$C$1,0),0),"")</f>
        <v>28</v>
      </c>
      <c r="G346" s="32">
        <f>IFERROR(VLOOKUP(A346,PlayingTime!$B$1:$Z$999,MATCH("Min",PlayingTime!$B$2:$Z$2,0),0),0)</f>
        <v>0</v>
      </c>
      <c r="H346" s="32">
        <f>IFERROR(VLOOKUP(B346,PlayingTime!$B$1:$Z$999,MATCH("Min",PlayingTime!$B$2:$Z$2,0),0),0)</f>
        <v>1001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1001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0.1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0.1</v>
      </c>
      <c r="Q346" s="31">
        <f>IFERROR(VLOOKUP(A346,PlayerStats!$B$1:$Z$999,MATCH("xAG",PlayerStats!$B$2:$Z$2,0),0),0)</f>
        <v>0</v>
      </c>
      <c r="R346" s="31">
        <f>IFERROR(VLOOKUP(B346,PlayerStats!$B$1:$Z$999,MATCH("xAG",PlayerStats!$B$2:$Z$2,0),0),0)</f>
        <v>0.3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0.3</v>
      </c>
      <c r="V346" s="41">
        <f t="shared" si="23"/>
        <v>17</v>
      </c>
      <c r="X346" s="42" t="str">
        <f>API!M346&amp;" "&amp;API!V346</f>
        <v>Seamus Coleman</v>
      </c>
      <c r="Y346" s="42">
        <f>API!AC346</f>
        <v>14</v>
      </c>
    </row>
    <row r="347" spans="1:25">
      <c r="A347" s="31" t="str">
        <f>IF([1]FINAL!A347=0,"",[1]FINAL!A347)</f>
        <v>Chris Mepham</v>
      </c>
      <c r="B347" s="31" t="str">
        <f>IF([1]FINAL!B347=0,"",[1]FINAL!B347)</f>
        <v>Mepham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BOU</v>
      </c>
      <c r="F347" s="43">
        <f>IFERROR(VLOOKUP($E347,Table2!$B$1:$C$21,MATCH("MP",Table2!$B$1:$C$1,0),0),"")</f>
        <v>28</v>
      </c>
      <c r="G347" s="32">
        <f>IFERROR(VLOOKUP(A347,PlayingTime!$B$1:$Z$999,MATCH("Min",PlayingTime!$B$2:$Z$2,0),0),0)</f>
        <v>527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527</v>
      </c>
      <c r="L347" s="31">
        <f>IFERROR(VLOOKUP(A347,PlayerStats!$B$1:$Z$999,MATCH("xG",PlayerStats!$B$2:$Z$2,0),0),0)</f>
        <v>0.1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0.1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</v>
      </c>
      <c r="V347" s="41">
        <f t="shared" si="23"/>
        <v>14</v>
      </c>
      <c r="X347" s="42" t="str">
        <f>API!M347&amp;" "&amp;API!V347</f>
        <v>Dele Alli</v>
      </c>
      <c r="Y347" s="42">
        <f>API!AC347</f>
        <v>0</v>
      </c>
    </row>
    <row r="348" spans="1:25">
      <c r="A348" s="31" t="str">
        <f>IF([1]FINAL!A348=0,"",[1]FINAL!A348)</f>
        <v>Antony Matheus dos Santos</v>
      </c>
      <c r="B348" s="31" t="str">
        <f>IF([1]FINAL!B348=0,"",[1]FINAL!B348)</f>
        <v>Antony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MUN</v>
      </c>
      <c r="F348" s="43">
        <f>IFERROR(VLOOKUP($E348,Table2!$B$1:$C$21,MATCH("MP",Table2!$B$1:$C$1,0),0),"")</f>
        <v>28</v>
      </c>
      <c r="G348" s="32">
        <f>IFERROR(VLOOKUP(A348,PlayingTime!$B$1:$Z$999,MATCH("Min",PlayingTime!$B$2:$Z$2,0),0),0)</f>
        <v>0</v>
      </c>
      <c r="H348" s="32">
        <f>IFERROR(VLOOKUP(B348,PlayingTime!$B$1:$Z$999,MATCH("Min",PlayingTime!$B$2:$Z$2,0),0),0)</f>
        <v>953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953</v>
      </c>
      <c r="L348" s="31">
        <f>IFERROR(VLOOKUP(A348,PlayerStats!$B$1:$Z$999,MATCH("xG",PlayerStats!$B$2:$Z$2,0),0),0)</f>
        <v>0</v>
      </c>
      <c r="M348" s="31">
        <f>IFERROR(VLOOKUP(B348,PlayerStats!$B$1:$Z$999,MATCH("xG",PlayerStats!$B$2:$Z$2,0),0),0)</f>
        <v>1.5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1.5</v>
      </c>
      <c r="Q348" s="31">
        <f>IFERROR(VLOOKUP(A348,PlayerStats!$B$1:$Z$999,MATCH("xAG",PlayerStats!$B$2:$Z$2,0),0),0)</f>
        <v>0</v>
      </c>
      <c r="R348" s="31">
        <f>IFERROR(VLOOKUP(B348,PlayerStats!$B$1:$Z$999,MATCH("xAG",PlayerStats!$B$2:$Z$2,0),0),0)</f>
        <v>2.1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2.1</v>
      </c>
      <c r="V348" s="41">
        <f t="shared" si="23"/>
        <v>32</v>
      </c>
      <c r="X348" s="42" t="str">
        <f>API!M348&amp;" "&amp;API!V348</f>
        <v>Abdoulaye Doucouré</v>
      </c>
      <c r="Y348" s="42">
        <f>API!AC348</f>
        <v>87</v>
      </c>
    </row>
    <row r="349" spans="1:25">
      <c r="A349" s="31" t="str">
        <f>IF([1]FINAL!A349=0,"",[1]FINAL!A349)</f>
        <v>Mateo Kovačić</v>
      </c>
      <c r="B349" s="31" t="str">
        <f>IF([1]FINAL!B349=0,"",[1]FINAL!B349)</f>
        <v>Kovačić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MCI</v>
      </c>
      <c r="F349" s="43">
        <f>IFERROR(VLOOKUP($E349,Table2!$B$1:$C$21,MATCH("MP",Table2!$B$1:$C$1,0),0),"")</f>
        <v>28</v>
      </c>
      <c r="G349" s="32">
        <f>IFERROR(VLOOKUP(A349,PlayingTime!$B$1:$Z$999,MATCH("Min",PlayingTime!$B$2:$Z$2,0),0),0)</f>
        <v>971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971</v>
      </c>
      <c r="L349" s="31">
        <f>IFERROR(VLOOKUP(A349,PlayerStats!$B$1:$Z$999,MATCH("xG",PlayerStats!$B$2:$Z$2,0),0),0)</f>
        <v>0.8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0.8</v>
      </c>
      <c r="Q349" s="31">
        <f>IFERROR(VLOOKUP(A349,PlayerStats!$B$1:$Z$999,MATCH("xAG",PlayerStats!$B$2:$Z$2,0),0),0)</f>
        <v>1.2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1.2</v>
      </c>
      <c r="V349" s="41">
        <f t="shared" si="23"/>
        <v>33</v>
      </c>
      <c r="X349" s="42" t="str">
        <f>API!M349&amp;" "&amp;API!V349</f>
        <v>James Garner</v>
      </c>
      <c r="Y349" s="42">
        <f>API!AC349</f>
        <v>69</v>
      </c>
    </row>
    <row r="350" spans="1:25">
      <c r="A350" s="31" t="str">
        <f>IF([1]FINAL!A350=0,"",[1]FINAL!A350)</f>
        <v>Dean Henderson</v>
      </c>
      <c r="B350" s="31" t="str">
        <f>IF([1]FINAL!B350=0,"",[1]FINAL!B350)</f>
        <v>Henderson</v>
      </c>
      <c r="C350" s="31" t="str">
        <f>IF([1]FINAL!C350=0,"",[1]FINAL!C350)</f>
        <v>D Henderson</v>
      </c>
      <c r="D350" s="31" t="str">
        <f>IF([1]FINAL!D350=0,"",[1]FINAL!D350)</f>
        <v/>
      </c>
      <c r="E350" s="42" t="str">
        <f>[1]FINAL!M350</f>
        <v>CRY</v>
      </c>
      <c r="F350" s="43">
        <f>IFERROR(VLOOKUP($E350,Table2!$B$1:$C$21,MATCH("MP",Table2!$B$1:$C$1,0),0),"")</f>
        <v>28</v>
      </c>
      <c r="G350" s="32">
        <f>IFERROR(VLOOKUP(A350,PlayingTime!$B$1:$Z$999,MATCH("Min",PlayingTime!$B$2:$Z$2,0),0),0)</f>
        <v>720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720</v>
      </c>
      <c r="L350" s="31">
        <f>IFERROR(VLOOKUP(A350,PlayerStats!$B$1:$Z$999,MATCH("xG",PlayerStats!$B$2:$Z$2,0),0),0)</f>
        <v>0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</v>
      </c>
      <c r="Q350" s="31">
        <f>IFERROR(VLOOKUP(A350,PlayerStats!$B$1:$Z$999,MATCH("xAG",PlayerStats!$B$2:$Z$2,0),0),0)</f>
        <v>0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</v>
      </c>
      <c r="V350" s="41">
        <f t="shared" si="23"/>
        <v>10</v>
      </c>
      <c r="X350" s="42" t="str">
        <f>API!M350&amp;" "&amp;API!V350</f>
        <v>Jean-Philippe Gbamin</v>
      </c>
      <c r="Y350" s="42">
        <f>API!AC350</f>
        <v>0</v>
      </c>
    </row>
    <row r="351" spans="1:25">
      <c r="A351" s="31" t="str">
        <f>IF([1]FINAL!A351=0,"",[1]FINAL!A351)</f>
        <v>Moisés Caicedo Corozo</v>
      </c>
      <c r="B351" s="31" t="str">
        <f>IF([1]FINAL!B351=0,"",[1]FINAL!B351)</f>
        <v>Caicedo</v>
      </c>
      <c r="C351" s="31" t="str">
        <f>IF([1]FINAL!C351=0,"",[1]FINAL!C351)</f>
        <v>Moises Caicedo</v>
      </c>
      <c r="D351" s="31" t="str">
        <f>IF([1]FINAL!D351=0,"",[1]FINAL!D351)</f>
        <v>Moisés Caicedo</v>
      </c>
      <c r="E351" s="42" t="str">
        <f>[1]FINAL!M351</f>
        <v>CHE</v>
      </c>
      <c r="F351" s="43">
        <f>IFERROR(VLOOKUP($E351,Table2!$B$1:$C$21,MATCH("MP",Table2!$B$1:$C$1,0),0),"")</f>
        <v>27</v>
      </c>
      <c r="G351" s="32">
        <f>IFERROR(VLOOKUP(A351,PlayingTime!$B$1:$Z$999,MATCH("Min",PlayingTime!$B$2:$Z$2,0),0),0)</f>
        <v>0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1941</v>
      </c>
      <c r="K351" s="37">
        <f t="shared" si="20"/>
        <v>1941</v>
      </c>
      <c r="L351" s="31">
        <f>IFERROR(VLOOKUP(A351,PlayerStats!$B$1:$Z$999,MATCH("xG",PlayerStats!$B$2:$Z$2,0),0),0)</f>
        <v>0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0.2</v>
      </c>
      <c r="P351" s="39">
        <f t="shared" si="21"/>
        <v>0.2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1.5</v>
      </c>
      <c r="U351" s="39">
        <f t="shared" si="22"/>
        <v>1.5</v>
      </c>
      <c r="V351" s="41">
        <f t="shared" si="23"/>
        <v>45</v>
      </c>
      <c r="X351" s="42" t="str">
        <f>API!M351&amp;" "&amp;API!V351</f>
        <v>Ben Godfrey</v>
      </c>
      <c r="Y351" s="42">
        <f>API!AC351</f>
        <v>19</v>
      </c>
    </row>
    <row r="352" spans="1:25">
      <c r="A352" s="31" t="str">
        <f>IF([1]FINAL!A352=0,"",[1]FINAL!A352)</f>
        <v>Rodrigo Bentancur</v>
      </c>
      <c r="B352" s="31" t="str">
        <f>IF([1]FINAL!B352=0,"",[1]FINAL!B352)</f>
        <v>Bentancur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TOT</v>
      </c>
      <c r="F352" s="43">
        <f>IFERROR(VLOOKUP($E352,Table2!$B$1:$C$21,MATCH("MP",Table2!$B$1:$C$1,0),0),"")</f>
        <v>27</v>
      </c>
      <c r="G352" s="32">
        <f>IFERROR(VLOOKUP(A352,PlayingTime!$B$1:$Z$999,MATCH("Min",PlayingTime!$B$2:$Z$2,0),0),0)</f>
        <v>509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509</v>
      </c>
      <c r="L352" s="31">
        <f>IFERROR(VLOOKUP(A352,PlayerStats!$B$1:$Z$999,MATCH("xG",PlayerStats!$B$2:$Z$2,0),0),0)</f>
        <v>1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1</v>
      </c>
      <c r="Q352" s="31">
        <f>IFERROR(VLOOKUP(A352,PlayerStats!$B$1:$Z$999,MATCH("xAG",PlayerStats!$B$2:$Z$2,0),0),0)</f>
        <v>0.3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0.3</v>
      </c>
      <c r="V352" s="41">
        <f t="shared" si="23"/>
        <v>18</v>
      </c>
      <c r="X352" s="42" t="str">
        <f>API!M352&amp;" "&amp;API!V352</f>
        <v>Demarai Gray</v>
      </c>
      <c r="Y352" s="42">
        <f>API!AC352</f>
        <v>0</v>
      </c>
    </row>
    <row r="353" spans="1:25">
      <c r="A353" s="31" t="str">
        <f>IF([1]FINAL!A353=0,"",[1]FINAL!A353)</f>
        <v>Sandro Tonali</v>
      </c>
      <c r="B353" s="31" t="str">
        <f>IF([1]FINAL!B353=0,"",[1]FINAL!B353)</f>
        <v>Tonali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NEW</v>
      </c>
      <c r="F353" s="43">
        <f>IFERROR(VLOOKUP($E353,Table2!$B$1:$C$21,MATCH("MP",Table2!$B$1:$C$1,0),0),"")</f>
        <v>28</v>
      </c>
      <c r="G353" s="32">
        <f>IFERROR(VLOOKUP(A353,PlayingTime!$B$1:$Z$999,MATCH("Min",PlayingTime!$B$2:$Z$2,0),0),0)</f>
        <v>438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438</v>
      </c>
      <c r="L353" s="31">
        <f>IFERROR(VLOOKUP(A353,PlayerStats!$B$1:$Z$999,MATCH("xG",PlayerStats!$B$2:$Z$2,0),0),0)</f>
        <v>0.7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0.7</v>
      </c>
      <c r="Q353" s="31">
        <f>IFERROR(VLOOKUP(A353,PlayerStats!$B$1:$Z$999,MATCH("xAG",PlayerStats!$B$2:$Z$2,0),0),0)</f>
        <v>0.6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0.6</v>
      </c>
      <c r="V353" s="41">
        <f t="shared" si="23"/>
        <v>16</v>
      </c>
      <c r="X353" s="42" t="str">
        <f>API!M353&amp;" "&amp;API!V353</f>
        <v>Idrissa Gueye</v>
      </c>
      <c r="Y353" s="42">
        <f>API!AC353</f>
        <v>33</v>
      </c>
    </row>
    <row r="354" spans="1:25">
      <c r="A354" s="31" t="str">
        <f>IF([1]FINAL!A354=0,"",[1]FINAL!A354)</f>
        <v>Jordan Beyer</v>
      </c>
      <c r="B354" s="31" t="str">
        <f>IF([1]FINAL!B354=0,"",[1]FINAL!B354)</f>
        <v>Beyer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BUR</v>
      </c>
      <c r="F354" s="43">
        <f>IFERROR(VLOOKUP($E354,Table2!$B$1:$C$21,MATCH("MP",Table2!$B$1:$C$1,0),0),"")</f>
        <v>28</v>
      </c>
      <c r="G354" s="32">
        <f>IFERROR(VLOOKUP(A354,PlayingTime!$B$1:$Z$999,MATCH("Min",PlayingTime!$B$2:$Z$2,0),0),0)</f>
        <v>1234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1234</v>
      </c>
      <c r="L354" s="31">
        <f>IFERROR(VLOOKUP(A354,PlayerStats!$B$1:$Z$999,MATCH("xG",PlayerStats!$B$2:$Z$2,0),0),0)</f>
        <v>0.5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0.5</v>
      </c>
      <c r="Q354" s="31">
        <f>IFERROR(VLOOKUP(A354,PlayerStats!$B$1:$Z$999,MATCH("xAG",PlayerStats!$B$2:$Z$2,0),0),0)</f>
        <v>0.3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0.3</v>
      </c>
      <c r="V354" s="41">
        <f t="shared" si="23"/>
        <v>30</v>
      </c>
      <c r="X354" s="42" t="str">
        <f>API!M354&amp;" "&amp;API!V354</f>
        <v>Michael Keane</v>
      </c>
      <c r="Y354" s="42">
        <f>API!AC354</f>
        <v>18</v>
      </c>
    </row>
    <row r="355" spans="1:25">
      <c r="A355" s="31" t="str">
        <f>IF([1]FINAL!A355=0,"",[1]FINAL!A355)</f>
        <v>Thomas Partey</v>
      </c>
      <c r="B355" s="31" t="str">
        <f>IF([1]FINAL!B355=0,"",[1]FINAL!B355)</f>
        <v>Thomas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ARS</v>
      </c>
      <c r="F355" s="43">
        <f>IFERROR(VLOOKUP($E355,Table2!$B$1:$C$21,MATCH("MP",Table2!$B$1:$C$1,0),0),"")</f>
        <v>28</v>
      </c>
      <c r="G355" s="32">
        <f>IFERROR(VLOOKUP(A355,PlayingTime!$B$1:$Z$999,MATCH("Min",PlayingTime!$B$2:$Z$2,0),0),0)</f>
        <v>278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278</v>
      </c>
      <c r="L355" s="31">
        <f>IFERROR(VLOOKUP(A355,PlayerStats!$B$1:$Z$999,MATCH("xG",PlayerStats!$B$2:$Z$2,0),0),0)</f>
        <v>0.1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0.1</v>
      </c>
      <c r="Q355" s="31">
        <f>IFERROR(VLOOKUP(A355,PlayerStats!$B$1:$Z$999,MATCH("xAG",PlayerStats!$B$2:$Z$2,0),0),0)</f>
        <v>0.1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0.1</v>
      </c>
      <c r="V355" s="41">
        <f t="shared" si="23"/>
        <v>9</v>
      </c>
      <c r="X355" s="42" t="str">
        <f>API!M355&amp;" "&amp;API!V355</f>
        <v>Dwight McNeil</v>
      </c>
      <c r="Y355" s="42">
        <f>API!AC355</f>
        <v>84</v>
      </c>
    </row>
    <row r="356" spans="1:25">
      <c r="A356" s="31" t="str">
        <f>IF([1]FINAL!A356=0,"",[1]FINAL!A356)</f>
        <v>Felipe Augusto de Almeida Monteiro</v>
      </c>
      <c r="B356" s="31" t="str">
        <f>IF([1]FINAL!B356=0,"",[1]FINAL!B356)</f>
        <v>Felipe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NFO</v>
      </c>
      <c r="F356" s="43">
        <f>IFERROR(VLOOKUP($E356,Table2!$B$1:$C$21,MATCH("MP",Table2!$B$1:$C$1,0),0),"")</f>
        <v>28</v>
      </c>
      <c r="G356" s="32">
        <f>IFERROR(VLOOKUP(A356,PlayingTime!$B$1:$Z$999,MATCH("Min",PlayingTime!$B$2:$Z$2,0),0),0)</f>
        <v>0</v>
      </c>
      <c r="H356" s="32">
        <f>IFERROR(VLOOKUP(B356,PlayingTime!$B$1:$Z$999,MATCH("Min",PlayingTime!$B$2:$Z$2,0),0),0)</f>
        <v>269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269</v>
      </c>
      <c r="L356" s="31">
        <f>IFERROR(VLOOKUP(A356,PlayerStats!$B$1:$Z$999,MATCH("xG",PlayerStats!$B$2:$Z$2,0),0),0)</f>
        <v>0</v>
      </c>
      <c r="M356" s="31">
        <f>IFERROR(VLOOKUP(B356,PlayerStats!$B$1:$Z$999,MATCH("xG",PlayerStats!$B$2:$Z$2,0),0),0)</f>
        <v>0.1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0.1</v>
      </c>
      <c r="Q356" s="31">
        <f>IFERROR(VLOOKUP(A356,PlayerStats!$B$1:$Z$999,MATCH("xAG",PlayerStats!$B$2:$Z$2,0),0),0)</f>
        <v>0</v>
      </c>
      <c r="R356" s="31">
        <f>IFERROR(VLOOKUP(B356,PlayerStats!$B$1:$Z$999,MATCH("xAG",PlayerStats!$B$2:$Z$2,0),0),0)</f>
        <v>0.1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0.1</v>
      </c>
      <c r="V356" s="41">
        <f t="shared" si="23"/>
        <v>5</v>
      </c>
      <c r="X356" s="42" t="str">
        <f>API!M356&amp;" "&amp;API!V356</f>
        <v>Vitalii Mykolenko</v>
      </c>
      <c r="Y356" s="42">
        <f>API!AC356</f>
        <v>85</v>
      </c>
    </row>
    <row r="357" spans="1:25">
      <c r="A357" s="31" t="str">
        <f>IF([1]FINAL!A357=0,"",[1]FINAL!A357)</f>
        <v>Issa Kaboré</v>
      </c>
      <c r="B357" s="31" t="str">
        <f>IF([1]FINAL!B357=0,"",[1]FINAL!B357)</f>
        <v>Kaboré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LUT</v>
      </c>
      <c r="F357" s="43">
        <f>IFERROR(VLOOKUP($E357,Table2!$B$1:$C$21,MATCH("MP",Table2!$B$1:$C$1,0),0),"")</f>
        <v>28</v>
      </c>
      <c r="G357" s="32">
        <f>IFERROR(VLOOKUP(A357,PlayingTime!$B$1:$Z$999,MATCH("Min",PlayingTime!$B$2:$Z$2,0),0),0)</f>
        <v>1335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1335</v>
      </c>
      <c r="L357" s="31">
        <f>IFERROR(VLOOKUP(A357,PlayerStats!$B$1:$Z$999,MATCH("xG",PlayerStats!$B$2:$Z$2,0),0),0)</f>
        <v>0.2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0.2</v>
      </c>
      <c r="Q357" s="31">
        <f>IFERROR(VLOOKUP(A357,PlayerStats!$B$1:$Z$999,MATCH("xAG",PlayerStats!$B$2:$Z$2,0),0),0)</f>
        <v>1.6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1.6</v>
      </c>
      <c r="V357" s="41">
        <f t="shared" si="23"/>
        <v>30</v>
      </c>
      <c r="X357" s="42" t="str">
        <f>API!M357&amp;" "&amp;API!V357</f>
        <v>Amadou Onana</v>
      </c>
      <c r="Y357" s="42">
        <f>API!AC357</f>
        <v>54</v>
      </c>
    </row>
    <row r="358" spans="1:25">
      <c r="A358" s="31" t="str">
        <f>IF([1]FINAL!A358=0,"",[1]FINAL!A358)</f>
        <v>Jordan Clark</v>
      </c>
      <c r="B358" s="31" t="str">
        <f>IF([1]FINAL!B358=0,"",[1]FINAL!B358)</f>
        <v>Clark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LUT</v>
      </c>
      <c r="F358" s="43">
        <f>IFERROR(VLOOKUP($E358,Table2!$B$1:$C$21,MATCH("MP",Table2!$B$1:$C$1,0),0),"")</f>
        <v>28</v>
      </c>
      <c r="G358" s="32">
        <f>IFERROR(VLOOKUP(A358,PlayingTime!$B$1:$Z$999,MATCH("Min",PlayingTime!$B$2:$Z$2,0),0),0)</f>
        <v>659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659</v>
      </c>
      <c r="L358" s="31">
        <f>IFERROR(VLOOKUP(A358,PlayerStats!$B$1:$Z$999,MATCH("xG",PlayerStats!$B$2:$Z$2,0),0),0)</f>
        <v>0.3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0.3</v>
      </c>
      <c r="Q358" s="31">
        <f>IFERROR(VLOOKUP(A358,PlayerStats!$B$1:$Z$999,MATCH("xAG",PlayerStats!$B$2:$Z$2,0),0),0)</f>
        <v>0.3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0.3</v>
      </c>
      <c r="V358" s="41">
        <f t="shared" si="23"/>
        <v>21</v>
      </c>
      <c r="X358" s="42" t="str">
        <f>API!M358&amp;" "&amp;API!V358</f>
        <v>Nathan Patterson</v>
      </c>
      <c r="Y358" s="42">
        <f>API!AC358</f>
        <v>34</v>
      </c>
    </row>
    <row r="359" spans="1:25">
      <c r="A359" s="31" t="str">
        <f>IF([1]FINAL!A359=0,"",[1]FINAL!A359)</f>
        <v>William Osula</v>
      </c>
      <c r="B359" s="31" t="str">
        <f>IF([1]FINAL!B359=0,"",[1]FINAL!B359)</f>
        <v>Osula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SHU</v>
      </c>
      <c r="F359" s="43">
        <f>IFERROR(VLOOKUP($E359,Table2!$B$1:$C$21,MATCH("MP",Table2!$B$1:$C$1,0),0),"")</f>
        <v>28</v>
      </c>
      <c r="G359" s="32">
        <f>IFERROR(VLOOKUP(A359,PlayingTime!$B$1:$Z$999,MATCH("Min",PlayingTime!$B$2:$Z$2,0),0),0)</f>
        <v>730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730</v>
      </c>
      <c r="L359" s="31">
        <f>IFERROR(VLOOKUP(A359,PlayerStats!$B$1:$Z$999,MATCH("xG",PlayerStats!$B$2:$Z$2,0),0),0)</f>
        <v>1.6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1.6</v>
      </c>
      <c r="Q359" s="31">
        <f>IFERROR(VLOOKUP(A359,PlayerStats!$B$1:$Z$999,MATCH("xAG",PlayerStats!$B$2:$Z$2,0),0),0)</f>
        <v>0.1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0.1</v>
      </c>
      <c r="V359" s="41">
        <f t="shared" si="23"/>
        <v>22</v>
      </c>
      <c r="X359" s="42" t="str">
        <f>API!M359&amp;" "&amp;API!V359</f>
        <v>Jordan Pickford</v>
      </c>
      <c r="Y359" s="42">
        <f>API!AC359</f>
        <v>100</v>
      </c>
    </row>
    <row r="360" spans="1:25">
      <c r="A360" s="31" t="str">
        <f>IF([1]FINAL!A360=0,"",[1]FINAL!A360)</f>
        <v>Hannes Delcroix</v>
      </c>
      <c r="B360" s="31" t="str">
        <f>IF([1]FINAL!B360=0,"",[1]FINAL!B360)</f>
        <v>Delcroix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BUR</v>
      </c>
      <c r="F360" s="43">
        <f>IFERROR(VLOOKUP($E360,Table2!$B$1:$C$21,MATCH("MP",Table2!$B$1:$C$1,0),0),"")</f>
        <v>28</v>
      </c>
      <c r="G360" s="32">
        <f>IFERROR(VLOOKUP(A360,PlayingTime!$B$1:$Z$999,MATCH("Min",PlayingTime!$B$2:$Z$2,0),0),0)</f>
        <v>589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589</v>
      </c>
      <c r="L360" s="31">
        <f>IFERROR(VLOOKUP(A360,PlayerStats!$B$1:$Z$999,MATCH("xG",PlayerStats!$B$2:$Z$2,0),0),0)</f>
        <v>0.4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0.4</v>
      </c>
      <c r="Q360" s="31">
        <f>IFERROR(VLOOKUP(A360,PlayerStats!$B$1:$Z$999,MATCH("xAG",PlayerStats!$B$2:$Z$2,0),0),0)</f>
        <v>0.2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0.2</v>
      </c>
      <c r="V360" s="41">
        <f t="shared" si="23"/>
        <v>7</v>
      </c>
      <c r="X360" s="42" t="str">
        <f>API!M360&amp;" "&amp;API!V360</f>
        <v>Ellis Simms</v>
      </c>
      <c r="Y360" s="42">
        <f>API!AC360</f>
        <v>0</v>
      </c>
    </row>
    <row r="361" spans="1:25">
      <c r="A361" s="31" t="str">
        <f>IF([1]FINAL!A361=0,"",[1]FINAL!A361)</f>
        <v>Teden Mengi</v>
      </c>
      <c r="B361" s="31" t="str">
        <f>IF([1]FINAL!B361=0,"",[1]FINAL!B361)</f>
        <v>Mengi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LUT</v>
      </c>
      <c r="F361" s="43">
        <f>IFERROR(VLOOKUP($E361,Table2!$B$1:$C$21,MATCH("MP",Table2!$B$1:$C$1,0),0),"")</f>
        <v>28</v>
      </c>
      <c r="G361" s="32">
        <f>IFERROR(VLOOKUP(A361,PlayingTime!$B$1:$Z$999,MATCH("Min",PlayingTime!$B$2:$Z$2,0),0),0)</f>
        <v>1733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1733</v>
      </c>
      <c r="L361" s="31">
        <f>IFERROR(VLOOKUP(A361,PlayerStats!$B$1:$Z$999,MATCH("xG",PlayerStats!$B$2:$Z$2,0),0),0)</f>
        <v>0.4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0.4</v>
      </c>
      <c r="Q361" s="31">
        <f>IFERROR(VLOOKUP(A361,PlayerStats!$B$1:$Z$999,MATCH("xAG",PlayerStats!$B$2:$Z$2,0),0),0)</f>
        <v>0.2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0.2</v>
      </c>
      <c r="V361" s="41">
        <f t="shared" si="23"/>
        <v>32</v>
      </c>
      <c r="X361" s="42" t="str">
        <f>API!M361&amp;" "&amp;API!V361</f>
        <v>James Tarkowski</v>
      </c>
      <c r="Y361" s="42">
        <f>API!AC361</f>
        <v>84</v>
      </c>
    </row>
    <row r="362" spans="1:25">
      <c r="A362" s="31" t="str">
        <f>IF([1]FINAL!A362=0,"",[1]FINAL!A362)</f>
        <v>Boubacar Kamara</v>
      </c>
      <c r="B362" s="31" t="str">
        <f>IF([1]FINAL!B362=0,"",[1]FINAL!B362)</f>
        <v>Kamara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AVL</v>
      </c>
      <c r="F362" s="43">
        <f>IFERROR(VLOOKUP($E362,Table2!$B$1:$C$21,MATCH("MP",Table2!$B$1:$C$1,0),0),"")</f>
        <v>28</v>
      </c>
      <c r="G362" s="32">
        <f>IFERROR(VLOOKUP(A362,PlayingTime!$B$1:$Z$999,MATCH("Min",PlayingTime!$B$2:$Z$2,0),0),0)</f>
        <v>1652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1652</v>
      </c>
      <c r="L362" s="31">
        <f>IFERROR(VLOOKUP(A362,PlayerStats!$B$1:$Z$999,MATCH("xG",PlayerStats!$B$2:$Z$2,0),0),0)</f>
        <v>0.1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0.1</v>
      </c>
      <c r="Q362" s="31">
        <f>IFERROR(VLOOKUP(A362,PlayerStats!$B$1:$Z$999,MATCH("xAG",PlayerStats!$B$2:$Z$2,0),0),0)</f>
        <v>1.3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1.3</v>
      </c>
      <c r="V362" s="41">
        <f t="shared" si="23"/>
        <v>40</v>
      </c>
      <c r="X362" s="42" t="str">
        <f>API!M362&amp;" "&amp;API!V362</f>
        <v>João Neves Virgínia</v>
      </c>
      <c r="Y362" s="42">
        <f>API!AC362</f>
        <v>0</v>
      </c>
    </row>
    <row r="363" spans="1:25">
      <c r="A363" s="31" t="str">
        <f>IF([1]FINAL!A363=0,"",[1]FINAL!A363)</f>
        <v>Mahmoud Dahoud</v>
      </c>
      <c r="B363" s="31" t="str">
        <f>IF([1]FINAL!B363=0,"",[1]FINAL!B363)</f>
        <v>Dahoud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BHA</v>
      </c>
      <c r="F363" s="43">
        <f>IFERROR(VLOOKUP($E363,Table2!$B$1:$C$21,MATCH("MP",Table2!$B$1:$C$1,0),0),"")</f>
        <v>28</v>
      </c>
      <c r="G363" s="32">
        <f>IFERROR(VLOOKUP(A363,PlayingTime!$B$1:$Z$999,MATCH("Min",PlayingTime!$B$2:$Z$2,0),0),0)</f>
        <v>452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452</v>
      </c>
      <c r="L363" s="31">
        <f>IFERROR(VLOOKUP(A363,PlayerStats!$B$1:$Z$999,MATCH("xG",PlayerStats!$B$2:$Z$2,0),0),0)</f>
        <v>0.2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0.2</v>
      </c>
      <c r="Q363" s="31">
        <f>IFERROR(VLOOKUP(A363,PlayerStats!$B$1:$Z$999,MATCH("xAG",PlayerStats!$B$2:$Z$2,0),0),0)</f>
        <v>0.9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0.9</v>
      </c>
      <c r="V363" s="41">
        <f t="shared" si="23"/>
        <v>14</v>
      </c>
      <c r="X363" s="42" t="str">
        <f>API!M363&amp;" "&amp;API!V363</f>
        <v>Andy Lonergan</v>
      </c>
      <c r="Y363" s="42">
        <f>API!AC363</f>
        <v>0</v>
      </c>
    </row>
    <row r="364" spans="1:25">
      <c r="A364" s="31" t="str">
        <f>IF([1]FINAL!A364=0,"",[1]FINAL!A364)</f>
        <v>James Milner</v>
      </c>
      <c r="B364" s="31" t="str">
        <f>IF([1]FINAL!B364=0,"",[1]FINAL!B364)</f>
        <v>Milner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BHA</v>
      </c>
      <c r="F364" s="43">
        <f>IFERROR(VLOOKUP($E364,Table2!$B$1:$C$21,MATCH("MP",Table2!$B$1:$C$1,0),0),"")</f>
        <v>28</v>
      </c>
      <c r="G364" s="32">
        <f>IFERROR(VLOOKUP(A364,PlayingTime!$B$1:$Z$999,MATCH("Min",PlayingTime!$B$2:$Z$2,0),0),0)</f>
        <v>773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773</v>
      </c>
      <c r="L364" s="31">
        <f>IFERROR(VLOOKUP(A364,PlayerStats!$B$1:$Z$999,MATCH("xG",PlayerStats!$B$2:$Z$2,0),0),0)</f>
        <v>0.3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0.3</v>
      </c>
      <c r="Q364" s="31">
        <f>IFERROR(VLOOKUP(A364,PlayerStats!$B$1:$Z$999,MATCH("xAG",PlayerStats!$B$2:$Z$2,0),0),0)</f>
        <v>1.8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1.8</v>
      </c>
      <c r="V364" s="41">
        <f t="shared" si="23"/>
        <v>28</v>
      </c>
      <c r="X364" s="42" t="str">
        <f>API!M364&amp;" "&amp;API!V364</f>
        <v>Ashley Young</v>
      </c>
      <c r="Y364" s="42">
        <f>API!AC364</f>
        <v>43</v>
      </c>
    </row>
    <row r="365" spans="1:25">
      <c r="A365" s="31" t="str">
        <f>IF([1]FINAL!A365=0,"",[1]FINAL!A365)</f>
        <v>Joe Rothwell</v>
      </c>
      <c r="B365" s="31" t="str">
        <f>IF([1]FINAL!B365=0,"",[1]FINAL!B365)</f>
        <v>Rothwell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BOU</v>
      </c>
      <c r="F365" s="43">
        <f>IFERROR(VLOOKUP($E365,Table2!$B$1:$C$21,MATCH("MP",Table2!$B$1:$C$1,0),0),"")</f>
        <v>28</v>
      </c>
      <c r="G365" s="32">
        <f>IFERROR(VLOOKUP(A365,PlayingTime!$B$1:$Z$999,MATCH("Min",PlayingTime!$B$2:$Z$2,0),0),0)</f>
        <v>386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386</v>
      </c>
      <c r="L365" s="31">
        <f>IFERROR(VLOOKUP(A365,PlayerStats!$B$1:$Z$999,MATCH("xG",PlayerStats!$B$2:$Z$2,0),0),0)</f>
        <v>0.1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0.1</v>
      </c>
      <c r="Q365" s="31">
        <f>IFERROR(VLOOKUP(A365,PlayerStats!$B$1:$Z$999,MATCH("xAG",PlayerStats!$B$2:$Z$2,0),0),0)</f>
        <v>0.2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0.2</v>
      </c>
      <c r="V365" s="41">
        <f t="shared" si="23"/>
        <v>13</v>
      </c>
      <c r="X365" s="42" t="str">
        <f>API!M365&amp;" "&amp;API!V365</f>
        <v>Arnaut Danjuma Groeneveld</v>
      </c>
      <c r="Y365" s="42">
        <f>API!AC365</f>
        <v>26</v>
      </c>
    </row>
    <row r="366" spans="1:25">
      <c r="A366" s="31" t="str">
        <f>IF([1]FINAL!A366=0,"",[1]FINAL!A366)</f>
        <v>Tom Lockyer</v>
      </c>
      <c r="B366" s="31" t="str">
        <f>IF([1]FINAL!B366=0,"",[1]FINAL!B366)</f>
        <v>Lockyer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LUT</v>
      </c>
      <c r="F366" s="43">
        <f>IFERROR(VLOOKUP($E366,Table2!$B$1:$C$21,MATCH("MP",Table2!$B$1:$C$1,0),0),"")</f>
        <v>28</v>
      </c>
      <c r="G366" s="32">
        <f>IFERROR(VLOOKUP(A366,PlayingTime!$B$1:$Z$999,MATCH("Min",PlayingTime!$B$2:$Z$2,0),0),0)</f>
        <v>1169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1169</v>
      </c>
      <c r="L366" s="31">
        <f>IFERROR(VLOOKUP(A366,PlayerStats!$B$1:$Z$999,MATCH("xG",PlayerStats!$B$2:$Z$2,0),0),0)</f>
        <v>1.1000000000000001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1.1000000000000001</v>
      </c>
      <c r="Q366" s="31">
        <f>IFERROR(VLOOKUP(A366,PlayerStats!$B$1:$Z$999,MATCH("xAG",PlayerStats!$B$2:$Z$2,0),0),0)</f>
        <v>0.6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0.6</v>
      </c>
      <c r="V366" s="41">
        <f t="shared" si="23"/>
        <v>23</v>
      </c>
      <c r="X366" s="42" t="str">
        <f>API!M366&amp;" "&amp;API!V366</f>
        <v>Lewis Dobbin</v>
      </c>
      <c r="Y366" s="42">
        <f>API!AC366</f>
        <v>17</v>
      </c>
    </row>
    <row r="367" spans="1:25">
      <c r="A367" s="31" t="str">
        <f>IF([1]FINAL!A367=0,"",[1]FINAL!A367)</f>
        <v>Oliver Skipp</v>
      </c>
      <c r="B367" s="31" t="str">
        <f>IF([1]FINAL!B367=0,"",[1]FINAL!B367)</f>
        <v>Skipp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TOT</v>
      </c>
      <c r="F367" s="43">
        <f>IFERROR(VLOOKUP($E367,Table2!$B$1:$C$21,MATCH("MP",Table2!$B$1:$C$1,0),0),"")</f>
        <v>27</v>
      </c>
      <c r="G367" s="32">
        <f>IFERROR(VLOOKUP(A367,PlayingTime!$B$1:$Z$999,MATCH("Min",PlayingTime!$B$2:$Z$2,0),0),0)</f>
        <v>582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582</v>
      </c>
      <c r="L367" s="31">
        <f>IFERROR(VLOOKUP(A367,PlayerStats!$B$1:$Z$999,MATCH("xG",PlayerStats!$B$2:$Z$2,0),0),0)</f>
        <v>0.6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0.6</v>
      </c>
      <c r="Q367" s="31">
        <f>IFERROR(VLOOKUP(A367,PlayerStats!$B$1:$Z$999,MATCH("xAG",PlayerStats!$B$2:$Z$2,0),0),0)</f>
        <v>0.6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0.6</v>
      </c>
      <c r="V367" s="41">
        <f t="shared" si="23"/>
        <v>18</v>
      </c>
      <c r="X367" s="42" t="str">
        <f>API!M367&amp;" "&amp;API!V367</f>
        <v>Youssef Ramalho Chermiti</v>
      </c>
      <c r="Y367" s="42">
        <f>API!AC367</f>
        <v>10</v>
      </c>
    </row>
    <row r="368" spans="1:25">
      <c r="A368" s="31" t="str">
        <f>IF([1]FINAL!A368=0,"",[1]FINAL!A368)</f>
        <v>Josh Cullen</v>
      </c>
      <c r="B368" s="31" t="str">
        <f>IF([1]FINAL!B368=0,"",[1]FINAL!B368)</f>
        <v>Cullen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BUR</v>
      </c>
      <c r="F368" s="43">
        <f>IFERROR(VLOOKUP($E368,Table2!$B$1:$C$21,MATCH("MP",Table2!$B$1:$C$1,0),0),"")</f>
        <v>28</v>
      </c>
      <c r="G368" s="32">
        <f>IFERROR(VLOOKUP(A368,PlayingTime!$B$1:$Z$999,MATCH("Min",PlayingTime!$B$2:$Z$2,0),0),0)</f>
        <v>1168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1168</v>
      </c>
      <c r="L368" s="31">
        <f>IFERROR(VLOOKUP(A368,PlayerStats!$B$1:$Z$999,MATCH("xG",PlayerStats!$B$2:$Z$2,0),0),0)</f>
        <v>0.2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0.2</v>
      </c>
      <c r="Q368" s="31">
        <f>IFERROR(VLOOKUP(A368,PlayerStats!$B$1:$Z$999,MATCH("xAG",PlayerStats!$B$2:$Z$2,0),0),0)</f>
        <v>0.8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0.8</v>
      </c>
      <c r="V368" s="41">
        <f t="shared" si="23"/>
        <v>29</v>
      </c>
      <c r="X368" s="42" t="str">
        <f>API!M368&amp;" "&amp;API!V368</f>
        <v>Thomas Cannon</v>
      </c>
      <c r="Y368" s="42">
        <f>API!AC368</f>
        <v>1</v>
      </c>
    </row>
    <row r="369" spans="1:25">
      <c r="A369" s="31" t="str">
        <f>IF([1]FINAL!A369=0,"",[1]FINAL!A369)</f>
        <v>Jayden Bogle</v>
      </c>
      <c r="B369" s="31" t="str">
        <f>IF([1]FINAL!B369=0,"",[1]FINAL!B369)</f>
        <v>Bogle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SHU</v>
      </c>
      <c r="F369" s="43">
        <f>IFERROR(VLOOKUP($E369,Table2!$B$1:$C$21,MATCH("MP",Table2!$B$1:$C$1,0),0),"")</f>
        <v>28</v>
      </c>
      <c r="G369" s="32">
        <f>IFERROR(VLOOKUP(A369,PlayingTime!$B$1:$Z$999,MATCH("Min",PlayingTime!$B$2:$Z$2,0),0),0)</f>
        <v>1916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1916</v>
      </c>
      <c r="L369" s="31">
        <f>IFERROR(VLOOKUP(A369,PlayerStats!$B$1:$Z$999,MATCH("xG",PlayerStats!$B$2:$Z$2,0),0),0)</f>
        <v>1.4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1.4</v>
      </c>
      <c r="Q369" s="31">
        <f>IFERROR(VLOOKUP(A369,PlayerStats!$B$1:$Z$999,MATCH("xAG",PlayerStats!$B$2:$Z$2,0),0),0)</f>
        <v>0.8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0.8</v>
      </c>
      <c r="V369" s="41">
        <f t="shared" si="23"/>
        <v>42</v>
      </c>
      <c r="X369" s="42" t="str">
        <f>API!M369&amp;" "&amp;API!V369</f>
        <v>Tyler Onyango</v>
      </c>
      <c r="Y369" s="42">
        <f>API!AC369</f>
        <v>1</v>
      </c>
    </row>
    <row r="370" spans="1:25">
      <c r="A370" s="31" t="str">
        <f>IF([1]FINAL!A370=0,"",[1]FINAL!A370)</f>
        <v>Chris Basham</v>
      </c>
      <c r="B370" s="31" t="str">
        <f>IF([1]FINAL!B370=0,"",[1]FINAL!B370)</f>
        <v>Basham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SHU</v>
      </c>
      <c r="F370" s="43">
        <f>IFERROR(VLOOKUP($E370,Table2!$B$1:$C$21,MATCH("MP",Table2!$B$1:$C$1,0),0),"")</f>
        <v>28</v>
      </c>
      <c r="G370" s="32">
        <f>IFERROR(VLOOKUP(A370,PlayingTime!$B$1:$Z$999,MATCH("Min",PlayingTime!$B$2:$Z$2,0),0),0)</f>
        <v>321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321</v>
      </c>
      <c r="L370" s="31">
        <f>IFERROR(VLOOKUP(A370,PlayerStats!$B$1:$Z$999,MATCH("xG",PlayerStats!$B$2:$Z$2,0),0),0)</f>
        <v>0.1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0.1</v>
      </c>
      <c r="Q370" s="31">
        <f>IFERROR(VLOOKUP(A370,PlayerStats!$B$1:$Z$999,MATCH("xAG",PlayerStats!$B$2:$Z$2,0),0),0)</f>
        <v>0.3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0.3</v>
      </c>
      <c r="V370" s="41">
        <f t="shared" si="23"/>
        <v>8</v>
      </c>
      <c r="X370" s="42" t="str">
        <f>API!M370&amp;" "&amp;API!V370</f>
        <v>Jack Harrison</v>
      </c>
      <c r="Y370" s="42">
        <f>API!AC370</f>
        <v>78</v>
      </c>
    </row>
    <row r="371" spans="1:25">
      <c r="A371" s="31" t="str">
        <f>IF([1]FINAL!A371=0,"",[1]FINAL!A371)</f>
        <v>Yves Bissouma</v>
      </c>
      <c r="B371" s="31" t="str">
        <f>IF([1]FINAL!B371=0,"",[1]FINAL!B371)</f>
        <v>Bissouma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TOT</v>
      </c>
      <c r="F371" s="43">
        <f>IFERROR(VLOOKUP($E371,Table2!$B$1:$C$21,MATCH("MP",Table2!$B$1:$C$1,0),0),"")</f>
        <v>27</v>
      </c>
      <c r="G371" s="32">
        <f>IFERROR(VLOOKUP(A371,PlayingTime!$B$1:$Z$999,MATCH("Min",PlayingTime!$B$2:$Z$2,0),0),0)</f>
        <v>1484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1484</v>
      </c>
      <c r="L371" s="31">
        <f>IFERROR(VLOOKUP(A371,PlayerStats!$B$1:$Z$999,MATCH("xG",PlayerStats!$B$2:$Z$2,0),0),0)</f>
        <v>1.2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1.2</v>
      </c>
      <c r="Q371" s="31">
        <f>IFERROR(VLOOKUP(A371,PlayerStats!$B$1:$Z$999,MATCH("xAG",PlayerStats!$B$2:$Z$2,0),0),0)</f>
        <v>0.3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0.3</v>
      </c>
      <c r="V371" s="41">
        <f t="shared" si="23"/>
        <v>32</v>
      </c>
      <c r="X371" s="42" t="str">
        <f>API!M371&amp;" "&amp;API!V371</f>
        <v>Norberto Bercique Gomes Betuncal</v>
      </c>
      <c r="Y371" s="42">
        <f>API!AC371</f>
        <v>34</v>
      </c>
    </row>
    <row r="372" spans="1:25">
      <c r="A372" s="31" t="str">
        <f>IF([1]FINAL!A372=0,"",[1]FINAL!A372)</f>
        <v>George Baldock</v>
      </c>
      <c r="B372" s="31" t="str">
        <f>IF([1]FINAL!B372=0,"",[1]FINAL!B372)</f>
        <v>Baldock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SHU</v>
      </c>
      <c r="F372" s="43">
        <f>IFERROR(VLOOKUP($E372,Table2!$B$1:$C$21,MATCH("MP",Table2!$B$1:$C$1,0),0),"")</f>
        <v>28</v>
      </c>
      <c r="G372" s="32">
        <f>IFERROR(VLOOKUP(A372,PlayingTime!$B$1:$Z$999,MATCH("Min",PlayingTime!$B$2:$Z$2,0),0),0)</f>
        <v>969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969</v>
      </c>
      <c r="L372" s="31">
        <f>IFERROR(VLOOKUP(A372,PlayerStats!$B$1:$Z$999,MATCH("xG",PlayerStats!$B$2:$Z$2,0),0),0)</f>
        <v>0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</v>
      </c>
      <c r="Q372" s="31">
        <f>IFERROR(VLOOKUP(A372,PlayerStats!$B$1:$Z$999,MATCH("xAG",PlayerStats!$B$2:$Z$2,0),0),0)</f>
        <v>0.8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0.8</v>
      </c>
      <c r="V372" s="41">
        <f t="shared" si="23"/>
        <v>21</v>
      </c>
      <c r="X372" s="42" t="str">
        <f>API!M372&amp;" "&amp;API!V372</f>
        <v>Mackenzie Hunt</v>
      </c>
      <c r="Y372" s="42">
        <f>API!AC372</f>
        <v>0</v>
      </c>
    </row>
    <row r="373" spans="1:25">
      <c r="A373" s="31" t="str">
        <f>IF([1]FINAL!A373=0,"",[1]FINAL!A373)</f>
        <v>Idrissa Gueye</v>
      </c>
      <c r="B373" s="31" t="str">
        <f>IF([1]FINAL!B373=0,"",[1]FINAL!B373)</f>
        <v>Gana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EVE</v>
      </c>
      <c r="F373" s="43">
        <f>IFERROR(VLOOKUP($E373,Table2!$B$1:$C$21,MATCH("MP",Table2!$B$1:$C$1,0),0),"")</f>
        <v>28</v>
      </c>
      <c r="G373" s="32">
        <f>IFERROR(VLOOKUP(A373,PlayingTime!$B$1:$Z$999,MATCH("Min",PlayingTime!$B$2:$Z$2,0),0),0)</f>
        <v>0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0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</v>
      </c>
      <c r="V373" s="41">
        <f t="shared" si="23"/>
        <v>33</v>
      </c>
      <c r="X373" s="42" t="str">
        <f>API!M373&amp;" "&amp;API!V373</f>
        <v>Jenson Metcalfe</v>
      </c>
      <c r="Y373" s="42">
        <f>API!AC373</f>
        <v>0</v>
      </c>
    </row>
    <row r="374" spans="1:25">
      <c r="A374" s="31" t="str">
        <f>IF([1]FINAL!A374=0,"",[1]FINAL!A374)</f>
        <v>Cheikhou Kouyaté</v>
      </c>
      <c r="B374" s="31" t="str">
        <f>IF([1]FINAL!B374=0,"",[1]FINAL!B374)</f>
        <v>Kouyaté</v>
      </c>
      <c r="C374" s="31" t="str">
        <f>IF([1]FINAL!C374=0,"",[1]FINAL!C374)</f>
        <v>Kouyate</v>
      </c>
      <c r="D374" s="31" t="str">
        <f>IF([1]FINAL!D374=0,"",[1]FINAL!D374)</f>
        <v/>
      </c>
      <c r="E374" s="42" t="str">
        <f>[1]FINAL!M374</f>
        <v>NFO</v>
      </c>
      <c r="F374" s="43">
        <f>IFERROR(VLOOKUP($E374,Table2!$B$1:$C$21,MATCH("MP",Table2!$B$1:$C$1,0),0),"")</f>
        <v>28</v>
      </c>
      <c r="G374" s="32">
        <f>IFERROR(VLOOKUP(A374,PlayingTime!$B$1:$Z$999,MATCH("Min",PlayingTime!$B$2:$Z$2,0),0),0)</f>
        <v>209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209</v>
      </c>
      <c r="L374" s="31">
        <f>IFERROR(VLOOKUP(A374,PlayerStats!$B$1:$Z$999,MATCH("xG",PlayerStats!$B$2:$Z$2,0),0),0)</f>
        <v>0.3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0.3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</v>
      </c>
      <c r="V374" s="41">
        <f t="shared" si="23"/>
        <v>11</v>
      </c>
      <c r="X374" s="42" t="str">
        <f>API!M374&amp;" "&amp;API!V374</f>
        <v>Elijah Campbell</v>
      </c>
      <c r="Y374" s="42">
        <f>API!AC374</f>
        <v>0</v>
      </c>
    </row>
    <row r="375" spans="1:25">
      <c r="A375" s="31" t="str">
        <f>IF([1]FINAL!A375=0,"",[1]FINAL!A375)</f>
        <v>Andre Brooks</v>
      </c>
      <c r="B375" s="31" t="str">
        <f>IF([1]FINAL!B375=0,"",[1]FINAL!B375)</f>
        <v>Brooks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SHU</v>
      </c>
      <c r="F375" s="43">
        <f>IFERROR(VLOOKUP($E375,Table2!$B$1:$C$21,MATCH("MP",Table2!$B$1:$C$1,0),0),"")</f>
        <v>28</v>
      </c>
      <c r="G375" s="32">
        <f>IFERROR(VLOOKUP(A375,PlayingTime!$B$1:$Z$999,MATCH("Min",PlayingTime!$B$2:$Z$2,0),0),0)</f>
        <v>650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650</v>
      </c>
      <c r="L375" s="31">
        <f>IFERROR(VLOOKUP(A375,PlayerStats!$B$1:$Z$999,MATCH("xG",PlayerStats!$B$2:$Z$2,0),0),0)</f>
        <v>0.2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0.2</v>
      </c>
      <c r="Q375" s="31">
        <f>IFERROR(VLOOKUP(A375,PlayerStats!$B$1:$Z$999,MATCH("xAG",PlayerStats!$B$2:$Z$2,0),0),0)</f>
        <v>0.1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0.1</v>
      </c>
      <c r="V375" s="41">
        <f t="shared" si="23"/>
        <v>17</v>
      </c>
      <c r="X375" s="42" t="str">
        <f>API!M375&amp;" "&amp;API!V375</f>
        <v>Armando Broja</v>
      </c>
      <c r="Y375" s="42">
        <f>API!AC375</f>
        <v>31</v>
      </c>
    </row>
    <row r="376" spans="1:25">
      <c r="A376" s="31" t="str">
        <f>IF([1]FINAL!A376=0,"",[1]FINAL!A376)</f>
        <v>Jóhann Berg Gudmundsson</v>
      </c>
      <c r="B376" s="31" t="str">
        <f>IF([1]FINAL!B376=0,"",[1]FINAL!B376)</f>
        <v>Gudmundsson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BUR</v>
      </c>
      <c r="F376" s="43">
        <f>IFERROR(VLOOKUP($E376,Table2!$B$1:$C$21,MATCH("MP",Table2!$B$1:$C$1,0),0),"")</f>
        <v>28</v>
      </c>
      <c r="G376" s="32">
        <f>IFERROR(VLOOKUP(A376,PlayingTime!$B$1:$Z$999,MATCH("Min",PlayingTime!$B$2:$Z$2,0),0),0)</f>
        <v>0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0</v>
      </c>
      <c r="L376" s="31">
        <f>IFERROR(VLOOKUP(A376,PlayerStats!$B$1:$Z$999,MATCH("xG",PlayerStats!$B$2:$Z$2,0),0),0)</f>
        <v>0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</v>
      </c>
      <c r="Q376" s="31">
        <f>IFERROR(VLOOKUP(A376,PlayerStats!$B$1:$Z$999,MATCH("xAG",PlayerStats!$B$2:$Z$2,0),0),0)</f>
        <v>0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</v>
      </c>
      <c r="V376" s="41">
        <f t="shared" si="23"/>
        <v>34</v>
      </c>
      <c r="X376" s="42" t="str">
        <f>API!M376&amp;" "&amp;API!V376</f>
        <v>Alex Iwobi</v>
      </c>
      <c r="Y376" s="42">
        <f>API!AC376</f>
        <v>77</v>
      </c>
    </row>
    <row r="377" spans="1:25">
      <c r="A377" s="31" t="str">
        <f>IF([1]FINAL!A377=0,"",[1]FINAL!A377)</f>
        <v>Nicolò Zaniolo</v>
      </c>
      <c r="B377" s="31" t="str">
        <f>IF([1]FINAL!B377=0,"",[1]FINAL!B377)</f>
        <v>Zaniolo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AVL</v>
      </c>
      <c r="F377" s="43">
        <f>IFERROR(VLOOKUP($E377,Table2!$B$1:$C$21,MATCH("MP",Table2!$B$1:$C$1,0),0),"")</f>
        <v>28</v>
      </c>
      <c r="G377" s="32">
        <f>IFERROR(VLOOKUP(A377,PlayingTime!$B$1:$Z$999,MATCH("Min",PlayingTime!$B$2:$Z$2,0),0),0)</f>
        <v>592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592</v>
      </c>
      <c r="L377" s="31">
        <f>IFERROR(VLOOKUP(A377,PlayerStats!$B$1:$Z$999,MATCH("xG",PlayerStats!$B$2:$Z$2,0),0),0)</f>
        <v>1.8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1.8</v>
      </c>
      <c r="Q377" s="31">
        <f>IFERROR(VLOOKUP(A377,PlayerStats!$B$1:$Z$999,MATCH("xAG",PlayerStats!$B$2:$Z$2,0),0),0)</f>
        <v>0.9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0.9</v>
      </c>
      <c r="V377" s="41">
        <f t="shared" si="23"/>
        <v>21</v>
      </c>
      <c r="X377" s="42" t="str">
        <f>API!M377&amp;" "&amp;API!V377</f>
        <v>Andreas Hoelgebaum Pereira</v>
      </c>
      <c r="Y377" s="42">
        <f>API!AC377</f>
        <v>85</v>
      </c>
    </row>
    <row r="378" spans="1:25">
      <c r="A378" s="31" t="str">
        <f>IF([1]FINAL!A378=0,"",[1]FINAL!A378)</f>
        <v>Ryan Giles</v>
      </c>
      <c r="B378" s="31" t="str">
        <f>IF([1]FINAL!B378=0,"",[1]FINAL!B378)</f>
        <v>Giles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LUT</v>
      </c>
      <c r="F378" s="43">
        <f>IFERROR(VLOOKUP($E378,Table2!$B$1:$C$21,MATCH("MP",Table2!$B$1:$C$1,0),0),"")</f>
        <v>28</v>
      </c>
      <c r="G378" s="32">
        <f>IFERROR(VLOOKUP(A378,PlayingTime!$B$1:$Z$999,MATCH("Min",PlayingTime!$B$2:$Z$2,0),0),0)</f>
        <v>0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0</v>
      </c>
      <c r="L378" s="31">
        <f>IFERROR(VLOOKUP(A378,PlayerStats!$B$1:$Z$999,MATCH("xG",PlayerStats!$B$2:$Z$2,0),0),0)</f>
        <v>0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</v>
      </c>
      <c r="Q378" s="31">
        <f>IFERROR(VLOOKUP(A378,PlayerStats!$B$1:$Z$999,MATCH("xAG",PlayerStats!$B$2:$Z$2,0),0),0)</f>
        <v>0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</v>
      </c>
      <c r="V378" s="41">
        <f t="shared" si="23"/>
        <v>11</v>
      </c>
      <c r="X378" s="42" t="str">
        <f>API!M378&amp;" "&amp;API!V378</f>
        <v>Tom Cairney</v>
      </c>
      <c r="Y378" s="42">
        <f>API!AC378</f>
        <v>58</v>
      </c>
    </row>
    <row r="379" spans="1:25">
      <c r="A379" s="31" t="str">
        <f>IF([1]FINAL!A379=0,"",[1]FINAL!A379)</f>
        <v>Vini de Souza Costa</v>
      </c>
      <c r="B379" s="31" t="str">
        <f>IF([1]FINAL!B379=0,"",[1]FINAL!B379)</f>
        <v>Vini Souza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SHU</v>
      </c>
      <c r="F379" s="43">
        <f>IFERROR(VLOOKUP($E379,Table2!$B$1:$C$21,MATCH("MP",Table2!$B$1:$C$1,0),0),"")</f>
        <v>28</v>
      </c>
      <c r="G379" s="32">
        <f>IFERROR(VLOOKUP(A379,PlayingTime!$B$1:$Z$999,MATCH("Min",PlayingTime!$B$2:$Z$2,0),0),0)</f>
        <v>0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0</v>
      </c>
      <c r="L379" s="31">
        <f>IFERROR(VLOOKUP(A379,PlayerStats!$B$1:$Z$999,MATCH("xG",PlayerStats!$B$2:$Z$2,0),0),0)</f>
        <v>0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</v>
      </c>
      <c r="Q379" s="31">
        <f>IFERROR(VLOOKUP(A379,PlayerStats!$B$1:$Z$999,MATCH("xAG",PlayerStats!$B$2:$Z$2,0),0),0)</f>
        <v>0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</v>
      </c>
      <c r="V379" s="41">
        <f t="shared" si="23"/>
        <v>60</v>
      </c>
      <c r="X379" s="42" t="str">
        <f>API!M379&amp;" "&amp;API!V379</f>
        <v>Ivan Neves Abreu Cavaleiro</v>
      </c>
      <c r="Y379" s="42">
        <f>API!AC379</f>
        <v>0</v>
      </c>
    </row>
    <row r="380" spans="1:25">
      <c r="A380" s="31" t="str">
        <f>IF([1]FINAL!A380=0,"",[1]FINAL!A380)</f>
        <v>Edson Álvarez Velázquez</v>
      </c>
      <c r="B380" s="31" t="str">
        <f>IF([1]FINAL!B380=0,"",[1]FINAL!B380)</f>
        <v>Álvarez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WHU</v>
      </c>
      <c r="F380" s="43">
        <f>IFERROR(VLOOKUP($E380,Table2!$B$1:$C$21,MATCH("MP",Table2!$B$1:$C$1,0),0),"")</f>
        <v>28</v>
      </c>
      <c r="G380" s="32">
        <f>IFERROR(VLOOKUP(A380,PlayingTime!$B$1:$Z$999,MATCH("Min",PlayingTime!$B$2:$Z$2,0),0),0)</f>
        <v>0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0</v>
      </c>
      <c r="L380" s="31">
        <f>IFERROR(VLOOKUP(A380,PlayerStats!$B$1:$Z$999,MATCH("xG",PlayerStats!$B$2:$Z$2,0),0),0)</f>
        <v>0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</v>
      </c>
      <c r="V380" s="41">
        <f t="shared" si="23"/>
        <v>52</v>
      </c>
      <c r="X380" s="42" t="str">
        <f>API!M380&amp;" "&amp;API!V380</f>
        <v>Bobby De Cordova-Reid</v>
      </c>
      <c r="Y380" s="42">
        <f>API!AC380</f>
        <v>76</v>
      </c>
    </row>
    <row r="381" spans="1:25">
      <c r="A381" s="31" t="str">
        <f>IF([1]FINAL!A381=0,"",[1]FINAL!A381)</f>
        <v>Mathias Jorgensen</v>
      </c>
      <c r="B381" s="31" t="str">
        <f>IF([1]FINAL!B381=0,"",[1]FINAL!B381)</f>
        <v>Zanka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BRE</v>
      </c>
      <c r="F381" s="43">
        <f>IFERROR(VLOOKUP($E381,Table2!$B$1:$C$21,MATCH("MP",Table2!$B$1:$C$1,0),0),"")</f>
        <v>28</v>
      </c>
      <c r="G381" s="32">
        <f>IFERROR(VLOOKUP(A381,PlayingTime!$B$1:$Z$999,MATCH("Min",PlayingTime!$B$2:$Z$2,0),0),0)</f>
        <v>0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0</v>
      </c>
      <c r="L381" s="31">
        <f>IFERROR(VLOOKUP(A381,PlayerStats!$B$1:$Z$999,MATCH("xG",PlayerStats!$B$2:$Z$2,0),0),0)</f>
        <v>0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</v>
      </c>
      <c r="Q381" s="31">
        <f>IFERROR(VLOOKUP(A381,PlayerStats!$B$1:$Z$999,MATCH("xAG",PlayerStats!$B$2:$Z$2,0),0),0)</f>
        <v>0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</v>
      </c>
      <c r="V381" s="41">
        <f t="shared" si="23"/>
        <v>5</v>
      </c>
      <c r="X381" s="42" t="str">
        <f>API!M381&amp;" "&amp;API!V381</f>
        <v>Issa Diop</v>
      </c>
      <c r="Y381" s="42">
        <f>API!AC381</f>
        <v>38</v>
      </c>
    </row>
    <row r="382" spans="1:25">
      <c r="A382" s="31" t="str">
        <f>IF([1]FINAL!A382=0,"",[1]FINAL!A382)</f>
        <v>Carlos Baleba</v>
      </c>
      <c r="B382" s="31" t="str">
        <f>IF([1]FINAL!B382=0,"",[1]FINAL!B382)</f>
        <v>Baleba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BHA</v>
      </c>
      <c r="F382" s="43">
        <f>IFERROR(VLOOKUP($E382,Table2!$B$1:$C$21,MATCH("MP",Table2!$B$1:$C$1,0),0),"")</f>
        <v>28</v>
      </c>
      <c r="G382" s="32">
        <f>IFERROR(VLOOKUP(A382,PlayingTime!$B$1:$Z$999,MATCH("Min",PlayingTime!$B$2:$Z$2,0),0),0)</f>
        <v>764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764</v>
      </c>
      <c r="L382" s="31">
        <f>IFERROR(VLOOKUP(A382,PlayerStats!$B$1:$Z$999,MATCH("xG",PlayerStats!$B$2:$Z$2,0),0),0)</f>
        <v>0.6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0.6</v>
      </c>
      <c r="Q382" s="31">
        <f>IFERROR(VLOOKUP(A382,PlayerStats!$B$1:$Z$999,MATCH("xAG",PlayerStats!$B$2:$Z$2,0),0),0)</f>
        <v>0.2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0.2</v>
      </c>
      <c r="V382" s="41">
        <f t="shared" si="23"/>
        <v>19</v>
      </c>
      <c r="X382" s="42" t="str">
        <f>API!M382&amp;" "&amp;API!V382</f>
        <v>Tyrese Francois</v>
      </c>
      <c r="Y382" s="42">
        <f>API!AC382</f>
        <v>0</v>
      </c>
    </row>
    <row r="383" spans="1:25">
      <c r="A383" s="31" t="str">
        <f>IF([1]FINAL!A383=0,"",[1]FINAL!A383)</f>
        <v>Aaron Hickey</v>
      </c>
      <c r="B383" s="31" t="str">
        <f>IF([1]FINAL!B383=0,"",[1]FINAL!B383)</f>
        <v>Hickey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BRE</v>
      </c>
      <c r="F383" s="43">
        <f>IFERROR(VLOOKUP($E383,Table2!$B$1:$C$21,MATCH("MP",Table2!$B$1:$C$1,0),0),"")</f>
        <v>28</v>
      </c>
      <c r="G383" s="32">
        <f>IFERROR(VLOOKUP(A383,PlayingTime!$B$1:$Z$999,MATCH("Min",PlayingTime!$B$2:$Z$2,0),0),0)</f>
        <v>713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713</v>
      </c>
      <c r="L383" s="31">
        <f>IFERROR(VLOOKUP(A383,PlayerStats!$B$1:$Z$999,MATCH("xG",PlayerStats!$B$2:$Z$2,0),0),0)</f>
        <v>0.2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0.2</v>
      </c>
      <c r="Q383" s="31">
        <f>IFERROR(VLOOKUP(A383,PlayerStats!$B$1:$Z$999,MATCH("xAG",PlayerStats!$B$2:$Z$2,0),0),0)</f>
        <v>0.1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0.1</v>
      </c>
      <c r="V383" s="41">
        <f t="shared" si="23"/>
        <v>17</v>
      </c>
      <c r="X383" s="42" t="str">
        <f>API!M383&amp;" "&amp;API!V383</f>
        <v>Anthony Knockaert</v>
      </c>
      <c r="Y383" s="42">
        <f>API!AC383</f>
        <v>0</v>
      </c>
    </row>
    <row r="384" spans="1:25">
      <c r="A384" s="31" t="str">
        <f>IF([1]FINAL!A384=0,"",[1]FINAL!A384)</f>
        <v>Jack Robinson</v>
      </c>
      <c r="B384" s="31" t="str">
        <f>IF([1]FINAL!B384=0,"",[1]FINAL!B384)</f>
        <v>Robinson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SHU</v>
      </c>
      <c r="F384" s="43">
        <f>IFERROR(VLOOKUP($E384,Table2!$B$1:$C$21,MATCH("MP",Table2!$B$1:$C$1,0),0),"")</f>
        <v>28</v>
      </c>
      <c r="G384" s="32">
        <f>IFERROR(VLOOKUP(A384,PlayingTime!$B$1:$Z$999,MATCH("Min",PlayingTime!$B$2:$Z$2,0),0),0)</f>
        <v>2322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2322</v>
      </c>
      <c r="L384" s="31">
        <f>IFERROR(VLOOKUP(A384,PlayerStats!$B$1:$Z$999,MATCH("xG",PlayerStats!$B$2:$Z$2,0),0),0)</f>
        <v>1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1</v>
      </c>
      <c r="Q384" s="31">
        <f>IFERROR(VLOOKUP(A384,PlayerStats!$B$1:$Z$999,MATCH("xAG",PlayerStats!$B$2:$Z$2,0),0),0)</f>
        <v>1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1</v>
      </c>
      <c r="V384" s="41">
        <f t="shared" si="23"/>
        <v>28</v>
      </c>
      <c r="X384" s="42" t="str">
        <f>API!M384&amp;" "&amp;API!V384</f>
        <v>Terence Kongolo</v>
      </c>
      <c r="Y384" s="42">
        <f>API!AC384</f>
        <v>0</v>
      </c>
    </row>
    <row r="385" spans="1:25">
      <c r="A385" s="31" t="str">
        <f>IF([1]FINAL!A385=0,"",[1]FINAL!A385)</f>
        <v>Saman Ghoddos</v>
      </c>
      <c r="B385" s="31" t="str">
        <f>IF([1]FINAL!B385=0,"",[1]FINAL!B385)</f>
        <v>Ghoddos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BRE</v>
      </c>
      <c r="F385" s="43">
        <f>IFERROR(VLOOKUP($E385,Table2!$B$1:$C$21,MATCH("MP",Table2!$B$1:$C$1,0),0),"")</f>
        <v>28</v>
      </c>
      <c r="G385" s="32">
        <f>IFERROR(VLOOKUP(A385,PlayingTime!$B$1:$Z$999,MATCH("Min",PlayingTime!$B$2:$Z$2,0),0),0)</f>
        <v>707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707</v>
      </c>
      <c r="L385" s="31">
        <f>IFERROR(VLOOKUP(A385,PlayerStats!$B$1:$Z$999,MATCH("xG",PlayerStats!$B$2:$Z$2,0),0),0)</f>
        <v>0.3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0.3</v>
      </c>
      <c r="Q385" s="31">
        <f>IFERROR(VLOOKUP(A385,PlayerStats!$B$1:$Z$999,MATCH("xAG",PlayerStats!$B$2:$Z$2,0),0),0)</f>
        <v>1.1000000000000001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1.1000000000000001</v>
      </c>
      <c r="V385" s="41">
        <f t="shared" si="23"/>
        <v>24</v>
      </c>
      <c r="X385" s="42" t="str">
        <f>API!M385&amp;" "&amp;API!V385</f>
        <v>Bernd Leno</v>
      </c>
      <c r="Y385" s="42">
        <f>API!AC385</f>
        <v>98</v>
      </c>
    </row>
    <row r="386" spans="1:25">
      <c r="A386" s="31" t="str">
        <f>IF([1]FINAL!A386=0,"",[1]FINAL!A386)</f>
        <v>Marc Cucurella Saseta</v>
      </c>
      <c r="B386" s="31" t="str">
        <f>IF([1]FINAL!B386=0,"",[1]FINAL!B386)</f>
        <v>Cucurella</v>
      </c>
      <c r="C386" s="31" t="str">
        <f>IF([1]FINAL!C386=0,"",[1]FINAL!C386)</f>
        <v>Marc Cucurella</v>
      </c>
      <c r="D386" s="31" t="str">
        <f>IF([1]FINAL!D386=0,"",[1]FINAL!D386)</f>
        <v/>
      </c>
      <c r="E386" s="42" t="str">
        <f>[1]FINAL!M386</f>
        <v>CHE</v>
      </c>
      <c r="F386" s="43">
        <f>IFERROR(VLOOKUP($E386,Table2!$B$1:$C$21,MATCH("MP",Table2!$B$1:$C$1,0),0),"")</f>
        <v>27</v>
      </c>
      <c r="G386" s="32">
        <f>IFERROR(VLOOKUP(A386,PlayingTime!$B$1:$Z$999,MATCH("Min",PlayingTime!$B$2:$Z$2,0),0),0)</f>
        <v>0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793</v>
      </c>
      <c r="J386" s="32">
        <f>IFERROR(VLOOKUP(D386,PlayingTime!$B$1:$Z$999,MATCH("Min",PlayingTime!$B$2:$Z$2,0),0),0)</f>
        <v>0</v>
      </c>
      <c r="K386" s="37">
        <f t="shared" si="20"/>
        <v>793</v>
      </c>
      <c r="L386" s="31">
        <f>IFERROR(VLOOKUP(A386,PlayerStats!$B$1:$Z$999,MATCH("xG",PlayerStats!$B$2:$Z$2,0),0),0)</f>
        <v>0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0.8</v>
      </c>
      <c r="O386" s="31">
        <f>IFERROR(VLOOKUP(D386,PlayerStats!$B$1:$Z$999,MATCH("xG",PlayerStats!$B$2:$Z$2,0),0),0)</f>
        <v>0</v>
      </c>
      <c r="P386" s="39">
        <f t="shared" si="21"/>
        <v>0.8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0.2</v>
      </c>
      <c r="T386" s="31">
        <f>IFERROR(VLOOKUP(D386,PlayerStats!$B$1:$Z$999,MATCH("xAG",PlayerStats!$B$2:$Z$2,0),0),0)</f>
        <v>0</v>
      </c>
      <c r="U386" s="39">
        <f t="shared" si="22"/>
        <v>0.2</v>
      </c>
      <c r="V386" s="41">
        <f t="shared" si="23"/>
        <v>11</v>
      </c>
      <c r="X386" s="42" t="str">
        <f>API!M386&amp;" "&amp;API!V386</f>
        <v>Saša Lukić</v>
      </c>
      <c r="Y386" s="42">
        <f>API!AC386</f>
        <v>23</v>
      </c>
    </row>
    <row r="387" spans="1:25">
      <c r="A387" s="31" t="str">
        <f>IF([1]FINAL!A387=0,"",[1]FINAL!A387)</f>
        <v>Fábio Silva</v>
      </c>
      <c r="B387" s="31" t="str">
        <f>IF([1]FINAL!B387=0,"",[1]FINAL!B387)</f>
        <v/>
      </c>
      <c r="C387" s="31" t="str">
        <f>IF([1]FINAL!C387=0,"",[1]FINAL!C387)</f>
        <v/>
      </c>
      <c r="D387" s="31" t="str">
        <f>IF([1]FINAL!D387=0,"",[1]FINAL!D387)</f>
        <v/>
      </c>
      <c r="E387" s="42">
        <f>[1]FINAL!M387</f>
        <v>0</v>
      </c>
      <c r="F387" s="43" t="str">
        <f>IFERROR(VLOOKUP($E387,Table2!$B$1:$C$21,MATCH("MP",Table2!$B$1:$C$1,0),0),"")</f>
        <v/>
      </c>
      <c r="G387" s="32">
        <f>IFERROR(VLOOKUP(A387,PlayingTime!$B$1:$Z$999,MATCH("Min",PlayingTime!$B$2:$Z$2,0),0),0)</f>
        <v>264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264</v>
      </c>
      <c r="L387" s="31">
        <f>IFERROR(VLOOKUP(A387,PlayerStats!$B$1:$Z$999,MATCH("xG",PlayerStats!$B$2:$Z$2,0),0),0)</f>
        <v>1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1</v>
      </c>
      <c r="Q387" s="31">
        <f>IFERROR(VLOOKUP(A387,PlayerStats!$B$1:$Z$999,MATCH("xAG",PlayerStats!$B$2:$Z$2,0),0),0)</f>
        <v>0.2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0.2</v>
      </c>
      <c r="V387" s="41">
        <f t="shared" ref="V387:V450" si="27">IFERROR(VLOOKUP(A387,$X$1:$Y$1000,MATCH("total_points",$X$1:$Y$1,0),0),"")</f>
        <v>8</v>
      </c>
      <c r="X387" s="42" t="str">
        <f>API!M387&amp;" "&amp;API!V387</f>
        <v>Kevin Mbabu</v>
      </c>
      <c r="Y387" s="42">
        <f>API!AC387</f>
        <v>0</v>
      </c>
    </row>
    <row r="388" spans="1:25">
      <c r="A388" s="31" t="str">
        <f>IF([1]FINAL!A388=0,"",[1]FINAL!A388)</f>
        <v>Cheick Doucouré</v>
      </c>
      <c r="B388" s="31" t="str">
        <f>IF([1]FINAL!B388=0,"",[1]FINAL!B388)</f>
        <v>C.Doucouré</v>
      </c>
      <c r="C388" s="31" t="str">
        <f>IF([1]FINAL!C388=0,"",[1]FINAL!C388)</f>
        <v>C.Doucoure</v>
      </c>
      <c r="D388" s="31" t="str">
        <f>IF([1]FINAL!D388=0,"",[1]FINAL!D388)</f>
        <v>Abdoulaye Doucoure</v>
      </c>
      <c r="E388" s="42" t="str">
        <f>[1]FINAL!M388</f>
        <v>CRY</v>
      </c>
      <c r="F388" s="43">
        <f>IFERROR(VLOOKUP($E388,Table2!$B$1:$C$21,MATCH("MP",Table2!$B$1:$C$1,0),0),"")</f>
        <v>28</v>
      </c>
      <c r="G388" s="32">
        <f>IFERROR(VLOOKUP(A388,PlayingTime!$B$1:$Z$999,MATCH("Min",PlayingTime!$B$2:$Z$2,0),0),0)</f>
        <v>919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919</v>
      </c>
      <c r="L388" s="31">
        <f>IFERROR(VLOOKUP(A388,PlayerStats!$B$1:$Z$999,MATCH("xG",PlayerStats!$B$2:$Z$2,0),0),0)</f>
        <v>0.3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0.3</v>
      </c>
      <c r="Q388" s="31">
        <f>IFERROR(VLOOKUP(A388,PlayerStats!$B$1:$Z$999,MATCH("xAG",PlayerStats!$B$2:$Z$2,0),0),0)</f>
        <v>0.7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0.7</v>
      </c>
      <c r="V388" s="41">
        <f t="shared" si="27"/>
        <v>21</v>
      </c>
      <c r="X388" s="42" t="str">
        <f>API!M388&amp;" "&amp;API!V388</f>
        <v>Aleksandar Mitrović</v>
      </c>
      <c r="Y388" s="42">
        <f>API!AC388</f>
        <v>1</v>
      </c>
    </row>
    <row r="389" spans="1:25">
      <c r="A389" s="31" t="str">
        <f>IF([1]FINAL!A389=0,"",[1]FINAL!A389)</f>
        <v>Mason Mount</v>
      </c>
      <c r="B389" s="31" t="str">
        <f>IF([1]FINAL!B389=0,"",[1]FINAL!B389)</f>
        <v>Mount</v>
      </c>
      <c r="C389" s="31" t="str">
        <f>IF([1]FINAL!C389=0,"",[1]FINAL!C389)</f>
        <v/>
      </c>
      <c r="D389" s="31" t="str">
        <f>IF([1]FINAL!D389=0,"",[1]FINAL!D389)</f>
        <v/>
      </c>
      <c r="E389" s="42" t="str">
        <f>[1]FINAL!M389</f>
        <v>MUN</v>
      </c>
      <c r="F389" s="43">
        <f>IFERROR(VLOOKUP($E389,Table2!$B$1:$C$21,MATCH("MP",Table2!$B$1:$C$1,0),0),"")</f>
        <v>28</v>
      </c>
      <c r="G389" s="32">
        <f>IFERROR(VLOOKUP(A389,PlayingTime!$B$1:$Z$999,MATCH("Min",PlayingTime!$B$2:$Z$2,0),0),0)</f>
        <v>400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400</v>
      </c>
      <c r="L389" s="31">
        <f>IFERROR(VLOOKUP(A389,PlayerStats!$B$1:$Z$999,MATCH("xG",PlayerStats!$B$2:$Z$2,0),0),0)</f>
        <v>0.2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0.2</v>
      </c>
      <c r="Q389" s="31">
        <f>IFERROR(VLOOKUP(A389,PlayerStats!$B$1:$Z$999,MATCH("xAG",PlayerStats!$B$2:$Z$2,0),0),0)</f>
        <v>0.2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0.2</v>
      </c>
      <c r="V389" s="41">
        <f t="shared" si="27"/>
        <v>12</v>
      </c>
      <c r="X389" s="42" t="str">
        <f>API!M389&amp;" "&amp;API!V389</f>
        <v>Rodrigo Muniz Carvalho</v>
      </c>
      <c r="Y389" s="42">
        <f>API!AC389</f>
        <v>56</v>
      </c>
    </row>
    <row r="390" spans="1:25">
      <c r="A390" s="31" t="str">
        <f>IF([1]FINAL!A390=0,"",[1]FINAL!A390)</f>
        <v>Anis Slimane</v>
      </c>
      <c r="B390" s="31" t="str">
        <f>IF([1]FINAL!B390=0,"",[1]FINAL!B390)</f>
        <v>Slimane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SHU</v>
      </c>
      <c r="F390" s="43">
        <f>IFERROR(VLOOKUP($E390,Table2!$B$1:$C$21,MATCH("MP",Table2!$B$1:$C$1,0),0),"")</f>
        <v>28</v>
      </c>
      <c r="G390" s="32">
        <f>IFERROR(VLOOKUP(A390,PlayingTime!$B$1:$Z$999,MATCH("Min",PlayingTime!$B$2:$Z$2,0),0),0)</f>
        <v>0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0</v>
      </c>
      <c r="L390" s="31">
        <f>IFERROR(VLOOKUP(A390,PlayerStats!$B$1:$Z$999,MATCH("xG",PlayerStats!$B$2:$Z$2,0),0),0)</f>
        <v>0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</v>
      </c>
      <c r="Q390" s="31">
        <f>IFERROR(VLOOKUP(A390,PlayerStats!$B$1:$Z$999,MATCH("xAG",PlayerStats!$B$2:$Z$2,0),0),0)</f>
        <v>0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</v>
      </c>
      <c r="V390" s="41">
        <f t="shared" si="27"/>
        <v>10</v>
      </c>
      <c r="X390" s="42" t="str">
        <f>API!M390&amp;" "&amp;API!V390</f>
        <v>João Palhinha Gonçalves</v>
      </c>
      <c r="Y390" s="42">
        <f>API!AC390</f>
        <v>63</v>
      </c>
    </row>
    <row r="391" spans="1:25">
      <c r="A391" s="31" t="str">
        <f>IF([1]FINAL!A391=0,"",[1]FINAL!A391)</f>
        <v>Hjalmar Ekdal</v>
      </c>
      <c r="B391" s="31" t="str">
        <f>IF([1]FINAL!B391=0,"",[1]FINAL!B391)</f>
        <v>Ekdal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BUR</v>
      </c>
      <c r="F391" s="43">
        <f>IFERROR(VLOOKUP($E391,Table2!$B$1:$C$21,MATCH("MP",Table2!$B$1:$C$1,0),0),"")</f>
        <v>28</v>
      </c>
      <c r="G391" s="32">
        <f>IFERROR(VLOOKUP(A391,PlayingTime!$B$1:$Z$999,MATCH("Min",PlayingTime!$B$2:$Z$2,0),0),0)</f>
        <v>325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325</v>
      </c>
      <c r="L391" s="31">
        <f>IFERROR(VLOOKUP(A391,PlayerStats!$B$1:$Z$999,MATCH("xG",PlayerStats!$B$2:$Z$2,0),0),0)</f>
        <v>0.1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0.1</v>
      </c>
      <c r="Q391" s="31">
        <f>IFERROR(VLOOKUP(A391,PlayerStats!$B$1:$Z$999,MATCH("xAG",PlayerStats!$B$2:$Z$2,0),0),0)</f>
        <v>0.1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0.1</v>
      </c>
      <c r="V391" s="41">
        <f t="shared" si="27"/>
        <v>5</v>
      </c>
      <c r="X391" s="42" t="str">
        <f>API!M391&amp;" "&amp;API!V391</f>
        <v>Tim Ream</v>
      </c>
      <c r="Y391" s="42">
        <f>API!AC391</f>
        <v>39</v>
      </c>
    </row>
    <row r="392" spans="1:25">
      <c r="A392" s="31" t="str">
        <f>IF([1]FINAL!A392=0,"",[1]FINAL!A392)</f>
        <v>Auston Trusty</v>
      </c>
      <c r="B392" s="31" t="str">
        <f>IF([1]FINAL!B392=0,"",[1]FINAL!B392)</f>
        <v>Trusty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SHU</v>
      </c>
      <c r="F392" s="43">
        <f>IFERROR(VLOOKUP($E392,Table2!$B$1:$C$21,MATCH("MP",Table2!$B$1:$C$1,0),0),"")</f>
        <v>28</v>
      </c>
      <c r="G392" s="32">
        <f>IFERROR(VLOOKUP(A392,PlayingTime!$B$1:$Z$999,MATCH("Min",PlayingTime!$B$2:$Z$2,0),0),0)</f>
        <v>1773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1773</v>
      </c>
      <c r="L392" s="31">
        <f>IFERROR(VLOOKUP(A392,PlayerStats!$B$1:$Z$999,MATCH("xG",PlayerStats!$B$2:$Z$2,0),0),0)</f>
        <v>0.3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0.3</v>
      </c>
      <c r="Q392" s="31">
        <f>IFERROR(VLOOKUP(A392,PlayerStats!$B$1:$Z$999,MATCH("xAG",PlayerStats!$B$2:$Z$2,0),0),0)</f>
        <v>0.5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0.5</v>
      </c>
      <c r="V392" s="41">
        <f t="shared" si="27"/>
        <v>21</v>
      </c>
      <c r="X392" s="42" t="str">
        <f>API!M392&amp;" "&amp;API!V392</f>
        <v>Harrison Reed</v>
      </c>
      <c r="Y392" s="42">
        <f>API!AC392</f>
        <v>38</v>
      </c>
    </row>
    <row r="393" spans="1:25">
      <c r="A393" s="31" t="str">
        <f>IF([1]FINAL!A393=0,"",[1]FINAL!A393)</f>
        <v>Bénie Traoré</v>
      </c>
      <c r="B393" s="31" t="str">
        <f>IF([1]FINAL!B393=0,"",[1]FINAL!B393)</f>
        <v>T.Bénie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SHU</v>
      </c>
      <c r="F393" s="43">
        <f>IFERROR(VLOOKUP($E393,Table2!$B$1:$C$21,MATCH("MP",Table2!$B$1:$C$1,0),0),"")</f>
        <v>28</v>
      </c>
      <c r="G393" s="32">
        <f>IFERROR(VLOOKUP(A393,PlayingTime!$B$1:$Z$999,MATCH("Min",PlayingTime!$B$2:$Z$2,0),0),0)</f>
        <v>0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0</v>
      </c>
      <c r="L393" s="31">
        <f>IFERROR(VLOOKUP(A393,PlayerStats!$B$1:$Z$999,MATCH("xG",PlayerStats!$B$2:$Z$2,0),0),0)</f>
        <v>0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11</v>
      </c>
      <c r="X393" s="42" t="str">
        <f>API!M393&amp;" "&amp;API!V393</f>
        <v>Antonee Robinson</v>
      </c>
      <c r="Y393" s="42">
        <f>API!AC393</f>
        <v>74</v>
      </c>
    </row>
    <row r="394" spans="1:25">
      <c r="A394" s="31" t="str">
        <f>IF([1]FINAL!A394=0,"",[1]FINAL!A394)</f>
        <v>Orel Mangala</v>
      </c>
      <c r="B394" s="31" t="str">
        <f>IF([1]FINAL!B394=0,"",[1]FINAL!B394)</f>
        <v>Mangala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NFO</v>
      </c>
      <c r="F394" s="43">
        <f>IFERROR(VLOOKUP($E394,Table2!$B$1:$C$21,MATCH("MP",Table2!$B$1:$C$1,0),0),"")</f>
        <v>28</v>
      </c>
      <c r="G394" s="32">
        <f>IFERROR(VLOOKUP(A394,PlayingTime!$B$1:$Z$999,MATCH("Min",PlayingTime!$B$2:$Z$2,0),0),0)</f>
        <v>1563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1563</v>
      </c>
      <c r="L394" s="31">
        <f>IFERROR(VLOOKUP(A394,PlayerStats!$B$1:$Z$999,MATCH("xG",PlayerStats!$B$2:$Z$2,0),0),0)</f>
        <v>0.8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0.8</v>
      </c>
      <c r="Q394" s="31">
        <f>IFERROR(VLOOKUP(A394,PlayerStats!$B$1:$Z$999,MATCH("xAG",PlayerStats!$B$2:$Z$2,0),0),0)</f>
        <v>0.2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0.2</v>
      </c>
      <c r="V394" s="41">
        <f t="shared" si="27"/>
        <v>40</v>
      </c>
      <c r="X394" s="42" t="str">
        <f>API!M394&amp;" "&amp;API!V394</f>
        <v>Marek Rodák</v>
      </c>
      <c r="Y394" s="42">
        <f>API!AC394</f>
        <v>-1</v>
      </c>
    </row>
    <row r="395" spans="1:25">
      <c r="A395" s="31" t="str">
        <f>IF([1]FINAL!A395=0,"",[1]FINAL!A395)</f>
        <v>Lesley Ugochukwu</v>
      </c>
      <c r="B395" s="31" t="str">
        <f>IF([1]FINAL!B395=0,"",[1]FINAL!B395)</f>
        <v>Ugochukwu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CHE</v>
      </c>
      <c r="F395" s="43">
        <f>IFERROR(VLOOKUP($E395,Table2!$B$1:$C$21,MATCH("MP",Table2!$B$1:$C$1,0),0),"")</f>
        <v>27</v>
      </c>
      <c r="G395" s="32">
        <f>IFERROR(VLOOKUP(A395,PlayingTime!$B$1:$Z$999,MATCH("Min",PlayingTime!$B$2:$Z$2,0),0),0)</f>
        <v>273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273</v>
      </c>
      <c r="L395" s="31">
        <f>IFERROR(VLOOKUP(A395,PlayerStats!$B$1:$Z$999,MATCH("xG",PlayerStats!$B$2:$Z$2,0),0),0)</f>
        <v>0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11</v>
      </c>
      <c r="X395" s="42" t="str">
        <f>API!M395&amp;" "&amp;API!V395</f>
        <v>Kenny Tete</v>
      </c>
      <c r="Y395" s="42">
        <f>API!AC395</f>
        <v>23</v>
      </c>
    </row>
    <row r="396" spans="1:25">
      <c r="A396" s="31" t="str">
        <f>IF([1]FINAL!A396=0,"",[1]FINAL!A396)</f>
        <v>Sofyan Amrabat</v>
      </c>
      <c r="B396" s="31" t="str">
        <f>IF([1]FINAL!B396=0,"",[1]FINAL!B396)</f>
        <v>Amrabat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MUN</v>
      </c>
      <c r="F396" s="43">
        <f>IFERROR(VLOOKUP($E396,Table2!$B$1:$C$21,MATCH("MP",Table2!$B$1:$C$1,0),0),"")</f>
        <v>28</v>
      </c>
      <c r="G396" s="32">
        <f>IFERROR(VLOOKUP(A396,PlayingTime!$B$1:$Z$999,MATCH("Min",PlayingTime!$B$2:$Z$2,0),0),0)</f>
        <v>640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640</v>
      </c>
      <c r="L396" s="31">
        <f>IFERROR(VLOOKUP(A396,PlayerStats!$B$1:$Z$999,MATCH("xG",PlayerStats!$B$2:$Z$2,0),0),0)</f>
        <v>0.1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0.1</v>
      </c>
      <c r="Q396" s="31">
        <f>IFERROR(VLOOKUP(A396,PlayerStats!$B$1:$Z$999,MATCH("xAG",PlayerStats!$B$2:$Z$2,0),0),0)</f>
        <v>0.2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0.2</v>
      </c>
      <c r="V396" s="41">
        <f t="shared" si="27"/>
        <v>18</v>
      </c>
      <c r="X396" s="42" t="str">
        <f>API!M396&amp;" "&amp;API!V396</f>
        <v>Tosin Adarabioyo</v>
      </c>
      <c r="Y396" s="42">
        <f>API!AC396</f>
        <v>44</v>
      </c>
    </row>
    <row r="397" spans="1:25">
      <c r="A397" s="31" t="str">
        <f>IF([1]FINAL!A397=0,"",[1]FINAL!A397)</f>
        <v>Luke Thomas</v>
      </c>
      <c r="B397" s="31" t="str">
        <f>IF([1]FINAL!B397=0,"",[1]FINAL!B397)</f>
        <v>Thomas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SHU</v>
      </c>
      <c r="F397" s="43">
        <f>IFERROR(VLOOKUP($E397,Table2!$B$1:$C$21,MATCH("MP",Table2!$B$1:$C$1,0),0),"")</f>
        <v>28</v>
      </c>
      <c r="G397" s="32">
        <f>IFERROR(VLOOKUP(A397,PlayingTime!$B$1:$Z$999,MATCH("Min",PlayingTime!$B$2:$Z$2,0),0),0)</f>
        <v>917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917</v>
      </c>
      <c r="L397" s="31">
        <f>IFERROR(VLOOKUP(A397,PlayerStats!$B$1:$Z$999,MATCH("xG",PlayerStats!$B$2:$Z$2,0),0),0)</f>
        <v>0.5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0.5</v>
      </c>
      <c r="Q397" s="31">
        <f>IFERROR(VLOOKUP(A397,PlayerStats!$B$1:$Z$999,MATCH("xAG",PlayerStats!$B$2:$Z$2,0),0),0)</f>
        <v>0.1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0.1</v>
      </c>
      <c r="V397" s="41">
        <f t="shared" si="27"/>
        <v>7</v>
      </c>
      <c r="X397" s="42" t="str">
        <f>API!M397&amp;" "&amp;API!V397</f>
        <v>Carlos Vinícius Alves Morais</v>
      </c>
      <c r="Y397" s="42">
        <f>API!AC397</f>
        <v>22</v>
      </c>
    </row>
    <row r="398" spans="1:25">
      <c r="A398" s="31" t="str">
        <f>IF([1]FINAL!A398=0,"",[1]FINAL!A398)</f>
        <v>Ibrahim Sangaré</v>
      </c>
      <c r="B398" s="31" t="str">
        <f>IF([1]FINAL!B398=0,"",[1]FINAL!B398)</f>
        <v>Sangaré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NFO</v>
      </c>
      <c r="F398" s="43">
        <f>IFERROR(VLOOKUP($E398,Table2!$B$1:$C$21,MATCH("MP",Table2!$B$1:$C$1,0),0),"")</f>
        <v>28</v>
      </c>
      <c r="G398" s="32">
        <f>IFERROR(VLOOKUP(A398,PlayingTime!$B$1:$Z$999,MATCH("Min",PlayingTime!$B$2:$Z$2,0),0),0)</f>
        <v>850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850</v>
      </c>
      <c r="L398" s="31">
        <f>IFERROR(VLOOKUP(A398,PlayerStats!$B$1:$Z$999,MATCH("xG",PlayerStats!$B$2:$Z$2,0),0),0)</f>
        <v>0.6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0.6</v>
      </c>
      <c r="Q398" s="31">
        <f>IFERROR(VLOOKUP(A398,PlayerStats!$B$1:$Z$999,MATCH("xAG",PlayerStats!$B$2:$Z$2,0),0),0)</f>
        <v>0.3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0.3</v>
      </c>
      <c r="V398" s="41">
        <f t="shared" si="27"/>
        <v>19</v>
      </c>
      <c r="X398" s="42" t="str">
        <f>API!M398&amp;" "&amp;API!V398</f>
        <v>Harry Wilson</v>
      </c>
      <c r="Y398" s="42">
        <f>API!AC398</f>
        <v>71</v>
      </c>
    </row>
    <row r="399" spans="1:25">
      <c r="A399" s="31" t="str">
        <f>IF([1]FINAL!A399=0,"",[1]FINAL!A399)</f>
        <v>Connor Roberts</v>
      </c>
      <c r="B399" s="31" t="str">
        <f>IF([1]FINAL!B399=0,"",[1]FINAL!B399)</f>
        <v>Roberts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BUR</v>
      </c>
      <c r="F399" s="43">
        <f>IFERROR(VLOOKUP($E399,Table2!$B$1:$C$21,MATCH("MP",Table2!$B$1:$C$1,0),0),"")</f>
        <v>28</v>
      </c>
      <c r="G399" s="32">
        <f>IFERROR(VLOOKUP(A399,PlayingTime!$B$1:$Z$999,MATCH("Min",PlayingTime!$B$2:$Z$2,0),0),0)</f>
        <v>823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823</v>
      </c>
      <c r="L399" s="31">
        <f>IFERROR(VLOOKUP(A399,PlayerStats!$B$1:$Z$999,MATCH("xG",PlayerStats!$B$2:$Z$2,0),0),0)</f>
        <v>0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</v>
      </c>
      <c r="Q399" s="31">
        <f>IFERROR(VLOOKUP(A399,PlayerStats!$B$1:$Z$999,MATCH("xAG",PlayerStats!$B$2:$Z$2,0),0),0)</f>
        <v>0.2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0.2</v>
      </c>
      <c r="V399" s="41">
        <f t="shared" si="27"/>
        <v>12</v>
      </c>
      <c r="X399" s="42" t="str">
        <f>API!M399&amp;" "&amp;API!V399</f>
        <v>Raúl Jiménez</v>
      </c>
      <c r="Y399" s="42">
        <f>API!AC399</f>
        <v>55</v>
      </c>
    </row>
    <row r="400" spans="1:25">
      <c r="A400" s="31" t="str">
        <f>IF([1]FINAL!A400=0,"",[1]FINAL!A400)</f>
        <v>Kalvin Phillips</v>
      </c>
      <c r="B400" s="31" t="str">
        <f>IF([1]FINAL!B400=0,"",[1]FINAL!B400)</f>
        <v>Phillips</v>
      </c>
      <c r="C400" s="31" t="str">
        <f>IF([1]FINAL!C400=0,"",[1]FINAL!C400)</f>
        <v>K Phillips</v>
      </c>
      <c r="D400" s="31" t="str">
        <f>IF([1]FINAL!D400=0,"",[1]FINAL!D400)</f>
        <v/>
      </c>
      <c r="E400" s="42" t="str">
        <f>[1]FINAL!M400</f>
        <v>WHU</v>
      </c>
      <c r="F400" s="43">
        <f>IFERROR(VLOOKUP($E400,Table2!$B$1:$C$21,MATCH("MP",Table2!$B$1:$C$1,0),0),"")</f>
        <v>28</v>
      </c>
      <c r="G400" s="32">
        <f>IFERROR(VLOOKUP(A400,PlayingTime!$B$1:$Z$999,MATCH("Min",PlayingTime!$B$2:$Z$2,0),0),0)</f>
        <v>271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271</v>
      </c>
      <c r="L400" s="31">
        <f>IFERROR(VLOOKUP(A400,PlayerStats!$B$1:$Z$999,MATCH("xG",PlayerStats!$B$2:$Z$2,0),0),0)</f>
        <v>0.1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0.1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</v>
      </c>
      <c r="V400" s="41">
        <f t="shared" si="27"/>
        <v>8</v>
      </c>
      <c r="X400" s="42" t="str">
        <f>API!M400&amp;" "&amp;API!V400</f>
        <v>Willian Borges da Silva</v>
      </c>
      <c r="Y400" s="42">
        <f>API!AC400</f>
        <v>77</v>
      </c>
    </row>
    <row r="401" spans="1:25">
      <c r="A401" s="31" t="str">
        <f>IF([1]FINAL!A401=0,"",[1]FINAL!A401)</f>
        <v>Marvelous Nakamba</v>
      </c>
      <c r="B401" s="31" t="str">
        <f>IF([1]FINAL!B401=0,"",[1]FINAL!B401)</f>
        <v>Nakamba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LUT</v>
      </c>
      <c r="F401" s="43">
        <f>IFERROR(VLOOKUP($E401,Table2!$B$1:$C$21,MATCH("MP",Table2!$B$1:$C$1,0),0),"")</f>
        <v>28</v>
      </c>
      <c r="G401" s="32">
        <f>IFERROR(VLOOKUP(A401,PlayingTime!$B$1:$Z$999,MATCH("Min",PlayingTime!$B$2:$Z$2,0),0),0)</f>
        <v>1130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1130</v>
      </c>
      <c r="L401" s="31">
        <f>IFERROR(VLOOKUP(A401,PlayerStats!$B$1:$Z$999,MATCH("xG",PlayerStats!$B$2:$Z$2,0),0),0)</f>
        <v>0.2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0.2</v>
      </c>
      <c r="Q401" s="31">
        <f>IFERROR(VLOOKUP(A401,PlayerStats!$B$1:$Z$999,MATCH("xAG",PlayerStats!$B$2:$Z$2,0),0),0)</f>
        <v>0.4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0.4</v>
      </c>
      <c r="V401" s="41">
        <f t="shared" si="27"/>
        <v>21</v>
      </c>
      <c r="X401" s="42" t="str">
        <f>API!M401&amp;" "&amp;API!V401</f>
        <v>Calvin Bassey</v>
      </c>
      <c r="Y401" s="42">
        <f>API!AC401</f>
        <v>41</v>
      </c>
    </row>
    <row r="402" spans="1:25">
      <c r="A402" s="31" t="str">
        <f>IF([1]FINAL!A402=0,"",[1]FINAL!A402)</f>
        <v>Marvelous Nakamba</v>
      </c>
      <c r="B402" s="31" t="str">
        <f>IF([1]FINAL!B402=0,"",[1]FINAL!B402)</f>
        <v>Nakamba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LUT</v>
      </c>
      <c r="F402" s="43">
        <f>IFERROR(VLOOKUP($E402,Table2!$B$1:$C$21,MATCH("MP",Table2!$B$1:$C$1,0),0),"")</f>
        <v>28</v>
      </c>
      <c r="G402" s="32">
        <f>IFERROR(VLOOKUP(A402,PlayingTime!$B$1:$Z$999,MATCH("Min",PlayingTime!$B$2:$Z$2,0),0),0)</f>
        <v>1130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1130</v>
      </c>
      <c r="L402" s="31">
        <f>IFERROR(VLOOKUP(A402,PlayerStats!$B$1:$Z$999,MATCH("xG",PlayerStats!$B$2:$Z$2,0),0),0)</f>
        <v>0.2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0.2</v>
      </c>
      <c r="Q402" s="31">
        <f>IFERROR(VLOOKUP(A402,PlayerStats!$B$1:$Z$999,MATCH("xAG",PlayerStats!$B$2:$Z$2,0),0),0)</f>
        <v>0.4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0.4</v>
      </c>
      <c r="V402" s="41">
        <f t="shared" si="27"/>
        <v>21</v>
      </c>
      <c r="X402" s="42" t="str">
        <f>API!M402&amp;" "&amp;API!V402</f>
        <v>Luc De Fougerolles</v>
      </c>
      <c r="Y402" s="42">
        <f>API!AC402</f>
        <v>0</v>
      </c>
    </row>
    <row r="403" spans="1:25">
      <c r="A403" s="31" t="str">
        <f>IF([1]FINAL!A403=0,"",[1]FINAL!A403)</f>
        <v>John Egan</v>
      </c>
      <c r="B403" s="31" t="str">
        <f>IF([1]FINAL!B403=0,"",[1]FINAL!B403)</f>
        <v>Egan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SHU</v>
      </c>
      <c r="F403" s="43">
        <f>IFERROR(VLOOKUP($E403,Table2!$B$1:$C$21,MATCH("MP",Table2!$B$1:$C$1,0),0),"")</f>
        <v>28</v>
      </c>
      <c r="G403" s="32">
        <f>IFERROR(VLOOKUP(A403,PlayingTime!$B$1:$Z$999,MATCH("Min",PlayingTime!$B$2:$Z$2,0),0),0)</f>
        <v>482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482</v>
      </c>
      <c r="L403" s="31">
        <f>IFERROR(VLOOKUP(A403,PlayerStats!$B$1:$Z$999,MATCH("xG",PlayerStats!$B$2:$Z$2,0),0),0)</f>
        <v>0.2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0.2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1</v>
      </c>
      <c r="X403" s="42" t="str">
        <f>API!M403&amp;" "&amp;API!V403</f>
        <v>Jay Stansfield</v>
      </c>
      <c r="Y403" s="42">
        <f>API!AC403</f>
        <v>0</v>
      </c>
    </row>
    <row r="404" spans="1:25">
      <c r="A404" s="31" t="str">
        <f>IF([1]FINAL!A404=0,"",[1]FINAL!A404)</f>
        <v>Hwang Hee-chan</v>
      </c>
      <c r="B404" s="31" t="str">
        <f>IF([1]FINAL!B404=0,"",[1]FINAL!B404)</f>
        <v/>
      </c>
      <c r="C404" s="31" t="str">
        <f>IF([1]FINAL!C404=0,"",[1]FINAL!C404)</f>
        <v/>
      </c>
      <c r="D404" s="31" t="str">
        <f>IF([1]FINAL!D404=0,"",[1]FINAL!D404)</f>
        <v/>
      </c>
      <c r="E404" s="42">
        <f>[1]FINAL!M404</f>
        <v>0</v>
      </c>
      <c r="F404" s="43" t="str">
        <f>IFERROR(VLOOKUP($E404,Table2!$B$1:$C$21,MATCH("MP",Table2!$B$1:$C$1,0),0),"")</f>
        <v/>
      </c>
      <c r="G404" s="32">
        <f>IFERROR(VLOOKUP(A404,PlayingTime!$B$1:$Z$999,MATCH("Min",PlayingTime!$B$2:$Z$2,0),0),0)</f>
        <v>1620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1620</v>
      </c>
      <c r="L404" s="31">
        <f>IFERROR(VLOOKUP(A404,PlayerStats!$B$1:$Z$999,MATCH("xG",PlayerStats!$B$2:$Z$2,0),0),0)</f>
        <v>6.3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6.3</v>
      </c>
      <c r="Q404" s="31">
        <f>IFERROR(VLOOKUP(A404,PlayerStats!$B$1:$Z$999,MATCH("xAG",PlayerStats!$B$2:$Z$2,0),0),0)</f>
        <v>2.9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2.9</v>
      </c>
      <c r="V404" s="41">
        <f t="shared" si="27"/>
        <v>105</v>
      </c>
      <c r="X404" s="42" t="str">
        <f>API!M404&amp;" "&amp;API!V404</f>
        <v>Matthew Dibley-Dias</v>
      </c>
      <c r="Y404" s="42">
        <f>API!AC404</f>
        <v>0</v>
      </c>
    </row>
    <row r="405" spans="1:25">
      <c r="A405" s="31" t="str">
        <f>IF([1]FINAL!A405=0,"",[1]FINAL!A405)</f>
        <v>Pedro Lomba Neto</v>
      </c>
      <c r="B405" s="31" t="str">
        <f>IF([1]FINAL!B405=0,"",[1]FINAL!B405)</f>
        <v/>
      </c>
      <c r="C405" s="31" t="str">
        <f>IF([1]FINAL!C405=0,"",[1]FINAL!C405)</f>
        <v>P Neto</v>
      </c>
      <c r="D405" s="31" t="str">
        <f>IF([1]FINAL!D405=0,"",[1]FINAL!D405)</f>
        <v>Pedro Neto</v>
      </c>
      <c r="E405" s="42">
        <f>[1]FINAL!M405</f>
        <v>0</v>
      </c>
      <c r="F405" s="43" t="str">
        <f>IFERROR(VLOOKUP($E405,Table2!$B$1:$C$21,MATCH("MP",Table2!$B$1:$C$1,0),0),"")</f>
        <v/>
      </c>
      <c r="G405" s="32">
        <f>IFERROR(VLOOKUP(A405,PlayingTime!$B$1:$Z$999,MATCH("Min",PlayingTime!$B$2:$Z$2,0),0),0)</f>
        <v>0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1503</v>
      </c>
      <c r="K405" s="37">
        <f t="shared" si="24"/>
        <v>1503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3.4</v>
      </c>
      <c r="P405" s="39">
        <f t="shared" si="25"/>
        <v>3.4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4.4000000000000004</v>
      </c>
      <c r="U405" s="39">
        <f t="shared" si="26"/>
        <v>4.4000000000000004</v>
      </c>
      <c r="V405" s="41">
        <f t="shared" si="27"/>
        <v>85</v>
      </c>
      <c r="X405" s="42" t="str">
        <f>API!M405&amp;" "&amp;API!V405</f>
        <v>Adama Traoré</v>
      </c>
      <c r="Y405" s="42">
        <f>API!AC405</f>
        <v>16</v>
      </c>
    </row>
    <row r="406" spans="1:25">
      <c r="A406" s="31" t="str">
        <f>IF([1]FINAL!A406=0,"",[1]FINAL!A406)</f>
        <v>Pablo Sarabia</v>
      </c>
      <c r="B406" s="31" t="str">
        <f>IF([1]FINAL!B406=0,"",[1]FINAL!B406)</f>
        <v/>
      </c>
      <c r="C406" s="31" t="str">
        <f>IF([1]FINAL!C406=0,"",[1]FINAL!C406)</f>
        <v/>
      </c>
      <c r="D406" s="31" t="str">
        <f>IF([1]FINAL!D406=0,"",[1]FINAL!D406)</f>
        <v/>
      </c>
      <c r="E406" s="42">
        <f>[1]FINAL!M406</f>
        <v>0</v>
      </c>
      <c r="F406" s="43" t="str">
        <f>IFERROR(VLOOKUP($E406,Table2!$B$1:$C$21,MATCH("MP",Table2!$B$1:$C$1,0),0),"")</f>
        <v/>
      </c>
      <c r="G406" s="32">
        <f>IFERROR(VLOOKUP(A406,PlayingTime!$B$1:$Z$999,MATCH("Min",PlayingTime!$B$2:$Z$2,0),0),0)</f>
        <v>1273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1273</v>
      </c>
      <c r="L406" s="31">
        <f>IFERROR(VLOOKUP(A406,PlayerStats!$B$1:$Z$999,MATCH("xG",PlayerStats!$B$2:$Z$2,0),0),0)</f>
        <v>3.6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3.6</v>
      </c>
      <c r="Q406" s="31">
        <f>IFERROR(VLOOKUP(A406,PlayerStats!$B$1:$Z$999,MATCH("xAG",PlayerStats!$B$2:$Z$2,0),0),0)</f>
        <v>5.2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5.2</v>
      </c>
      <c r="V406" s="41">
        <f t="shared" si="27"/>
        <v>79</v>
      </c>
      <c r="X406" s="42" t="str">
        <f>API!M406&amp;" "&amp;API!V406</f>
        <v>Luke Harris</v>
      </c>
      <c r="Y406" s="42">
        <f>API!AC406</f>
        <v>2</v>
      </c>
    </row>
    <row r="407" spans="1:25">
      <c r="A407" s="31" t="str">
        <f>IF([1]FINAL!A407=0,"",[1]FINAL!A407)</f>
        <v>Mario Lemina</v>
      </c>
      <c r="B407" s="31" t="str">
        <f>IF([1]FINAL!B407=0,"",[1]FINAL!B407)</f>
        <v/>
      </c>
      <c r="C407" s="31" t="str">
        <f>IF([1]FINAL!C407=0,"",[1]FINAL!C407)</f>
        <v/>
      </c>
      <c r="D407" s="31" t="str">
        <f>IF([1]FINAL!D407=0,"",[1]FINAL!D407)</f>
        <v/>
      </c>
      <c r="E407" s="42">
        <f>[1]FINAL!M407</f>
        <v>0</v>
      </c>
      <c r="F407" s="43" t="str">
        <f>IFERROR(VLOOKUP($E407,Table2!$B$1:$C$21,MATCH("MP",Table2!$B$1:$C$1,0),0),"")</f>
        <v/>
      </c>
      <c r="G407" s="32">
        <f>IFERROR(VLOOKUP(A407,PlayingTime!$B$1:$Z$999,MATCH("Min",PlayingTime!$B$2:$Z$2,0),0),0)</f>
        <v>2179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2179</v>
      </c>
      <c r="L407" s="31">
        <f>IFERROR(VLOOKUP(A407,PlayerStats!$B$1:$Z$999,MATCH("xG",PlayerStats!$B$2:$Z$2,0),0),0)</f>
        <v>4.0999999999999996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4.0999999999999996</v>
      </c>
      <c r="Q407" s="31">
        <f>IFERROR(VLOOKUP(A407,PlayerStats!$B$1:$Z$999,MATCH("xAG",PlayerStats!$B$2:$Z$2,0),0),0)</f>
        <v>0.8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0.8</v>
      </c>
      <c r="V407" s="41">
        <f t="shared" si="27"/>
        <v>73</v>
      </c>
      <c r="X407" s="42" t="str">
        <f>API!M407&amp;" "&amp;API!V407</f>
        <v>Timothy Castagne</v>
      </c>
      <c r="Y407" s="42">
        <f>API!AC407</f>
        <v>67</v>
      </c>
    </row>
    <row r="408" spans="1:25">
      <c r="A408" s="31" t="str">
        <f>IF([1]FINAL!A408=0,"",[1]FINAL!A408)</f>
        <v>José Malheiro de Sá</v>
      </c>
      <c r="B408" s="31" t="str">
        <f>IF([1]FINAL!B408=0,"",[1]FINAL!B408)</f>
        <v/>
      </c>
      <c r="C408" s="31" t="str">
        <f>IF([1]FINAL!C408=0,"",[1]FINAL!C408)</f>
        <v>Sa</v>
      </c>
      <c r="D408" s="31" t="str">
        <f>IF([1]FINAL!D408=0,"",[1]FINAL!D408)</f>
        <v/>
      </c>
      <c r="E408" s="42">
        <f>[1]FINAL!M408</f>
        <v>0</v>
      </c>
      <c r="F408" s="43" t="str">
        <f>IFERROR(VLOOKUP($E408,Table2!$B$1:$C$21,MATCH("MP",Table2!$B$1:$C$1,0),0),"")</f>
        <v/>
      </c>
      <c r="G408" s="32">
        <f>IFERROR(VLOOKUP(A408,PlayingTime!$B$1:$Z$999,MATCH("Min",PlayingTime!$B$2:$Z$2,0),0),0)</f>
        <v>0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0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77</v>
      </c>
      <c r="X408" s="42" t="str">
        <f>API!M408&amp;" "&amp;API!V408</f>
        <v>Steven Benda</v>
      </c>
      <c r="Y408" s="42">
        <f>API!AC408</f>
        <v>0</v>
      </c>
    </row>
    <row r="409" spans="1:25">
      <c r="A409" s="31" t="str">
        <f>IF([1]FINAL!A409=0,"",[1]FINAL!A409)</f>
        <v>Max Kilman</v>
      </c>
      <c r="B409" s="31" t="str">
        <f>IF([1]FINAL!B409=0,"",[1]FINAL!B409)</f>
        <v/>
      </c>
      <c r="C409" s="31" t="str">
        <f>IF([1]FINAL!C409=0,"",[1]FINAL!C409)</f>
        <v/>
      </c>
      <c r="D409" s="31" t="str">
        <f>IF([1]FINAL!D409=0,"",[1]FINAL!D409)</f>
        <v/>
      </c>
      <c r="E409" s="42">
        <f>[1]FINAL!M409</f>
        <v>0</v>
      </c>
      <c r="F409" s="43" t="str">
        <f>IFERROR(VLOOKUP($E409,Table2!$B$1:$C$21,MATCH("MP",Table2!$B$1:$C$1,0),0),"")</f>
        <v/>
      </c>
      <c r="G409" s="32">
        <f>IFERROR(VLOOKUP(A409,PlayingTime!$B$1:$Z$999,MATCH("Min",PlayingTime!$B$2:$Z$2,0),0),0)</f>
        <v>2520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2520</v>
      </c>
      <c r="L409" s="31">
        <f>IFERROR(VLOOKUP(A409,PlayerStats!$B$1:$Z$999,MATCH("xG",PlayerStats!$B$2:$Z$2,0),0),0)</f>
        <v>1.6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1.6</v>
      </c>
      <c r="Q409" s="31">
        <f>IFERROR(VLOOKUP(A409,PlayerStats!$B$1:$Z$999,MATCH("xAG",PlayerStats!$B$2:$Z$2,0),0),0)</f>
        <v>0.7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0.7</v>
      </c>
      <c r="V409" s="41">
        <f t="shared" si="27"/>
        <v>72</v>
      </c>
      <c r="X409" s="42" t="str">
        <f>API!M409&amp;" "&amp;API!V409</f>
        <v>Fodé Ballo-Touré</v>
      </c>
      <c r="Y409" s="42">
        <f>API!AC409</f>
        <v>4</v>
      </c>
    </row>
    <row r="410" spans="1:25">
      <c r="A410" s="31" t="str">
        <f>IF([1]FINAL!A410=0,"",[1]FINAL!A410)</f>
        <v>Nélson Cabral Semedo</v>
      </c>
      <c r="B410" s="31" t="str">
        <f>IF([1]FINAL!B410=0,"",[1]FINAL!B410)</f>
        <v/>
      </c>
      <c r="C410" s="31" t="str">
        <f>IF([1]FINAL!C410=0,"",[1]FINAL!C410)</f>
        <v>Nélson Semedo</v>
      </c>
      <c r="D410" s="31" t="str">
        <f>IF([1]FINAL!D410=0,"",[1]FINAL!D410)</f>
        <v/>
      </c>
      <c r="E410" s="42">
        <f>[1]FINAL!M410</f>
        <v>0</v>
      </c>
      <c r="F410" s="43" t="str">
        <f>IFERROR(VLOOKUP($E410,Table2!$B$1:$C$21,MATCH("MP",Table2!$B$1:$C$1,0),0),"")</f>
        <v/>
      </c>
      <c r="G410" s="32">
        <f>IFERROR(VLOOKUP(A410,PlayingTime!$B$1:$Z$999,MATCH("Min",PlayingTime!$B$2:$Z$2,0),0),0)</f>
        <v>0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2347</v>
      </c>
      <c r="J410" s="32">
        <f>IFERROR(VLOOKUP(D410,PlayingTime!$B$1:$Z$999,MATCH("Min",PlayingTime!$B$2:$Z$2,0),0),0)</f>
        <v>0</v>
      </c>
      <c r="K410" s="37">
        <f t="shared" si="24"/>
        <v>2347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0.9</v>
      </c>
      <c r="O410" s="31">
        <f>IFERROR(VLOOKUP(D410,PlayerStats!$B$1:$Z$999,MATCH("xG",PlayerStats!$B$2:$Z$2,0),0),0)</f>
        <v>0</v>
      </c>
      <c r="P410" s="39">
        <f t="shared" si="25"/>
        <v>0.9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1.1000000000000001</v>
      </c>
      <c r="T410" s="31">
        <f>IFERROR(VLOOKUP(D410,PlayerStats!$B$1:$Z$999,MATCH("xAG",PlayerStats!$B$2:$Z$2,0),0),0)</f>
        <v>0</v>
      </c>
      <c r="U410" s="39">
        <f t="shared" si="26"/>
        <v>1.1000000000000001</v>
      </c>
      <c r="V410" s="41">
        <f t="shared" si="27"/>
        <v>59</v>
      </c>
      <c r="X410" s="42" t="str">
        <f>API!M410&amp;" "&amp;API!V410</f>
        <v>Devan Tanton</v>
      </c>
      <c r="Y410" s="42">
        <f>API!AC410</f>
        <v>0</v>
      </c>
    </row>
    <row r="411" spans="1:25">
      <c r="A411" s="31" t="str">
        <f>IF([1]FINAL!A411=0,"",[1]FINAL!A411)</f>
        <v>João Victor Gomes da Silva</v>
      </c>
      <c r="B411" s="31" t="str">
        <f>IF([1]FINAL!B411=0,"",[1]FINAL!B411)</f>
        <v/>
      </c>
      <c r="C411" s="31" t="str">
        <f>IF([1]FINAL!C411=0,"",[1]FINAL!C411)</f>
        <v/>
      </c>
      <c r="D411" s="31" t="str">
        <f>IF([1]FINAL!D411=0,"",[1]FINAL!D411)</f>
        <v/>
      </c>
      <c r="E411" s="42">
        <f>[1]FINAL!M411</f>
        <v>0</v>
      </c>
      <c r="F411" s="43" t="str">
        <f>IFERROR(VLOOKUP($E411,Table2!$B$1:$C$21,MATCH("MP",Table2!$B$1:$C$1,0),0),"")</f>
        <v/>
      </c>
      <c r="G411" s="32">
        <f>IFERROR(VLOOKUP(A411,PlayingTime!$B$1:$Z$999,MATCH("Min",PlayingTime!$B$2:$Z$2,0),0),0)</f>
        <v>0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0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61</v>
      </c>
      <c r="X411" s="42" t="str">
        <f>API!M411&amp;" "&amp;API!V411</f>
        <v>Kristian Sekularac</v>
      </c>
      <c r="Y411" s="42">
        <f>API!AC411</f>
        <v>0</v>
      </c>
    </row>
    <row r="412" spans="1:25">
      <c r="A412" s="31" t="str">
        <f>IF([1]FINAL!A412=0,"",[1]FINAL!A412)</f>
        <v>Ian Maatsen</v>
      </c>
      <c r="B412" s="31" t="str">
        <f>IF([1]FINAL!B412=0,"",[1]FINAL!B412)</f>
        <v>Maatsen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CHE</v>
      </c>
      <c r="F412" s="43">
        <f>IFERROR(VLOOKUP($E412,Table2!$B$1:$C$21,MATCH("MP",Table2!$B$1:$C$1,0),0),"")</f>
        <v>27</v>
      </c>
      <c r="G412" s="32">
        <f>IFERROR(VLOOKUP(A412,PlayingTime!$B$1:$Z$999,MATCH("Min",PlayingTime!$B$2:$Z$2,0),0),0)</f>
        <v>209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209</v>
      </c>
      <c r="L412" s="31">
        <f>IFERROR(VLOOKUP(A412,PlayerStats!$B$1:$Z$999,MATCH("xG",PlayerStats!$B$2:$Z$2,0),0),0)</f>
        <v>0.8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0.8</v>
      </c>
      <c r="Q412" s="31">
        <f>IFERROR(VLOOKUP(A412,PlayerStats!$B$1:$Z$999,MATCH("xAG",PlayerStats!$B$2:$Z$2,0),0),0)</f>
        <v>0.1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0.1</v>
      </c>
      <c r="V412" s="41">
        <f t="shared" si="27"/>
        <v>11</v>
      </c>
      <c r="X412" s="42" t="str">
        <f>API!M412&amp;" "&amp;API!V412</f>
        <v>Joshua King</v>
      </c>
      <c r="Y412" s="42">
        <f>API!AC412</f>
        <v>0</v>
      </c>
    </row>
    <row r="413" spans="1:25">
      <c r="A413" s="31" t="str">
        <f>IF([1]FINAL!A413=0,"",[1]FINAL!A413)</f>
        <v>Donny van de Beek</v>
      </c>
      <c r="B413" s="31" t="str">
        <f>IF([1]FINAL!B413=0,"",[1]FINAL!B413)</f>
        <v>Van de Beek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MUN</v>
      </c>
      <c r="F413" s="43">
        <f>IFERROR(VLOOKUP($E413,Table2!$B$1:$C$21,MATCH("MP",Table2!$B$1:$C$1,0),0),"")</f>
        <v>28</v>
      </c>
      <c r="G413" s="32">
        <f>IFERROR(VLOOKUP(A413,PlayingTime!$B$1:$Z$999,MATCH("Min",PlayingTime!$B$2:$Z$2,0),0),0)</f>
        <v>3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3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0.1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0.1</v>
      </c>
      <c r="V413" s="41">
        <f t="shared" si="27"/>
        <v>1</v>
      </c>
      <c r="X413" s="42" t="str">
        <f>API!M413&amp;" "&amp;API!V413</f>
        <v>Adrián San Miguel del Castillo</v>
      </c>
      <c r="Y413" s="42">
        <f>API!AC413</f>
        <v>0</v>
      </c>
    </row>
    <row r="414" spans="1:25">
      <c r="A414" s="31" t="str">
        <f>IF([1]FINAL!A414=0,"",[1]FINAL!A414)</f>
        <v>Omari Forson</v>
      </c>
      <c r="B414" s="31" t="str">
        <f>IF([1]FINAL!B414=0,"",[1]FINAL!B414)</f>
        <v>Forson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MUN</v>
      </c>
      <c r="F414" s="43">
        <f>IFERROR(VLOOKUP($E414,Table2!$B$1:$C$21,MATCH("MP",Table2!$B$1:$C$1,0),0),"")</f>
        <v>28</v>
      </c>
      <c r="G414" s="32">
        <f>IFERROR(VLOOKUP(A414,PlayingTime!$B$1:$Z$999,MATCH("Min",PlayingTime!$B$2:$Z$2,0),0),0)</f>
        <v>66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66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0.2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0.2</v>
      </c>
      <c r="V414" s="41">
        <f t="shared" si="27"/>
        <v>6</v>
      </c>
      <c r="X414" s="42" t="str">
        <f>API!M414&amp;" "&amp;API!V414</f>
        <v>Trent Alexander-Arnold</v>
      </c>
      <c r="Y414" s="42">
        <f>API!AC414</f>
        <v>103</v>
      </c>
    </row>
    <row r="415" spans="1:25">
      <c r="A415" s="31" t="str">
        <f>IF([1]FINAL!A415=0,"",[1]FINAL!A415)</f>
        <v>Kieffer Moore</v>
      </c>
      <c r="B415" s="31" t="str">
        <f>IF([1]FINAL!B415=0,"",[1]FINAL!B415)</f>
        <v>Moore</v>
      </c>
      <c r="C415" s="31" t="str">
        <f>IF([1]FINAL!C415=0,"",[1]FINAL!C415)</f>
        <v/>
      </c>
      <c r="D415" s="31" t="str">
        <f>IF([1]FINAL!D415=0,"",[1]FINAL!D415)</f>
        <v/>
      </c>
      <c r="E415" s="42" t="str">
        <f>[1]FINAL!M415</f>
        <v>BOU</v>
      </c>
      <c r="F415" s="43">
        <f>IFERROR(VLOOKUP($E415,Table2!$B$1:$C$21,MATCH("MP",Table2!$B$1:$C$1,0),0),"")</f>
        <v>28</v>
      </c>
      <c r="G415" s="32">
        <f>IFERROR(VLOOKUP(A415,PlayingTime!$B$1:$Z$999,MATCH("Min",PlayingTime!$B$2:$Z$2,0),0),0)</f>
        <v>108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108</v>
      </c>
      <c r="L415" s="31">
        <f>IFERROR(VLOOKUP(A415,PlayerStats!$B$1:$Z$999,MATCH("xG",PlayerStats!$B$2:$Z$2,0),0),0)</f>
        <v>1.5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1.5</v>
      </c>
      <c r="Q415" s="31">
        <f>IFERROR(VLOOKUP(A415,PlayerStats!$B$1:$Z$999,MATCH("xAG",PlayerStats!$B$2:$Z$2,0),0),0)</f>
        <v>0.2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0.2</v>
      </c>
      <c r="V415" s="41">
        <f t="shared" si="27"/>
        <v>14</v>
      </c>
      <c r="X415" s="42" t="str">
        <f>API!M415&amp;" "&amp;API!V415</f>
        <v>Alisson Ramses Becker</v>
      </c>
      <c r="Y415" s="42">
        <f>API!AC415</f>
        <v>87</v>
      </c>
    </row>
    <row r="416" spans="1:25">
      <c r="A416" s="31" t="str">
        <f>IF([1]FINAL!A416=0,"",[1]FINAL!A416)</f>
        <v>Oscar Bobb</v>
      </c>
      <c r="B416" s="31" t="str">
        <f>IF([1]FINAL!B416=0,"",[1]FINAL!B416)</f>
        <v>Bobb</v>
      </c>
      <c r="C416" s="31" t="str">
        <f>IF([1]FINAL!C416=0,"",[1]FINAL!C416)</f>
        <v/>
      </c>
      <c r="D416" s="31" t="str">
        <f>IF([1]FINAL!D416=0,"",[1]FINAL!D416)</f>
        <v/>
      </c>
      <c r="E416" s="42" t="str">
        <f>[1]FINAL!M416</f>
        <v>MCI</v>
      </c>
      <c r="F416" s="43">
        <f>IFERROR(VLOOKUP($E416,Table2!$B$1:$C$21,MATCH("MP",Table2!$B$1:$C$1,0),0),"")</f>
        <v>28</v>
      </c>
      <c r="G416" s="32">
        <f>IFERROR(VLOOKUP(A416,PlayingTime!$B$1:$Z$999,MATCH("Min",PlayingTime!$B$2:$Z$2,0),0),0)</f>
        <v>180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180</v>
      </c>
      <c r="L416" s="31">
        <f>IFERROR(VLOOKUP(A416,PlayerStats!$B$1:$Z$999,MATCH("xG",PlayerStats!$B$2:$Z$2,0),0),0)</f>
        <v>1.3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1.3</v>
      </c>
      <c r="Q416" s="31">
        <f>IFERROR(VLOOKUP(A416,PlayerStats!$B$1:$Z$999,MATCH("xAG",PlayerStats!$B$2:$Z$2,0),0),0)</f>
        <v>0.9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0.9</v>
      </c>
      <c r="V416" s="41">
        <f t="shared" si="27"/>
        <v>24</v>
      </c>
      <c r="X416" s="42" t="str">
        <f>API!M416&amp;" "&amp;API!V416</f>
        <v>Stefan Bajcetic</v>
      </c>
      <c r="Y416" s="42">
        <f>API!AC416</f>
        <v>0</v>
      </c>
    </row>
    <row r="417" spans="1:25">
      <c r="A417" s="31" t="str">
        <f>IF([1]FINAL!A417=0,"",[1]FINAL!A417)</f>
        <v>Sergio Gómez</v>
      </c>
      <c r="B417" s="31" t="str">
        <f>IF([1]FINAL!B417=0,"",[1]FINAL!B417)</f>
        <v>Sergio Gómez</v>
      </c>
      <c r="C417" s="31" t="str">
        <f>IF([1]FINAL!C417=0,"",[1]FINAL!C417)</f>
        <v>S Gomez</v>
      </c>
      <c r="D417" s="31" t="str">
        <f>IF([1]FINAL!D417=0,"",[1]FINAL!D417)</f>
        <v/>
      </c>
      <c r="E417" s="42" t="str">
        <f>[1]FINAL!M417</f>
        <v>MCI</v>
      </c>
      <c r="F417" s="43">
        <f>IFERROR(VLOOKUP($E417,Table2!$B$1:$C$21,MATCH("MP",Table2!$B$1:$C$1,0),0),"")</f>
        <v>28</v>
      </c>
      <c r="G417" s="32">
        <f>IFERROR(VLOOKUP(A417,PlayingTime!$B$1:$Z$999,MATCH("Min",PlayingTime!$B$2:$Z$2,0),0),0)</f>
        <v>20</v>
      </c>
      <c r="H417" s="32">
        <f>IFERROR(VLOOKUP(B417,PlayingTime!$B$1:$Z$999,MATCH("Min",PlayingTime!$B$2:$Z$2,0),0),0)</f>
        <v>20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40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0.2</v>
      </c>
      <c r="R417" s="31">
        <f>IFERROR(VLOOKUP(B417,PlayerStats!$B$1:$Z$999,MATCH("xAG",PlayerStats!$B$2:$Z$2,0),0),0)</f>
        <v>0.2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0.4</v>
      </c>
      <c r="V417" s="41">
        <f t="shared" si="27"/>
        <v>6</v>
      </c>
      <c r="X417" s="42" t="str">
        <f>API!M417&amp;" "&amp;API!V417</f>
        <v>Darwin Núñez Ribeiro</v>
      </c>
      <c r="Y417" s="42">
        <f>API!AC417</f>
        <v>111</v>
      </c>
    </row>
    <row r="418" spans="1:25">
      <c r="A418" s="31" t="str">
        <f>IF([1]FINAL!A418=0,"",[1]FINAL!A418)</f>
        <v>Ivan Perišić</v>
      </c>
      <c r="B418" s="31" t="str">
        <f>IF([1]FINAL!B418=0,"",[1]FINAL!B418)</f>
        <v>Perišić</v>
      </c>
      <c r="C418" s="31" t="str">
        <f>IF([1]FINAL!C418=0,"",[1]FINAL!C418)</f>
        <v>Ivan Perisic</v>
      </c>
      <c r="D418" s="31" t="str">
        <f>IF([1]FINAL!D418=0,"",[1]FINAL!D418)</f>
        <v>PERISIC</v>
      </c>
      <c r="E418" s="42" t="str">
        <f>[1]FINAL!M418</f>
        <v>TOT</v>
      </c>
      <c r="F418" s="43">
        <f>IFERROR(VLOOKUP($E418,Table2!$B$1:$C$21,MATCH("MP",Table2!$B$1:$C$1,0),0),"")</f>
        <v>27</v>
      </c>
      <c r="G418" s="32">
        <f>IFERROR(VLOOKUP(A418,PlayingTime!$B$1:$Z$999,MATCH("Min",PlayingTime!$B$2:$Z$2,0),0),0)</f>
        <v>103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103</v>
      </c>
      <c r="L418" s="31">
        <f>IFERROR(VLOOKUP(A418,PlayerStats!$B$1:$Z$999,MATCH("xG",PlayerStats!$B$2:$Z$2,0),0),0)</f>
        <v>0.1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0.1</v>
      </c>
      <c r="Q418" s="31">
        <f>IFERROR(VLOOKUP(A418,PlayerStats!$B$1:$Z$999,MATCH("xAG",PlayerStats!$B$2:$Z$2,0),0),0)</f>
        <v>0.9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0.9</v>
      </c>
      <c r="V418" s="41">
        <f t="shared" si="27"/>
        <v>6</v>
      </c>
      <c r="X418" s="42" t="str">
        <f>API!M418&amp;" "&amp;API!V418</f>
        <v>Diogo Teixeira da Silva</v>
      </c>
      <c r="Y418" s="42">
        <f>API!AC418</f>
        <v>97</v>
      </c>
    </row>
    <row r="419" spans="1:25">
      <c r="A419" s="31" t="str">
        <f>IF([1]FINAL!A419=0,"",[1]FINAL!A419)</f>
        <v>Julio Enciso</v>
      </c>
      <c r="B419" s="31" t="str">
        <f>IF([1]FINAL!B419=0,"",[1]FINAL!B419)</f>
        <v>Enciso</v>
      </c>
      <c r="C419" s="31" t="str">
        <f>IF([1]FINAL!C419=0,"",[1]FINAL!C419)</f>
        <v>Julio César Enciso</v>
      </c>
      <c r="D419" s="31" t="str">
        <f>IF([1]FINAL!D419=0,"",[1]FINAL!D419)</f>
        <v/>
      </c>
      <c r="E419" s="42" t="str">
        <f>[1]FINAL!M419</f>
        <v>BHA</v>
      </c>
      <c r="F419" s="43">
        <f>IFERROR(VLOOKUP($E419,Table2!$B$1:$C$21,MATCH("MP",Table2!$B$1:$C$1,0),0),"")</f>
        <v>28</v>
      </c>
      <c r="G419" s="32">
        <f>IFERROR(VLOOKUP(A419,PlayingTime!$B$1:$Z$999,MATCH("Min",PlayingTime!$B$2:$Z$2,0),0),0)</f>
        <v>147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147</v>
      </c>
      <c r="L419" s="31">
        <f>IFERROR(VLOOKUP(A419,PlayerStats!$B$1:$Z$999,MATCH("xG",PlayerStats!$B$2:$Z$2,0),0),0)</f>
        <v>0.5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0.5</v>
      </c>
      <c r="Q419" s="31">
        <f>IFERROR(VLOOKUP(A419,PlayerStats!$B$1:$Z$999,MATCH("xAG",PlayerStats!$B$2:$Z$2,0),0),0)</f>
        <v>0.8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0.8</v>
      </c>
      <c r="V419" s="41">
        <f t="shared" si="27"/>
        <v>11</v>
      </c>
      <c r="X419" s="42" t="str">
        <f>API!M419&amp;" "&amp;API!V419</f>
        <v>Harvey Elliott</v>
      </c>
      <c r="Y419" s="42">
        <f>API!AC419</f>
        <v>59</v>
      </c>
    </row>
    <row r="420" spans="1:25">
      <c r="A420" s="31" t="str">
        <f>IF([1]FINAL!A420=0,"",[1]FINAL!A420)</f>
        <v>Emil Krafth</v>
      </c>
      <c r="B420" s="31" t="str">
        <f>IF([1]FINAL!B420=0,"",[1]FINAL!B420)</f>
        <v>Krafth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NEW</v>
      </c>
      <c r="F420" s="43">
        <f>IFERROR(VLOOKUP($E420,Table2!$B$1:$C$21,MATCH("MP",Table2!$B$1:$C$1,0),0),"")</f>
        <v>28</v>
      </c>
      <c r="G420" s="32">
        <f>IFERROR(VLOOKUP(A420,PlayingTime!$B$1:$Z$999,MATCH("Min",PlayingTime!$B$2:$Z$2,0),0),0)</f>
        <v>108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108</v>
      </c>
      <c r="L420" s="31">
        <f>IFERROR(VLOOKUP(A420,PlayerStats!$B$1:$Z$999,MATCH("xG",PlayerStats!$B$2:$Z$2,0),0),0)</f>
        <v>0.1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0.1</v>
      </c>
      <c r="Q420" s="31">
        <f>IFERROR(VLOOKUP(A420,PlayerStats!$B$1:$Z$999,MATCH("xAG",PlayerStats!$B$2:$Z$2,0),0),0)</f>
        <v>0.5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0.5</v>
      </c>
      <c r="V420" s="41">
        <f t="shared" si="27"/>
        <v>13</v>
      </c>
      <c r="X420" s="42" t="str">
        <f>API!M420&amp;" "&amp;API!V420</f>
        <v>Fabio Henrique Tavares</v>
      </c>
      <c r="Y420" s="42">
        <f>API!AC420</f>
        <v>0</v>
      </c>
    </row>
    <row r="421" spans="1:25">
      <c r="A421" s="31" t="str">
        <f>IF([1]FINAL!A421=0,"",[1]FINAL!A421)</f>
        <v>Leander Dendoncker</v>
      </c>
      <c r="B421" s="31" t="str">
        <f>IF([1]FINAL!B421=0,"",[1]FINAL!B421)</f>
        <v>Dendoncker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AVL</v>
      </c>
      <c r="F421" s="43">
        <f>IFERROR(VLOOKUP($E421,Table2!$B$1:$C$21,MATCH("MP",Table2!$B$1:$C$1,0),0),"")</f>
        <v>28</v>
      </c>
      <c r="G421" s="32">
        <f>IFERROR(VLOOKUP(A421,PlayingTime!$B$1:$Z$999,MATCH("Min",PlayingTime!$B$2:$Z$2,0),0),0)</f>
        <v>119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119</v>
      </c>
      <c r="L421" s="31">
        <f>IFERROR(VLOOKUP(A421,PlayerStats!$B$1:$Z$999,MATCH("xG",PlayerStats!$B$2:$Z$2,0),0),0)</f>
        <v>0.7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0.7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20</v>
      </c>
      <c r="X421" s="42" t="str">
        <f>API!M421&amp;" "&amp;API!V421</f>
        <v>Cody Gakpo</v>
      </c>
      <c r="Y421" s="42">
        <f>API!AC421</f>
        <v>69</v>
      </c>
    </row>
    <row r="422" spans="1:25">
      <c r="A422" s="31" t="str">
        <f>IF([1]FINAL!A422=0,"",[1]FINAL!A422)</f>
        <v>Sasa Kalajdzic</v>
      </c>
      <c r="B422" s="31" t="str">
        <f>IF([1]FINAL!B422=0,"",[1]FINAL!B422)</f>
        <v/>
      </c>
      <c r="C422" s="31" t="str">
        <f>IF([1]FINAL!C422=0,"",[1]FINAL!C422)</f>
        <v/>
      </c>
      <c r="D422" s="31" t="str">
        <f>IF([1]FINAL!D422=0,"",[1]FINAL!D422)</f>
        <v/>
      </c>
      <c r="E422" s="42">
        <f>[1]FINAL!M422</f>
        <v>0</v>
      </c>
      <c r="F422" s="43" t="str">
        <f>IFERROR(VLOOKUP($E422,Table2!$B$1:$C$21,MATCH("MP",Table2!$B$1:$C$1,0),0),"")</f>
        <v/>
      </c>
      <c r="G422" s="32">
        <f>IFERROR(VLOOKUP(A422,PlayingTime!$B$1:$Z$999,MATCH("Min",PlayingTime!$B$2:$Z$2,0),0),0)</f>
        <v>166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166</v>
      </c>
      <c r="L422" s="31">
        <f>IFERROR(VLOOKUP(A422,PlayerStats!$B$1:$Z$999,MATCH("xG",PlayerStats!$B$2:$Z$2,0),0),0)</f>
        <v>1.1000000000000001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1.1000000000000001</v>
      </c>
      <c r="Q422" s="31">
        <f>IFERROR(VLOOKUP(A422,PlayerStats!$B$1:$Z$999,MATCH("xAG",PlayerStats!$B$2:$Z$2,0),0),0)</f>
        <v>1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1</v>
      </c>
      <c r="V422" s="41">
        <f t="shared" si="27"/>
        <v>24</v>
      </c>
      <c r="X422" s="42" t="str">
        <f>API!M422&amp;" "&amp;API!V422</f>
        <v>Joe Gomez</v>
      </c>
      <c r="Y422" s="42">
        <f>API!AC422</f>
        <v>65</v>
      </c>
    </row>
    <row r="423" spans="1:25">
      <c r="A423" s="31" t="str">
        <f>IF([1]FINAL!A423=0,"",[1]FINAL!A423)</f>
        <v>Jhon Durán</v>
      </c>
      <c r="B423" s="31" t="str">
        <f>IF([1]FINAL!B423=0,"",[1]FINAL!B423)</f>
        <v>Duran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AVL</v>
      </c>
      <c r="F423" s="43">
        <f>IFERROR(VLOOKUP($E423,Table2!$B$1:$C$21,MATCH("MP",Table2!$B$1:$C$1,0),0),"")</f>
        <v>28</v>
      </c>
      <c r="G423" s="32">
        <f>IFERROR(VLOOKUP(A423,PlayingTime!$B$1:$Z$999,MATCH("Min",PlayingTime!$B$2:$Z$2,0),0),0)</f>
        <v>185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185</v>
      </c>
      <c r="L423" s="31">
        <f>IFERROR(VLOOKUP(A423,PlayerStats!$B$1:$Z$999,MATCH("xG",PlayerStats!$B$2:$Z$2,0),0),0)</f>
        <v>1.3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1.3</v>
      </c>
      <c r="Q423" s="31">
        <f>IFERROR(VLOOKUP(A423,PlayerStats!$B$1:$Z$999,MATCH("xAG",PlayerStats!$B$2:$Z$2,0),0),0)</f>
        <v>0.1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0.1</v>
      </c>
      <c r="V423" s="41">
        <f t="shared" si="27"/>
        <v>24</v>
      </c>
      <c r="X423" s="42" t="str">
        <f>API!M423&amp;" "&amp;API!V423</f>
        <v>Jordan Henderson</v>
      </c>
      <c r="Y423" s="42">
        <f>API!AC423</f>
        <v>0</v>
      </c>
    </row>
    <row r="424" spans="1:25">
      <c r="A424" s="31" t="str">
        <f>IF([1]FINAL!A424=0,"",[1]FINAL!A424)</f>
        <v>Josh Dasilva</v>
      </c>
      <c r="B424" s="31" t="str">
        <f>IF([1]FINAL!B424=0,"",[1]FINAL!B424)</f>
        <v>Dasilva</v>
      </c>
      <c r="C424" s="31" t="str">
        <f>IF([1]FINAL!C424=0,"",[1]FINAL!C424)</f>
        <v>Pelenda Joshua Da Silva</v>
      </c>
      <c r="D424" s="31" t="str">
        <f>IF([1]FINAL!D424=0,"",[1]FINAL!D424)</f>
        <v/>
      </c>
      <c r="E424" s="42" t="str">
        <f>[1]FINAL!M424</f>
        <v>BRE</v>
      </c>
      <c r="F424" s="43">
        <f>IFERROR(VLOOKUP($E424,Table2!$B$1:$C$21,MATCH("MP",Table2!$B$1:$C$1,0),0),"")</f>
        <v>28</v>
      </c>
      <c r="G424" s="32">
        <f>IFERROR(VLOOKUP(A424,PlayingTime!$B$1:$Z$999,MATCH("Min",PlayingTime!$B$2:$Z$2,0),0),0)</f>
        <v>24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24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0.2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0.2</v>
      </c>
      <c r="V424" s="41">
        <f t="shared" si="27"/>
        <v>3</v>
      </c>
      <c r="X424" s="42" t="str">
        <f>API!M424&amp;" "&amp;API!V424</f>
        <v>Curtis Jones</v>
      </c>
      <c r="Y424" s="42">
        <f>API!AC424</f>
        <v>34</v>
      </c>
    </row>
    <row r="425" spans="1:25">
      <c r="A425" s="31" t="str">
        <f>IF([1]FINAL!A425=0,"",[1]FINAL!A425)</f>
        <v>Luke Berry</v>
      </c>
      <c r="B425" s="31" t="str">
        <f>IF([1]FINAL!B425=0,"",[1]FINAL!B425)</f>
        <v>Berry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LUT</v>
      </c>
      <c r="F425" s="43">
        <f>IFERROR(VLOOKUP($E425,Table2!$B$1:$C$21,MATCH("MP",Table2!$B$1:$C$1,0),0),"")</f>
        <v>28</v>
      </c>
      <c r="G425" s="32">
        <f>IFERROR(VLOOKUP(A425,PlayingTime!$B$1:$Z$999,MATCH("Min",PlayingTime!$B$2:$Z$2,0),0),0)</f>
        <v>62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62</v>
      </c>
      <c r="L425" s="31">
        <f>IFERROR(VLOOKUP(A425,PlayerStats!$B$1:$Z$999,MATCH("xG",PlayerStats!$B$2:$Z$2,0),0),0)</f>
        <v>0.2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0.2</v>
      </c>
      <c r="Q425" s="31">
        <f>IFERROR(VLOOKUP(A425,PlayerStats!$B$1:$Z$999,MATCH("xAG",PlayerStats!$B$2:$Z$2,0),0),0)</f>
        <v>0.1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0.1</v>
      </c>
      <c r="V425" s="41">
        <f t="shared" si="27"/>
        <v>7</v>
      </c>
      <c r="X425" s="42" t="str">
        <f>API!M425&amp;" "&amp;API!V425</f>
        <v>Caoimhin Kelleher</v>
      </c>
      <c r="Y425" s="42">
        <f>API!AC425</f>
        <v>27</v>
      </c>
    </row>
    <row r="426" spans="1:25">
      <c r="A426" s="31" t="str">
        <f>IF([1]FINAL!A426=0,"",[1]FINAL!A426)</f>
        <v>Mohamed Elneny</v>
      </c>
      <c r="B426" s="31" t="str">
        <f>IF([1]FINAL!B426=0,"",[1]FINAL!B426)</f>
        <v>M.Elneny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ARS</v>
      </c>
      <c r="F426" s="43">
        <f>IFERROR(VLOOKUP($E426,Table2!$B$1:$C$21,MATCH("MP",Table2!$B$1:$C$1,0),0),"")</f>
        <v>28</v>
      </c>
      <c r="G426" s="32">
        <f>IFERROR(VLOOKUP(A426,PlayingTime!$B$1:$Z$999,MATCH("Min",PlayingTime!$B$2:$Z$2,0),0),0)</f>
        <v>28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28</v>
      </c>
      <c r="L426" s="31">
        <f>IFERROR(VLOOKUP(A426,PlayerStats!$B$1:$Z$999,MATCH("xG",PlayerStats!$B$2:$Z$2,0),0),0)</f>
        <v>0.1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0.1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6</v>
      </c>
      <c r="X426" s="42" t="str">
        <f>API!M426&amp;" "&amp;API!V426</f>
        <v>Ibrahima Konaté</v>
      </c>
      <c r="Y426" s="42">
        <f>API!AC426</f>
        <v>51</v>
      </c>
    </row>
    <row r="427" spans="1:25">
      <c r="A427" s="31" t="str">
        <f>IF([1]FINAL!A427=0,"",[1]FINAL!A427)</f>
        <v>Aleksandar Mitrović</v>
      </c>
      <c r="B427" s="31" t="str">
        <f>IF([1]FINAL!B427=0,"",[1]FINAL!B427)</f>
        <v>Mitrović</v>
      </c>
      <c r="C427" s="31" t="str">
        <f>IF([1]FINAL!C427=0,"",[1]FINAL!C427)</f>
        <v>Mitrovic</v>
      </c>
      <c r="D427" s="31" t="str">
        <f>IF([1]FINAL!D427=0,"",[1]FINAL!D427)</f>
        <v>Aleksandar Mitrovic</v>
      </c>
      <c r="E427" s="42" t="str">
        <f>[1]FINAL!M427</f>
        <v>FUL</v>
      </c>
      <c r="F427" s="43">
        <f>IFERROR(VLOOKUP($E427,Table2!$B$1:$C$21,MATCH("MP",Table2!$B$1:$C$1,0),0),"")</f>
        <v>28</v>
      </c>
      <c r="G427" s="32">
        <f>IFERROR(VLOOKUP(A427,PlayingTime!$B$1:$Z$999,MATCH("Min",PlayingTime!$B$2:$Z$2,0),0),0)</f>
        <v>33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33</v>
      </c>
      <c r="L427" s="31">
        <f>IFERROR(VLOOKUP(A427,PlayerStats!$B$1:$Z$999,MATCH("xG",PlayerStats!$B$2:$Z$2,0),0),0)</f>
        <v>0.2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0.2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1</v>
      </c>
      <c r="X427" s="42" t="str">
        <f>API!M427&amp;" "&amp;API!V427</f>
        <v>Luis Díaz</v>
      </c>
      <c r="Y427" s="42">
        <f>API!AC427</f>
        <v>102</v>
      </c>
    </row>
    <row r="428" spans="1:25">
      <c r="A428" s="31" t="str">
        <f>IF([1]FINAL!A428=0,"",[1]FINAL!A428)</f>
        <v>Amad Diallo</v>
      </c>
      <c r="B428" s="31" t="str">
        <f>IF([1]FINAL!B428=0,"",[1]FINAL!B428)</f>
        <v>Amad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MUN</v>
      </c>
      <c r="F428" s="43">
        <f>IFERROR(VLOOKUP($E428,Table2!$B$1:$C$21,MATCH("MP",Table2!$B$1:$C$1,0),0),"")</f>
        <v>28</v>
      </c>
      <c r="G428" s="32">
        <f>IFERROR(VLOOKUP(A428,PlayingTime!$B$1:$Z$999,MATCH("Min",PlayingTime!$B$2:$Z$2,0),0),0)</f>
        <v>48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48</v>
      </c>
      <c r="L428" s="31">
        <f>IFERROR(VLOOKUP(A428,PlayerStats!$B$1:$Z$999,MATCH("xG",PlayerStats!$B$2:$Z$2,0),0),0)</f>
        <v>0.1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0.1</v>
      </c>
      <c r="Q428" s="31">
        <f>IFERROR(VLOOKUP(A428,PlayerStats!$B$1:$Z$999,MATCH("xAG",PlayerStats!$B$2:$Z$2,0),0),0)</f>
        <v>0.1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0.1</v>
      </c>
      <c r="V428" s="41">
        <f t="shared" si="27"/>
        <v>2</v>
      </c>
      <c r="X428" s="42" t="str">
        <f>API!M428&amp;" "&amp;API!V428</f>
        <v>Alexis Mac Allister</v>
      </c>
      <c r="Y428" s="42">
        <f>API!AC428</f>
        <v>74</v>
      </c>
    </row>
    <row r="429" spans="1:25">
      <c r="A429" s="31" t="str">
        <f>IF([1]FINAL!A429=0,"",[1]FINAL!A429)</f>
        <v>Adama Traoré</v>
      </c>
      <c r="B429" s="31" t="str">
        <f>IF([1]FINAL!B429=0,"",[1]FINAL!B429)</f>
        <v>Adama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FUL</v>
      </c>
      <c r="F429" s="43">
        <f>IFERROR(VLOOKUP($E429,Table2!$B$1:$C$21,MATCH("MP",Table2!$B$1:$C$1,0),0),"")</f>
        <v>28</v>
      </c>
      <c r="G429" s="32">
        <f>IFERROR(VLOOKUP(A429,PlayingTime!$B$1:$Z$999,MATCH("Min",PlayingTime!$B$2:$Z$2,0),0),0)</f>
        <v>108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108</v>
      </c>
      <c r="L429" s="31">
        <f>IFERROR(VLOOKUP(A429,PlayerStats!$B$1:$Z$999,MATCH("xG",PlayerStats!$B$2:$Z$2,0),0),0)</f>
        <v>1.2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1.2</v>
      </c>
      <c r="Q429" s="31">
        <f>IFERROR(VLOOKUP(A429,PlayerStats!$B$1:$Z$999,MATCH("xAG",PlayerStats!$B$2:$Z$2,0),0),0)</f>
        <v>0.3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0.3</v>
      </c>
      <c r="V429" s="41">
        <f t="shared" si="27"/>
        <v>16</v>
      </c>
      <c r="X429" s="42" t="str">
        <f>API!M429&amp;" "&amp;API!V429</f>
        <v>Joel Matip</v>
      </c>
      <c r="Y429" s="42">
        <f>API!AC429</f>
        <v>21</v>
      </c>
    </row>
    <row r="430" spans="1:25">
      <c r="A430" s="31" t="str">
        <f>IF([1]FINAL!A430=0,"",[1]FINAL!A430)</f>
        <v>Philippe Coutinho Correia</v>
      </c>
      <c r="B430" s="31" t="str">
        <f>IF([1]FINAL!B430=0,"",[1]FINAL!B430)</f>
        <v>Coutinho</v>
      </c>
      <c r="C430" s="31" t="str">
        <f>IF([1]FINAL!C430=0,"",[1]FINAL!C430)</f>
        <v>Philippe Coutinho</v>
      </c>
      <c r="D430" s="31" t="str">
        <f>IF([1]FINAL!D430=0,"",[1]FINAL!D430)</f>
        <v/>
      </c>
      <c r="E430" s="42" t="str">
        <f>[1]FINAL!M430</f>
        <v>AVL</v>
      </c>
      <c r="F430" s="43">
        <f>IFERROR(VLOOKUP($E430,Table2!$B$1:$C$21,MATCH("MP",Table2!$B$1:$C$1,0),0),"")</f>
        <v>28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25</v>
      </c>
      <c r="J430" s="32">
        <f>IFERROR(VLOOKUP(D430,PlayingTime!$B$1:$Z$999,MATCH("Min",PlayingTime!$B$2:$Z$2,0),0),0)</f>
        <v>0</v>
      </c>
      <c r="K430" s="37">
        <f t="shared" si="24"/>
        <v>25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0.1</v>
      </c>
      <c r="O430" s="31">
        <f>IFERROR(VLOOKUP(D430,PlayerStats!$B$1:$Z$999,MATCH("xG",PlayerStats!$B$2:$Z$2,0),0),0)</f>
        <v>0</v>
      </c>
      <c r="P430" s="39">
        <f t="shared" si="25"/>
        <v>0.1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2</v>
      </c>
      <c r="X430" s="42" t="str">
        <f>API!M430&amp;" "&amp;API!V430</f>
        <v>Nathaniel Phillips</v>
      </c>
      <c r="Y430" s="42">
        <f>API!AC430</f>
        <v>0</v>
      </c>
    </row>
    <row r="431" spans="1:25">
      <c r="A431" s="31" t="str">
        <f>IF([1]FINAL!A431=0,"",[1]FINAL!A431)</f>
        <v>Mason Holgate</v>
      </c>
      <c r="B431" s="31" t="str">
        <f>IF([1]FINAL!B431=0,"",[1]FINAL!B431)</f>
        <v>Holgate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SHU</v>
      </c>
      <c r="F431" s="43">
        <f>IFERROR(VLOOKUP($E431,Table2!$B$1:$C$21,MATCH("MP",Table2!$B$1:$C$1,0),0),"")</f>
        <v>28</v>
      </c>
      <c r="G431" s="32">
        <f>IFERROR(VLOOKUP(A431,PlayingTime!$B$1:$Z$999,MATCH("Min",PlayingTime!$B$2:$Z$2,0),0),0)</f>
        <v>192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192</v>
      </c>
      <c r="L431" s="31">
        <f>IFERROR(VLOOKUP(A431,PlayerStats!$B$1:$Z$999,MATCH("xG",PlayerStats!$B$2:$Z$2,0),0),0)</f>
        <v>0.4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0.4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-3</v>
      </c>
      <c r="X431" s="42" t="str">
        <f>API!M431&amp;" "&amp;API!V431</f>
        <v>Andrew Robertson</v>
      </c>
      <c r="Y431" s="42">
        <f>API!AC431</f>
        <v>36</v>
      </c>
    </row>
    <row r="432" spans="1:25">
      <c r="A432" s="31" t="str">
        <f>IF([1]FINAL!A432=0,"",[1]FINAL!A432)</f>
        <v>Manor Solomon</v>
      </c>
      <c r="B432" s="31" t="str">
        <f>IF([1]FINAL!B432=0,"",[1]FINAL!B432)</f>
        <v>Solomon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TOT</v>
      </c>
      <c r="F432" s="43">
        <f>IFERROR(VLOOKUP($E432,Table2!$B$1:$C$21,MATCH("MP",Table2!$B$1:$C$1,0),0),"")</f>
        <v>27</v>
      </c>
      <c r="G432" s="32">
        <f>IFERROR(VLOOKUP(A432,PlayingTime!$B$1:$Z$999,MATCH("Min",PlayingTime!$B$2:$Z$2,0),0),0)</f>
        <v>199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199</v>
      </c>
      <c r="L432" s="31">
        <f>IFERROR(VLOOKUP(A432,PlayerStats!$B$1:$Z$999,MATCH("xG",PlayerStats!$B$2:$Z$2,0),0),0)</f>
        <v>0.4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0.4</v>
      </c>
      <c r="Q432" s="31">
        <f>IFERROR(VLOOKUP(A432,PlayerStats!$B$1:$Z$999,MATCH("xAG",PlayerStats!$B$2:$Z$2,0),0),0)</f>
        <v>0.8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0.8</v>
      </c>
      <c r="V432" s="41">
        <f t="shared" si="27"/>
        <v>14</v>
      </c>
      <c r="X432" s="42" t="str">
        <f>API!M432&amp;" "&amp;API!V432</f>
        <v>Mohamed Salah</v>
      </c>
      <c r="Y432" s="42">
        <f>API!AC432</f>
        <v>168</v>
      </c>
    </row>
    <row r="433" spans="1:25">
      <c r="A433" s="31" t="str">
        <f>IF([1]FINAL!A433=0,"",[1]FINAL!A433)</f>
        <v>Luke Harris</v>
      </c>
      <c r="B433" s="31" t="str">
        <f>IF([1]FINAL!B433=0,"",[1]FINAL!B433)</f>
        <v>Harris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FUL</v>
      </c>
      <c r="F433" s="43">
        <f>IFERROR(VLOOKUP($E433,Table2!$B$1:$C$21,MATCH("MP",Table2!$B$1:$C$1,0),0),"")</f>
        <v>28</v>
      </c>
      <c r="G433" s="32">
        <f>IFERROR(VLOOKUP(A433,PlayingTime!$B$1:$Z$999,MATCH("Min",PlayingTime!$B$2:$Z$2,0),0),0)</f>
        <v>75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75</v>
      </c>
      <c r="L433" s="31">
        <f>IFERROR(VLOOKUP(A433,PlayerStats!$B$1:$Z$999,MATCH("xG",PlayerStats!$B$2:$Z$2,0),0),0)</f>
        <v>0.3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0.3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2</v>
      </c>
      <c r="X433" s="42" t="str">
        <f>API!M433&amp;" "&amp;API!V433</f>
        <v>Dominik Szoboszlai</v>
      </c>
      <c r="Y433" s="42">
        <f>API!AC433</f>
        <v>85</v>
      </c>
    </row>
    <row r="434" spans="1:25">
      <c r="A434" s="31" t="str">
        <f>IF([1]FINAL!A434=0,"",[1]FINAL!A434)</f>
        <v>Cédric Alves Soares</v>
      </c>
      <c r="B434" s="31" t="str">
        <f>IF([1]FINAL!B434=0,"",[1]FINAL!B434)</f>
        <v>Cédric</v>
      </c>
      <c r="C434" s="31" t="str">
        <f>IF([1]FINAL!C434=0,"",[1]FINAL!C434)</f>
        <v>Cedric</v>
      </c>
      <c r="D434" s="31" t="str">
        <f>IF([1]FINAL!D434=0,"",[1]FINAL!D434)</f>
        <v/>
      </c>
      <c r="E434" s="42" t="str">
        <f>[1]FINAL!M434</f>
        <v>ARS</v>
      </c>
      <c r="F434" s="43">
        <f>IFERROR(VLOOKUP($E434,Table2!$B$1:$C$21,MATCH("MP",Table2!$B$1:$C$1,0),0),"")</f>
        <v>28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3</v>
      </c>
      <c r="X434" s="42" t="str">
        <f>API!M434&amp;" "&amp;API!V434</f>
        <v>Thiago Alcántara do Nascimento</v>
      </c>
      <c r="Y434" s="42">
        <f>API!AC434</f>
        <v>1</v>
      </c>
    </row>
    <row r="435" spans="1:25">
      <c r="A435" s="31" t="str">
        <f>IF([1]FINAL!A435=0,"",[1]FINAL!A435)</f>
        <v>Jurriën Timber</v>
      </c>
      <c r="B435" s="31" t="str">
        <f>IF([1]FINAL!B435=0,"",[1]FINAL!B435)</f>
        <v>J.Timber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ARS</v>
      </c>
      <c r="F435" s="43">
        <f>IFERROR(VLOOKUP($E435,Table2!$B$1:$C$21,MATCH("MP",Table2!$B$1:$C$1,0),0),"")</f>
        <v>28</v>
      </c>
      <c r="G435" s="32">
        <f>IFERROR(VLOOKUP(A435,PlayingTime!$B$1:$Z$999,MATCH("Min",PlayingTime!$B$2:$Z$2,0),0),0)</f>
        <v>49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49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Konstantinos Tsimikas</v>
      </c>
      <c r="Y435" s="42">
        <f>API!AC435</f>
        <v>47</v>
      </c>
    </row>
    <row r="436" spans="1:25">
      <c r="A436" s="31" t="str">
        <f>IF([1]FINAL!A436=0,"",[1]FINAL!A436)</f>
        <v>Michael Obafemi</v>
      </c>
      <c r="B436" s="31" t="str">
        <f>IF([1]FINAL!B436=0,"",[1]FINAL!B436)</f>
        <v>Obafemi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BUR</v>
      </c>
      <c r="F436" s="43">
        <f>IFERROR(VLOOKUP($E436,Table2!$B$1:$C$21,MATCH("MP",Table2!$B$1:$C$1,0),0),"")</f>
        <v>28</v>
      </c>
      <c r="G436" s="32">
        <f>IFERROR(VLOOKUP(A436,PlayingTime!$B$1:$Z$999,MATCH("Min",PlayingTime!$B$2:$Z$2,0),0),0)</f>
        <v>20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20</v>
      </c>
      <c r="L436" s="31">
        <f>IFERROR(VLOOKUP(A436,PlayerStats!$B$1:$Z$999,MATCH("xG",PlayerStats!$B$2:$Z$2,0),0),0)</f>
        <v>0.1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0.1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2</v>
      </c>
      <c r="X436" s="42" t="str">
        <f>API!M436&amp;" "&amp;API!V436</f>
        <v>Sepp van den Berg</v>
      </c>
      <c r="Y436" s="42">
        <f>API!AC436</f>
        <v>0</v>
      </c>
    </row>
    <row r="437" spans="1:25">
      <c r="A437" s="31" t="str">
        <f>IF([1]FINAL!A437=0,"",[1]FINAL!A437)</f>
        <v>Reiss Nelson</v>
      </c>
      <c r="B437" s="31" t="str">
        <f>IF([1]FINAL!B437=0,"",[1]FINAL!B437)</f>
        <v>Nelson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ARS</v>
      </c>
      <c r="F437" s="43">
        <f>IFERROR(VLOOKUP($E437,Table2!$B$1:$C$21,MATCH("MP",Table2!$B$1:$C$1,0),0),"")</f>
        <v>28</v>
      </c>
      <c r="G437" s="32">
        <f>IFERROR(VLOOKUP(A437,PlayingTime!$B$1:$Z$999,MATCH("Min",PlayingTime!$B$2:$Z$2,0),0),0)</f>
        <v>194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194</v>
      </c>
      <c r="L437" s="31">
        <f>IFERROR(VLOOKUP(A437,PlayerStats!$B$1:$Z$999,MATCH("xG",PlayerStats!$B$2:$Z$2,0),0),0)</f>
        <v>0.1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0.1</v>
      </c>
      <c r="Q437" s="31">
        <f>IFERROR(VLOOKUP(A437,PlayerStats!$B$1:$Z$999,MATCH("xAG",PlayerStats!$B$2:$Z$2,0),0),0)</f>
        <v>0.6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0.6</v>
      </c>
      <c r="V437" s="41">
        <f t="shared" si="27"/>
        <v>13</v>
      </c>
      <c r="X437" s="42" t="str">
        <f>API!M437&amp;" "&amp;API!V437</f>
        <v>Virgil van Dijk</v>
      </c>
      <c r="Y437" s="42">
        <f>API!AC437</f>
        <v>100</v>
      </c>
    </row>
    <row r="438" spans="1:25">
      <c r="A438" s="31" t="str">
        <f>IF([1]FINAL!A438=0,"",[1]FINAL!A438)</f>
        <v>Maxwel Cornet</v>
      </c>
      <c r="B438" s="31" t="str">
        <f>IF([1]FINAL!B438=0,"",[1]FINAL!B438)</f>
        <v>Cornet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WHU</v>
      </c>
      <c r="F438" s="43">
        <f>IFERROR(VLOOKUP($E438,Table2!$B$1:$C$21,MATCH("MP",Table2!$B$1:$C$1,0),0),"")</f>
        <v>28</v>
      </c>
      <c r="G438" s="32">
        <f>IFERROR(VLOOKUP(A438,PlayingTime!$B$1:$Z$999,MATCH("Min",PlayingTime!$B$2:$Z$2,0),0),0)</f>
        <v>105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105</v>
      </c>
      <c r="L438" s="31">
        <f>IFERROR(VLOOKUP(A438,PlayerStats!$B$1:$Z$999,MATCH("xG",PlayerStats!$B$2:$Z$2,0),0),0)</f>
        <v>0.4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0.4</v>
      </c>
      <c r="Q438" s="31">
        <f>IFERROR(VLOOKUP(A438,PlayerStats!$B$1:$Z$999,MATCH("xAG",PlayerStats!$B$2:$Z$2,0),0),0)</f>
        <v>0.2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0.2</v>
      </c>
      <c r="V438" s="41">
        <f t="shared" si="27"/>
        <v>11</v>
      </c>
      <c r="X438" s="42" t="str">
        <f>API!M438&amp;" "&amp;API!V438</f>
        <v>Jarell Quansah</v>
      </c>
      <c r="Y438" s="42">
        <f>API!AC438</f>
        <v>17</v>
      </c>
    </row>
    <row r="439" spans="1:25">
      <c r="A439" s="31" t="str">
        <f>IF([1]FINAL!A439=0,"",[1]FINAL!A439)</f>
        <v>Jakub Moder</v>
      </c>
      <c r="B439" s="31" t="str">
        <f>IF([1]FINAL!B439=0,"",[1]FINAL!B439)</f>
        <v>Moder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BHA</v>
      </c>
      <c r="F439" s="43">
        <f>IFERROR(VLOOKUP($E439,Table2!$B$1:$C$21,MATCH("MP",Table2!$B$1:$C$1,0),0),"")</f>
        <v>28</v>
      </c>
      <c r="G439" s="32">
        <f>IFERROR(VLOOKUP(A439,PlayingTime!$B$1:$Z$999,MATCH("Min",PlayingTime!$B$2:$Z$2,0),0),0)</f>
        <v>221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221</v>
      </c>
      <c r="L439" s="31">
        <f>IFERROR(VLOOKUP(A439,PlayerStats!$B$1:$Z$999,MATCH("xG",PlayerStats!$B$2:$Z$2,0),0),0)</f>
        <v>0.3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0.3</v>
      </c>
      <c r="Q439" s="31">
        <f>IFERROR(VLOOKUP(A439,PlayerStats!$B$1:$Z$999,MATCH("xAG",PlayerStats!$B$2:$Z$2,0),0),0)</f>
        <v>0.1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0.1</v>
      </c>
      <c r="V439" s="41">
        <f t="shared" si="27"/>
        <v>9</v>
      </c>
      <c r="X439" s="42" t="str">
        <f>API!M439&amp;" "&amp;API!V439</f>
        <v>Bobby Clark</v>
      </c>
      <c r="Y439" s="42">
        <f>API!AC439</f>
        <v>5</v>
      </c>
    </row>
    <row r="440" spans="1:25">
      <c r="A440" s="31" t="str">
        <f>IF([1]FINAL!A440=0,"",[1]FINAL!A440)</f>
        <v>Stefan Ortega Moreno</v>
      </c>
      <c r="B440" s="31" t="str">
        <f>IF([1]FINAL!B440=0,"",[1]FINAL!B440)</f>
        <v>Ortega Moreno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MCI</v>
      </c>
      <c r="F440" s="43">
        <f>IFERROR(VLOOKUP($E440,Table2!$B$1:$C$21,MATCH("MP",Table2!$B$1:$C$1,0),0),"")</f>
        <v>28</v>
      </c>
      <c r="G440" s="32">
        <f>IFERROR(VLOOKUP(A440,PlayingTime!$B$1:$Z$999,MATCH("Min",PlayingTime!$B$2:$Z$2,0),0),0)</f>
        <v>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6</v>
      </c>
      <c r="X440" s="42" t="str">
        <f>API!M440&amp;" "&amp;API!V440</f>
        <v>Ben Doak</v>
      </c>
      <c r="Y440" s="42">
        <f>API!AC440</f>
        <v>1</v>
      </c>
    </row>
    <row r="441" spans="1:25">
      <c r="A441" s="31" t="str">
        <f>IF([1]FINAL!A441=0,"",[1]FINAL!A441)</f>
        <v>Aymeric Laporte</v>
      </c>
      <c r="B441" s="31" t="str">
        <f>IF([1]FINAL!B441=0,"",[1]FINAL!B441)</f>
        <v>Laporte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MCI</v>
      </c>
      <c r="F441" s="43">
        <f>IFERROR(VLOOKUP($E441,Table2!$B$1:$C$21,MATCH("MP",Table2!$B$1:$C$1,0),0),"")</f>
        <v>28</v>
      </c>
      <c r="G441" s="32">
        <f>IFERROR(VLOOKUP(A441,PlayingTime!$B$1:$Z$999,MATCH("Min",PlayingTime!$B$2:$Z$2,0),0),0)</f>
        <v>12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12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1</v>
      </c>
      <c r="X441" s="42" t="str">
        <f>API!M441&amp;" "&amp;API!V441</f>
        <v>James McConnell</v>
      </c>
      <c r="Y441" s="42">
        <f>API!AC441</f>
        <v>3</v>
      </c>
    </row>
    <row r="442" spans="1:25">
      <c r="A442" s="31" t="str">
        <f>IF([1]FINAL!A442=0,"",[1]FINAL!A442)</f>
        <v>Davinson Sánchez</v>
      </c>
      <c r="B442" s="31" t="str">
        <f>IF([1]FINAL!B442=0,"",[1]FINAL!B442)</f>
        <v>Sánchez</v>
      </c>
      <c r="C442" s="31" t="str">
        <f>IF([1]FINAL!C442=0,"",[1]FINAL!C442)</f>
        <v>D Sanchez</v>
      </c>
      <c r="D442" s="31" t="str">
        <f>IF([1]FINAL!D442=0,"",[1]FINAL!D442)</f>
        <v>Davinson Sanchez</v>
      </c>
      <c r="E442" s="42" t="str">
        <f>[1]FINAL!M442</f>
        <v>TOT</v>
      </c>
      <c r="F442" s="43">
        <f>IFERROR(VLOOKUP($E442,Table2!$B$1:$C$21,MATCH("MP",Table2!$B$1:$C$1,0),0),"")</f>
        <v>27</v>
      </c>
      <c r="G442" s="32">
        <f>IFERROR(VLOOKUP(A442,PlayingTime!$B$1:$Z$999,MATCH("Min",PlayingTime!$B$2:$Z$2,0),0),0)</f>
        <v>77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77</v>
      </c>
      <c r="L442" s="31">
        <f>IFERROR(VLOOKUP(A442,PlayerStats!$B$1:$Z$999,MATCH("xG",PlayerStats!$B$2:$Z$2,0),0),0)</f>
        <v>0.1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0.1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0</v>
      </c>
      <c r="X442" s="42" t="str">
        <f>API!M442&amp;" "&amp;API!V442</f>
        <v>Wataru Endo</v>
      </c>
      <c r="Y442" s="42">
        <f>API!AC442</f>
        <v>32</v>
      </c>
    </row>
    <row r="443" spans="1:25">
      <c r="A443" s="31" t="str">
        <f>IF([1]FINAL!A443=0,"",[1]FINAL!A443)</f>
        <v>Alejo Véliz</v>
      </c>
      <c r="B443" s="31" t="str">
        <f>IF([1]FINAL!B443=0,"",[1]FINAL!B443)</f>
        <v>Veliz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TOT</v>
      </c>
      <c r="F443" s="43">
        <f>IFERROR(VLOOKUP($E443,Table2!$B$1:$C$21,MATCH("MP",Table2!$B$1:$C$1,0),0),"")</f>
        <v>27</v>
      </c>
      <c r="G443" s="32">
        <f>IFERROR(VLOOKUP(A443,PlayingTime!$B$1:$Z$999,MATCH("Min",PlayingTime!$B$2:$Z$2,0),0),0)</f>
        <v>50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50</v>
      </c>
      <c r="L443" s="31">
        <f>IFERROR(VLOOKUP(A443,PlayerStats!$B$1:$Z$999,MATCH("xG",PlayerStats!$B$2:$Z$2,0),0),0)</f>
        <v>0.2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0.2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11</v>
      </c>
      <c r="X443" s="42" t="str">
        <f>API!M443&amp;" "&amp;API!V443</f>
        <v>Ryan Gravenberch</v>
      </c>
      <c r="Y443" s="42">
        <f>API!AC443</f>
        <v>28</v>
      </c>
    </row>
    <row r="444" spans="1:25">
      <c r="A444" s="31" t="str">
        <f>IF([1]FINAL!A444=0,"",[1]FINAL!A444)</f>
        <v>Tyrone Mings</v>
      </c>
      <c r="B444" s="31" t="str">
        <f>IF([1]FINAL!B444=0,"",[1]FINAL!B444)</f>
        <v>Mings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AVL</v>
      </c>
      <c r="F444" s="43">
        <f>IFERROR(VLOOKUP($E444,Table2!$B$1:$C$21,MATCH("MP",Table2!$B$1:$C$1,0),0),"")</f>
        <v>28</v>
      </c>
      <c r="G444" s="32">
        <f>IFERROR(VLOOKUP(A444,PlayingTime!$B$1:$Z$999,MATCH("Min",PlayingTime!$B$2:$Z$2,0),0),0)</f>
        <v>30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30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0</v>
      </c>
      <c r="X444" s="42" t="str">
        <f>API!M444&amp;" "&amp;API!V444</f>
        <v>Luke Chambers</v>
      </c>
      <c r="Y444" s="42">
        <f>API!AC444</f>
        <v>0</v>
      </c>
    </row>
    <row r="445" spans="1:25">
      <c r="A445" s="31" t="str">
        <f>IF([1]FINAL!A445=0,"",[1]FINAL!A445)</f>
        <v>Hannibal Mejbri</v>
      </c>
      <c r="B445" s="31" t="str">
        <f>IF([1]FINAL!B445=0,"",[1]FINAL!B445)</f>
        <v>Hannibal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MUN</v>
      </c>
      <c r="F445" s="43">
        <f>IFERROR(VLOOKUP($E445,Table2!$B$1:$C$21,MATCH("MP",Table2!$B$1:$C$1,0),0),"")</f>
        <v>28</v>
      </c>
      <c r="G445" s="32">
        <f>IFERROR(VLOOKUP(A445,PlayingTime!$B$1:$Z$999,MATCH("Min",PlayingTime!$B$2:$Z$2,0),0),0)</f>
        <v>133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133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0.4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0.4</v>
      </c>
      <c r="V445" s="41">
        <f t="shared" si="27"/>
        <v>11</v>
      </c>
      <c r="X445" s="42" t="str">
        <f>API!M445&amp;" "&amp;API!V445</f>
        <v>Callum Scanlon</v>
      </c>
      <c r="Y445" s="42">
        <f>API!AC445</f>
        <v>0</v>
      </c>
    </row>
    <row r="446" spans="1:25">
      <c r="A446" s="31" t="str">
        <f>IF([1]FINAL!A446=0,"",[1]FINAL!A446)</f>
        <v>Michael Olakigbe</v>
      </c>
      <c r="B446" s="31" t="str">
        <f>IF([1]FINAL!B446=0,"",[1]FINAL!B446)</f>
        <v>Olakigbe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BRE</v>
      </c>
      <c r="F446" s="43">
        <f>IFERROR(VLOOKUP($E446,Table2!$B$1:$C$21,MATCH("MP",Table2!$B$1:$C$1,0),0),"")</f>
        <v>28</v>
      </c>
      <c r="G446" s="32">
        <f>IFERROR(VLOOKUP(A446,PlayingTime!$B$1:$Z$999,MATCH("Min",PlayingTime!$B$2:$Z$2,0),0),0)</f>
        <v>59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59</v>
      </c>
      <c r="L446" s="31">
        <f>IFERROR(VLOOKUP(A446,PlayerStats!$B$1:$Z$999,MATCH("xG",PlayerStats!$B$2:$Z$2,0),0),0)</f>
        <v>0.1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0.1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8</v>
      </c>
      <c r="X446" s="42" t="str">
        <f>API!M446&amp;" "&amp;API!V446</f>
        <v>Treymaurice Nyoni</v>
      </c>
      <c r="Y446" s="42">
        <f>API!AC446</f>
        <v>0</v>
      </c>
    </row>
    <row r="447" spans="1:25">
      <c r="A447" s="31" t="str">
        <f>IF([1]FINAL!A447=0,"",[1]FINAL!A447)</f>
        <v>Alfie Gilchrist</v>
      </c>
      <c r="B447" s="31" t="str">
        <f>IF([1]FINAL!B447=0,"",[1]FINAL!B447)</f>
        <v>Gilchrist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CHE</v>
      </c>
      <c r="F447" s="43">
        <f>IFERROR(VLOOKUP($E447,Table2!$B$1:$C$21,MATCH("MP",Table2!$B$1:$C$1,0),0),"")</f>
        <v>27</v>
      </c>
      <c r="G447" s="32">
        <f>IFERROR(VLOOKUP(A447,PlayingTime!$B$1:$Z$999,MATCH("Min",PlayingTime!$B$2:$Z$2,0),0),0)</f>
        <v>20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20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5</v>
      </c>
      <c r="X447" s="42" t="str">
        <f>API!M447&amp;" "&amp;API!V447</f>
        <v>Marcelo de Araújo Pitaluga Filho</v>
      </c>
      <c r="Y447" s="42">
        <f>API!AC447</f>
        <v>0</v>
      </c>
    </row>
    <row r="448" spans="1:25">
      <c r="A448" s="31" t="str">
        <f>IF([1]FINAL!A448=0,"",[1]FINAL!A448)</f>
        <v>Remi Matthews</v>
      </c>
      <c r="B448" s="31" t="str">
        <f>IF([1]FINAL!B448=0,"",[1]FINAL!B448)</f>
        <v>Matthews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CRY</v>
      </c>
      <c r="F448" s="43">
        <f>IFERROR(VLOOKUP($E448,Table2!$B$1:$C$21,MATCH("MP",Table2!$B$1:$C$1,0),0),"")</f>
        <v>28</v>
      </c>
      <c r="G448" s="32">
        <f>IFERROR(VLOOKUP(A448,PlayingTime!$B$1:$Z$999,MATCH("Min",PlayingTime!$B$2:$Z$2,0),0),0)</f>
        <v>4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4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1</v>
      </c>
      <c r="X448" s="42" t="str">
        <f>API!M448&amp;" "&amp;API!V448</f>
        <v>Conor Bradley</v>
      </c>
      <c r="Y448" s="42">
        <f>API!AC448</f>
        <v>43</v>
      </c>
    </row>
    <row r="449" spans="1:25">
      <c r="A449" s="31" t="str">
        <f>IF([1]FINAL!A449=0,"",[1]FINAL!A449)</f>
        <v>James Tomkins</v>
      </c>
      <c r="B449" s="31" t="str">
        <f>IF([1]FINAL!B449=0,"",[1]FINAL!B449)</f>
        <v>Tomkins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CRY</v>
      </c>
      <c r="F449" s="43">
        <f>IFERROR(VLOOKUP($E449,Table2!$B$1:$C$21,MATCH("MP",Table2!$B$1:$C$1,0),0),"")</f>
        <v>28</v>
      </c>
      <c r="G449" s="32">
        <f>IFERROR(VLOOKUP(A449,PlayingTime!$B$1:$Z$999,MATCH("Min",PlayingTime!$B$2:$Z$2,0),0),0)</f>
        <v>6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6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2</v>
      </c>
      <c r="X449" s="42" t="str">
        <f>API!M449&amp;" "&amp;API!V449</f>
        <v>Owen Beck</v>
      </c>
      <c r="Y449" s="42">
        <f>API!AC449</f>
        <v>1</v>
      </c>
    </row>
    <row r="450" spans="1:25">
      <c r="A450" s="31" t="str">
        <f>IF([1]FINAL!A450=0,"",[1]FINAL!A450)</f>
        <v>Robin Olsen</v>
      </c>
      <c r="B450" s="31" t="str">
        <f>IF([1]FINAL!B450=0,"",[1]FINAL!B450)</f>
        <v>Olsen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AVL</v>
      </c>
      <c r="F450" s="43">
        <f>IFERROR(VLOOKUP($E450,Table2!$B$1:$C$21,MATCH("MP",Table2!$B$1:$C$1,0),0),"")</f>
        <v>28</v>
      </c>
      <c r="G450" s="32">
        <f>IFERROR(VLOOKUP(A450,PlayingTime!$B$1:$Z$999,MATCH("Min",PlayingTime!$B$2:$Z$2,0),0),0)</f>
        <v>90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90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2</v>
      </c>
      <c r="X450" s="42" t="str">
        <f>API!M450&amp;" "&amp;API!V450</f>
        <v>Kaide Gordon</v>
      </c>
      <c r="Y450" s="42">
        <f>API!AC450</f>
        <v>1</v>
      </c>
    </row>
    <row r="451" spans="1:25">
      <c r="A451" s="31" t="str">
        <f>IF([1]FINAL!A451=0,"",[1]FINAL!A451)</f>
        <v>Thomas Strakosha</v>
      </c>
      <c r="B451" s="31" t="str">
        <f>IF([1]FINAL!B451=0,"",[1]FINAL!B451)</f>
        <v>Strakosha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BRE</v>
      </c>
      <c r="F451" s="43">
        <f>IFERROR(VLOOKUP($E451,Table2!$B$1:$C$21,MATCH("MP",Table2!$B$1:$C$1,0),0),"")</f>
        <v>28</v>
      </c>
      <c r="G451" s="32">
        <f>IFERROR(VLOOKUP(A451,PlayingTime!$B$1:$Z$999,MATCH("Min",PlayingTime!$B$2:$Z$2,0),0),0)</f>
        <v>135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135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4</v>
      </c>
      <c r="X451" s="42" t="str">
        <f>API!M451&amp;" "&amp;API!V451</f>
        <v>Lewis Koumas</v>
      </c>
      <c r="Y451" s="42">
        <f>API!AC451</f>
        <v>0</v>
      </c>
    </row>
    <row r="452" spans="1:25">
      <c r="A452" s="31" t="str">
        <f>IF([1]FINAL!A452=0,"",[1]FINAL!A452)</f>
        <v>Toti António Gomes</v>
      </c>
      <c r="B452" s="31" t="str">
        <f>IF([1]FINAL!B452=0,"",[1]FINAL!B452)</f>
        <v/>
      </c>
      <c r="C452" s="31" t="str">
        <f>IF([1]FINAL!C452=0,"",[1]FINAL!C452)</f>
        <v/>
      </c>
      <c r="D452" s="31" t="str">
        <f>IF([1]FINAL!D452=0,"",[1]FINAL!D452)</f>
        <v/>
      </c>
      <c r="E452" s="42">
        <f>[1]FINAL!M452</f>
        <v>0</v>
      </c>
      <c r="F452" s="43" t="str">
        <f>IFERROR(VLOOKUP($E452,Table2!$B$1:$C$21,MATCH("MP",Table2!$B$1:$C$1,0),0),"")</f>
        <v/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62</v>
      </c>
      <c r="X452" s="42" t="str">
        <f>API!M452&amp;" "&amp;API!V452</f>
        <v>Fabian Mrozek</v>
      </c>
      <c r="Y452" s="42">
        <f>API!AC452</f>
        <v>0</v>
      </c>
    </row>
    <row r="453" spans="1:25">
      <c r="A453" s="31" t="str">
        <f>IF([1]FINAL!A453=0,"",[1]FINAL!A453)</f>
        <v>Lewis Dobbin</v>
      </c>
      <c r="B453" s="31" t="str">
        <f>IF([1]FINAL!B453=0,"",[1]FINAL!B453)</f>
        <v>Dobbin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EVE</v>
      </c>
      <c r="F453" s="43">
        <f>IFERROR(VLOOKUP($E453,Table2!$B$1:$C$21,MATCH("MP",Table2!$B$1:$C$1,0),0),"")</f>
        <v>28</v>
      </c>
      <c r="G453" s="32">
        <f>IFERROR(VLOOKUP(A453,PlayingTime!$B$1:$Z$999,MATCH("Min",PlayingTime!$B$2:$Z$2,0),0),0)</f>
        <v>210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210</v>
      </c>
      <c r="L453" s="31">
        <f>IFERROR(VLOOKUP(A453,PlayerStats!$B$1:$Z$999,MATCH("xG",PlayerStats!$B$2:$Z$2,0),0),0)</f>
        <v>0.3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0.3</v>
      </c>
      <c r="Q453" s="31">
        <f>IFERROR(VLOOKUP(A453,PlayerStats!$B$1:$Z$999,MATCH("xAG",PlayerStats!$B$2:$Z$2,0),0),0)</f>
        <v>0.4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0.4</v>
      </c>
      <c r="V453" s="41">
        <f t="shared" si="31"/>
        <v>17</v>
      </c>
      <c r="X453" s="42" t="str">
        <f>API!M453&amp;" "&amp;API!V453</f>
        <v>Jayden Danns</v>
      </c>
      <c r="Y453" s="42">
        <f>API!AC453</f>
        <v>1</v>
      </c>
    </row>
    <row r="454" spans="1:25">
      <c r="A454" s="31" t="str">
        <f>IF([1]FINAL!A454=0,"",[1]FINAL!A454)</f>
        <v>Matt Ritchie</v>
      </c>
      <c r="B454" s="31" t="str">
        <f>IF([1]FINAL!B454=0,"",[1]FINAL!B454)</f>
        <v>Ritchie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NEW</v>
      </c>
      <c r="F454" s="43">
        <f>IFERROR(VLOOKUP($E454,Table2!$B$1:$C$21,MATCH("MP",Table2!$B$1:$C$1,0),0),"")</f>
        <v>28</v>
      </c>
      <c r="G454" s="32">
        <f>IFERROR(VLOOKUP(A454,PlayingTime!$B$1:$Z$999,MATCH("Min",PlayingTime!$B$2:$Z$2,0),0),0)</f>
        <v>109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109</v>
      </c>
      <c r="L454" s="31">
        <f>IFERROR(VLOOKUP(A454,PlayerStats!$B$1:$Z$999,MATCH("xG",PlayerStats!$B$2:$Z$2,0),0),0)</f>
        <v>0.8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0.8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12</v>
      </c>
      <c r="X454" s="42" t="str">
        <f>API!M454&amp;" "&amp;API!V454</f>
        <v>Amara Nallo</v>
      </c>
      <c r="Y454" s="42">
        <f>API!AC454</f>
        <v>0</v>
      </c>
    </row>
    <row r="455" spans="1:25">
      <c r="A455" s="31" t="str">
        <f>IF([1]FINAL!A455=0,"",[1]FINAL!A455)</f>
        <v>André Tavares Gomes</v>
      </c>
      <c r="B455" s="31" t="str">
        <f>IF([1]FINAL!B455=0,"",[1]FINAL!B455)</f>
        <v>André Gomes</v>
      </c>
      <c r="C455" s="31" t="str">
        <f>IF([1]FINAL!C455=0,"",[1]FINAL!C455)</f>
        <v>Gomes</v>
      </c>
      <c r="D455" s="31" t="str">
        <f>IF([1]FINAL!D455=0,"",[1]FINAL!D455)</f>
        <v/>
      </c>
      <c r="E455" s="42" t="str">
        <f>[1]FINAL!M455</f>
        <v>EVE</v>
      </c>
      <c r="F455" s="43">
        <f>IFERROR(VLOOKUP($E455,Table2!$B$1:$C$21,MATCH("MP",Table2!$B$1:$C$1,0),0),"")</f>
        <v>28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200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200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0.2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0.2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0.4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0.4</v>
      </c>
      <c r="V455" s="41">
        <f t="shared" si="31"/>
        <v>11</v>
      </c>
      <c r="X455" s="42" t="str">
        <f>API!M455&amp;" "&amp;API!V455</f>
        <v>Albert Sambi Lokonga</v>
      </c>
      <c r="Y455" s="42">
        <f>API!AC455</f>
        <v>28</v>
      </c>
    </row>
    <row r="456" spans="1:25">
      <c r="A456" s="31" t="str">
        <f>IF([1]FINAL!A456=0,"",[1]FINAL!A456)</f>
        <v>James Hill</v>
      </c>
      <c r="B456" s="31" t="str">
        <f>IF([1]FINAL!B456=0,"",[1]FINAL!B456)</f>
        <v>Hill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BOU</v>
      </c>
      <c r="F456" s="43">
        <f>IFERROR(VLOOKUP($E456,Table2!$B$1:$C$21,MATCH("MP",Table2!$B$1:$C$1,0),0),"")</f>
        <v>28</v>
      </c>
      <c r="G456" s="32">
        <f>IFERROR(VLOOKUP(A456,PlayingTime!$B$1:$Z$999,MATCH("Min",PlayingTime!$B$2:$Z$2,0),0),0)</f>
        <v>71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71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3</v>
      </c>
      <c r="X456" s="42" t="str">
        <f>API!M456&amp;" "&amp;API!V456</f>
        <v>Marvelous Nakamba</v>
      </c>
      <c r="Y456" s="42">
        <f>API!AC456</f>
        <v>21</v>
      </c>
    </row>
    <row r="457" spans="1:25">
      <c r="A457" s="31" t="str">
        <f>IF([1]FINAL!A457=0,"",[1]FINAL!A457)</f>
        <v>Aaron Cresswell</v>
      </c>
      <c r="B457" s="31" t="str">
        <f>IF([1]FINAL!B457=0,"",[1]FINAL!B457)</f>
        <v>Cresswell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WHU</v>
      </c>
      <c r="F457" s="43">
        <f>IFERROR(VLOOKUP($E457,Table2!$B$1:$C$21,MATCH("MP",Table2!$B$1:$C$1,0),0),"")</f>
        <v>28</v>
      </c>
      <c r="G457" s="32">
        <f>IFERROR(VLOOKUP(A457,PlayingTime!$B$1:$Z$999,MATCH("Min",PlayingTime!$B$2:$Z$2,0),0),0)</f>
        <v>235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235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0.3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0.3</v>
      </c>
      <c r="V457" s="41">
        <f t="shared" si="31"/>
        <v>4</v>
      </c>
      <c r="X457" s="42" t="str">
        <f>API!M457&amp;" "&amp;API!V457</f>
        <v>Elijah Adebayo</v>
      </c>
      <c r="Y457" s="42">
        <f>API!AC457</f>
        <v>80</v>
      </c>
    </row>
    <row r="458" spans="1:25">
      <c r="A458" s="31" t="str">
        <f>IF([1]FINAL!A458=0,"",[1]FINAL!A458)</f>
        <v>Ionuț Radu</v>
      </c>
      <c r="B458" s="31" t="str">
        <f>IF([1]FINAL!B458=0,"",[1]FINAL!B458)</f>
        <v>Radu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BOU</v>
      </c>
      <c r="F458" s="43">
        <f>IFERROR(VLOOKUP($E458,Table2!$B$1:$C$21,MATCH("MP",Table2!$B$1:$C$1,0),0),"")</f>
        <v>28</v>
      </c>
      <c r="G458" s="32">
        <f>IFERROR(VLOOKUP(A458,PlayingTime!$B$1:$Z$999,MATCH("Min",PlayingTime!$B$2:$Z$2,0),0),0)</f>
        <v>180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180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2</v>
      </c>
      <c r="X458" s="42" t="str">
        <f>API!M458&amp;" "&amp;API!V458</f>
        <v>Mads Juel Andersen</v>
      </c>
      <c r="Y458" s="42">
        <f>API!AC458</f>
        <v>15</v>
      </c>
    </row>
    <row r="459" spans="1:25">
      <c r="A459" s="31" t="str">
        <f>IF([1]FINAL!A459=0,"",[1]FINAL!A459)</f>
        <v>Jonathan Castro Otto</v>
      </c>
      <c r="B459" s="31" t="str">
        <f>IF([1]FINAL!B459=0,"",[1]FINAL!B459)</f>
        <v/>
      </c>
      <c r="C459" s="31" t="str">
        <f>IF([1]FINAL!C459=0,"",[1]FINAL!C459)</f>
        <v>Jonny Castro</v>
      </c>
      <c r="D459" s="31" t="str">
        <f>IF([1]FINAL!D459=0,"",[1]FINAL!D459)</f>
        <v/>
      </c>
      <c r="E459" s="42">
        <f>[1]FINAL!M459</f>
        <v>0</v>
      </c>
      <c r="F459" s="43" t="str">
        <f>IFERROR(VLOOKUP($E459,Table2!$B$1:$C$21,MATCH("MP",Table2!$B$1:$C$1,0),0),"")</f>
        <v/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5</v>
      </c>
      <c r="J459" s="32">
        <f>IFERROR(VLOOKUP(D459,PlayingTime!$B$1:$Z$999,MATCH("Min",PlayingTime!$B$2:$Z$2,0),0),0)</f>
        <v>0</v>
      </c>
      <c r="K459" s="37">
        <f t="shared" si="28"/>
        <v>5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1</v>
      </c>
      <c r="X459" s="42" t="str">
        <f>API!M459&amp;" "&amp;API!V459</f>
        <v>Amari'i Bell</v>
      </c>
      <c r="Y459" s="42">
        <f>API!AC459</f>
        <v>35</v>
      </c>
    </row>
    <row r="460" spans="1:25">
      <c r="A460" s="31" t="str">
        <f>IF([1]FINAL!A460=0,"",[1]FINAL!A460)</f>
        <v>Lewis Hall</v>
      </c>
      <c r="B460" s="31" t="str">
        <f>IF([1]FINAL!B460=0,"",[1]FINAL!B460)</f>
        <v>Hall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NEW</v>
      </c>
      <c r="F460" s="43">
        <f>IFERROR(VLOOKUP($E460,Table2!$B$1:$C$21,MATCH("MP",Table2!$B$1:$C$1,0),0),"")</f>
        <v>28</v>
      </c>
      <c r="G460" s="32">
        <f>IFERROR(VLOOKUP(A460,PlayingTime!$B$1:$Z$999,MATCH("Min",PlayingTime!$B$2:$Z$2,0),0),0)</f>
        <v>111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111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7</v>
      </c>
      <c r="X460" s="42" t="str">
        <f>API!M460&amp;" "&amp;API!V460</f>
        <v>Luke Berry</v>
      </c>
      <c r="Y460" s="42">
        <f>API!AC460</f>
        <v>7</v>
      </c>
    </row>
    <row r="461" spans="1:25">
      <c r="A461" s="31" t="str">
        <f>IF([1]FINAL!A461=0,"",[1]FINAL!A461)</f>
        <v>Matt Targett</v>
      </c>
      <c r="B461" s="31" t="str">
        <f>IF([1]FINAL!B461=0,"",[1]FINAL!B461)</f>
        <v>Targett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NEW</v>
      </c>
      <c r="F461" s="43">
        <f>IFERROR(VLOOKUP($E461,Table2!$B$1:$C$21,MATCH("MP",Table2!$B$1:$C$1,0),0),"")</f>
        <v>28</v>
      </c>
      <c r="G461" s="32">
        <f>IFERROR(VLOOKUP(A461,PlayingTime!$B$1:$Z$999,MATCH("Min",PlayingTime!$B$2:$Z$2,0),0),0)</f>
        <v>78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78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2</v>
      </c>
      <c r="X461" s="42" t="str">
        <f>API!M461&amp;" "&amp;API!V461</f>
        <v>Reece Burke</v>
      </c>
      <c r="Y461" s="42">
        <f>API!AC461</f>
        <v>25</v>
      </c>
    </row>
    <row r="462" spans="1:25">
      <c r="A462" s="31" t="str">
        <f>IF([1]FINAL!A462=0,"",[1]FINAL!A462)</f>
        <v>Paul Dummett</v>
      </c>
      <c r="B462" s="31" t="str">
        <f>IF([1]FINAL!B462=0,"",[1]FINAL!B462)</f>
        <v>Dummett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NEW</v>
      </c>
      <c r="F462" s="43">
        <f>IFERROR(VLOOKUP($E462,Table2!$B$1:$C$21,MATCH("MP",Table2!$B$1:$C$1,0),0),"")</f>
        <v>28</v>
      </c>
      <c r="G462" s="32">
        <f>IFERROR(VLOOKUP(A462,PlayingTime!$B$1:$Z$999,MATCH("Min",PlayingTime!$B$2:$Z$2,0),0),0)</f>
        <v>5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5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1</v>
      </c>
      <c r="X462" s="42" t="str">
        <f>API!M462&amp;" "&amp;API!V462</f>
        <v>Allan Campbell</v>
      </c>
      <c r="Y462" s="42">
        <f>API!AC462</f>
        <v>0</v>
      </c>
    </row>
    <row r="463" spans="1:25">
      <c r="A463" s="31" t="str">
        <f>IF([1]FINAL!A463=0,"",[1]FINAL!A463)</f>
        <v>Alex Murphy</v>
      </c>
      <c r="B463" s="31" t="str">
        <f>IF([1]FINAL!B463=0,"",[1]FINAL!B463)</f>
        <v>A.Murphy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NEW</v>
      </c>
      <c r="F463" s="43">
        <f>IFERROR(VLOOKUP($E463,Table2!$B$1:$C$21,MATCH("MP",Table2!$B$1:$C$1,0),0),"")</f>
        <v>28</v>
      </c>
      <c r="G463" s="32">
        <f>IFERROR(VLOOKUP(A463,PlayingTime!$B$1:$Z$999,MATCH("Min",PlayingTime!$B$2:$Z$2,0),0),0)</f>
        <v>4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4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1</v>
      </c>
      <c r="X463" s="42" t="str">
        <f>API!M463&amp;" "&amp;API!V463</f>
        <v>Jordan Clark</v>
      </c>
      <c r="Y463" s="42">
        <f>API!AC463</f>
        <v>21</v>
      </c>
    </row>
    <row r="464" spans="1:25">
      <c r="A464" s="31" t="str">
        <f>IF([1]FINAL!A464=0,"",[1]FINAL!A464)</f>
        <v>Fodé Ballo-Touré</v>
      </c>
      <c r="B464" s="31" t="str">
        <f>IF([1]FINAL!B464=0,"",[1]FINAL!B464)</f>
        <v>Ballo-Touré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FUL</v>
      </c>
      <c r="F464" s="43">
        <f>IFERROR(VLOOKUP($E464,Table2!$B$1:$C$21,MATCH("MP",Table2!$B$1:$C$1,0),0),"")</f>
        <v>28</v>
      </c>
      <c r="G464" s="32">
        <f>IFERROR(VLOOKUP(A464,PlayingTime!$B$1:$Z$999,MATCH("Min",PlayingTime!$B$2:$Z$2,0),0),0)</f>
        <v>58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58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4</v>
      </c>
      <c r="X464" s="42" t="str">
        <f>API!M464&amp;" "&amp;API!V464</f>
        <v>Alfie Doughty</v>
      </c>
      <c r="Y464" s="42">
        <f>API!AC464</f>
        <v>84</v>
      </c>
    </row>
    <row r="465" spans="1:25">
      <c r="A465" s="31" t="str">
        <f>IF([1]FINAL!A465=0,"",[1]FINAL!A465)</f>
        <v>Carney Chukwuemeka</v>
      </c>
      <c r="B465" s="31" t="str">
        <f>IF([1]FINAL!B465=0,"",[1]FINAL!B465)</f>
        <v>Chukwuemeka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CHE</v>
      </c>
      <c r="F465" s="43">
        <f>IFERROR(VLOOKUP($E465,Table2!$B$1:$C$21,MATCH("MP",Table2!$B$1:$C$1,0),0),"")</f>
        <v>27</v>
      </c>
      <c r="G465" s="32">
        <f>IFERROR(VLOOKUP(A465,PlayingTime!$B$1:$Z$999,MATCH("Min",PlayingTime!$B$2:$Z$2,0),0),0)</f>
        <v>171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171</v>
      </c>
      <c r="L465" s="31">
        <f>IFERROR(VLOOKUP(A465,PlayerStats!$B$1:$Z$999,MATCH("xG",PlayerStats!$B$2:$Z$2,0),0),0)</f>
        <v>0.1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0.1</v>
      </c>
      <c r="Q465" s="31">
        <f>IFERROR(VLOOKUP(A465,PlayerStats!$B$1:$Z$999,MATCH("xAG",PlayerStats!$B$2:$Z$2,0),0),0)</f>
        <v>0.3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0.3</v>
      </c>
      <c r="V465" s="41">
        <f t="shared" si="31"/>
        <v>13</v>
      </c>
      <c r="X465" s="42" t="str">
        <f>API!M465&amp;" "&amp;API!V465</f>
        <v>Luke Freeman</v>
      </c>
      <c r="Y465" s="42">
        <f>API!AC465</f>
        <v>0</v>
      </c>
    </row>
    <row r="466" spans="1:25">
      <c r="A466" s="31" t="str">
        <f>IF([1]FINAL!A466=0,"",[1]FINAL!A466)</f>
        <v>Naouirou Ahamada</v>
      </c>
      <c r="B466" s="31" t="str">
        <f>IF([1]FINAL!B466=0,"",[1]FINAL!B466)</f>
        <v>Ahamada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CRY</v>
      </c>
      <c r="F466" s="43">
        <f>IFERROR(VLOOKUP($E466,Table2!$B$1:$C$21,MATCH("MP",Table2!$B$1:$C$1,0),0),"")</f>
        <v>28</v>
      </c>
      <c r="G466" s="32">
        <f>IFERROR(VLOOKUP(A466,PlayingTime!$B$1:$Z$999,MATCH("Min",PlayingTime!$B$2:$Z$2,0),0),0)</f>
        <v>235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235</v>
      </c>
      <c r="L466" s="31">
        <f>IFERROR(VLOOKUP(A466,PlayerStats!$B$1:$Z$999,MATCH("xG",PlayerStats!$B$2:$Z$2,0),0),0)</f>
        <v>0.4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0.4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15</v>
      </c>
      <c r="X466" s="42" t="str">
        <f>API!M466&amp;" "&amp;API!V466</f>
        <v>Matt Macey</v>
      </c>
      <c r="Y466" s="42">
        <f>API!AC466</f>
        <v>0</v>
      </c>
    </row>
    <row r="467" spans="1:25">
      <c r="A467" s="31" t="str">
        <f>IF([1]FINAL!A467=0,"",[1]FINAL!A467)</f>
        <v>Tom Davies</v>
      </c>
      <c r="B467" s="31" t="str">
        <f>IF([1]FINAL!B467=0,"",[1]FINAL!B467)</f>
        <v>T.Davies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SHU</v>
      </c>
      <c r="F467" s="43">
        <f>IFERROR(VLOOKUP($E467,Table2!$B$1:$C$21,MATCH("MP",Table2!$B$1:$C$1,0),0),"")</f>
        <v>28</v>
      </c>
      <c r="G467" s="32">
        <f>IFERROR(VLOOKUP(A467,PlayingTime!$B$1:$Z$999,MATCH("Min",PlayingTime!$B$2:$Z$2,0),0),0)</f>
        <v>221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221</v>
      </c>
      <c r="L467" s="31">
        <f>IFERROR(VLOOKUP(A467,PlayerStats!$B$1:$Z$999,MATCH("xG",PlayerStats!$B$2:$Z$2,0),0),0)</f>
        <v>0.4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0.4</v>
      </c>
      <c r="Q467" s="31">
        <f>IFERROR(VLOOKUP(A467,PlayerStats!$B$1:$Z$999,MATCH("xAG",PlayerStats!$B$2:$Z$2,0),0),0)</f>
        <v>0.1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0.1</v>
      </c>
      <c r="V467" s="41">
        <f t="shared" si="31"/>
        <v>7</v>
      </c>
      <c r="X467" s="42" t="str">
        <f>API!M467&amp;" "&amp;API!V467</f>
        <v>John McAtee</v>
      </c>
      <c r="Y467" s="42">
        <f>API!AC467</f>
        <v>0</v>
      </c>
    </row>
    <row r="468" spans="1:25">
      <c r="A468" s="31" t="str">
        <f>IF([1]FINAL!A468=0,"",[1]FINAL!A468)</f>
        <v>Eric Dier</v>
      </c>
      <c r="B468" s="31" t="str">
        <f>IF([1]FINAL!B468=0,"",[1]FINAL!B468)</f>
        <v>Dier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TOT</v>
      </c>
      <c r="F468" s="43">
        <f>IFERROR(VLOOKUP($E468,Table2!$B$1:$C$21,MATCH("MP",Table2!$B$1:$C$1,0),0),"")</f>
        <v>27</v>
      </c>
      <c r="G468" s="32">
        <f>IFERROR(VLOOKUP(A468,PlayingTime!$B$1:$Z$999,MATCH("Min",PlayingTime!$B$2:$Z$2,0),0),0)</f>
        <v>201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201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2</v>
      </c>
      <c r="X468" s="42" t="str">
        <f>API!M468&amp;" "&amp;API!V468</f>
        <v>Carlos Mendes Gomes</v>
      </c>
      <c r="Y468" s="42">
        <f>API!AC468</f>
        <v>0</v>
      </c>
    </row>
    <row r="469" spans="1:25">
      <c r="A469" s="31" t="str">
        <f>IF([1]FINAL!A469=0,"",[1]FINAL!A469)</f>
        <v>Thilo Kehrer</v>
      </c>
      <c r="B469" s="31" t="str">
        <f>IF([1]FINAL!B469=0,"",[1]FINAL!B469)</f>
        <v>Kehrer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WHU</v>
      </c>
      <c r="F469" s="43">
        <f>IFERROR(VLOOKUP($E469,Table2!$B$1:$C$21,MATCH("MP",Table2!$B$1:$C$1,0),0),"")</f>
        <v>28</v>
      </c>
      <c r="G469" s="32">
        <f>IFERROR(VLOOKUP(A469,PlayingTime!$B$1:$Z$999,MATCH("Min",PlayingTime!$B$2:$Z$2,0),0),0)</f>
        <v>22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22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2</v>
      </c>
      <c r="X469" s="42" t="str">
        <f>API!M469&amp;" "&amp;API!V469</f>
        <v>Carlton Morris</v>
      </c>
      <c r="Y469" s="42">
        <f>API!AC469</f>
        <v>113</v>
      </c>
    </row>
    <row r="470" spans="1:25">
      <c r="A470" s="31" t="str">
        <f>IF([1]FINAL!A470=0,"",[1]FINAL!A470)</f>
        <v>Nathan Redmond</v>
      </c>
      <c r="B470" s="31" t="str">
        <f>IF([1]FINAL!B470=0,"",[1]FINAL!B470)</f>
        <v>Redmond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BUR</v>
      </c>
      <c r="F470" s="43">
        <f>IFERROR(VLOOKUP($E470,Table2!$B$1:$C$21,MATCH("MP",Table2!$B$1:$C$1,0),0),"")</f>
        <v>28</v>
      </c>
      <c r="G470" s="32">
        <f>IFERROR(VLOOKUP(A470,PlayingTime!$B$1:$Z$999,MATCH("Min",PlayingTime!$B$2:$Z$2,0),0),0)</f>
        <v>142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142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0.3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0.3</v>
      </c>
      <c r="V470" s="41">
        <f t="shared" si="31"/>
        <v>11</v>
      </c>
      <c r="X470" s="42" t="str">
        <f>API!M470&amp;" "&amp;API!V470</f>
        <v>Admiral Muskwe</v>
      </c>
      <c r="Y470" s="42">
        <f>API!AC470</f>
        <v>0</v>
      </c>
    </row>
    <row r="471" spans="1:25">
      <c r="A471" s="31" t="str">
        <f>IF([1]FINAL!A471=0,"",[1]FINAL!A471)</f>
        <v>Nathan Redmond</v>
      </c>
      <c r="B471" s="31" t="str">
        <f>IF([1]FINAL!B471=0,"",[1]FINAL!B471)</f>
        <v>Redmond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BUR</v>
      </c>
      <c r="F471" s="43">
        <f>IFERROR(VLOOKUP($E471,Table2!$B$1:$C$21,MATCH("MP",Table2!$B$1:$C$1,0),0),"")</f>
        <v>28</v>
      </c>
      <c r="G471" s="32">
        <f>IFERROR(VLOOKUP(A471,PlayingTime!$B$1:$Z$999,MATCH("Min",PlayingTime!$B$2:$Z$2,0),0),0)</f>
        <v>142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142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0.3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0.3</v>
      </c>
      <c r="V471" s="41">
        <f t="shared" si="31"/>
        <v>11</v>
      </c>
      <c r="X471" s="42" t="str">
        <f>API!M471&amp;" "&amp;API!V471</f>
        <v>Chiedozie Ogbene</v>
      </c>
      <c r="Y471" s="42">
        <f>API!AC471</f>
        <v>73</v>
      </c>
    </row>
    <row r="472" spans="1:25">
      <c r="A472" s="31" t="str">
        <f>IF([1]FINAL!A472=0,"",[1]FINAL!A472)</f>
        <v>John Fleck</v>
      </c>
      <c r="B472" s="31" t="str">
        <f>IF([1]FINAL!B472=0,"",[1]FINAL!B472)</f>
        <v>Fleck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SHU</v>
      </c>
      <c r="F472" s="43">
        <f>IFERROR(VLOOKUP($E472,Table2!$B$1:$C$21,MATCH("MP",Table2!$B$1:$C$1,0),0),"")</f>
        <v>28</v>
      </c>
      <c r="G472" s="32">
        <f>IFERROR(VLOOKUP(A472,PlayingTime!$B$1:$Z$999,MATCH("Min",PlayingTime!$B$2:$Z$2,0),0),0)</f>
        <v>92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92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0.4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0.4</v>
      </c>
      <c r="V472" s="41">
        <f t="shared" si="31"/>
        <v>3</v>
      </c>
      <c r="X472" s="42" t="str">
        <f>API!M472&amp;" "&amp;API!V472</f>
        <v>Fred Onyedinma</v>
      </c>
      <c r="Y472" s="42">
        <f>API!AC472</f>
        <v>0</v>
      </c>
    </row>
    <row r="473" spans="1:25">
      <c r="A473" s="31" t="str">
        <f>IF([1]FINAL!A473=0,"",[1]FINAL!A473)</f>
        <v>Anass Zaroury</v>
      </c>
      <c r="B473" s="31" t="str">
        <f>IF([1]FINAL!B473=0,"",[1]FINAL!B473)</f>
        <v>Zaroury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BUR</v>
      </c>
      <c r="F473" s="43">
        <f>IFERROR(VLOOKUP($E473,Table2!$B$1:$C$21,MATCH("MP",Table2!$B$1:$C$1,0),0),"")</f>
        <v>28</v>
      </c>
      <c r="G473" s="32">
        <f>IFERROR(VLOOKUP(A473,PlayingTime!$B$1:$Z$999,MATCH("Min",PlayingTime!$B$2:$Z$2,0),0),0)</f>
        <v>152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152</v>
      </c>
      <c r="L473" s="31">
        <f>IFERROR(VLOOKUP(A473,PlayerStats!$B$1:$Z$999,MATCH("xG",PlayerStats!$B$2:$Z$2,0),0),0)</f>
        <v>0.2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0.2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4</v>
      </c>
      <c r="X473" s="42" t="str">
        <f>API!M473&amp;" "&amp;API!V473</f>
        <v>Gabriel Osho</v>
      </c>
      <c r="Y473" s="42">
        <f>API!AC473</f>
        <v>37</v>
      </c>
    </row>
    <row r="474" spans="1:25">
      <c r="A474" s="31" t="str">
        <f>IF([1]FINAL!A474=0,"",[1]FINAL!A474)</f>
        <v>Rhys Norrington-Davies</v>
      </c>
      <c r="B474" s="31" t="str">
        <f>IF([1]FINAL!B474=0,"",[1]FINAL!B474)</f>
        <v>Norrington-Davies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SHU</v>
      </c>
      <c r="F474" s="43">
        <f>IFERROR(VLOOKUP($E474,Table2!$B$1:$C$21,MATCH("MP",Table2!$B$1:$C$1,0),0),"")</f>
        <v>28</v>
      </c>
      <c r="G474" s="32">
        <f>IFERROR(VLOOKUP(A474,PlayingTime!$B$1:$Z$999,MATCH("Min",PlayingTime!$B$2:$Z$2,0),0),0)</f>
        <v>110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110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2</v>
      </c>
      <c r="X474" s="42" t="str">
        <f>API!M474&amp;" "&amp;API!V474</f>
        <v>Aribim Pepple</v>
      </c>
      <c r="Y474" s="42">
        <f>API!AC474</f>
        <v>0</v>
      </c>
    </row>
    <row r="475" spans="1:25">
      <c r="A475" s="31" t="str">
        <f>IF([1]FINAL!A475=0,"",[1]FINAL!A475)</f>
        <v>Jadon Sancho</v>
      </c>
      <c r="B475" s="31" t="str">
        <f>IF([1]FINAL!B475=0,"",[1]FINAL!B475)</f>
        <v>Sancho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MUN</v>
      </c>
      <c r="F475" s="43">
        <f>IFERROR(VLOOKUP($E475,Table2!$B$1:$C$21,MATCH("MP",Table2!$B$1:$C$1,0),0),"")</f>
        <v>28</v>
      </c>
      <c r="G475" s="32">
        <f>IFERROR(VLOOKUP(A475,PlayingTime!$B$1:$Z$999,MATCH("Min",PlayingTime!$B$2:$Z$2,0),0),0)</f>
        <v>79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79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0.1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0.1</v>
      </c>
      <c r="V475" s="41">
        <f t="shared" si="31"/>
        <v>3</v>
      </c>
      <c r="X475" s="42" t="str">
        <f>API!M475&amp;" "&amp;API!V475</f>
        <v>Dion Pereira</v>
      </c>
      <c r="Y475" s="42">
        <f>API!AC475</f>
        <v>0</v>
      </c>
    </row>
    <row r="476" spans="1:25">
      <c r="A476" s="31" t="str">
        <f>IF([1]FINAL!A476=0,"",[1]FINAL!A476)</f>
        <v>Jaidon Anthony</v>
      </c>
      <c r="B476" s="31" t="str">
        <f>IF([1]FINAL!B476=0,"",[1]FINAL!B476)</f>
        <v>Anthony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BOU</v>
      </c>
      <c r="F476" s="43">
        <f>IFERROR(VLOOKUP($E476,Table2!$B$1:$C$21,MATCH("MP",Table2!$B$1:$C$1,0),0),"")</f>
        <v>28</v>
      </c>
      <c r="G476" s="32">
        <f>IFERROR(VLOOKUP(A476,PlayingTime!$B$1:$Z$999,MATCH("Min",PlayingTime!$B$2:$Z$2,0),0),0)</f>
        <v>152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152</v>
      </c>
      <c r="L476" s="31">
        <f>IFERROR(VLOOKUP(A476,PlayerStats!$B$1:$Z$999,MATCH("xG",PlayerStats!$B$2:$Z$2,0),0),0)</f>
        <v>0.1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0.1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3</v>
      </c>
      <c r="X476" s="42" t="str">
        <f>API!M476&amp;" "&amp;API!V476</f>
        <v>Dan Potts</v>
      </c>
      <c r="Y476" s="42">
        <f>API!AC476</f>
        <v>0</v>
      </c>
    </row>
    <row r="477" spans="1:25">
      <c r="A477" s="31" t="str">
        <f>IF([1]FINAL!A477=0,"",[1]FINAL!A477)</f>
        <v>Divin Mubama</v>
      </c>
      <c r="B477" s="31" t="str">
        <f>IF([1]FINAL!B477=0,"",[1]FINAL!B477)</f>
        <v>Mubama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WHU</v>
      </c>
      <c r="F477" s="43">
        <f>IFERROR(VLOOKUP($E477,Table2!$B$1:$C$21,MATCH("MP",Table2!$B$1:$C$1,0),0),"")</f>
        <v>28</v>
      </c>
      <c r="G477" s="32">
        <f>IFERROR(VLOOKUP(A477,PlayingTime!$B$1:$Z$999,MATCH("Min",PlayingTime!$B$2:$Z$2,0),0),0)</f>
        <v>80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80</v>
      </c>
      <c r="L477" s="31">
        <f>IFERROR(VLOOKUP(A477,PlayerStats!$B$1:$Z$999,MATCH("xG",PlayerStats!$B$2:$Z$2,0),0),0)</f>
        <v>0.1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0.1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5</v>
      </c>
      <c r="X477" s="42" t="str">
        <f>API!M477&amp;" "&amp;API!V477</f>
        <v>Glen Rea</v>
      </c>
      <c r="Y477" s="42">
        <f>API!AC477</f>
        <v>0</v>
      </c>
    </row>
    <row r="478" spans="1:25">
      <c r="A478" s="31" t="str">
        <f>IF([1]FINAL!A478=0,"",[1]FINAL!A478)</f>
        <v>Thiago Alcántara do Nascimento</v>
      </c>
      <c r="B478" s="31" t="str">
        <f>IF([1]FINAL!B478=0,"",[1]FINAL!B478)</f>
        <v>Thiago</v>
      </c>
      <c r="C478" s="31" t="str">
        <f>IF([1]FINAL!C478=0,"",[1]FINAL!C478)</f>
        <v>Thiago Alcántara</v>
      </c>
      <c r="D478" s="31" t="str">
        <f>IF([1]FINAL!D478=0,"",[1]FINAL!D478)</f>
        <v/>
      </c>
      <c r="E478" s="42" t="str">
        <f>[1]FINAL!M478</f>
        <v>LIV</v>
      </c>
      <c r="F478" s="43">
        <f>IFERROR(VLOOKUP($E478,Table2!$B$1:$C$21,MATCH("MP",Table2!$B$1:$C$1,0),0),"")</f>
        <v>28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6</v>
      </c>
      <c r="J478" s="32">
        <f>IFERROR(VLOOKUP(D478,PlayingTime!$B$1:$Z$999,MATCH("Min",PlayingTime!$B$2:$Z$2,0),0),0)</f>
        <v>0</v>
      </c>
      <c r="K478" s="37">
        <f t="shared" si="28"/>
        <v>6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1</v>
      </c>
      <c r="X478" s="42" t="str">
        <f>API!M478&amp;" "&amp;API!V478</f>
        <v>James Shea</v>
      </c>
      <c r="Y478" s="42">
        <f>API!AC478</f>
        <v>0</v>
      </c>
    </row>
    <row r="479" spans="1:25">
      <c r="A479" s="31" t="str">
        <f>IF([1]FINAL!A479=0,"",[1]FINAL!A479)</f>
        <v>Bobby Clark</v>
      </c>
      <c r="B479" s="31" t="str">
        <f>IF([1]FINAL!B479=0,"",[1]FINAL!B479)</f>
        <v>Clark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LIV</v>
      </c>
      <c r="F479" s="43">
        <f>IFERROR(VLOOKUP($E479,Table2!$B$1:$C$21,MATCH("MP",Table2!$B$1:$C$1,0),0),"")</f>
        <v>28</v>
      </c>
      <c r="G479" s="32">
        <f>IFERROR(VLOOKUP(A479,PlayingTime!$B$1:$Z$999,MATCH("Min",PlayingTime!$B$2:$Z$2,0),0),0)</f>
        <v>89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89</v>
      </c>
      <c r="L479" s="31">
        <f>IFERROR(VLOOKUP(A479,PlayerStats!$B$1:$Z$999,MATCH("xG",PlayerStats!$B$2:$Z$2,0),0),0)</f>
        <v>0.1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0.1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5</v>
      </c>
      <c r="X479" s="42" t="str">
        <f>API!M479&amp;" "&amp;API!V479</f>
        <v>Joe Taylor</v>
      </c>
      <c r="Y479" s="42">
        <f>API!AC479</f>
        <v>0</v>
      </c>
    </row>
    <row r="480" spans="1:25">
      <c r="A480" s="31" t="str">
        <f>IF([1]FINAL!A480=0,"",[1]FINAL!A480)</f>
        <v>Ben Doak</v>
      </c>
      <c r="B480" s="31" t="str">
        <f>IF([1]FINAL!B480=0,"",[1]FINAL!B480)</f>
        <v>Doak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LIV</v>
      </c>
      <c r="F480" s="43">
        <f>IFERROR(VLOOKUP($E480,Table2!$B$1:$C$21,MATCH("MP",Table2!$B$1:$C$1,0),0),"")</f>
        <v>28</v>
      </c>
      <c r="G480" s="32">
        <f>IFERROR(VLOOKUP(A480,PlayingTime!$B$1:$Z$999,MATCH("Min",PlayingTime!$B$2:$Z$2,0),0),0)</f>
        <v>14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14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1</v>
      </c>
      <c r="X480" s="42" t="str">
        <f>API!M480&amp;" "&amp;API!V480</f>
        <v>Elliot Thorpe</v>
      </c>
      <c r="Y480" s="42">
        <f>API!AC480</f>
        <v>0</v>
      </c>
    </row>
    <row r="481" spans="1:25">
      <c r="A481" s="31" t="str">
        <f>IF([1]FINAL!A481=0,"",[1]FINAL!A481)</f>
        <v>James McConnell</v>
      </c>
      <c r="B481" s="31" t="str">
        <f>IF([1]FINAL!B481=0,"",[1]FINAL!B481)</f>
        <v>McConnell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LIV</v>
      </c>
      <c r="F481" s="43">
        <f>IFERROR(VLOOKUP($E481,Table2!$B$1:$C$21,MATCH("MP",Table2!$B$1:$C$1,0),0),"")</f>
        <v>28</v>
      </c>
      <c r="G481" s="32">
        <f>IFERROR(VLOOKUP(A481,PlayingTime!$B$1:$Z$999,MATCH("Min",PlayingTime!$B$2:$Z$2,0),0),0)</f>
        <v>4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4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3</v>
      </c>
      <c r="X481" s="42" t="str">
        <f>API!M481&amp;" "&amp;API!V481</f>
        <v>Jack Walton</v>
      </c>
      <c r="Y481" s="42">
        <f>API!AC481</f>
        <v>0</v>
      </c>
    </row>
    <row r="482" spans="1:25">
      <c r="A482" s="31" t="str">
        <f>IF([1]FINAL!A482=0,"",[1]FINAL!A482)</f>
        <v>Bertrand Traoré</v>
      </c>
      <c r="B482" s="31" t="str">
        <f>IF([1]FINAL!B482=0,"",[1]FINAL!B482)</f>
        <v>Bertrand Traoré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AVL</v>
      </c>
      <c r="F482" s="43">
        <f>IFERROR(VLOOKUP($E482,Table2!$B$1:$C$21,MATCH("MP",Table2!$B$1:$C$1,0),0),"")</f>
        <v>28</v>
      </c>
      <c r="G482" s="32">
        <f>IFERROR(VLOOKUP(A482,PlayingTime!$B$1:$Z$999,MATCH("Min",PlayingTime!$B$2:$Z$2,0),0),0)</f>
        <v>11</v>
      </c>
      <c r="H482" s="32">
        <f>IFERROR(VLOOKUP(B482,PlayingTime!$B$1:$Z$999,MATCH("Min",PlayingTime!$B$2:$Z$2,0),0),0)</f>
        <v>11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22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2</v>
      </c>
      <c r="X482" s="42" t="str">
        <f>API!M482&amp;" "&amp;API!V482</f>
        <v>Louie Watson</v>
      </c>
      <c r="Y482" s="42">
        <f>API!AC482</f>
        <v>0</v>
      </c>
    </row>
    <row r="483" spans="1:25">
      <c r="A483" s="31" t="str">
        <f>IF([1]FINAL!A483=0,"",[1]FINAL!A483)</f>
        <v>Tim Iroegbunam</v>
      </c>
      <c r="B483" s="31" t="str">
        <f>IF([1]FINAL!B483=0,"",[1]FINAL!B483)</f>
        <v>Iroegbunam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AVL</v>
      </c>
      <c r="F483" s="43">
        <f>IFERROR(VLOOKUP($E483,Table2!$B$1:$C$21,MATCH("MP",Table2!$B$1:$C$1,0),0),"")</f>
        <v>28</v>
      </c>
      <c r="G483" s="32">
        <f>IFERROR(VLOOKUP(A483,PlayingTime!$B$1:$Z$999,MATCH("Min",PlayingTime!$B$2:$Z$2,0),0),0)</f>
        <v>60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60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5</v>
      </c>
      <c r="X483" s="42" t="str">
        <f>API!M483&amp;" "&amp;API!V483</f>
        <v>Cauley Woodrow</v>
      </c>
      <c r="Y483" s="42">
        <f>API!AC483</f>
        <v>21</v>
      </c>
    </row>
    <row r="484" spans="1:25">
      <c r="A484" s="31" t="str">
        <f>IF([1]FINAL!A484=0,"",[1]FINAL!A484)</f>
        <v>Jaden Philogene-Bidace</v>
      </c>
      <c r="B484" s="31" t="str">
        <f>IF([1]FINAL!B484=0,"",[1]FINAL!B484)</f>
        <v>Philogene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AVL</v>
      </c>
      <c r="F484" s="43">
        <f>IFERROR(VLOOKUP($E484,Table2!$B$1:$C$21,MATCH("MP",Table2!$B$1:$C$1,0),0),"")</f>
        <v>28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1</v>
      </c>
      <c r="X484" s="42" t="str">
        <f>API!M484&amp;" "&amp;API!V484</f>
        <v>Teden Mengi</v>
      </c>
      <c r="Y484" s="42">
        <f>API!AC484</f>
        <v>32</v>
      </c>
    </row>
    <row r="485" spans="1:25">
      <c r="A485" s="31" t="str">
        <f>IF([1]FINAL!A485=0,"",[1]FINAL!A485)</f>
        <v>Tyler Onyango</v>
      </c>
      <c r="B485" s="31" t="str">
        <f>IF([1]FINAL!B485=0,"",[1]FINAL!B485)</f>
        <v>Onyango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EVE</v>
      </c>
      <c r="F485" s="43">
        <f>IFERROR(VLOOKUP($E485,Table2!$B$1:$C$21,MATCH("MP",Table2!$B$1:$C$1,0),0),"")</f>
        <v>28</v>
      </c>
      <c r="G485" s="32">
        <f>IFERROR(VLOOKUP(A485,PlayingTime!$B$1:$Z$999,MATCH("Min",PlayingTime!$B$2:$Z$2,0),0),0)</f>
        <v>1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1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1</v>
      </c>
      <c r="X485" s="42" t="str">
        <f>API!M485&amp;" "&amp;API!V485</f>
        <v>Ryan Giles</v>
      </c>
      <c r="Y485" s="42">
        <f>API!AC485</f>
        <v>11</v>
      </c>
    </row>
    <row r="486" spans="1:25">
      <c r="A486" s="31" t="str">
        <f>IF([1]FINAL!A486=0,"",[1]FINAL!A486)</f>
        <v>Brandon Aguilera Zamora</v>
      </c>
      <c r="B486" s="31" t="str">
        <f>IF([1]FINAL!B486=0,"",[1]FINAL!B486)</f>
        <v>B.Aguilera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NFO</v>
      </c>
      <c r="F486" s="43">
        <f>IFERROR(VLOOKUP($E486,Table2!$B$1:$C$21,MATCH("MP",Table2!$B$1:$C$1,0),0),"")</f>
        <v>28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1</v>
      </c>
      <c r="X486" s="42" t="str">
        <f>API!M486&amp;" "&amp;API!V486</f>
        <v>Tom Lockyer</v>
      </c>
      <c r="Y486" s="42">
        <f>API!AC486</f>
        <v>23</v>
      </c>
    </row>
    <row r="487" spans="1:25">
      <c r="A487" s="31" t="str">
        <f>IF([1]FINAL!A487=0,"",[1]FINAL!A487)</f>
        <v>Roméo Lavia</v>
      </c>
      <c r="B487" s="31" t="str">
        <f>IF([1]FINAL!B487=0,"",[1]FINAL!B487)</f>
        <v>Lavia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CHE</v>
      </c>
      <c r="F487" s="43">
        <f>IFERROR(VLOOKUP($E487,Table2!$B$1:$C$21,MATCH("MP",Table2!$B$1:$C$1,0),0),"")</f>
        <v>27</v>
      </c>
      <c r="G487" s="32">
        <f>IFERROR(VLOOKUP(A487,PlayingTime!$B$1:$Z$999,MATCH("Min",PlayingTime!$B$2:$Z$2,0),0),0)</f>
        <v>33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33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1</v>
      </c>
      <c r="X487" s="42" t="str">
        <f>API!M487&amp;" "&amp;API!V487</f>
        <v>Pelly Ruddock Mpanzu</v>
      </c>
      <c r="Y487" s="42">
        <f>API!AC487</f>
        <v>29</v>
      </c>
    </row>
    <row r="488" spans="1:25">
      <c r="A488" s="31" t="str">
        <f>IF([1]FINAL!A488=0,"",[1]FINAL!A488)</f>
        <v>Alex Matos</v>
      </c>
      <c r="B488" s="31" t="str">
        <f>IF([1]FINAL!B488=0,"",[1]FINAL!B488)</f>
        <v>Matos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CHE</v>
      </c>
      <c r="F488" s="43">
        <f>IFERROR(VLOOKUP($E488,Table2!$B$1:$C$21,MATCH("MP",Table2!$B$1:$C$1,0),0),"")</f>
        <v>27</v>
      </c>
      <c r="G488" s="32">
        <f>IFERROR(VLOOKUP(A488,PlayingTime!$B$1:$Z$999,MATCH("Min",PlayingTime!$B$2:$Z$2,0),0),0)</f>
        <v>1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1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1</v>
      </c>
      <c r="X488" s="42" t="str">
        <f>API!M488&amp;" "&amp;API!V488</f>
        <v>Tahith Chong</v>
      </c>
      <c r="Y488" s="42">
        <f>API!AC488</f>
        <v>53</v>
      </c>
    </row>
    <row r="489" spans="1:25">
      <c r="A489" s="31" t="str">
        <f>IF([1]FINAL!A489=0,"",[1]FINAL!A489)</f>
        <v>Andrey Nascimento dos Santos</v>
      </c>
      <c r="B489" s="31" t="str">
        <f>IF([1]FINAL!B489=0,"",[1]FINAL!B489)</f>
        <v>Andrey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CHE</v>
      </c>
      <c r="F489" s="43">
        <f>IFERROR(VLOOKUP($E489,Table2!$B$1:$C$21,MATCH("MP",Table2!$B$1:$C$1,0),0),"")</f>
        <v>27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1</v>
      </c>
      <c r="X489" s="42" t="str">
        <f>API!M489&amp;" "&amp;API!V489</f>
        <v>Issa Kaboré</v>
      </c>
      <c r="Y489" s="42">
        <f>API!AC489</f>
        <v>30</v>
      </c>
    </row>
    <row r="490" spans="1:25">
      <c r="A490" s="31" t="str">
        <f>IF([1]FINAL!A490=0,"",[1]FINAL!A490)</f>
        <v>Jesurun Rak-Sakyi</v>
      </c>
      <c r="B490" s="31" t="str">
        <f>IF([1]FINAL!B490=0,"",[1]FINAL!B490)</f>
        <v>Rak-Sakyi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CRY</v>
      </c>
      <c r="F490" s="43">
        <f>IFERROR(VLOOKUP($E490,Table2!$B$1:$C$21,MATCH("MP",Table2!$B$1:$C$1,0),0),"")</f>
        <v>28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8</v>
      </c>
      <c r="X490" s="42" t="str">
        <f>API!M490&amp;" "&amp;API!V490</f>
        <v>Thomas Kaminski</v>
      </c>
      <c r="Y490" s="42">
        <f>API!AC490</f>
        <v>68</v>
      </c>
    </row>
    <row r="491" spans="1:25">
      <c r="A491" s="31" t="str">
        <f>IF([1]FINAL!A491=0,"",[1]FINAL!A491)</f>
        <v>Jairo Riedewald</v>
      </c>
      <c r="B491" s="31" t="str">
        <f>IF([1]FINAL!B491=0,"",[1]FINAL!B491)</f>
        <v>Riedewald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CRY</v>
      </c>
      <c r="F491" s="43">
        <f>IFERROR(VLOOKUP($E491,Table2!$B$1:$C$21,MATCH("MP",Table2!$B$1:$C$1,0),0),"")</f>
        <v>28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7</v>
      </c>
      <c r="X491" s="42" t="str">
        <f>API!M491&amp;" "&amp;API!V491</f>
        <v>Ross Barkley</v>
      </c>
      <c r="Y491" s="42">
        <f>API!AC491</f>
        <v>78</v>
      </c>
    </row>
    <row r="492" spans="1:25">
      <c r="A492" s="31" t="str">
        <f>IF([1]FINAL!A492=0,"",[1]FINAL!A492)</f>
        <v>David Ozoh</v>
      </c>
      <c r="B492" s="31" t="str">
        <f>IF([1]FINAL!B492=0,"",[1]FINAL!B492)</f>
        <v>Ozoh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CRY</v>
      </c>
      <c r="F492" s="43">
        <f>IFERROR(VLOOKUP($E492,Table2!$B$1:$C$21,MATCH("MP",Table2!$B$1:$C$1,0),0),"")</f>
        <v>28</v>
      </c>
      <c r="G492" s="32">
        <f>IFERROR(VLOOKUP(A492,PlayingTime!$B$1:$Z$999,MATCH("Min",PlayingTime!$B$2:$Z$2,0),0),0)</f>
        <v>135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135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7</v>
      </c>
      <c r="X492" s="42" t="str">
        <f>API!M492&amp;" "&amp;API!V492</f>
        <v>Jacob Brown</v>
      </c>
      <c r="Y492" s="42">
        <f>API!AC492</f>
        <v>39</v>
      </c>
    </row>
    <row r="493" spans="1:25">
      <c r="A493" s="31" t="str">
        <f>IF([1]FINAL!A493=0,"",[1]FINAL!A493)</f>
        <v>Hamed Traorè</v>
      </c>
      <c r="B493" s="31" t="str">
        <f>IF([1]FINAL!B493=0,"",[1]FINAL!B493)</f>
        <v>Hamed Traorè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BOU</v>
      </c>
      <c r="F493" s="43">
        <f>IFERROR(VLOOKUP($E493,Table2!$B$1:$C$21,MATCH("MP",Table2!$B$1:$C$1,0),0),"")</f>
        <v>28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3</v>
      </c>
      <c r="X493" s="42" t="str">
        <f>API!M493&amp;" "&amp;API!V493</f>
        <v>Aidan Francis-Clarke</v>
      </c>
      <c r="Y493" s="42">
        <f>API!AC493</f>
        <v>0</v>
      </c>
    </row>
    <row r="494" spans="1:25">
      <c r="A494" s="31" t="str">
        <f>IF([1]FINAL!A494=0,"",[1]FINAL!A494)</f>
        <v>Facundo Pellistri Rebollo</v>
      </c>
      <c r="B494" s="31" t="str">
        <f>IF([1]FINAL!B494=0,"",[1]FINAL!B494)</f>
        <v>Pellistri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MUN</v>
      </c>
      <c r="F494" s="43">
        <f>IFERROR(VLOOKUP($E494,Table2!$B$1:$C$21,MATCH("MP",Table2!$B$1:$C$1,0),0),"")</f>
        <v>28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13</v>
      </c>
      <c r="X494" s="42" t="str">
        <f>API!M494&amp;" "&amp;API!V494</f>
        <v>Tim Krul</v>
      </c>
      <c r="Y494" s="42">
        <f>API!AC494</f>
        <v>0</v>
      </c>
    </row>
    <row r="495" spans="1:25">
      <c r="A495" s="31" t="str">
        <f>IF([1]FINAL!A495=0,"",[1]FINAL!A495)</f>
        <v>Daniel Gore</v>
      </c>
      <c r="B495" s="31" t="str">
        <f>IF([1]FINAL!B495=0,"",[1]FINAL!B495)</f>
        <v>Gore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MUN</v>
      </c>
      <c r="F495" s="43">
        <f>IFERROR(VLOOKUP($E495,Table2!$B$1:$C$21,MATCH("MP",Table2!$B$1:$C$1,0),0),"")</f>
        <v>28</v>
      </c>
      <c r="G495" s="32">
        <f>IFERROR(VLOOKUP(A495,PlayingTime!$B$1:$Z$999,MATCH("Min",PlayingTime!$B$2:$Z$2,0),0),0)</f>
        <v>1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1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1</v>
      </c>
      <c r="X495" s="42" t="str">
        <f>API!M495&amp;" "&amp;API!V495</f>
        <v>Joseph Johnson</v>
      </c>
      <c r="Y495" s="42">
        <f>API!AC495</f>
        <v>0</v>
      </c>
    </row>
    <row r="496" spans="1:25">
      <c r="A496" s="31" t="str">
        <f>IF([1]FINAL!A496=0,"",[1]FINAL!A496)</f>
        <v>Bryan Gil Salvatierra</v>
      </c>
      <c r="B496" s="31" t="str">
        <f>IF([1]FINAL!B496=0,"",[1]FINAL!B496)</f>
        <v>Bryan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TOT</v>
      </c>
      <c r="F496" s="43">
        <f>IFERROR(VLOOKUP($E496,Table2!$B$1:$C$21,MATCH("MP",Table2!$B$1:$C$1,0),0),"")</f>
        <v>27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11</v>
      </c>
      <c r="X496" s="42" t="str">
        <f>API!M496&amp;" "&amp;API!V496</f>
        <v>Andros Townsend</v>
      </c>
      <c r="Y496" s="42">
        <f>API!AC496</f>
        <v>50</v>
      </c>
    </row>
    <row r="497" spans="1:25">
      <c r="A497" s="31" t="str">
        <f>IF([1]FINAL!A497=0,"",[1]FINAL!A497)</f>
        <v>Manuel Benson Hedilazio</v>
      </c>
      <c r="B497" s="31" t="str">
        <f>IF([1]FINAL!B497=0,"",[1]FINAL!B497)</f>
        <v>Benson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BUR</v>
      </c>
      <c r="F497" s="43">
        <f>IFERROR(VLOOKUP($E497,Table2!$B$1:$C$21,MATCH("MP",Table2!$B$1:$C$1,0),0),"")</f>
        <v>28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6</v>
      </c>
      <c r="X497" s="42" t="str">
        <f>API!M497&amp;" "&amp;API!V497</f>
        <v>Jayden Luker</v>
      </c>
      <c r="Y497" s="42">
        <f>API!AC497</f>
        <v>0</v>
      </c>
    </row>
    <row r="498" spans="1:25">
      <c r="A498" s="31" t="str">
        <f>IF([1]FINAL!A498=0,"",[1]FINAL!A498)</f>
        <v>Jack Cork</v>
      </c>
      <c r="B498" s="31" t="str">
        <f>IF([1]FINAL!B498=0,"",[1]FINAL!B498)</f>
        <v>Cork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BUR</v>
      </c>
      <c r="F498" s="43">
        <f>IFERROR(VLOOKUP($E498,Table2!$B$1:$C$21,MATCH("MP",Table2!$B$1:$C$1,0),0),"")</f>
        <v>28</v>
      </c>
      <c r="G498" s="32">
        <f>IFERROR(VLOOKUP(A498,PlayingTime!$B$1:$Z$999,MATCH("Min",PlayingTime!$B$2:$Z$2,0),0),0)</f>
        <v>19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19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3</v>
      </c>
      <c r="X498" s="42" t="str">
        <f>API!M498&amp;" "&amp;API!V498</f>
        <v>Zack Nelson</v>
      </c>
      <c r="Y498" s="42">
        <f>API!AC498</f>
        <v>1</v>
      </c>
    </row>
    <row r="499" spans="1:25">
      <c r="A499" s="31" t="str">
        <f>IF([1]FINAL!A499=0,"",[1]FINAL!A499)</f>
        <v>Han-Noah Massengo</v>
      </c>
      <c r="B499" s="31" t="str">
        <f>IF([1]FINAL!B499=0,"",[1]FINAL!B499)</f>
        <v>Massengo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BUR</v>
      </c>
      <c r="F499" s="43">
        <f>IFERROR(VLOOKUP($E499,Table2!$B$1:$C$21,MATCH("MP",Table2!$B$1:$C$1,0),0),"")</f>
        <v>28</v>
      </c>
      <c r="G499" s="32">
        <f>IFERROR(VLOOKUP(A499,PlayingTime!$B$1:$Z$999,MATCH("Min",PlayingTime!$B$2:$Z$2,0),0),0)</f>
        <v>16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16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3</v>
      </c>
      <c r="X499" s="42" t="str">
        <f>API!M499&amp;" "&amp;API!V499</f>
        <v>Daiki Hashioka</v>
      </c>
      <c r="Y499" s="42">
        <f>API!AC499</f>
        <v>3</v>
      </c>
    </row>
    <row r="500" spans="1:25">
      <c r="A500" s="31" t="str">
        <f>IF([1]FINAL!A500=0,"",[1]FINAL!A500)</f>
        <v>Ryan Oné</v>
      </c>
      <c r="B500" s="31" t="str">
        <f>IF([1]FINAL!B500=0,"",[1]FINAL!B500)</f>
        <v>Oné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SHU</v>
      </c>
      <c r="F500" s="43">
        <f>IFERROR(VLOOKUP($E500,Table2!$B$1:$C$21,MATCH("MP",Table2!$B$1:$C$1,0),0),"")</f>
        <v>28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1</v>
      </c>
      <c r="X500" s="42" t="str">
        <f>API!M500&amp;" "&amp;API!V500</f>
        <v>Axel Piesold</v>
      </c>
      <c r="Y500" s="42">
        <f>API!AC500</f>
        <v>0</v>
      </c>
    </row>
    <row r="501" spans="1:25">
      <c r="A501" s="31" t="str">
        <f>IF([1]FINAL!A501=0,"",[1]FINAL!A501)</f>
        <v>Mason Burstow</v>
      </c>
      <c r="B501" s="31" t="str">
        <f>IF([1]FINAL!B501=0,"",[1]FINAL!B501)</f>
        <v>Burstow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CHE</v>
      </c>
      <c r="F501" s="43">
        <f>IFERROR(VLOOKUP($E501,Table2!$B$1:$C$21,MATCH("MP",Table2!$B$1:$C$1,0),0),"")</f>
        <v>27</v>
      </c>
      <c r="G501" s="32">
        <f>IFERROR(VLOOKUP(A501,PlayingTime!$B$1:$Z$999,MATCH("Min",PlayingTime!$B$2:$Z$2,0),0),0)</f>
        <v>9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9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2</v>
      </c>
      <c r="X501" s="42" t="str">
        <f>API!M501&amp;" "&amp;API!V501</f>
        <v>Dominic Dos Santos Martins</v>
      </c>
      <c r="Y501" s="42">
        <f>API!AC501</f>
        <v>0</v>
      </c>
    </row>
    <row r="502" spans="1:25">
      <c r="A502" s="31" t="str">
        <f>IF([1]FINAL!A502=0,"",[1]FINAL!A502)</f>
        <v>Deivid Washington de Souza Eugênio</v>
      </c>
      <c r="B502" s="31" t="str">
        <f>IF([1]FINAL!B502=0,"",[1]FINAL!B502)</f>
        <v>Deivid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CHE</v>
      </c>
      <c r="F502" s="43">
        <f>IFERROR(VLOOKUP($E502,Table2!$B$1:$C$21,MATCH("MP",Table2!$B$1:$C$1,0),0),"")</f>
        <v>27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1</v>
      </c>
      <c r="X502" s="42" t="str">
        <f>API!M502&amp;" "&amp;API!V502</f>
        <v>Manuel Akanji</v>
      </c>
      <c r="Y502" s="42">
        <f>API!AC502</f>
        <v>71</v>
      </c>
    </row>
    <row r="503" spans="1:25">
      <c r="A503" s="31" t="str">
        <f>IF([1]FINAL!A503=0,"",[1]FINAL!A503)</f>
        <v>Youssef Ramalho Chermiti</v>
      </c>
      <c r="B503" s="31" t="str">
        <f>IF([1]FINAL!B503=0,"",[1]FINAL!B503)</f>
        <v>Y. Chermiti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EVE</v>
      </c>
      <c r="F503" s="43">
        <f>IFERROR(VLOOKUP($E503,Table2!$B$1:$C$21,MATCH("MP",Table2!$B$1:$C$1,0),0),"")</f>
        <v>28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10</v>
      </c>
      <c r="X503" s="42" t="str">
        <f>API!M503&amp;" "&amp;API!V503</f>
        <v>Nathan Aké</v>
      </c>
      <c r="Y503" s="42">
        <f>API!AC503</f>
        <v>82</v>
      </c>
    </row>
    <row r="504" spans="1:25">
      <c r="A504" s="31" t="str">
        <f>IF([1]FINAL!A504=0,"",[1]FINAL!A504)</f>
        <v>Thomas Cannon</v>
      </c>
      <c r="B504" s="31" t="str">
        <f>IF([1]FINAL!B504=0,"",[1]FINAL!B504)</f>
        <v>Cannon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EVE</v>
      </c>
      <c r="F504" s="43">
        <f>IFERROR(VLOOKUP($E504,Table2!$B$1:$C$21,MATCH("MP",Table2!$B$1:$C$1,0),0),"")</f>
        <v>28</v>
      </c>
      <c r="G504" s="32">
        <f>IFERROR(VLOOKUP(A504,PlayingTime!$B$1:$Z$999,MATCH("Min",PlayingTime!$B$2:$Z$2,0),0),0)</f>
        <v>1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1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1</v>
      </c>
      <c r="X504" s="42" t="str">
        <f>API!M504&amp;" "&amp;API!V504</f>
        <v>Julián Álvarez</v>
      </c>
      <c r="Y504" s="42">
        <f>API!AC504</f>
        <v>130</v>
      </c>
    </row>
    <row r="505" spans="1:25">
      <c r="A505" s="31" t="str">
        <f>IF([1]FINAL!A505=0,"",[1]FINAL!A505)</f>
        <v>Antwoine Hackford</v>
      </c>
      <c r="B505" s="31" t="str">
        <f>IF([1]FINAL!B505=0,"",[1]FINAL!B505)</f>
        <v>Hackford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SHU</v>
      </c>
      <c r="F505" s="43">
        <f>IFERROR(VLOOKUP($E505,Table2!$B$1:$C$21,MATCH("MP",Table2!$B$1:$C$1,0),0),"")</f>
        <v>28</v>
      </c>
      <c r="G505" s="32">
        <f>IFERROR(VLOOKUP(A505,PlayingTime!$B$1:$Z$999,MATCH("Min",PlayingTime!$B$2:$Z$2,0),0),0)</f>
        <v>13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13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2</v>
      </c>
      <c r="X505" s="42" t="str">
        <f>API!M505&amp;" "&amp;API!V505</f>
        <v>Bernardo Veiga de Carvalho e Silva</v>
      </c>
      <c r="Y505" s="42">
        <f>API!AC505</f>
        <v>101</v>
      </c>
    </row>
    <row r="506" spans="1:25">
      <c r="A506" s="31" t="str">
        <f>IF([1]FINAL!A506=0,"",[1]FINAL!A506)</f>
        <v>Jamie Donley</v>
      </c>
      <c r="B506" s="31" t="str">
        <f>IF([1]FINAL!B506=0,"",[1]FINAL!B506)</f>
        <v>Donley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TOT</v>
      </c>
      <c r="F506" s="43">
        <f>IFERROR(VLOOKUP($E506,Table2!$B$1:$C$21,MATCH("MP",Table2!$B$1:$C$1,0),0),"")</f>
        <v>27</v>
      </c>
      <c r="G506" s="32">
        <f>IFERROR(VLOOKUP(A506,PlayingTime!$B$1:$Z$999,MATCH("Min",PlayingTime!$B$2:$Z$2,0),0),0)</f>
        <v>3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3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2</v>
      </c>
      <c r="X506" s="42" t="str">
        <f>API!M506&amp;" "&amp;API!V506</f>
        <v>Oscar Bobb</v>
      </c>
      <c r="Y506" s="42">
        <f>API!AC506</f>
        <v>24</v>
      </c>
    </row>
    <row r="507" spans="1:25">
      <c r="A507" s="31" t="str">
        <f>IF([1]FINAL!A507=0,"",[1]FINAL!A507)</f>
        <v>Matt Doherty</v>
      </c>
      <c r="B507" s="31" t="str">
        <f>IF([1]FINAL!B507=0,"",[1]FINAL!B507)</f>
        <v/>
      </c>
      <c r="C507" s="31" t="str">
        <f>IF([1]FINAL!C507=0,"",[1]FINAL!C507)</f>
        <v/>
      </c>
      <c r="D507" s="31" t="str">
        <f>IF([1]FINAL!D507=0,"",[1]FINAL!D507)</f>
        <v/>
      </c>
      <c r="E507" s="42">
        <f>[1]FINAL!M507</f>
        <v>0</v>
      </c>
      <c r="F507" s="43" t="str">
        <f>IFERROR(VLOOKUP($E507,Table2!$B$1:$C$21,MATCH("MP",Table2!$B$1:$C$1,0),0),"")</f>
        <v/>
      </c>
      <c r="G507" s="32">
        <f>IFERROR(VLOOKUP(A507,PlayingTime!$B$1:$Z$999,MATCH("Min",PlayingTime!$B$2:$Z$2,0),0),0)</f>
        <v>593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593</v>
      </c>
      <c r="L507" s="31">
        <f>IFERROR(VLOOKUP(A507,PlayerStats!$B$1:$Z$999,MATCH("xG",PlayerStats!$B$2:$Z$2,0),0),0)</f>
        <v>0.5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0.5</v>
      </c>
      <c r="Q507" s="31">
        <f>IFERROR(VLOOKUP(A507,PlayerStats!$B$1:$Z$999,MATCH("xAG",PlayerStats!$B$2:$Z$2,0),0),0)</f>
        <v>0.7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0.7</v>
      </c>
      <c r="V507" s="41">
        <f t="shared" si="31"/>
        <v>31</v>
      </c>
      <c r="X507" s="42" t="str">
        <f>API!M507&amp;" "&amp;API!V507</f>
        <v>João Cancelo</v>
      </c>
      <c r="Y507" s="42">
        <f>API!AC507</f>
        <v>0</v>
      </c>
    </row>
    <row r="508" spans="1:25">
      <c r="A508" s="31" t="str">
        <f>IF([1]FINAL!A508=0,"",[1]FINAL!A508)</f>
        <v>Matheus Santos Carneiro Da Cunha</v>
      </c>
      <c r="B508" s="31" t="str">
        <f>IF([1]FINAL!B508=0,"",[1]FINAL!B508)</f>
        <v/>
      </c>
      <c r="C508" s="31" t="str">
        <f>IF([1]FINAL!C508=0,"",[1]FINAL!C508)</f>
        <v>Matheus Cunha</v>
      </c>
      <c r="D508" s="31" t="str">
        <f>IF([1]FINAL!D508=0,"",[1]FINAL!D508)</f>
        <v/>
      </c>
      <c r="E508" s="42">
        <f>[1]FINAL!M508</f>
        <v>0</v>
      </c>
      <c r="F508" s="43" t="str">
        <f>IFERROR(VLOOKUP($E508,Table2!$B$1:$C$21,MATCH("MP",Table2!$B$1:$C$1,0),0),"")</f>
        <v/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1961</v>
      </c>
      <c r="J508" s="32">
        <f>IFERROR(VLOOKUP(D508,PlayingTime!$B$1:$Z$999,MATCH("Min",PlayingTime!$B$2:$Z$2,0),0),0)</f>
        <v>0</v>
      </c>
      <c r="K508" s="37">
        <f t="shared" si="28"/>
        <v>1961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8.1999999999999993</v>
      </c>
      <c r="O508" s="31">
        <f>IFERROR(VLOOKUP(D508,PlayerStats!$B$1:$Z$999,MATCH("xG",PlayerStats!$B$2:$Z$2,0),0),0)</f>
        <v>0</v>
      </c>
      <c r="P508" s="39">
        <f t="shared" si="29"/>
        <v>8.1999999999999993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3.1</v>
      </c>
      <c r="T508" s="31">
        <f>IFERROR(VLOOKUP(D508,PlayerStats!$B$1:$Z$999,MATCH("xAG",PlayerStats!$B$2:$Z$2,0),0),0)</f>
        <v>0</v>
      </c>
      <c r="U508" s="39">
        <f t="shared" si="30"/>
        <v>3.1</v>
      </c>
      <c r="V508" s="41">
        <f t="shared" si="31"/>
        <v>108</v>
      </c>
      <c r="X508" s="42" t="str">
        <f>API!M508&amp;" "&amp;API!V508</f>
        <v>Scott Carson</v>
      </c>
      <c r="Y508" s="42">
        <f>API!AC508</f>
        <v>0</v>
      </c>
    </row>
    <row r="509" spans="1:25">
      <c r="A509" s="31" t="str">
        <f>IF([1]FINAL!A509=0,"",[1]FINAL!A509)</f>
        <v>Boubacar Traoré</v>
      </c>
      <c r="B509" s="31" t="str">
        <f>IF([1]FINAL!B509=0,"",[1]FINAL!B509)</f>
        <v/>
      </c>
      <c r="C509" s="31" t="str">
        <f>IF([1]FINAL!C509=0,"",[1]FINAL!C509)</f>
        <v/>
      </c>
      <c r="D509" s="31" t="str">
        <f>IF([1]FINAL!D509=0,"",[1]FINAL!D509)</f>
        <v/>
      </c>
      <c r="E509" s="42">
        <f>[1]FINAL!M509</f>
        <v>0</v>
      </c>
      <c r="F509" s="43" t="str">
        <f>IFERROR(VLOOKUP($E509,Table2!$B$1:$C$21,MATCH("MP",Table2!$B$1:$C$1,0),0),"")</f>
        <v/>
      </c>
      <c r="G509" s="32">
        <f>IFERROR(VLOOKUP(A509,PlayingTime!$B$1:$Z$999,MATCH("Min",PlayingTime!$B$2:$Z$2,0),0),0)</f>
        <v>403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403</v>
      </c>
      <c r="L509" s="31">
        <f>IFERROR(VLOOKUP(A509,PlayerStats!$B$1:$Z$999,MATCH("xG",PlayerStats!$B$2:$Z$2,0),0),0)</f>
        <v>0.1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0.1</v>
      </c>
      <c r="Q509" s="31">
        <f>IFERROR(VLOOKUP(A509,PlayerStats!$B$1:$Z$999,MATCH("xAG",PlayerStats!$B$2:$Z$2,0),0),0)</f>
        <v>0.2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0.2</v>
      </c>
      <c r="V509" s="41">
        <f t="shared" si="31"/>
        <v>15</v>
      </c>
      <c r="X509" s="42" t="str">
        <f>API!M509&amp;" "&amp;API!V509</f>
        <v>Shea Charles</v>
      </c>
      <c r="Y509" s="42">
        <f>API!AC509</f>
        <v>0</v>
      </c>
    </row>
    <row r="510" spans="1:25">
      <c r="A510" s="31" t="str">
        <f>IF([1]FINAL!A510=0,"",[1]FINAL!A510)</f>
        <v>Jean-Ricner Bellegarde</v>
      </c>
      <c r="B510" s="31" t="str">
        <f>IF([1]FINAL!B510=0,"",[1]FINAL!B510)</f>
        <v/>
      </c>
      <c r="C510" s="31" t="str">
        <f>IF([1]FINAL!C510=0,"",[1]FINAL!C510)</f>
        <v/>
      </c>
      <c r="D510" s="31" t="str">
        <f>IF([1]FINAL!D510=0,"",[1]FINAL!D510)</f>
        <v/>
      </c>
      <c r="E510" s="42">
        <f>[1]FINAL!M510</f>
        <v>0</v>
      </c>
      <c r="F510" s="43" t="str">
        <f>IFERROR(VLOOKUP($E510,Table2!$B$1:$C$21,MATCH("MP",Table2!$B$1:$C$1,0),0),"")</f>
        <v/>
      </c>
      <c r="G510" s="32">
        <f>IFERROR(VLOOKUP(A510,PlayingTime!$B$1:$Z$999,MATCH("Min",PlayingTime!$B$2:$Z$2,0),0),0)</f>
        <v>806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806</v>
      </c>
      <c r="L510" s="31">
        <f>IFERROR(VLOOKUP(A510,PlayerStats!$B$1:$Z$999,MATCH("xG",PlayerStats!$B$2:$Z$2,0),0),0)</f>
        <v>1.4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1.4</v>
      </c>
      <c r="Q510" s="31">
        <f>IFERROR(VLOOKUP(A510,PlayerStats!$B$1:$Z$999,MATCH("xAG",PlayerStats!$B$2:$Z$2,0),0),0)</f>
        <v>0.8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0.8</v>
      </c>
      <c r="V510" s="41">
        <f t="shared" si="31"/>
        <v>38</v>
      </c>
      <c r="X510" s="42" t="str">
        <f>API!M510&amp;" "&amp;API!V510</f>
        <v>Kevin De Bruyne</v>
      </c>
      <c r="Y510" s="42">
        <f>API!AC510</f>
        <v>39</v>
      </c>
    </row>
    <row r="511" spans="1:25">
      <c r="A511" s="31" t="str">
        <f>IF([1]FINAL!A511=0,"",[1]FINAL!A511)</f>
        <v>Santiago Bueno</v>
      </c>
      <c r="B511" s="31" t="str">
        <f>IF([1]FINAL!B511=0,"",[1]FINAL!B511)</f>
        <v/>
      </c>
      <c r="C511" s="31" t="str">
        <f>IF([1]FINAL!C511=0,"",[1]FINAL!C511)</f>
        <v/>
      </c>
      <c r="D511" s="31" t="str">
        <f>IF([1]FINAL!D511=0,"",[1]FINAL!D511)</f>
        <v/>
      </c>
      <c r="E511" s="42">
        <f>[1]FINAL!M511</f>
        <v>0</v>
      </c>
      <c r="F511" s="43" t="str">
        <f>IFERROR(VLOOKUP($E511,Table2!$B$1:$C$21,MATCH("MP",Table2!$B$1:$C$1,0),0),"")</f>
        <v/>
      </c>
      <c r="G511" s="32">
        <f>IFERROR(VLOOKUP(A511,PlayingTime!$B$1:$Z$999,MATCH("Min",PlayingTime!$B$2:$Z$2,0),0),0)</f>
        <v>291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291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5</v>
      </c>
      <c r="X511" s="42" t="str">
        <f>API!M511&amp;" "&amp;API!V511</f>
        <v>Rúben Gato Alves Dias</v>
      </c>
      <c r="Y511" s="42">
        <f>API!AC511</f>
        <v>61</v>
      </c>
    </row>
    <row r="512" spans="1:25">
      <c r="A512" s="31" t="str">
        <f>IF([1]FINAL!A512=0,"",[1]FINAL!A512)</f>
        <v>Daniel Castelo Podence</v>
      </c>
      <c r="B512" s="31" t="str">
        <f>IF([1]FINAL!B512=0,"",[1]FINAL!B512)</f>
        <v/>
      </c>
      <c r="C512" s="31" t="str">
        <f>IF([1]FINAL!C512=0,"",[1]FINAL!C512)</f>
        <v>Daniel Podence</v>
      </c>
      <c r="D512" s="31" t="str">
        <f>IF([1]FINAL!D512=0,"",[1]FINAL!D512)</f>
        <v/>
      </c>
      <c r="E512" s="42">
        <f>[1]FINAL!M512</f>
        <v>0</v>
      </c>
      <c r="F512" s="43" t="str">
        <f>IFERROR(VLOOKUP($E512,Table2!$B$1:$C$21,MATCH("MP",Table2!$B$1:$C$1,0),0),"")</f>
        <v/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Ederson Santana de Moraes</v>
      </c>
      <c r="Y512" s="42">
        <f>API!AC512</f>
        <v>87</v>
      </c>
    </row>
    <row r="513" spans="1:25">
      <c r="A513" s="31" t="str">
        <f>IF([1]FINAL!A513=0,"",[1]FINAL!A513)</f>
        <v>Gonçalo Manuel Ganchinho Guedes</v>
      </c>
      <c r="B513" s="31" t="str">
        <f>IF([1]FINAL!B513=0,"",[1]FINAL!B513)</f>
        <v/>
      </c>
      <c r="C513" s="31" t="str">
        <f>IF([1]FINAL!C513=0,"",[1]FINAL!C513)</f>
        <v>Gonçalo Guedes</v>
      </c>
      <c r="D513" s="31" t="str">
        <f>IF([1]FINAL!D513=0,"",[1]FINAL!D513)</f>
        <v/>
      </c>
      <c r="E513" s="42">
        <f>[1]FINAL!M513</f>
        <v>0</v>
      </c>
      <c r="F513" s="43" t="str">
        <f>IFERROR(VLOOKUP($E513,Table2!$B$1:$C$21,MATCH("MP",Table2!$B$1:$C$1,0),0),"")</f>
        <v/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Phil Foden</v>
      </c>
      <c r="Y513" s="42">
        <f>API!AC513</f>
        <v>160</v>
      </c>
    </row>
    <row r="514" spans="1:25">
      <c r="A514" s="31" t="str">
        <f>IF([1]FINAL!A514=0,"",[1]FINAL!A514)</f>
        <v>Luke Cundle</v>
      </c>
      <c r="B514" s="31" t="str">
        <f>IF([1]FINAL!B514=0,"",[1]FINAL!B514)</f>
        <v/>
      </c>
      <c r="C514" s="31" t="str">
        <f>IF([1]FINAL!C514=0,"",[1]FINAL!C514)</f>
        <v/>
      </c>
      <c r="D514" s="31" t="str">
        <f>IF([1]FINAL!D514=0,"",[1]FINAL!D514)</f>
        <v/>
      </c>
      <c r="E514" s="42">
        <f>[1]FINAL!M514</f>
        <v>0</v>
      </c>
      <c r="F514" s="43" t="str">
        <f>IFERROR(VLOOKUP($E514,Table2!$B$1:$C$21,MATCH("MP",Table2!$B$1:$C$1,0),0),"")</f>
        <v/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0</v>
      </c>
      <c r="X514" s="42" t="str">
        <f>API!M514&amp;" "&amp;API!V514</f>
        <v>Jack Grealish</v>
      </c>
      <c r="Y514" s="42">
        <f>API!AC514</f>
        <v>41</v>
      </c>
    </row>
    <row r="515" spans="1:25">
      <c r="A515" s="31" t="str">
        <f>IF([1]FINAL!A515=0,"",[1]FINAL!A515)</f>
        <v>Francisco Jorge Tomás Oliveira</v>
      </c>
      <c r="B515" s="31" t="str">
        <f>IF([1]FINAL!B515=0,"",[1]FINAL!B515)</f>
        <v/>
      </c>
      <c r="C515" s="31" t="str">
        <f>IF([1]FINAL!C515=0,"",[1]FINAL!C515)</f>
        <v/>
      </c>
      <c r="D515" s="31" t="str">
        <f>IF([1]FINAL!D515=0,"",[1]FINAL!D515)</f>
        <v/>
      </c>
      <c r="E515" s="42">
        <f>[1]FINAL!M515</f>
        <v>0</v>
      </c>
      <c r="F515" s="43" t="str">
        <f>IFERROR(VLOOKUP($E515,Table2!$B$1:$C$21,MATCH("MP",Table2!$B$1:$C$1,0),0),"")</f>
        <v/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0</v>
      </c>
      <c r="X515" s="42" t="str">
        <f>API!M515&amp;" "&amp;API!V515</f>
        <v>Erling Haaland</v>
      </c>
      <c r="Y515" s="42">
        <f>API!AC515</f>
        <v>154</v>
      </c>
    </row>
    <row r="516" spans="1:25">
      <c r="A516" s="31" t="str">
        <f>IF([1]FINAL!A516=0,"",[1]FINAL!A516)</f>
        <v>Matija Šarkić</v>
      </c>
      <c r="B516" s="31" t="str">
        <f>IF([1]FINAL!B516=0,"",[1]FINAL!B516)</f>
        <v/>
      </c>
      <c r="C516" s="31" t="str">
        <f>IF([1]FINAL!C516=0,"",[1]FINAL!C516)</f>
        <v>Sarkic</v>
      </c>
      <c r="D516" s="31" t="str">
        <f>IF([1]FINAL!D516=0,"",[1]FINAL!D516)</f>
        <v/>
      </c>
      <c r="E516" s="42">
        <f>[1]FINAL!M516</f>
        <v>0</v>
      </c>
      <c r="F516" s="43" t="str">
        <f>IFERROR(VLOOKUP($E516,Table2!$B$1:$C$21,MATCH("MP",Table2!$B$1:$C$1,0),0),"")</f>
        <v/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0</v>
      </c>
      <c r="X516" s="42" t="str">
        <f>API!M516&amp;" "&amp;API!V516</f>
        <v>Mateo Kovačić</v>
      </c>
      <c r="Y516" s="42">
        <f>API!AC516</f>
        <v>33</v>
      </c>
    </row>
    <row r="517" spans="1:25">
      <c r="A517" s="31" t="str">
        <f>IF([1]FINAL!A517=0,"",[1]FINAL!A517)</f>
        <v>Flynn Downes</v>
      </c>
      <c r="B517" s="31" t="str">
        <f>IF([1]FINAL!B517=0,"",[1]FINAL!B517)</f>
        <v>Downes</v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>WHU</v>
      </c>
      <c r="F517" s="43">
        <f>IFERROR(VLOOKUP($E517,Table2!$B$1:$C$21,MATCH("MP",Table2!$B$1:$C$1,0),0),"")</f>
        <v>28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0</v>
      </c>
      <c r="X517" s="42" t="str">
        <f>API!M517&amp;" "&amp;API!V517</f>
        <v>Aymeric Laporte</v>
      </c>
      <c r="Y517" s="42">
        <f>API!AC517</f>
        <v>1</v>
      </c>
    </row>
    <row r="518" spans="1:25">
      <c r="A518" s="31" t="str">
        <f>IF([1]FINAL!A518=0,"",[1]FINAL!A518)</f>
        <v>Conor Coventry</v>
      </c>
      <c r="B518" s="31" t="str">
        <f>IF([1]FINAL!B518=0,"",[1]FINAL!B518)</f>
        <v>Coventry</v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>WHU</v>
      </c>
      <c r="F518" s="43">
        <f>IFERROR(VLOOKUP($E518,Table2!$B$1:$C$21,MATCH("MP",Table2!$B$1:$C$1,0),0),"")</f>
        <v>28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0</v>
      </c>
      <c r="X518" s="42" t="str">
        <f>API!M518&amp;" "&amp;API!V518</f>
        <v>Rico Lewis</v>
      </c>
      <c r="Y518" s="42">
        <f>API!AC518</f>
        <v>32</v>
      </c>
    </row>
    <row r="519" spans="1:25">
      <c r="A519" s="31" t="str">
        <f>IF([1]FINAL!A519=0,"",[1]FINAL!A519)</f>
        <v>Gianluca Scamacca</v>
      </c>
      <c r="B519" s="31" t="str">
        <f>IF([1]FINAL!B519=0,"",[1]FINAL!B519)</f>
        <v>Scamacca</v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>WHU</v>
      </c>
      <c r="F519" s="43">
        <f>IFERROR(VLOOKUP($E519,Table2!$B$1:$C$21,MATCH("MP",Table2!$B$1:$C$1,0),0),"")</f>
        <v>28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Riyad Mahrez</v>
      </c>
      <c r="Y519" s="42">
        <f>API!AC519</f>
        <v>0</v>
      </c>
    </row>
    <row r="520" spans="1:25">
      <c r="A520" s="31" t="str">
        <f>IF([1]FINAL!A520=0,"",[1]FINAL!A520)</f>
        <v>Hugo Lloris</v>
      </c>
      <c r="B520" s="31" t="str">
        <f>IF([1]FINAL!B520=0,"",[1]FINAL!B520)</f>
        <v>Lloris</v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>TOT</v>
      </c>
      <c r="F520" s="43">
        <f>IFERROR(VLOOKUP($E520,Table2!$B$1:$C$21,MATCH("MP",Table2!$B$1:$C$1,0),0),"")</f>
        <v>27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Stefan Ortega Moreno</v>
      </c>
      <c r="Y520" s="42">
        <f>API!AC520</f>
        <v>6</v>
      </c>
    </row>
    <row r="521" spans="1:25">
      <c r="A521" s="31" t="str">
        <f>IF([1]FINAL!A521=0,"",[1]FINAL!A521)</f>
        <v>Fraser Forster</v>
      </c>
      <c r="B521" s="31" t="str">
        <f>IF([1]FINAL!B521=0,"",[1]FINAL!B521)</f>
        <v>Forster</v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>TOT</v>
      </c>
      <c r="F521" s="43">
        <f>IFERROR(VLOOKUP($E521,Table2!$B$1:$C$21,MATCH("MP",Table2!$B$1:$C$1,0),0),"")</f>
        <v>27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Máximo Perrone</v>
      </c>
      <c r="Y521" s="42">
        <f>API!AC521</f>
        <v>0</v>
      </c>
    </row>
    <row r="522" spans="1:25">
      <c r="A522" s="31" t="str">
        <f>IF([1]FINAL!A522=0,"",[1]FINAL!A522)</f>
        <v>Brandon Austin</v>
      </c>
      <c r="B522" s="31" t="str">
        <f>IF([1]FINAL!B522=0,"",[1]FINAL!B522)</f>
        <v>Austin</v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>TOT</v>
      </c>
      <c r="F522" s="43">
        <f>IFERROR(VLOOKUP($E522,Table2!$B$1:$C$21,MATCH("MP",Table2!$B$1:$C$1,0),0),"")</f>
        <v>27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Rodrigo Hernandez</v>
      </c>
      <c r="Y522" s="42">
        <f>API!AC522</f>
        <v>109</v>
      </c>
    </row>
    <row r="523" spans="1:25">
      <c r="A523" s="31" t="str">
        <f>IF([1]FINAL!A523=0,"",[1]FINAL!A523)</f>
        <v>Harry Kane</v>
      </c>
      <c r="B523" s="31" t="str">
        <f>IF([1]FINAL!B523=0,"",[1]FINAL!B523)</f>
        <v>Kane</v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>TOT</v>
      </c>
      <c r="F523" s="43">
        <f>IFERROR(VLOOKUP($E523,Table2!$B$1:$C$21,MATCH("MP",Table2!$B$1:$C$1,0),0),"")</f>
        <v>27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0</v>
      </c>
      <c r="X523" s="42" t="str">
        <f>API!M523&amp;" "&amp;API!V523</f>
        <v>Sergio Gómez</v>
      </c>
      <c r="Y523" s="42">
        <f>API!AC523</f>
        <v>6</v>
      </c>
    </row>
    <row r="524" spans="1:25">
      <c r="A524" s="31" t="str">
        <f>IF([1]FINAL!A524=0,"",[1]FINAL!A524)</f>
        <v>Ryan Sessegnon</v>
      </c>
      <c r="B524" s="31" t="str">
        <f>IF([1]FINAL!B524=0,"",[1]FINAL!B524)</f>
        <v>Sessegnon</v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>TOT</v>
      </c>
      <c r="F524" s="43">
        <f>IFERROR(VLOOKUP($E524,Table2!$B$1:$C$21,MATCH("MP",Table2!$B$1:$C$1,0),0),"")</f>
        <v>27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Zack Steffen</v>
      </c>
      <c r="Y524" s="42">
        <f>API!AC524</f>
        <v>0</v>
      </c>
    </row>
    <row r="525" spans="1:25">
      <c r="A525" s="31" t="str">
        <f>IF([1]FINAL!A525=0,"",[1]FINAL!A525)</f>
        <v>Japhet Tanganga</v>
      </c>
      <c r="B525" s="31" t="str">
        <f>IF([1]FINAL!B525=0,"",[1]FINAL!B525)</f>
        <v>Tanganga</v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>TOT</v>
      </c>
      <c r="F525" s="43">
        <f>IFERROR(VLOOKUP($E525,Table2!$B$1:$C$21,MATCH("MP",Table2!$B$1:$C$1,0),0),"")</f>
        <v>27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0</v>
      </c>
      <c r="X525" s="42" t="str">
        <f>API!M525&amp;" "&amp;API!V525</f>
        <v>John Stones</v>
      </c>
      <c r="Y525" s="42">
        <f>API!AC525</f>
        <v>51</v>
      </c>
    </row>
    <row r="526" spans="1:25">
      <c r="A526" s="31" t="str">
        <f>IF([1]FINAL!A526=0,"",[1]FINAL!A526)</f>
        <v>Djed Spence</v>
      </c>
      <c r="B526" s="31" t="str">
        <f>IF([1]FINAL!B526=0,"",[1]FINAL!B526)</f>
        <v>Spence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TOT</v>
      </c>
      <c r="F526" s="43">
        <f>IFERROR(VLOOKUP($E526,Table2!$B$1:$C$21,MATCH("MP",Table2!$B$1:$C$1,0),0),"")</f>
        <v>27</v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0</v>
      </c>
      <c r="X526" s="42" t="str">
        <f>API!M526&amp;" "&amp;API!V526</f>
        <v>Kyle Walker</v>
      </c>
      <c r="Y526" s="42">
        <f>API!AC526</f>
        <v>84</v>
      </c>
    </row>
    <row r="527" spans="1:25">
      <c r="A527" s="31" t="str">
        <f>IF([1]FINAL!A527=0,"",[1]FINAL!A527)</f>
        <v>Joe Rodon</v>
      </c>
      <c r="B527" s="31" t="str">
        <f>IF([1]FINAL!B527=0,"",[1]FINAL!B527)</f>
        <v>Rodon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TOT</v>
      </c>
      <c r="F527" s="43">
        <f>IFERROR(VLOOKUP($E527,Table2!$B$1:$C$21,MATCH("MP",Table2!$B$1:$C$1,0),0),"")</f>
        <v>27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0</v>
      </c>
      <c r="X527" s="42" t="str">
        <f>API!M527&amp;" "&amp;API!V527</f>
        <v>Matheus Luiz Nunes</v>
      </c>
      <c r="Y527" s="42">
        <f>API!AC527</f>
        <v>25</v>
      </c>
    </row>
    <row r="528" spans="1:25">
      <c r="A528" s="31" t="str">
        <f>IF([1]FINAL!A528=0,"",[1]FINAL!A528)</f>
        <v>Ismaila Coulibaly</v>
      </c>
      <c r="B528" s="31" t="str">
        <f>IF([1]FINAL!B528=0,"",[1]FINAL!B528)</f>
        <v>Coulibaly</v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>SHU</v>
      </c>
      <c r="F528" s="43">
        <f>IFERROR(VLOOKUP($E528,Table2!$B$1:$C$21,MATCH("MP",Table2!$B$1:$C$1,0),0),"")</f>
        <v>28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0</v>
      </c>
      <c r="X528" s="42" t="str">
        <f>API!M528&amp;" "&amp;API!V528</f>
        <v>Joško Gvardiol</v>
      </c>
      <c r="Y528" s="42">
        <f>API!AC528</f>
        <v>44</v>
      </c>
    </row>
    <row r="529" spans="1:25">
      <c r="A529" s="31" t="str">
        <f>IF([1]FINAL!A529=0,"",[1]FINAL!A529)</f>
        <v>Jordan Amissah</v>
      </c>
      <c r="B529" s="31" t="str">
        <f>IF([1]FINAL!B529=0,"",[1]FINAL!B529)</f>
        <v>Amissah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SHU</v>
      </c>
      <c r="F529" s="43">
        <f>IFERROR(VLOOKUP($E529,Table2!$B$1:$C$21,MATCH("MP",Table2!$B$1:$C$1,0),0),"")</f>
        <v>28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0</v>
      </c>
      <c r="X529" s="42" t="str">
        <f>API!M529&amp;" "&amp;API!V529</f>
        <v>Jérémy Doku</v>
      </c>
      <c r="Y529" s="42">
        <f>API!AC529</f>
        <v>62</v>
      </c>
    </row>
    <row r="530" spans="1:25">
      <c r="A530" s="31" t="str">
        <f>IF([1]FINAL!A530=0,"",[1]FINAL!A530)</f>
        <v>Adam Davies</v>
      </c>
      <c r="B530" s="31" t="str">
        <f>IF([1]FINAL!B530=0,"",[1]FINAL!B530)</f>
        <v>A.Davies</v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>SHU</v>
      </c>
      <c r="F530" s="43">
        <f>IFERROR(VLOOKUP($E530,Table2!$B$1:$C$21,MATCH("MP",Table2!$B$1:$C$1,0),0),"")</f>
        <v>28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0</v>
      </c>
      <c r="X530" s="42" t="str">
        <f>API!M530&amp;" "&amp;API!V530</f>
        <v>Mahamadou Susoho</v>
      </c>
      <c r="Y530" s="42">
        <f>API!AC530</f>
        <v>0</v>
      </c>
    </row>
    <row r="531" spans="1:25">
      <c r="A531" s="31" t="str">
        <f>IF([1]FINAL!A531=0,"",[1]FINAL!A531)</f>
        <v>Daniel Jebbison</v>
      </c>
      <c r="B531" s="31" t="str">
        <f>IF([1]FINAL!B531=0,"",[1]FINAL!B531)</f>
        <v>Jebbison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SHU</v>
      </c>
      <c r="F531" s="43">
        <f>IFERROR(VLOOKUP($E531,Table2!$B$1:$C$21,MATCH("MP",Table2!$B$1:$C$1,0),0),"")</f>
        <v>28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Micah Hamilton</v>
      </c>
      <c r="Y531" s="42">
        <f>API!AC531</f>
        <v>0</v>
      </c>
    </row>
    <row r="532" spans="1:25">
      <c r="A532" s="31" t="str">
        <f>IF([1]FINAL!A532=0,"",[1]FINAL!A532)</f>
        <v>Iliman Ndiaye</v>
      </c>
      <c r="B532" s="31" t="str">
        <f>IF([1]FINAL!B532=0,"",[1]FINAL!B532)</f>
        <v>Ndiaye</v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>SHU</v>
      </c>
      <c r="F532" s="43">
        <f>IFERROR(VLOOKUP($E532,Table2!$B$1:$C$21,MATCH("MP",Table2!$B$1:$C$1,0),0),"")</f>
        <v>28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Jacob Wright</v>
      </c>
      <c r="Y532" s="42">
        <f>API!AC532</f>
        <v>0</v>
      </c>
    </row>
    <row r="533" spans="1:25">
      <c r="A533" s="31" t="str">
        <f>IF([1]FINAL!A533=0,"",[1]FINAL!A533)</f>
        <v>Lewis O'Brien</v>
      </c>
      <c r="B533" s="31" t="str">
        <f>IF([1]FINAL!B533=0,"",[1]FINAL!B533)</f>
        <v>O'Brien</v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>NFO</v>
      </c>
      <c r="F533" s="43">
        <f>IFERROR(VLOOKUP($E533,Table2!$B$1:$C$21,MATCH("MP",Table2!$B$1:$C$1,0),0),"")</f>
        <v>28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Mason Mount</v>
      </c>
      <c r="Y533" s="42">
        <f>API!AC533</f>
        <v>12</v>
      </c>
    </row>
    <row r="534" spans="1:25">
      <c r="A534" s="31" t="str">
        <f>IF([1]FINAL!A534=0,"",[1]FINAL!A534)</f>
        <v>Remo Freuler</v>
      </c>
      <c r="B534" s="31" t="str">
        <f>IF([1]FINAL!B534=0,"",[1]FINAL!B534)</f>
        <v>Freuler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NFO</v>
      </c>
      <c r="F534" s="43">
        <f>IFERROR(VLOOKUP($E534,Table2!$B$1:$C$21,MATCH("MP",Table2!$B$1:$C$1,0),0),"")</f>
        <v>28</v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0</v>
      </c>
      <c r="X534" s="42" t="str">
        <f>API!M534&amp;" "&amp;API!V534</f>
        <v>Alex Telles</v>
      </c>
      <c r="Y534" s="42">
        <f>API!AC534</f>
        <v>0</v>
      </c>
    </row>
    <row r="535" spans="1:25">
      <c r="A535" s="31" t="str">
        <f>IF([1]FINAL!A535=0,"",[1]FINAL!A535)</f>
        <v>Jonjo Shelvey</v>
      </c>
      <c r="B535" s="31" t="str">
        <f>IF([1]FINAL!B535=0,"",[1]FINAL!B535)</f>
        <v>J.Shelvey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NFO</v>
      </c>
      <c r="F535" s="43">
        <f>IFERROR(VLOOKUP($E535,Table2!$B$1:$C$21,MATCH("MP",Table2!$B$1:$C$1,0),0),"")</f>
        <v>28</v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0</v>
      </c>
      <c r="X535" s="42" t="str">
        <f>API!M535&amp;" "&amp;API!V535</f>
        <v>Amad Diallo</v>
      </c>
      <c r="Y535" s="42">
        <f>API!AC535</f>
        <v>2</v>
      </c>
    </row>
    <row r="536" spans="1:25">
      <c r="A536" s="31" t="str">
        <f>IF([1]FINAL!A536=0,"",[1]FINAL!A536)</f>
        <v>Alex Mighten</v>
      </c>
      <c r="B536" s="31" t="str">
        <f>IF([1]FINAL!B536=0,"",[1]FINAL!B536)</f>
        <v>Mighten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NFO</v>
      </c>
      <c r="F536" s="43">
        <f>IFERROR(VLOOKUP($E536,Table2!$B$1:$C$21,MATCH("MP",Table2!$B$1:$C$1,0),0),"")</f>
        <v>28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Antony Matheus dos Santos</v>
      </c>
      <c r="Y536" s="42">
        <f>API!AC536</f>
        <v>32</v>
      </c>
    </row>
    <row r="537" spans="1:25">
      <c r="A537" s="31" t="str">
        <f>IF([1]FINAL!A537=0,"",[1]FINAL!A537)</f>
        <v>Harry Arter</v>
      </c>
      <c r="B537" s="31" t="str">
        <f>IF([1]FINAL!B537=0,"",[1]FINAL!B537)</f>
        <v>Arter</v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>NFO</v>
      </c>
      <c r="F537" s="43">
        <f>IFERROR(VLOOKUP($E537,Table2!$B$1:$C$21,MATCH("MP",Table2!$B$1:$C$1,0),0),"")</f>
        <v>28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0</v>
      </c>
      <c r="X537" s="42" t="str">
        <f>API!M537&amp;" "&amp;API!V537</f>
        <v>Bruno Borges Fernandes</v>
      </c>
      <c r="Y537" s="42">
        <f>API!AC537</f>
        <v>105</v>
      </c>
    </row>
    <row r="538" spans="1:25">
      <c r="A538" s="31" t="str">
        <f>IF([1]FINAL!A538=0,"",[1]FINAL!A538)</f>
        <v>Braian Ojeda Rodríguez</v>
      </c>
      <c r="B538" s="31" t="str">
        <f>IF([1]FINAL!B538=0,"",[1]FINAL!B538)</f>
        <v>Ojeda</v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>NFO</v>
      </c>
      <c r="F538" s="43">
        <f>IFERROR(VLOOKUP($E538,Table2!$B$1:$C$21,MATCH("MP",Table2!$B$1:$C$1,0),0),"")</f>
        <v>28</v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0</v>
      </c>
      <c r="X538" s="42" t="str">
        <f>API!M538&amp;" "&amp;API!V538</f>
        <v>Brandon Williams</v>
      </c>
      <c r="Y538" s="42">
        <f>API!AC538</f>
        <v>0</v>
      </c>
    </row>
    <row r="539" spans="1:25">
      <c r="A539" s="31" t="str">
        <f>IF([1]FINAL!A539=0,"",[1]FINAL!A539)</f>
        <v>Wayne Hennessey</v>
      </c>
      <c r="B539" s="31" t="str">
        <f>IF([1]FINAL!B539=0,"",[1]FINAL!B539)</f>
        <v>Hennessey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NFO</v>
      </c>
      <c r="F539" s="43">
        <f>IFERROR(VLOOKUP($E539,Table2!$B$1:$C$21,MATCH("MP",Table2!$B$1:$C$1,0),0),"")</f>
        <v>28</v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0</v>
      </c>
      <c r="X539" s="42" t="str">
        <f>API!M539&amp;" "&amp;API!V539</f>
        <v>Eric Bailly</v>
      </c>
      <c r="Y539" s="42">
        <f>API!AC539</f>
        <v>0</v>
      </c>
    </row>
    <row r="540" spans="1:25">
      <c r="A540" s="31" t="str">
        <f>IF([1]FINAL!A540=0,"",[1]FINAL!A540)</f>
        <v>Sam Surridge</v>
      </c>
      <c r="B540" s="31" t="str">
        <f>IF([1]FINAL!B540=0,"",[1]FINAL!B540)</f>
        <v>Surridge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NFO</v>
      </c>
      <c r="F540" s="43">
        <f>IFERROR(VLOOKUP($E540,Table2!$B$1:$C$21,MATCH("MP",Table2!$B$1:$C$1,0),0),"")</f>
        <v>28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Carlos Henrique Casimiro</v>
      </c>
      <c r="Y540" s="42">
        <f>API!AC540</f>
        <v>35</v>
      </c>
    </row>
    <row r="541" spans="1:25">
      <c r="A541" s="31" t="str">
        <f>IF([1]FINAL!A541=0,"",[1]FINAL!A541)</f>
        <v>Emmanuel Dennis</v>
      </c>
      <c r="B541" s="31" t="str">
        <f>IF([1]FINAL!B541=0,"",[1]FINAL!B541)</f>
        <v>Dennis</v>
      </c>
      <c r="C541" s="31" t="str">
        <f>IF([1]FINAL!C541=0,"",[1]FINAL!C541)</f>
        <v>E Dennis</v>
      </c>
      <c r="D541" s="31" t="str">
        <f>IF([1]FINAL!D541=0,"",[1]FINAL!D541)</f>
        <v/>
      </c>
      <c r="E541" s="42" t="str">
        <f>[1]FINAL!M541</f>
        <v>NFO</v>
      </c>
      <c r="F541" s="43">
        <f>IFERROR(VLOOKUP($E541,Table2!$B$1:$C$21,MATCH("MP",Table2!$B$1:$C$1,0),0),"")</f>
        <v>28</v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0</v>
      </c>
      <c r="X541" s="42" t="str">
        <f>API!M541&amp;" "&amp;API!V541</f>
        <v>Diogo Dalot Teixeira</v>
      </c>
      <c r="Y541" s="42">
        <f>API!AC541</f>
        <v>83</v>
      </c>
    </row>
    <row r="542" spans="1:25">
      <c r="A542" s="31" t="str">
        <f>IF([1]FINAL!A542=0,"",[1]FINAL!A542)</f>
        <v>Steve Cook</v>
      </c>
      <c r="B542" s="31" t="str">
        <f>IF([1]FINAL!B542=0,"",[1]FINAL!B542)</f>
        <v>Cook</v>
      </c>
      <c r="C542" s="31" t="str">
        <f>IF([1]FINAL!C542=0,"",[1]FINAL!C542)</f>
        <v>S Cook</v>
      </c>
      <c r="D542" s="31" t="str">
        <f>IF([1]FINAL!D542=0,"",[1]FINAL!D542)</f>
        <v/>
      </c>
      <c r="E542" s="42" t="str">
        <f>[1]FINAL!M542</f>
        <v>NFO</v>
      </c>
      <c r="F542" s="43">
        <f>IFERROR(VLOOKUP($E542,Table2!$B$1:$C$21,MATCH("MP",Table2!$B$1:$C$1,0),0),"")</f>
        <v>28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Christian Eriksen</v>
      </c>
      <c r="Y542" s="42">
        <f>API!AC542</f>
        <v>35</v>
      </c>
    </row>
    <row r="543" spans="1:25">
      <c r="A543" s="31" t="str">
        <f>IF([1]FINAL!A543=0,"",[1]FINAL!A543)</f>
        <v>Giulian Biancone</v>
      </c>
      <c r="B543" s="31" t="str">
        <f>IF([1]FINAL!B543=0,"",[1]FINAL!B543)</f>
        <v>Biancone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NFO</v>
      </c>
      <c r="F543" s="43">
        <f>IFERROR(VLOOKUP($E543,Table2!$B$1:$C$21,MATCH("MP",Table2!$B$1:$C$1,0),0),"")</f>
        <v>28</v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0</v>
      </c>
      <c r="X543" s="42" t="str">
        <f>API!M543&amp;" "&amp;API!V543</f>
        <v>Álvaro Fernández Carreras</v>
      </c>
      <c r="Y543" s="42">
        <f>API!AC543</f>
        <v>0</v>
      </c>
    </row>
    <row r="544" spans="1:25">
      <c r="A544" s="31" t="str">
        <f>IF([1]FINAL!A544=0,"",[1]FINAL!A544)</f>
        <v>Mohamed Dräger</v>
      </c>
      <c r="B544" s="31" t="str">
        <f>IF([1]FINAL!B544=0,"",[1]FINAL!B544)</f>
        <v>Dräger</v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>NFO</v>
      </c>
      <c r="F544" s="43">
        <f>IFERROR(VLOOKUP($E544,Table2!$B$1:$C$21,MATCH("MP",Table2!$B$1:$C$1,0),0),"")</f>
        <v>28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Frederico Rodrigues de Paula Santos</v>
      </c>
      <c r="Y544" s="42">
        <f>API!AC544</f>
        <v>0</v>
      </c>
    </row>
    <row r="545" spans="1:25">
      <c r="A545" s="31" t="str">
        <f>IF([1]FINAL!A545=0,"",[1]FINAL!A545)</f>
        <v>Jonathan Panzo</v>
      </c>
      <c r="B545" s="31" t="str">
        <f>IF([1]FINAL!B545=0,"",[1]FINAL!B545)</f>
        <v>Panzo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NFO</v>
      </c>
      <c r="F545" s="43">
        <f>IFERROR(VLOOKUP($E545,Table2!$B$1:$C$21,MATCH("MP",Table2!$B$1:$C$1,0),0),"")</f>
        <v>28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Alejandro Garnacho</v>
      </c>
      <c r="Y545" s="42">
        <f>API!AC545</f>
        <v>94</v>
      </c>
    </row>
    <row r="546" spans="1:25">
      <c r="A546" s="31" t="str">
        <f>IF([1]FINAL!A546=0,"",[1]FINAL!A546)</f>
        <v>Loïc Mbe Soh</v>
      </c>
      <c r="B546" s="31" t="str">
        <f>IF([1]FINAL!B546=0,"",[1]FINAL!B546)</f>
        <v>Mbe Soh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NFO</v>
      </c>
      <c r="F546" s="43">
        <f>IFERROR(VLOOKUP($E546,Table2!$B$1:$C$21,MATCH("MP",Table2!$B$1:$C$1,0),0),"")</f>
        <v>28</v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0</v>
      </c>
      <c r="X546" s="42" t="str">
        <f>API!M546&amp;" "&amp;API!V546</f>
        <v>Hannibal Mejbri</v>
      </c>
      <c r="Y546" s="42">
        <f>API!AC546</f>
        <v>11</v>
      </c>
    </row>
    <row r="547" spans="1:25">
      <c r="A547" s="31" t="str">
        <f>IF([1]FINAL!A547=0,"",[1]FINAL!A547)</f>
        <v>Omar Richards</v>
      </c>
      <c r="B547" s="31" t="str">
        <f>IF([1]FINAL!B547=0,"",[1]FINAL!B547)</f>
        <v>O.Richards</v>
      </c>
      <c r="C547" s="31" t="str">
        <f>IF([1]FINAL!C547=0,"",[1]FINAL!C547)</f>
        <v>O Richards</v>
      </c>
      <c r="D547" s="31" t="str">
        <f>IF([1]FINAL!D547=0,"",[1]FINAL!D547)</f>
        <v/>
      </c>
      <c r="E547" s="42" t="str">
        <f>[1]FINAL!M547</f>
        <v>NFO</v>
      </c>
      <c r="F547" s="43">
        <f>IFERROR(VLOOKUP($E547,Table2!$B$1:$C$21,MATCH("MP",Table2!$B$1:$C$1,0),0),"")</f>
        <v>28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Tom Heaton</v>
      </c>
      <c r="Y547" s="42">
        <f>API!AC547</f>
        <v>0</v>
      </c>
    </row>
    <row r="548" spans="1:25">
      <c r="A548" s="31" t="str">
        <f>IF([1]FINAL!A548=0,"",[1]FINAL!A548)</f>
        <v>Richie Laryea</v>
      </c>
      <c r="B548" s="31" t="str">
        <f>IF([1]FINAL!B548=0,"",[1]FINAL!B548)</f>
        <v>Laryea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NFO</v>
      </c>
      <c r="F548" s="43">
        <f>IFERROR(VLOOKUP($E548,Table2!$B$1:$C$21,MATCH("MP",Table2!$B$1:$C$1,0),0),"")</f>
        <v>28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Victor Lindelöf</v>
      </c>
      <c r="Y548" s="42">
        <f>API!AC548</f>
        <v>53</v>
      </c>
    </row>
    <row r="549" spans="1:25">
      <c r="A549" s="31" t="str">
        <f>IF([1]FINAL!A549=0,"",[1]FINAL!A549)</f>
        <v>Allan Saint-Maximin</v>
      </c>
      <c r="B549" s="31" t="str">
        <f>IF([1]FINAL!B549=0,"",[1]FINAL!B549)</f>
        <v>Saint-Maximin</v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>NEW</v>
      </c>
      <c r="F549" s="43">
        <f>IFERROR(VLOOKUP($E549,Table2!$B$1:$C$21,MATCH("MP",Table2!$B$1:$C$1,0),0),"")</f>
        <v>28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Harry Maguire</v>
      </c>
      <c r="Y549" s="42">
        <f>API!AC549</f>
        <v>56</v>
      </c>
    </row>
    <row r="550" spans="1:25">
      <c r="A550" s="31" t="str">
        <f>IF([1]FINAL!A550=0,"",[1]FINAL!A550)</f>
        <v>Ryan Fraser</v>
      </c>
      <c r="B550" s="31" t="str">
        <f>IF([1]FINAL!B550=0,"",[1]FINAL!B550)</f>
        <v>Fraser</v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NEW</v>
      </c>
      <c r="F550" s="43">
        <f>IFERROR(VLOOKUP($E550,Table2!$B$1:$C$21,MATCH("MP",Table2!$B$1:$C$1,0),0),"")</f>
        <v>28</v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>
        <f t="shared" si="35"/>
        <v>0</v>
      </c>
      <c r="X550" s="42" t="str">
        <f>API!M550&amp;" "&amp;API!V550</f>
        <v>Kobbie Mainoo</v>
      </c>
      <c r="Y550" s="42">
        <f>API!AC550</f>
        <v>36</v>
      </c>
    </row>
    <row r="551" spans="1:25">
      <c r="A551" s="31" t="str">
        <f>IF([1]FINAL!A551=0,"",[1]FINAL!A551)</f>
        <v>Jeff Hendrick</v>
      </c>
      <c r="B551" s="31" t="str">
        <f>IF([1]FINAL!B551=0,"",[1]FINAL!B551)</f>
        <v>Hendrick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NEW</v>
      </c>
      <c r="F551" s="43">
        <f>IFERROR(VLOOKUP($E551,Table2!$B$1:$C$21,MATCH("MP",Table2!$B$1:$C$1,0),0),"")</f>
        <v>28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Tyrell Malacia</v>
      </c>
      <c r="Y551" s="42">
        <f>API!AC551</f>
        <v>0</v>
      </c>
    </row>
    <row r="552" spans="1:25">
      <c r="A552" s="31" t="str">
        <f>IF([1]FINAL!A552=0,"",[1]FINAL!A552)</f>
        <v>Karl Darlow</v>
      </c>
      <c r="B552" s="31" t="str">
        <f>IF([1]FINAL!B552=0,"",[1]FINAL!B552)</f>
        <v>Darlow</v>
      </c>
      <c r="C552" s="31" t="str">
        <f>IF([1]FINAL!C552=0,"",[1]FINAL!C552)</f>
        <v/>
      </c>
      <c r="D552" s="31" t="str">
        <f>IF([1]FINAL!D552=0,"",[1]FINAL!D552)</f>
        <v/>
      </c>
      <c r="E552" s="42" t="str">
        <f>[1]FINAL!M552</f>
        <v>NEW</v>
      </c>
      <c r="F552" s="43">
        <f>IFERROR(VLOOKUP($E552,Table2!$B$1:$C$21,MATCH("MP",Table2!$B$1:$C$1,0),0),"")</f>
        <v>28</v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0</v>
      </c>
      <c r="X552" s="42" t="str">
        <f>API!M552&amp;" "&amp;API!V552</f>
        <v>Anthony Martial</v>
      </c>
      <c r="Y552" s="42">
        <f>API!AC552</f>
        <v>25</v>
      </c>
    </row>
    <row r="553" spans="1:25">
      <c r="A553" s="31" t="str">
        <f>IF([1]FINAL!A553=0,"",[1]FINAL!A553)</f>
        <v>Javier Manquillo Gaitán</v>
      </c>
      <c r="B553" s="31" t="str">
        <f>IF([1]FINAL!B553=0,"",[1]FINAL!B553)</f>
        <v>Manquillo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NEW</v>
      </c>
      <c r="F553" s="43">
        <f>IFERROR(VLOOKUP($E553,Table2!$B$1:$C$21,MATCH("MP",Table2!$B$1:$C$1,0),0),"")</f>
        <v>28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Lisandro Martínez</v>
      </c>
      <c r="Y553" s="42">
        <f>API!AC553</f>
        <v>12</v>
      </c>
    </row>
    <row r="554" spans="1:25">
      <c r="A554" s="31" t="str">
        <f>IF([1]FINAL!A554=0,"",[1]FINAL!A554)</f>
        <v>Jamal Lewis</v>
      </c>
      <c r="B554" s="31" t="str">
        <f>IF([1]FINAL!B554=0,"",[1]FINAL!B554)</f>
        <v>J.Lewis</v>
      </c>
      <c r="C554" s="31" t="str">
        <f>IF([1]FINAL!C554=0,"",[1]FINAL!C554)</f>
        <v>J Lewis</v>
      </c>
      <c r="D554" s="31" t="str">
        <f>IF([1]FINAL!D554=0,"",[1]FINAL!D554)</f>
        <v/>
      </c>
      <c r="E554" s="42" t="str">
        <f>[1]FINAL!M554</f>
        <v>NEW</v>
      </c>
      <c r="F554" s="43">
        <f>IFERROR(VLOOKUP($E554,Table2!$B$1:$C$21,MATCH("MP",Table2!$B$1:$C$1,0),0),"")</f>
        <v>28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Scott McTominay</v>
      </c>
      <c r="Y554" s="42">
        <f>API!AC554</f>
        <v>87</v>
      </c>
    </row>
    <row r="555" spans="1:25">
      <c r="A555" s="31" t="str">
        <f>IF([1]FINAL!A555=0,"",[1]FINAL!A555)</f>
        <v>Harrison Ashby</v>
      </c>
      <c r="B555" s="31" t="str">
        <f>IF([1]FINAL!B555=0,"",[1]FINAL!B555)</f>
        <v>Ashby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NEW</v>
      </c>
      <c r="F555" s="43">
        <f>IFERROR(VLOOKUP($E555,Table2!$B$1:$C$21,MATCH("MP",Table2!$B$1:$C$1,0),0),"")</f>
        <v>28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Facundo Pellistri Rebollo</v>
      </c>
      <c r="Y555" s="42">
        <f>API!AC555</f>
        <v>13</v>
      </c>
    </row>
    <row r="556" spans="1:25">
      <c r="A556" s="31" t="str">
        <f>IF([1]FINAL!A556=0,"",[1]FINAL!A556)</f>
        <v>Frederico Rodrigues de Paula Santos</v>
      </c>
      <c r="B556" s="31" t="str">
        <f>IF([1]FINAL!B556=0,"",[1]FINAL!B556)</f>
        <v>Fred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MUN</v>
      </c>
      <c r="F556" s="43">
        <f>IFERROR(VLOOKUP($E556,Table2!$B$1:$C$21,MATCH("MP",Table2!$B$1:$C$1,0),0),"")</f>
        <v>28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Raphaël Varane</v>
      </c>
      <c r="Y556" s="42">
        <f>API!AC556</f>
        <v>42</v>
      </c>
    </row>
    <row r="557" spans="1:25">
      <c r="A557" s="31" t="str">
        <f>IF([1]FINAL!A557=0,"",[1]FINAL!A557)</f>
        <v>Tom Heaton</v>
      </c>
      <c r="B557" s="31" t="str">
        <f>IF([1]FINAL!B557=0,"",[1]FINAL!B557)</f>
        <v>Heaton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MUN</v>
      </c>
      <c r="F557" s="43">
        <f>IFERROR(VLOOKUP($E557,Table2!$B$1:$C$21,MATCH("MP",Table2!$B$1:$C$1,0),0),"")</f>
        <v>28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Marcus Rashford</v>
      </c>
      <c r="Y557" s="42">
        <f>API!AC557</f>
        <v>98</v>
      </c>
    </row>
    <row r="558" spans="1:25">
      <c r="A558" s="31" t="str">
        <f>IF([1]FINAL!A558=0,"",[1]FINAL!A558)</f>
        <v>Tyrell Malacia</v>
      </c>
      <c r="B558" s="31" t="str">
        <f>IF([1]FINAL!B558=0,"",[1]FINAL!B558)</f>
        <v>Malacia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MUN</v>
      </c>
      <c r="F558" s="43">
        <f>IFERROR(VLOOKUP($E558,Table2!$B$1:$C$21,MATCH("MP",Table2!$B$1:$C$1,0),0),"")</f>
        <v>28</v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Jadon Sancho</v>
      </c>
      <c r="Y558" s="42">
        <f>API!AC558</f>
        <v>3</v>
      </c>
    </row>
    <row r="559" spans="1:25">
      <c r="A559" s="31" t="str">
        <f>IF([1]FINAL!A559=0,"",[1]FINAL!A559)</f>
        <v>Brandon Williams</v>
      </c>
      <c r="B559" s="31" t="str">
        <f>IF([1]FINAL!B559=0,"",[1]FINAL!B559)</f>
        <v>B.Williams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MUN</v>
      </c>
      <c r="F559" s="43">
        <f>IFERROR(VLOOKUP($E559,Table2!$B$1:$C$21,MATCH("MP",Table2!$B$1:$C$1,0),0),"")</f>
        <v>28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Luke Shaw</v>
      </c>
      <c r="Y559" s="42">
        <f>API!AC559</f>
        <v>31</v>
      </c>
    </row>
    <row r="560" spans="1:25">
      <c r="A560" s="31" t="str">
        <f>IF([1]FINAL!A560=0,"",[1]FINAL!A560)</f>
        <v>Eric Bailly</v>
      </c>
      <c r="B560" s="31" t="str">
        <f>IF([1]FINAL!B560=0,"",[1]FINAL!B560)</f>
        <v>Bailly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MUN</v>
      </c>
      <c r="F560" s="43">
        <f>IFERROR(VLOOKUP($E560,Table2!$B$1:$C$21,MATCH("MP",Table2!$B$1:$C$1,0),0),"")</f>
        <v>28</v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0</v>
      </c>
      <c r="X560" s="42" t="str">
        <f>API!M560&amp;" "&amp;API!V560</f>
        <v>Shola Shoretire</v>
      </c>
      <c r="Y560" s="42">
        <f>API!AC560</f>
        <v>0</v>
      </c>
    </row>
    <row r="561" spans="1:25">
      <c r="A561" s="31" t="str">
        <f>IF([1]FINAL!A561=0,"",[1]FINAL!A561)</f>
        <v>Alex Telles</v>
      </c>
      <c r="B561" s="31" t="str">
        <f>IF([1]FINAL!B561=0,"",[1]FINAL!B561)</f>
        <v>Alex Telles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MUN</v>
      </c>
      <c r="F561" s="43">
        <f>IFERROR(VLOOKUP($E561,Table2!$B$1:$C$21,MATCH("MP",Table2!$B$1:$C$1,0),0),"")</f>
        <v>28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Donny van de Beek</v>
      </c>
      <c r="Y561" s="42">
        <f>API!AC561</f>
        <v>1</v>
      </c>
    </row>
    <row r="562" spans="1:25">
      <c r="A562" s="31" t="str">
        <f>IF([1]FINAL!A562=0,"",[1]FINAL!A562)</f>
        <v>Riyad Mahrez</v>
      </c>
      <c r="B562" s="31" t="str">
        <f>IF([1]FINAL!B562=0,"",[1]FINAL!B562)</f>
        <v>Mahrez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MCI</v>
      </c>
      <c r="F562" s="43">
        <f>IFERROR(VLOOKUP($E562,Table2!$B$1:$C$21,MATCH("MP",Table2!$B$1:$C$1,0),0),"")</f>
        <v>28</v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0</v>
      </c>
      <c r="X562" s="42" t="str">
        <f>API!M562&amp;" "&amp;API!V562</f>
        <v>Aaron Wan-Bissaka</v>
      </c>
      <c r="Y562" s="42">
        <f>API!AC562</f>
        <v>29</v>
      </c>
    </row>
    <row r="563" spans="1:25">
      <c r="A563" s="31" t="str">
        <f>IF([1]FINAL!A563=0,"",[1]FINAL!A563)</f>
        <v>Scott Carson</v>
      </c>
      <c r="B563" s="31" t="str">
        <f>IF([1]FINAL!B563=0,"",[1]FINAL!B563)</f>
        <v>Carson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MCI</v>
      </c>
      <c r="F563" s="43">
        <f>IFERROR(VLOOKUP($E563,Table2!$B$1:$C$21,MATCH("MP",Table2!$B$1:$C$1,0),0),"")</f>
        <v>28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André Onana</v>
      </c>
      <c r="Y563" s="42">
        <f>API!AC563</f>
        <v>105</v>
      </c>
    </row>
    <row r="564" spans="1:25">
      <c r="A564" s="31" t="str">
        <f>IF([1]FINAL!A564=0,"",[1]FINAL!A564)</f>
        <v>Zack Steffen</v>
      </c>
      <c r="B564" s="31" t="str">
        <f>IF([1]FINAL!B564=0,"",[1]FINAL!B564)</f>
        <v>Steffen</v>
      </c>
      <c r="C564" s="31" t="str">
        <f>IF([1]FINAL!C564=0,"",[1]FINAL!C564)</f>
        <v/>
      </c>
      <c r="D564" s="31" t="str">
        <f>IF([1]FINAL!D564=0,"",[1]FINAL!D564)</f>
        <v/>
      </c>
      <c r="E564" s="42" t="str">
        <f>[1]FINAL!M564</f>
        <v>MCI</v>
      </c>
      <c r="F564" s="43">
        <f>IFERROR(VLOOKUP($E564,Table2!$B$1:$C$21,MATCH("MP",Table2!$B$1:$C$1,0),0),"")</f>
        <v>28</v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0</v>
      </c>
      <c r="X564" s="42" t="str">
        <f>API!M564&amp;" "&amp;API!V564</f>
        <v>Rasmus Højlund</v>
      </c>
      <c r="Y564" s="42">
        <f>API!AC564</f>
        <v>78</v>
      </c>
    </row>
    <row r="565" spans="1:25">
      <c r="A565" s="31" t="str">
        <f>IF([1]FINAL!A565=0,"",[1]FINAL!A565)</f>
        <v>João Cancelo</v>
      </c>
      <c r="B565" s="31" t="str">
        <f>IF([1]FINAL!B565=0,"",[1]FINAL!B565)</f>
        <v>Cancelo</v>
      </c>
      <c r="C565" s="31" t="str">
        <f>IF([1]FINAL!C565=0,"",[1]FINAL!C565)</f>
        <v>Joao Cancelo</v>
      </c>
      <c r="D565" s="31" t="str">
        <f>IF([1]FINAL!D565=0,"",[1]FINAL!D565)</f>
        <v/>
      </c>
      <c r="E565" s="42" t="str">
        <f>[1]FINAL!M565</f>
        <v>MCI</v>
      </c>
      <c r="F565" s="43">
        <f>IFERROR(VLOOKUP($E565,Table2!$B$1:$C$21,MATCH("MP",Table2!$B$1:$C$1,0),0),"")</f>
        <v>28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Omari Forson</v>
      </c>
      <c r="Y565" s="42">
        <f>API!AC565</f>
        <v>6</v>
      </c>
    </row>
    <row r="566" spans="1:25">
      <c r="A566" s="31" t="str">
        <f>IF([1]FINAL!A566=0,"",[1]FINAL!A566)</f>
        <v>Allan Campbell</v>
      </c>
      <c r="B566" s="31" t="str">
        <f>IF([1]FINAL!B566=0,"",[1]FINAL!B566)</f>
        <v>Campbell</v>
      </c>
      <c r="C566" s="31" t="str">
        <f>IF([1]FINAL!C566=0,"",[1]FINAL!C566)</f>
        <v/>
      </c>
      <c r="D566" s="31" t="str">
        <f>IF([1]FINAL!D566=0,"",[1]FINAL!D566)</f>
        <v/>
      </c>
      <c r="E566" s="42" t="str">
        <f>[1]FINAL!M566</f>
        <v>LUT</v>
      </c>
      <c r="F566" s="43">
        <f>IFERROR(VLOOKUP($E566,Table2!$B$1:$C$21,MATCH("MP",Table2!$B$1:$C$1,0),0),"")</f>
        <v>28</v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0</v>
      </c>
      <c r="X566" s="42" t="str">
        <f>API!M566&amp;" "&amp;API!V566</f>
        <v>Radek Vítek</v>
      </c>
      <c r="Y566" s="42">
        <f>API!AC566</f>
        <v>0</v>
      </c>
    </row>
    <row r="567" spans="1:25">
      <c r="A567" s="31" t="str">
        <f>IF([1]FINAL!A567=0,"",[1]FINAL!A567)</f>
        <v>Luke Freeman</v>
      </c>
      <c r="B567" s="31" t="str">
        <f>IF([1]FINAL!B567=0,"",[1]FINAL!B567)</f>
        <v>Freeman</v>
      </c>
      <c r="C567" s="31" t="str">
        <f>IF([1]FINAL!C567=0,"",[1]FINAL!C567)</f>
        <v/>
      </c>
      <c r="D567" s="31" t="str">
        <f>IF([1]FINAL!D567=0,"",[1]FINAL!D567)</f>
        <v/>
      </c>
      <c r="E567" s="42" t="str">
        <f>[1]FINAL!M567</f>
        <v>LUT</v>
      </c>
      <c r="F567" s="43">
        <f>IFERROR(VLOOKUP($E567,Table2!$B$1:$C$21,MATCH("MP",Table2!$B$1:$C$1,0),0),"")</f>
        <v>28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Daniel Gore</v>
      </c>
      <c r="Y567" s="42">
        <f>API!AC567</f>
        <v>1</v>
      </c>
    </row>
    <row r="568" spans="1:25">
      <c r="A568" s="31" t="str">
        <f>IF([1]FINAL!A568=0,"",[1]FINAL!A568)</f>
        <v>Carlos Mendes Gomes</v>
      </c>
      <c r="B568" s="31" t="str">
        <f>IF([1]FINAL!B568=0,"",[1]FINAL!B568)</f>
        <v>Mendes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LUT</v>
      </c>
      <c r="F568" s="43">
        <f>IFERROR(VLOOKUP($E568,Table2!$B$1:$C$21,MATCH("MP",Table2!$B$1:$C$1,0),0),"")</f>
        <v>28</v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0</v>
      </c>
      <c r="X568" s="42" t="str">
        <f>API!M568&amp;" "&amp;API!V568</f>
        <v>Altay Bayindir</v>
      </c>
      <c r="Y568" s="42">
        <f>API!AC568</f>
        <v>0</v>
      </c>
    </row>
    <row r="569" spans="1:25">
      <c r="A569" s="31" t="str">
        <f>IF([1]FINAL!A569=0,"",[1]FINAL!A569)</f>
        <v>Fred Onyedinma</v>
      </c>
      <c r="B569" s="31" t="str">
        <f>IF([1]FINAL!B569=0,"",[1]FINAL!B569)</f>
        <v>Onyedinma</v>
      </c>
      <c r="C569" s="31" t="str">
        <f>IF([1]FINAL!C569=0,"",[1]FINAL!C569)</f>
        <v/>
      </c>
      <c r="D569" s="31" t="str">
        <f>IF([1]FINAL!D569=0,"",[1]FINAL!D569)</f>
        <v/>
      </c>
      <c r="E569" s="42" t="str">
        <f>[1]FINAL!M569</f>
        <v>LUT</v>
      </c>
      <c r="F569" s="43">
        <f>IFERROR(VLOOKUP($E569,Table2!$B$1:$C$21,MATCH("MP",Table2!$B$1:$C$1,0),0),"")</f>
        <v>28</v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0</v>
      </c>
      <c r="X569" s="42" t="str">
        <f>API!M569&amp;" "&amp;API!V569</f>
        <v>Jonny Evans</v>
      </c>
      <c r="Y569" s="42">
        <f>API!AC569</f>
        <v>44</v>
      </c>
    </row>
    <row r="570" spans="1:25">
      <c r="A570" s="31" t="str">
        <f>IF([1]FINAL!A570=0,"",[1]FINAL!A570)</f>
        <v>Dion Pereira</v>
      </c>
      <c r="B570" s="31" t="str">
        <f>IF([1]FINAL!B570=0,"",[1]FINAL!B570)</f>
        <v>Pereira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LUT</v>
      </c>
      <c r="F570" s="43">
        <f>IFERROR(VLOOKUP($E570,Table2!$B$1:$C$21,MATCH("MP",Table2!$B$1:$C$1,0),0),"")</f>
        <v>28</v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>
        <f t="shared" si="35"/>
        <v>0</v>
      </c>
      <c r="X570" s="42" t="str">
        <f>API!M570&amp;" "&amp;API!V570</f>
        <v>Sofyan Amrabat</v>
      </c>
      <c r="Y570" s="42">
        <f>API!AC570</f>
        <v>18</v>
      </c>
    </row>
    <row r="571" spans="1:25">
      <c r="A571" s="31" t="str">
        <f>IF([1]FINAL!A571=0,"",[1]FINAL!A571)</f>
        <v>Glen Rea</v>
      </c>
      <c r="B571" s="31" t="str">
        <f>IF([1]FINAL!B571=0,"",[1]FINAL!B571)</f>
        <v>Rea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LUT</v>
      </c>
      <c r="F571" s="43">
        <f>IFERROR(VLOOKUP($E571,Table2!$B$1:$C$21,MATCH("MP",Table2!$B$1:$C$1,0),0),"")</f>
        <v>28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0</v>
      </c>
      <c r="X571" s="42" t="str">
        <f>API!M571&amp;" "&amp;API!V571</f>
        <v>Joe Hugill</v>
      </c>
      <c r="Y571" s="42">
        <f>API!AC571</f>
        <v>0</v>
      </c>
    </row>
    <row r="572" spans="1:25">
      <c r="A572" s="31" t="str">
        <f>IF([1]FINAL!A572=0,"",[1]FINAL!A572)</f>
        <v>Elliot Thorpe</v>
      </c>
      <c r="B572" s="31" t="str">
        <f>IF([1]FINAL!B572=0,"",[1]FINAL!B572)</f>
        <v>Thorpe</v>
      </c>
      <c r="C572" s="31" t="str">
        <f>IF([1]FINAL!C572=0,"",[1]FINAL!C572)</f>
        <v/>
      </c>
      <c r="D572" s="31" t="str">
        <f>IF([1]FINAL!D572=0,"",[1]FINAL!D572)</f>
        <v/>
      </c>
      <c r="E572" s="42" t="str">
        <f>[1]FINAL!M572</f>
        <v>LUT</v>
      </c>
      <c r="F572" s="43">
        <f>IFERROR(VLOOKUP($E572,Table2!$B$1:$C$21,MATCH("MP",Table2!$B$1:$C$1,0),0),"")</f>
        <v>28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Willy Kambwala</v>
      </c>
      <c r="Y572" s="42">
        <f>API!AC572</f>
        <v>3</v>
      </c>
    </row>
    <row r="573" spans="1:25">
      <c r="A573" s="31" t="str">
        <f>IF([1]FINAL!A573=0,"",[1]FINAL!A573)</f>
        <v>Louie Watson</v>
      </c>
      <c r="B573" s="31" t="str">
        <f>IF([1]FINAL!B573=0,"",[1]FINAL!B573)</f>
        <v>Watson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LUT</v>
      </c>
      <c r="F573" s="43">
        <f>IFERROR(VLOOKUP($E573,Table2!$B$1:$C$21,MATCH("MP",Table2!$B$1:$C$1,0),0),"")</f>
        <v>28</v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>
        <f t="shared" si="35"/>
        <v>0</v>
      </c>
      <c r="X573" s="42" t="str">
        <f>API!M573&amp;" "&amp;API!V573</f>
        <v>Rhys Bennett</v>
      </c>
      <c r="Y573" s="42">
        <f>API!AC573</f>
        <v>0</v>
      </c>
    </row>
    <row r="574" spans="1:25">
      <c r="A574" s="31" t="str">
        <f>IF([1]FINAL!A574=0,"",[1]FINAL!A574)</f>
        <v>Matt Macey</v>
      </c>
      <c r="B574" s="31" t="str">
        <f>IF([1]FINAL!B574=0,"",[1]FINAL!B574)</f>
        <v>Macey</v>
      </c>
      <c r="C574" s="31" t="str">
        <f>IF([1]FINAL!C574=0,"",[1]FINAL!C574)</f>
        <v/>
      </c>
      <c r="D574" s="31" t="str">
        <f>IF([1]FINAL!D574=0,"",[1]FINAL!D574)</f>
        <v/>
      </c>
      <c r="E574" s="42" t="str">
        <f>[1]FINAL!M574</f>
        <v>LUT</v>
      </c>
      <c r="F574" s="43">
        <f>IFERROR(VLOOKUP($E574,Table2!$B$1:$C$21,MATCH("MP",Table2!$B$1:$C$1,0),0),"")</f>
        <v>28</v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0</v>
      </c>
      <c r="X574" s="42" t="str">
        <f>API!M574&amp;" "&amp;API!V574</f>
        <v>Toby Collyer</v>
      </c>
      <c r="Y574" s="42">
        <f>API!AC574</f>
        <v>0</v>
      </c>
    </row>
    <row r="575" spans="1:25">
      <c r="A575" s="31" t="str">
        <f>IF([1]FINAL!A575=0,"",[1]FINAL!A575)</f>
        <v>James Shea</v>
      </c>
      <c r="B575" s="31" t="str">
        <f>IF([1]FINAL!B575=0,"",[1]FINAL!B575)</f>
        <v>Shea</v>
      </c>
      <c r="C575" s="31" t="str">
        <f>IF([1]FINAL!C575=0,"",[1]FINAL!C575)</f>
        <v/>
      </c>
      <c r="D575" s="31" t="str">
        <f>IF([1]FINAL!D575=0,"",[1]FINAL!D575)</f>
        <v/>
      </c>
      <c r="E575" s="42" t="str">
        <f>[1]FINAL!M575</f>
        <v>LUT</v>
      </c>
      <c r="F575" s="43">
        <f>IFERROR(VLOOKUP($E575,Table2!$B$1:$C$21,MATCH("MP",Table2!$B$1:$C$1,0),0),"")</f>
        <v>28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Habeeb Ogunneye</v>
      </c>
      <c r="Y575" s="42">
        <f>API!AC575</f>
        <v>0</v>
      </c>
    </row>
    <row r="576" spans="1:25">
      <c r="A576" s="31" t="str">
        <f>IF([1]FINAL!A576=0,"",[1]FINAL!A576)</f>
        <v>Jack Walton</v>
      </c>
      <c r="B576" s="31" t="str">
        <f>IF([1]FINAL!B576=0,"",[1]FINAL!B576)</f>
        <v>Walton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LUT</v>
      </c>
      <c r="F576" s="43">
        <f>IFERROR(VLOOKUP($E576,Table2!$B$1:$C$21,MATCH("MP",Table2!$B$1:$C$1,0),0),"")</f>
        <v>28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Dermot Mee</v>
      </c>
      <c r="Y576" s="42">
        <f>API!AC576</f>
        <v>0</v>
      </c>
    </row>
    <row r="577" spans="1:25">
      <c r="A577" s="31" t="str">
        <f>IF([1]FINAL!A577=0,"",[1]FINAL!A577)</f>
        <v>John McAtee</v>
      </c>
      <c r="B577" s="31" t="str">
        <f>IF([1]FINAL!B577=0,"",[1]FINAL!B577)</f>
        <v>McAtee</v>
      </c>
      <c r="C577" s="31" t="str">
        <f>IF([1]FINAL!C577=0,"",[1]FINAL!C577)</f>
        <v/>
      </c>
      <c r="D577" s="31" t="str">
        <f>IF([1]FINAL!D577=0,"",[1]FINAL!D577)</f>
        <v/>
      </c>
      <c r="E577" s="42" t="str">
        <f>[1]FINAL!M577</f>
        <v>LUT</v>
      </c>
      <c r="F577" s="43">
        <f>IFERROR(VLOOKUP($E577,Table2!$B$1:$C$21,MATCH("MP",Table2!$B$1:$C$1,0),0),"")</f>
        <v>28</v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0</v>
      </c>
      <c r="X577" s="42" t="str">
        <f>API!M577&amp;" "&amp;API!V577</f>
        <v>Lewis Hall</v>
      </c>
      <c r="Y577" s="42">
        <f>API!AC577</f>
        <v>7</v>
      </c>
    </row>
    <row r="578" spans="1:25">
      <c r="A578" s="31" t="str">
        <f>IF([1]FINAL!A578=0,"",[1]FINAL!A578)</f>
        <v>Admiral Muskwe</v>
      </c>
      <c r="B578" s="31" t="str">
        <f>IF([1]FINAL!B578=0,"",[1]FINAL!B578)</f>
        <v>Muskwe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LUT</v>
      </c>
      <c r="F578" s="43">
        <f>IFERROR(VLOOKUP($E578,Table2!$B$1:$C$21,MATCH("MP",Table2!$B$1:$C$1,0),0),"")</f>
        <v>28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Miguel Almirón Rejala</v>
      </c>
      <c r="Y578" s="42">
        <f>API!AC578</f>
        <v>73</v>
      </c>
    </row>
    <row r="579" spans="1:25">
      <c r="A579" s="31" t="str">
        <f>IF([1]FINAL!A579=0,"",[1]FINAL!A579)</f>
        <v>Aribim Pepple</v>
      </c>
      <c r="B579" s="31" t="str">
        <f>IF([1]FINAL!B579=0,"",[1]FINAL!B579)</f>
        <v>Pepple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LUT</v>
      </c>
      <c r="F579" s="43">
        <f>IFERROR(VLOOKUP($E579,Table2!$B$1:$C$21,MATCH("MP",Table2!$B$1:$C$1,0),0),"")</f>
        <v>28</v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0</v>
      </c>
      <c r="X579" s="42" t="str">
        <f>API!M579&amp;" "&amp;API!V579</f>
        <v>Elliot Anderson</v>
      </c>
      <c r="Y579" s="42">
        <f>API!AC579</f>
        <v>21</v>
      </c>
    </row>
    <row r="580" spans="1:25">
      <c r="A580" s="31" t="str">
        <f>IF([1]FINAL!A580=0,"",[1]FINAL!A580)</f>
        <v>Joe Taylor</v>
      </c>
      <c r="B580" s="31" t="str">
        <f>IF([1]FINAL!B580=0,"",[1]FINAL!B580)</f>
        <v>Taylor</v>
      </c>
      <c r="C580" s="31" t="str">
        <f>IF([1]FINAL!C580=0,"",[1]FINAL!C580)</f>
        <v/>
      </c>
      <c r="D580" s="31" t="str">
        <f>IF([1]FINAL!D580=0,"",[1]FINAL!D580)</f>
        <v/>
      </c>
      <c r="E580" s="42" t="str">
        <f>[1]FINAL!M580</f>
        <v>LUT</v>
      </c>
      <c r="F580" s="43">
        <f>IFERROR(VLOOKUP($E580,Table2!$B$1:$C$21,MATCH("MP",Table2!$B$1:$C$1,0),0),"")</f>
        <v>28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0</v>
      </c>
      <c r="X580" s="42" t="str">
        <f>API!M580&amp;" "&amp;API!V580</f>
        <v>Harrison Ashby</v>
      </c>
      <c r="Y580" s="42">
        <f>API!AC580</f>
        <v>0</v>
      </c>
    </row>
    <row r="581" spans="1:25">
      <c r="A581" s="31" t="str">
        <f>IF([1]FINAL!A581=0,"",[1]FINAL!A581)</f>
        <v>Dan Potts</v>
      </c>
      <c r="B581" s="31" t="str">
        <f>IF([1]FINAL!B581=0,"",[1]FINAL!B581)</f>
        <v>Potts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LUT</v>
      </c>
      <c r="F581" s="43">
        <f>IFERROR(VLOOKUP($E581,Table2!$B$1:$C$21,MATCH("MP",Table2!$B$1:$C$1,0),0),"")</f>
        <v>28</v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0</v>
      </c>
      <c r="X581" s="42" t="str">
        <f>API!M581&amp;" "&amp;API!V581</f>
        <v>Sven Botman</v>
      </c>
      <c r="Y581" s="42">
        <f>API!AC581</f>
        <v>51</v>
      </c>
    </row>
    <row r="582" spans="1:25">
      <c r="A582" s="31" t="str">
        <f>IF([1]FINAL!A582=0,"",[1]FINAL!A582)</f>
        <v>Stefan Bajcetic</v>
      </c>
      <c r="B582" s="31" t="str">
        <f>IF([1]FINAL!B582=0,"",[1]FINAL!B582)</f>
        <v>Bajcetic</v>
      </c>
      <c r="C582" s="31" t="str">
        <f>IF([1]FINAL!C582=0,"",[1]FINAL!C582)</f>
        <v/>
      </c>
      <c r="D582" s="31" t="str">
        <f>IF([1]FINAL!D582=0,"",[1]FINAL!D582)</f>
        <v/>
      </c>
      <c r="E582" s="42" t="str">
        <f>[1]FINAL!M582</f>
        <v>LIV</v>
      </c>
      <c r="F582" s="43">
        <f>IFERROR(VLOOKUP($E582,Table2!$B$1:$C$21,MATCH("MP",Table2!$B$1:$C$1,0),0),"")</f>
        <v>28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Bruno Guimarães Rodriguez Moura</v>
      </c>
      <c r="Y582" s="42">
        <f>API!AC582</f>
        <v>93</v>
      </c>
    </row>
    <row r="583" spans="1:25">
      <c r="A583" s="31" t="str">
        <f>IF([1]FINAL!A583=0,"",[1]FINAL!A583)</f>
        <v>Jordan Henderson</v>
      </c>
      <c r="B583" s="31" t="str">
        <f>IF([1]FINAL!B583=0,"",[1]FINAL!B583)</f>
        <v>Henderson</v>
      </c>
      <c r="C583" s="31" t="str">
        <f>IF([1]FINAL!C583=0,"",[1]FINAL!C583)</f>
        <v>J Henderson</v>
      </c>
      <c r="D583" s="31" t="str">
        <f>IF([1]FINAL!D583=0,"",[1]FINAL!D583)</f>
        <v/>
      </c>
      <c r="E583" s="42" t="str">
        <f>[1]FINAL!M583</f>
        <v>LIV</v>
      </c>
      <c r="F583" s="43">
        <f>IFERROR(VLOOKUP($E583,Table2!$B$1:$C$21,MATCH("MP",Table2!$B$1:$C$1,0),0),"")</f>
        <v>28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Dan Burn</v>
      </c>
      <c r="Y583" s="42">
        <f>API!AC583</f>
        <v>74</v>
      </c>
    </row>
    <row r="584" spans="1:25">
      <c r="A584" s="31" t="str">
        <f>IF([1]FINAL!A584=0,"",[1]FINAL!A584)</f>
        <v>Fabio Henrique Tavares</v>
      </c>
      <c r="B584" s="31" t="str">
        <f>IF([1]FINAL!B584=0,"",[1]FINAL!B584)</f>
        <v>Fabinho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LIV</v>
      </c>
      <c r="F584" s="43">
        <f>IFERROR(VLOOKUP($E584,Table2!$B$1:$C$21,MATCH("MP",Table2!$B$1:$C$1,0),0),"")</f>
        <v>28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Karl Darlow</v>
      </c>
      <c r="Y584" s="42">
        <f>API!AC584</f>
        <v>0</v>
      </c>
    </row>
    <row r="585" spans="1:25">
      <c r="A585" s="31" t="str">
        <f>IF([1]FINAL!A585=0,"",[1]FINAL!A585)</f>
        <v>Adrián San Miguel del Castillo</v>
      </c>
      <c r="B585" s="31" t="str">
        <f>IF([1]FINAL!B585=0,"",[1]FINAL!B585)</f>
        <v>Adrián</v>
      </c>
      <c r="C585" s="31" t="str">
        <f>IF([1]FINAL!C585=0,"",[1]FINAL!C585)</f>
        <v>Adrian</v>
      </c>
      <c r="D585" s="31" t="str">
        <f>IF([1]FINAL!D585=0,"",[1]FINAL!D585)</f>
        <v/>
      </c>
      <c r="E585" s="42" t="str">
        <f>[1]FINAL!M585</f>
        <v>LIV</v>
      </c>
      <c r="F585" s="43">
        <f>IFERROR(VLOOKUP($E585,Table2!$B$1:$C$21,MATCH("MP",Table2!$B$1:$C$1,0),0),"")</f>
        <v>28</v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0</v>
      </c>
      <c r="X585" s="42" t="str">
        <f>API!M585&amp;" "&amp;API!V585</f>
        <v>Martin Dubravka</v>
      </c>
      <c r="Y585" s="42">
        <f>API!AC585</f>
        <v>44</v>
      </c>
    </row>
    <row r="586" spans="1:25">
      <c r="A586" s="31" t="str">
        <f>IF([1]FINAL!A586=0,"",[1]FINAL!A586)</f>
        <v>Nathaniel Phillips</v>
      </c>
      <c r="B586" s="31" t="str">
        <f>IF([1]FINAL!B586=0,"",[1]FINAL!B586)</f>
        <v>Phillips</v>
      </c>
      <c r="C586" s="31" t="str">
        <f>IF([1]FINAL!C586=0,"",[1]FINAL!C586)</f>
        <v>N Phillips</v>
      </c>
      <c r="D586" s="31" t="str">
        <f>IF([1]FINAL!D586=0,"",[1]FINAL!D586)</f>
        <v/>
      </c>
      <c r="E586" s="42" t="str">
        <f>[1]FINAL!M586</f>
        <v>LIV</v>
      </c>
      <c r="F586" s="43">
        <f>IFERROR(VLOOKUP($E586,Table2!$B$1:$C$21,MATCH("MP",Table2!$B$1:$C$1,0),0),"")</f>
        <v>28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Ryan Fraser</v>
      </c>
      <c r="Y586" s="42">
        <f>API!AC586</f>
        <v>0</v>
      </c>
    </row>
    <row r="587" spans="1:25">
      <c r="A587" s="31" t="str">
        <f>IF([1]FINAL!A587=0,"",[1]FINAL!A587)</f>
        <v>Sepp van den Berg</v>
      </c>
      <c r="B587" s="31" t="str">
        <f>IF([1]FINAL!B587=0,"",[1]FINAL!B587)</f>
        <v>Van den Berg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LIV</v>
      </c>
      <c r="F587" s="43">
        <f>IFERROR(VLOOKUP($E587,Table2!$B$1:$C$21,MATCH("MP",Table2!$B$1:$C$1,0),0),"")</f>
        <v>28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Mark Gillespie</v>
      </c>
      <c r="Y587" s="42">
        <f>API!AC587</f>
        <v>0</v>
      </c>
    </row>
    <row r="588" spans="1:25">
      <c r="A588" s="31" t="str">
        <f>IF([1]FINAL!A588=0,"",[1]FINAL!A588)</f>
        <v>Tyrese Francois</v>
      </c>
      <c r="B588" s="31" t="str">
        <f>IF([1]FINAL!B588=0,"",[1]FINAL!B588)</f>
        <v>Francois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FUL</v>
      </c>
      <c r="F588" s="43">
        <f>IFERROR(VLOOKUP($E588,Table2!$B$1:$C$21,MATCH("MP",Table2!$B$1:$C$1,0),0),"")</f>
        <v>28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Anthony Gordon</v>
      </c>
      <c r="Y588" s="42">
        <f>API!AC588</f>
        <v>130</v>
      </c>
    </row>
    <row r="589" spans="1:25">
      <c r="A589" s="31" t="str">
        <f>IF([1]FINAL!A589=0,"",[1]FINAL!A589)</f>
        <v>Anthony Knockaert</v>
      </c>
      <c r="B589" s="31" t="str">
        <f>IF([1]FINAL!B589=0,"",[1]FINAL!B589)</f>
        <v>Knockaert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FUL</v>
      </c>
      <c r="F589" s="43">
        <f>IFERROR(VLOOKUP($E589,Table2!$B$1:$C$21,MATCH("MP",Table2!$B$1:$C$1,0),0),"")</f>
        <v>28</v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0</v>
      </c>
      <c r="X589" s="42" t="str">
        <f>API!M589&amp;" "&amp;API!V589</f>
        <v>Isaac Hayden</v>
      </c>
      <c r="Y589" s="42">
        <f>API!AC589</f>
        <v>0</v>
      </c>
    </row>
    <row r="590" spans="1:25">
      <c r="A590" s="31" t="str">
        <f>IF([1]FINAL!A590=0,"",[1]FINAL!A590)</f>
        <v>Ivan Neves Abreu Cavaleiro</v>
      </c>
      <c r="B590" s="31" t="str">
        <f>IF([1]FINAL!B590=0,"",[1]FINAL!B590)</f>
        <v>I.Cavaleiro</v>
      </c>
      <c r="C590" s="31" t="str">
        <f>IF([1]FINAL!C590=0,"",[1]FINAL!C590)</f>
        <v/>
      </c>
      <c r="D590" s="31" t="str">
        <f>IF([1]FINAL!D590=0,"",[1]FINAL!D590)</f>
        <v/>
      </c>
      <c r="E590" s="42" t="str">
        <f>[1]FINAL!M590</f>
        <v>FUL</v>
      </c>
      <c r="F590" s="43">
        <f>IFERROR(VLOOKUP($E590,Table2!$B$1:$C$21,MATCH("MP",Table2!$B$1:$C$1,0),0),"")</f>
        <v>28</v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0</v>
      </c>
      <c r="X590" s="42" t="str">
        <f>API!M590&amp;" "&amp;API!V590</f>
        <v>Jeff Hendrick</v>
      </c>
      <c r="Y590" s="42">
        <f>API!AC590</f>
        <v>0</v>
      </c>
    </row>
    <row r="591" spans="1:25">
      <c r="A591" s="31" t="str">
        <f>IF([1]FINAL!A591=0,"",[1]FINAL!A591)</f>
        <v>Marek Rodák</v>
      </c>
      <c r="B591" s="31" t="str">
        <f>IF([1]FINAL!B591=0,"",[1]FINAL!B591)</f>
        <v>Rodák</v>
      </c>
      <c r="C591" s="31" t="str">
        <f>IF([1]FINAL!C591=0,"",[1]FINAL!C591)</f>
        <v>Rodak</v>
      </c>
      <c r="D591" s="31" t="str">
        <f>IF([1]FINAL!D591=0,"",[1]FINAL!D591)</f>
        <v/>
      </c>
      <c r="E591" s="42" t="str">
        <f>[1]FINAL!M591</f>
        <v>FUL</v>
      </c>
      <c r="F591" s="43">
        <f>IFERROR(VLOOKUP($E591,Table2!$B$1:$C$21,MATCH("MP",Table2!$B$1:$C$1,0),0),"")</f>
        <v>28</v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-1</v>
      </c>
      <c r="X591" s="42" t="str">
        <f>API!M591&amp;" "&amp;API!V591</f>
        <v>Alexander Isak</v>
      </c>
      <c r="Y591" s="42">
        <f>API!AC591</f>
        <v>95</v>
      </c>
    </row>
    <row r="592" spans="1:25">
      <c r="A592" s="31" t="str">
        <f>IF([1]FINAL!A592=0,"",[1]FINAL!A592)</f>
        <v>Kevin Mbabu</v>
      </c>
      <c r="B592" s="31" t="str">
        <f>IF([1]FINAL!B592=0,"",[1]FINAL!B592)</f>
        <v>Mbabu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FUL</v>
      </c>
      <c r="F592" s="43">
        <f>IFERROR(VLOOKUP($E592,Table2!$B$1:$C$21,MATCH("MP",Table2!$B$1:$C$1,0),0),"")</f>
        <v>28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Joelinton Cássio Apolinário de Lira</v>
      </c>
      <c r="Y592" s="42">
        <f>API!AC592</f>
        <v>41</v>
      </c>
    </row>
    <row r="593" spans="1:25">
      <c r="A593" s="31" t="str">
        <f>IF([1]FINAL!A593=0,"",[1]FINAL!A593)</f>
        <v>Terence Kongolo</v>
      </c>
      <c r="B593" s="31" t="str">
        <f>IF([1]FINAL!B593=0,"",[1]FINAL!B593)</f>
        <v>Kongolo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FUL</v>
      </c>
      <c r="F593" s="43">
        <f>IFERROR(VLOOKUP($E593,Table2!$B$1:$C$21,MATCH("MP",Table2!$B$1:$C$1,0),0),"")</f>
        <v>28</v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>
        <f t="shared" si="39"/>
        <v>0</v>
      </c>
      <c r="X593" s="42" t="str">
        <f>API!M593&amp;" "&amp;API!V593</f>
        <v>Emil Krafth</v>
      </c>
      <c r="Y593" s="42">
        <f>API!AC593</f>
        <v>13</v>
      </c>
    </row>
    <row r="594" spans="1:25">
      <c r="A594" s="31" t="str">
        <f>IF([1]FINAL!A594=0,"",[1]FINAL!A594)</f>
        <v>Demarai Gray</v>
      </c>
      <c r="B594" s="31" t="str">
        <f>IF([1]FINAL!B594=0,"",[1]FINAL!B594)</f>
        <v>Gray</v>
      </c>
      <c r="C594" s="31" t="str">
        <f>IF([1]FINAL!C594=0,"",[1]FINAL!C594)</f>
        <v>D Gray</v>
      </c>
      <c r="D594" s="31" t="str">
        <f>IF([1]FINAL!D594=0,"",[1]FINAL!D594)</f>
        <v/>
      </c>
      <c r="E594" s="42" t="str">
        <f>[1]FINAL!M594</f>
        <v>EVE</v>
      </c>
      <c r="F594" s="43">
        <f>IFERROR(VLOOKUP($E594,Table2!$B$1:$C$21,MATCH("MP",Table2!$B$1:$C$1,0),0),"")</f>
        <v>28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Garang Kuol</v>
      </c>
      <c r="Y594" s="42">
        <f>API!AC594</f>
        <v>0</v>
      </c>
    </row>
    <row r="595" spans="1:25">
      <c r="A595" s="31" t="str">
        <f>IF([1]FINAL!A595=0,"",[1]FINAL!A595)</f>
        <v>Dele Alli</v>
      </c>
      <c r="B595" s="31" t="str">
        <f>IF([1]FINAL!B595=0,"",[1]FINAL!B595)</f>
        <v>Dele</v>
      </c>
      <c r="C595" s="31" t="str">
        <f>IF([1]FINAL!C595=0,"",[1]FINAL!C595)</f>
        <v/>
      </c>
      <c r="D595" s="31" t="str">
        <f>IF([1]FINAL!D595=0,"",[1]FINAL!D595)</f>
        <v/>
      </c>
      <c r="E595" s="42" t="str">
        <f>[1]FINAL!M595</f>
        <v>EVE</v>
      </c>
      <c r="F595" s="43">
        <f>IFERROR(VLOOKUP($E595,Table2!$B$1:$C$21,MATCH("MP",Table2!$B$1:$C$1,0),0),"")</f>
        <v>28</v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0</v>
      </c>
      <c r="X595" s="42" t="str">
        <f>API!M595&amp;" "&amp;API!V595</f>
        <v>Jamaal Lascelles</v>
      </c>
      <c r="Y595" s="42">
        <f>API!AC595</f>
        <v>45</v>
      </c>
    </row>
    <row r="596" spans="1:25">
      <c r="A596" s="31" t="str">
        <f>IF([1]FINAL!A596=0,"",[1]FINAL!A596)</f>
        <v>Jean-Philippe Gbamin</v>
      </c>
      <c r="B596" s="31" t="str">
        <f>IF([1]FINAL!B596=0,"",[1]FINAL!B596)</f>
        <v>Gbamin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EVE</v>
      </c>
      <c r="F596" s="43">
        <f>IFERROR(VLOOKUP($E596,Table2!$B$1:$C$21,MATCH("MP",Table2!$B$1:$C$1,0),0),"")</f>
        <v>28</v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Jamal Lewis</v>
      </c>
      <c r="Y596" s="42">
        <f>API!AC596</f>
        <v>0</v>
      </c>
    </row>
    <row r="597" spans="1:25">
      <c r="A597" s="31" t="str">
        <f>IF([1]FINAL!A597=0,"",[1]FINAL!A597)</f>
        <v>Malcolm Ebiowei</v>
      </c>
      <c r="B597" s="31" t="str">
        <f>IF([1]FINAL!B597=0,"",[1]FINAL!B597)</f>
        <v>Ebiowei</v>
      </c>
      <c r="C597" s="31" t="str">
        <f>IF([1]FINAL!C597=0,"",[1]FINAL!C597)</f>
        <v/>
      </c>
      <c r="D597" s="31" t="str">
        <f>IF([1]FINAL!D597=0,"",[1]FINAL!D597)</f>
        <v/>
      </c>
      <c r="E597" s="42" t="str">
        <f>[1]FINAL!M597</f>
        <v>CRY</v>
      </c>
      <c r="F597" s="43">
        <f>IFERROR(VLOOKUP($E597,Table2!$B$1:$C$21,MATCH("MP",Table2!$B$1:$C$1,0),0),"")</f>
        <v>28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Sean Longstaff</v>
      </c>
      <c r="Y597" s="42">
        <f>API!AC597</f>
        <v>77</v>
      </c>
    </row>
    <row r="598" spans="1:25">
      <c r="A598" s="31" t="str">
        <f>IF([1]FINAL!A598=0,"",[1]FINAL!A598)</f>
        <v>Vicente Guaita</v>
      </c>
      <c r="B598" s="31" t="str">
        <f>IF([1]FINAL!B598=0,"",[1]FINAL!B598)</f>
        <v>Guaita</v>
      </c>
      <c r="C598" s="31" t="str">
        <f>IF([1]FINAL!C598=0,"",[1]FINAL!C598)</f>
        <v/>
      </c>
      <c r="D598" s="31" t="str">
        <f>IF([1]FINAL!D598=0,"",[1]FINAL!D598)</f>
        <v/>
      </c>
      <c r="E598" s="42" t="str">
        <f>[1]FINAL!M598</f>
        <v>CRY</v>
      </c>
      <c r="F598" s="43">
        <f>IFERROR(VLOOKUP($E598,Table2!$B$1:$C$21,MATCH("MP",Table2!$B$1:$C$1,0),0),"")</f>
        <v>28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Javier Manquillo Gaitán</v>
      </c>
      <c r="Y598" s="42">
        <f>API!AC598</f>
        <v>0</v>
      </c>
    </row>
    <row r="599" spans="1:25">
      <c r="A599" s="31" t="str">
        <f>IF([1]FINAL!A599=0,"",[1]FINAL!A599)</f>
        <v>Luke Plange</v>
      </c>
      <c r="B599" s="31" t="str">
        <f>IF([1]FINAL!B599=0,"",[1]FINAL!B599)</f>
        <v>Plange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CRY</v>
      </c>
      <c r="F599" s="43">
        <f>IFERROR(VLOOKUP($E599,Table2!$B$1:$C$21,MATCH("MP",Table2!$B$1:$C$1,0),0),"")</f>
        <v>28</v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0</v>
      </c>
      <c r="X599" s="42" t="str">
        <f>API!M599&amp;" "&amp;API!V599</f>
        <v>Jacob Murphy</v>
      </c>
      <c r="Y599" s="42">
        <f>API!AC599</f>
        <v>41</v>
      </c>
    </row>
    <row r="600" spans="1:25">
      <c r="A600" s="31" t="str">
        <f>IF([1]FINAL!A600=0,"",[1]FINAL!A600)</f>
        <v>Rob Holding</v>
      </c>
      <c r="B600" s="31" t="str">
        <f>IF([1]FINAL!B600=0,"",[1]FINAL!B600)</f>
        <v>Holding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CRY</v>
      </c>
      <c r="F600" s="43">
        <f>IFERROR(VLOOKUP($E600,Table2!$B$1:$C$21,MATCH("MP",Table2!$B$1:$C$1,0),0),"")</f>
        <v>28</v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0</v>
      </c>
      <c r="X600" s="42" t="str">
        <f>API!M600&amp;" "&amp;API!V600</f>
        <v>Nick Pope</v>
      </c>
      <c r="Y600" s="42">
        <f>API!AC600</f>
        <v>56</v>
      </c>
    </row>
    <row r="601" spans="1:25">
      <c r="A601" s="31" t="str">
        <f>IF([1]FINAL!A601=0,"",[1]FINAL!A601)</f>
        <v>Hakim Ziyech</v>
      </c>
      <c r="B601" s="31" t="str">
        <f>IF([1]FINAL!B601=0,"",[1]FINAL!B601)</f>
        <v>Ziyech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CHE</v>
      </c>
      <c r="F601" s="43">
        <f>IFERROR(VLOOKUP($E601,Table2!$B$1:$C$21,MATCH("MP",Table2!$B$1:$C$1,0),0),"")</f>
        <v>27</v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Matt Ritchie</v>
      </c>
      <c r="Y601" s="42">
        <f>API!AC601</f>
        <v>12</v>
      </c>
    </row>
    <row r="602" spans="1:25">
      <c r="A602" s="31" t="str">
        <f>IF([1]FINAL!A602=0,"",[1]FINAL!A602)</f>
        <v>Christian Pulisic</v>
      </c>
      <c r="B602" s="31" t="str">
        <f>IF([1]FINAL!B602=0,"",[1]FINAL!B602)</f>
        <v>Pulisic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CHE</v>
      </c>
      <c r="F602" s="43">
        <f>IFERROR(VLOOKUP($E602,Table2!$B$1:$C$21,MATCH("MP",Table2!$B$1:$C$1,0),0),"")</f>
        <v>27</v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0</v>
      </c>
      <c r="X602" s="42" t="str">
        <f>API!M602&amp;" "&amp;API!V602</f>
        <v>Allan Saint-Maximin</v>
      </c>
      <c r="Y602" s="42">
        <f>API!AC602</f>
        <v>0</v>
      </c>
    </row>
    <row r="603" spans="1:25">
      <c r="A603" s="31" t="str">
        <f>IF([1]FINAL!A603=0,"",[1]FINAL!A603)</f>
        <v>Kepa Arrizabalaga</v>
      </c>
      <c r="B603" s="31" t="str">
        <f>IF([1]FINAL!B603=0,"",[1]FINAL!B603)</f>
        <v>Arrizabalaga</v>
      </c>
      <c r="C603" s="31" t="str">
        <f>IF([1]FINAL!C603=0,"",[1]FINAL!C603)</f>
        <v>Kepa</v>
      </c>
      <c r="D603" s="31" t="str">
        <f>IF([1]FINAL!D603=0,"",[1]FINAL!D603)</f>
        <v/>
      </c>
      <c r="E603" s="42" t="str">
        <f>[1]FINAL!M603</f>
        <v>CHE</v>
      </c>
      <c r="F603" s="43">
        <f>IFERROR(VLOOKUP($E603,Table2!$B$1:$C$21,MATCH("MP",Table2!$B$1:$C$1,0),0),"")</f>
        <v>27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0</v>
      </c>
      <c r="X603" s="42" t="str">
        <f>API!M603&amp;" "&amp;API!V603</f>
        <v>Fabian Schär</v>
      </c>
      <c r="Y603" s="42">
        <f>API!AC603</f>
        <v>97</v>
      </c>
    </row>
    <row r="604" spans="1:25">
      <c r="A604" s="31" t="str">
        <f>IF([1]FINAL!A604=0,"",[1]FINAL!A604)</f>
        <v>Pierre-Emerick Aubameyang</v>
      </c>
      <c r="B604" s="31" t="str">
        <f>IF([1]FINAL!B604=0,"",[1]FINAL!B604)</f>
        <v>Aubameyang</v>
      </c>
      <c r="C604" s="31" t="str">
        <f>IF([1]FINAL!C604=0,"",[1]FINAL!C604)</f>
        <v/>
      </c>
      <c r="D604" s="31" t="str">
        <f>IF([1]FINAL!D604=0,"",[1]FINAL!D604)</f>
        <v/>
      </c>
      <c r="E604" s="42" t="str">
        <f>[1]FINAL!M604</f>
        <v>CHE</v>
      </c>
      <c r="F604" s="43">
        <f>IFERROR(VLOOKUP($E604,Table2!$B$1:$C$21,MATCH("MP",Table2!$B$1:$C$1,0),0),"")</f>
        <v>27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Matt Targett</v>
      </c>
      <c r="Y604" s="42">
        <f>API!AC604</f>
        <v>2</v>
      </c>
    </row>
    <row r="605" spans="1:25">
      <c r="A605" s="31" t="str">
        <f>IF([1]FINAL!A605=0,"",[1]FINAL!A605)</f>
        <v>César Azpilicueta</v>
      </c>
      <c r="B605" s="31" t="str">
        <f>IF([1]FINAL!B605=0,"",[1]FINAL!B605)</f>
        <v>Azpilicueta</v>
      </c>
      <c r="C605" s="31" t="str">
        <f>IF([1]FINAL!C605=0,"",[1]FINAL!C605)</f>
        <v>Cesar Azpilicueta</v>
      </c>
      <c r="D605" s="31" t="str">
        <f>IF([1]FINAL!D605=0,"",[1]FINAL!D605)</f>
        <v/>
      </c>
      <c r="E605" s="42" t="str">
        <f>[1]FINAL!M605</f>
        <v>CHE</v>
      </c>
      <c r="F605" s="43">
        <f>IFERROR(VLOOKUP($E605,Table2!$B$1:$C$21,MATCH("MP",Table2!$B$1:$C$1,0),0),"")</f>
        <v>27</v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0</v>
      </c>
      <c r="X605" s="42" t="str">
        <f>API!M605&amp;" "&amp;API!V605</f>
        <v>Sandro Tonali</v>
      </c>
      <c r="Y605" s="42">
        <f>API!AC605</f>
        <v>16</v>
      </c>
    </row>
    <row r="606" spans="1:25">
      <c r="A606" s="31" t="str">
        <f>IF([1]FINAL!A606=0,"",[1]FINAL!A606)</f>
        <v>Trevoh Chalobah</v>
      </c>
      <c r="B606" s="31" t="str">
        <f>IF([1]FINAL!B606=0,"",[1]FINAL!B606)</f>
        <v>Chalobah</v>
      </c>
      <c r="C606" s="31" t="str">
        <f>IF([1]FINAL!C606=0,"",[1]FINAL!C606)</f>
        <v/>
      </c>
      <c r="D606" s="31" t="str">
        <f>IF([1]FINAL!D606=0,"",[1]FINAL!D606)</f>
        <v/>
      </c>
      <c r="E606" s="42" t="str">
        <f>[1]FINAL!M606</f>
        <v>CHE</v>
      </c>
      <c r="F606" s="43">
        <f>IFERROR(VLOOKUP($E606,Table2!$B$1:$C$21,MATCH("MP",Table2!$B$1:$C$1,0),0),"")</f>
        <v>27</v>
      </c>
      <c r="G606" s="32">
        <f>IFERROR(VLOOKUP(A606,PlayingTime!$B$1:$Z$999,MATCH("Min",PlayingTime!$B$2:$Z$2,0),0),0)</f>
        <v>200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200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3</v>
      </c>
      <c r="X606" s="42" t="str">
        <f>API!M606&amp;" "&amp;API!V606</f>
        <v>Kieran Trippier</v>
      </c>
      <c r="Y606" s="42">
        <f>API!AC606</f>
        <v>108</v>
      </c>
    </row>
    <row r="607" spans="1:25">
      <c r="A607" s="31" t="str">
        <f>IF([1]FINAL!A607=0,"",[1]FINAL!A607)</f>
        <v>Wesley Fofana</v>
      </c>
      <c r="B607" s="31" t="str">
        <f>IF([1]FINAL!B607=0,"",[1]FINAL!B607)</f>
        <v>W.Fofana</v>
      </c>
      <c r="C607" s="31" t="str">
        <f>IF([1]FINAL!C607=0,"",[1]FINAL!C607)</f>
        <v/>
      </c>
      <c r="D607" s="31" t="str">
        <f>IF([1]FINAL!D607=0,"",[1]FINAL!D607)</f>
        <v/>
      </c>
      <c r="E607" s="42" t="str">
        <f>[1]FINAL!M607</f>
        <v>CHE</v>
      </c>
      <c r="F607" s="43">
        <f>IFERROR(VLOOKUP($E607,Table2!$B$1:$C$21,MATCH("MP",Table2!$B$1:$C$1,0),0),"")</f>
        <v>27</v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>
        <f t="shared" si="39"/>
        <v>0</v>
      </c>
      <c r="X607" s="42" t="str">
        <f>API!M607&amp;" "&amp;API!V607</f>
        <v>Kell Watts</v>
      </c>
      <c r="Y607" s="42">
        <f>API!AC607</f>
        <v>0</v>
      </c>
    </row>
    <row r="608" spans="1:25">
      <c r="A608" s="31" t="str">
        <f>IF([1]FINAL!A608=0,"",[1]FINAL!A608)</f>
        <v>Malang Sarr</v>
      </c>
      <c r="B608" s="31" t="str">
        <f>IF([1]FINAL!B608=0,"",[1]FINAL!B608)</f>
        <v>M.Sarr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CHE</v>
      </c>
      <c r="F608" s="43">
        <f>IFERROR(VLOOKUP($E608,Table2!$B$1:$C$21,MATCH("MP",Table2!$B$1:$C$1,0),0),"")</f>
        <v>27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Joe Willock</v>
      </c>
      <c r="Y608" s="42">
        <f>API!AC608</f>
        <v>15</v>
      </c>
    </row>
    <row r="609" spans="1:25">
      <c r="A609" s="31" t="str">
        <f>IF([1]FINAL!A609=0,"",[1]FINAL!A609)</f>
        <v>Ethan Ampadu</v>
      </c>
      <c r="B609" s="31" t="str">
        <f>IF([1]FINAL!B609=0,"",[1]FINAL!B609)</f>
        <v>Ampadu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CHE</v>
      </c>
      <c r="F609" s="43">
        <f>IFERROR(VLOOKUP($E609,Table2!$B$1:$C$21,MATCH("MP",Table2!$B$1:$C$1,0),0),"")</f>
        <v>27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Callum Wilson</v>
      </c>
      <c r="Y609" s="42">
        <f>API!AC609</f>
        <v>57</v>
      </c>
    </row>
    <row r="610" spans="1:25">
      <c r="A610" s="31" t="str">
        <f>IF([1]FINAL!A610=0,"",[1]FINAL!A610)</f>
        <v>Enock Agyei</v>
      </c>
      <c r="B610" s="31" t="str">
        <f>IF([1]FINAL!B610=0,"",[1]FINAL!B610)</f>
        <v>Agyei</v>
      </c>
      <c r="C610" s="31" t="str">
        <f>IF([1]FINAL!C610=0,"",[1]FINAL!C610)</f>
        <v/>
      </c>
      <c r="D610" s="31" t="str">
        <f>IF([1]FINAL!D610=0,"",[1]FINAL!D610)</f>
        <v/>
      </c>
      <c r="E610" s="42" t="str">
        <f>[1]FINAL!M610</f>
        <v>BUR</v>
      </c>
      <c r="F610" s="43">
        <f>IFERROR(VLOOKUP($E610,Table2!$B$1:$C$21,MATCH("MP",Table2!$B$1:$C$1,0),0),"")</f>
        <v>28</v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0</v>
      </c>
      <c r="X610" s="42" t="str">
        <f>API!M610&amp;" "&amp;API!V610</f>
        <v>Loris Karius</v>
      </c>
      <c r="Y610" s="42">
        <f>API!AC610</f>
        <v>1</v>
      </c>
    </row>
    <row r="611" spans="1:25">
      <c r="A611" s="31" t="str">
        <f>IF([1]FINAL!A611=0,"",[1]FINAL!A611)</f>
        <v>Samuel Bastien</v>
      </c>
      <c r="B611" s="31" t="str">
        <f>IF([1]FINAL!B611=0,"",[1]FINAL!B611)</f>
        <v>Bastien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BUR</v>
      </c>
      <c r="F611" s="43">
        <f>IFERROR(VLOOKUP($E611,Table2!$B$1:$C$21,MATCH("MP",Table2!$B$1:$C$1,0),0),"")</f>
        <v>28</v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0</v>
      </c>
      <c r="X611" s="42" t="str">
        <f>API!M611&amp;" "&amp;API!V611</f>
        <v>Paul Dummett</v>
      </c>
      <c r="Y611" s="42">
        <f>API!AC611</f>
        <v>1</v>
      </c>
    </row>
    <row r="612" spans="1:25">
      <c r="A612" s="31" t="str">
        <f>IF([1]FINAL!A612=0,"",[1]FINAL!A612)</f>
        <v>Darko Churlinov</v>
      </c>
      <c r="B612" s="31" t="str">
        <f>IF([1]FINAL!B612=0,"",[1]FINAL!B612)</f>
        <v>Churlinov</v>
      </c>
      <c r="C612" s="31" t="str">
        <f>IF([1]FINAL!C612=0,"",[1]FINAL!C612)</f>
        <v/>
      </c>
      <c r="D612" s="31" t="str">
        <f>IF([1]FINAL!D612=0,"",[1]FINAL!D612)</f>
        <v/>
      </c>
      <c r="E612" s="42" t="str">
        <f>[1]FINAL!M612</f>
        <v>BUR</v>
      </c>
      <c r="F612" s="43">
        <f>IFERROR(VLOOKUP($E612,Table2!$B$1:$C$21,MATCH("MP",Table2!$B$1:$C$1,0),0),"")</f>
        <v>28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Harvey Barnes</v>
      </c>
      <c r="Y612" s="42">
        <f>API!AC612</f>
        <v>28</v>
      </c>
    </row>
    <row r="613" spans="1:25">
      <c r="A613" s="31" t="str">
        <f>IF([1]FINAL!A613=0,"",[1]FINAL!A613)</f>
        <v>Dara Costelloe</v>
      </c>
      <c r="B613" s="31" t="str">
        <f>IF([1]FINAL!B613=0,"",[1]FINAL!B613)</f>
        <v>Costelloe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BUR</v>
      </c>
      <c r="F613" s="43">
        <f>IFERROR(VLOOKUP($E613,Table2!$B$1:$C$21,MATCH("MP",Table2!$B$1:$C$1,0),0),"")</f>
        <v>28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Tino Livramento</v>
      </c>
      <c r="Y613" s="42">
        <f>API!AC613</f>
        <v>38</v>
      </c>
    </row>
    <row r="614" spans="1:25">
      <c r="A614" s="31" t="str">
        <f>IF([1]FINAL!A614=0,"",[1]FINAL!A614)</f>
        <v>Scott Twine</v>
      </c>
      <c r="B614" s="31" t="str">
        <f>IF([1]FINAL!B614=0,"",[1]FINAL!B614)</f>
        <v>Twine</v>
      </c>
      <c r="C614" s="31" t="str">
        <f>IF([1]FINAL!C614=0,"",[1]FINAL!C614)</f>
        <v/>
      </c>
      <c r="D614" s="31" t="str">
        <f>IF([1]FINAL!D614=0,"",[1]FINAL!D614)</f>
        <v/>
      </c>
      <c r="E614" s="42" t="str">
        <f>[1]FINAL!M614</f>
        <v>BUR</v>
      </c>
      <c r="F614" s="43">
        <f>IFERROR(VLOOKUP($E614,Table2!$B$1:$C$21,MATCH("MP",Table2!$B$1:$C$1,0),0),"")</f>
        <v>28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Alex Murphy</v>
      </c>
      <c r="Y614" s="42">
        <f>API!AC614</f>
        <v>1</v>
      </c>
    </row>
    <row r="615" spans="1:25">
      <c r="A615" s="31" t="str">
        <f>IF([1]FINAL!A615=0,"",[1]FINAL!A615)</f>
        <v>Denis Franchi</v>
      </c>
      <c r="B615" s="31" t="str">
        <f>IF([1]FINAL!B615=0,"",[1]FINAL!B615)</f>
        <v>Franchi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BUR</v>
      </c>
      <c r="F615" s="43">
        <f>IFERROR(VLOOKUP($E615,Table2!$B$1:$C$21,MATCH("MP",Table2!$B$1:$C$1,0),0),"")</f>
        <v>28</v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0</v>
      </c>
      <c r="X615" s="42" t="str">
        <f>API!M615&amp;" "&amp;API!V615</f>
        <v>Lewis Miley</v>
      </c>
      <c r="Y615" s="42">
        <f>API!AC615</f>
        <v>44</v>
      </c>
    </row>
    <row r="616" spans="1:25">
      <c r="A616" s="31" t="str">
        <f>IF([1]FINAL!A616=0,"",[1]FINAL!A616)</f>
        <v>Arijanet Muric</v>
      </c>
      <c r="B616" s="31" t="str">
        <f>IF([1]FINAL!B616=0,"",[1]FINAL!B616)</f>
        <v>Muric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BUR</v>
      </c>
      <c r="F616" s="43">
        <f>IFERROR(VLOOKUP($E616,Table2!$B$1:$C$21,MATCH("MP",Table2!$B$1:$C$1,0),0),"")</f>
        <v>28</v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0</v>
      </c>
      <c r="X616" s="42" t="str">
        <f>API!M616&amp;" "&amp;API!V616</f>
        <v>Amadou Diallo</v>
      </c>
      <c r="Y616" s="42">
        <f>API!AC616</f>
        <v>1</v>
      </c>
    </row>
    <row r="617" spans="1:25">
      <c r="A617" s="31" t="str">
        <f>IF([1]FINAL!A617=0,"",[1]FINAL!A617)</f>
        <v>Bailey Peacock-Farrell</v>
      </c>
      <c r="B617" s="31" t="str">
        <f>IF([1]FINAL!B617=0,"",[1]FINAL!B617)</f>
        <v>Peacock-Farrell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BUR</v>
      </c>
      <c r="F617" s="43">
        <f>IFERROR(VLOOKUP($E617,Table2!$B$1:$C$21,MATCH("MP",Table2!$B$1:$C$1,0),0),"")</f>
        <v>28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0</v>
      </c>
      <c r="X617" s="42" t="str">
        <f>API!M617&amp;" "&amp;API!V617</f>
        <v>Ben Parkinson</v>
      </c>
      <c r="Y617" s="42">
        <f>API!AC617</f>
        <v>1</v>
      </c>
    </row>
    <row r="618" spans="1:25">
      <c r="A618" s="31" t="str">
        <f>IF([1]FINAL!A618=0,"",[1]FINAL!A618)</f>
        <v>Lawrence Vigouroux</v>
      </c>
      <c r="B618" s="31" t="str">
        <f>IF([1]FINAL!B618=0,"",[1]FINAL!B618)</f>
        <v>Vigouroux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BUR</v>
      </c>
      <c r="F618" s="43">
        <f>IFERROR(VLOOKUP($E618,Table2!$B$1:$C$21,MATCH("MP",Table2!$B$1:$C$1,0),0),"")</f>
        <v>28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Michael Ndiweni</v>
      </c>
      <c r="Y618" s="42">
        <f>API!AC618</f>
        <v>1</v>
      </c>
    </row>
    <row r="619" spans="1:25">
      <c r="A619" s="31" t="str">
        <f>IF([1]FINAL!A619=0,"",[1]FINAL!A619)</f>
        <v>Wout Weghorst</v>
      </c>
      <c r="B619" s="31" t="str">
        <f>IF([1]FINAL!B619=0,"",[1]FINAL!B619)</f>
        <v>Weghorst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BUR</v>
      </c>
      <c r="F619" s="43">
        <f>IFERROR(VLOOKUP($E619,Table2!$B$1:$C$21,MATCH("MP",Table2!$B$1:$C$1,0),0),"")</f>
        <v>28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Joe White</v>
      </c>
      <c r="Y619" s="42">
        <f>API!AC619</f>
        <v>1</v>
      </c>
    </row>
    <row r="620" spans="1:25">
      <c r="A620" s="31" t="str">
        <f>IF([1]FINAL!A620=0,"",[1]FINAL!A620)</f>
        <v>CJ Egan-Riley</v>
      </c>
      <c r="B620" s="31" t="str">
        <f>IF([1]FINAL!B620=0,"",[1]FINAL!B620)</f>
        <v>Egan-Riley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BUR</v>
      </c>
      <c r="F620" s="43">
        <f>IFERROR(VLOOKUP($E620,Table2!$B$1:$C$21,MATCH("MP",Table2!$B$1:$C$1,0),0),"")</f>
        <v>28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0</v>
      </c>
      <c r="X620" s="42" t="str">
        <f>API!M620&amp;" "&amp;API!V620</f>
        <v>Travis Hernes</v>
      </c>
      <c r="Y620" s="42">
        <f>API!AC620</f>
        <v>0</v>
      </c>
    </row>
    <row r="621" spans="1:25">
      <c r="A621" s="31" t="str">
        <f>IF([1]FINAL!A621=0,"",[1]FINAL!A621)</f>
        <v>Luke McNally</v>
      </c>
      <c r="B621" s="31" t="str">
        <f>IF([1]FINAL!B621=0,"",[1]FINAL!B621)</f>
        <v>McNally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BUR</v>
      </c>
      <c r="F621" s="43">
        <f>IFERROR(VLOOKUP($E621,Table2!$B$1:$C$21,MATCH("MP",Table2!$B$1:$C$1,0),0),"")</f>
        <v>28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0</v>
      </c>
      <c r="X621" s="42" t="str">
        <f>API!M621&amp;" "&amp;API!V621</f>
        <v>Nuno Varela Tavares</v>
      </c>
      <c r="Y621" s="42">
        <f>API!AC621</f>
        <v>10</v>
      </c>
    </row>
    <row r="622" spans="1:25">
      <c r="A622" s="31" t="str">
        <f>IF([1]FINAL!A622=0,"",[1]FINAL!A622)</f>
        <v>Bobby Thomas</v>
      </c>
      <c r="B622" s="31" t="str">
        <f>IF([1]FINAL!B622=0,"",[1]FINAL!B622)</f>
        <v>Thomas</v>
      </c>
      <c r="C622" s="31" t="str">
        <f>IF([1]FINAL!C622=0,"",[1]FINAL!C622)</f>
        <v/>
      </c>
      <c r="D622" s="31" t="str">
        <f>IF([1]FINAL!D622=0,"",[1]FINAL!D622)</f>
        <v/>
      </c>
      <c r="E622" s="42" t="str">
        <f>[1]FINAL!M622</f>
        <v>BUR</v>
      </c>
      <c r="F622" s="43">
        <f>IFERROR(VLOOKUP($E622,Table2!$B$1:$C$21,MATCH("MP",Table2!$B$1:$C$1,0),0),"")</f>
        <v>28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Matt Turner</v>
      </c>
      <c r="Y622" s="42">
        <f>API!AC622</f>
        <v>42</v>
      </c>
    </row>
    <row r="623" spans="1:25">
      <c r="A623" s="31" t="str">
        <f>IF([1]FINAL!A623=0,"",[1]FINAL!A623)</f>
        <v>Sergi Canós Tenés</v>
      </c>
      <c r="B623" s="31" t="str">
        <f>IF([1]FINAL!B623=0,"",[1]FINAL!B623)</f>
        <v>Canós</v>
      </c>
      <c r="C623" s="31" t="str">
        <f>IF([1]FINAL!C623=0,"",[1]FINAL!C623)</f>
        <v>Canos</v>
      </c>
      <c r="D623" s="31" t="str">
        <f>IF([1]FINAL!D623=0,"",[1]FINAL!D623)</f>
        <v/>
      </c>
      <c r="E623" s="42" t="str">
        <f>[1]FINAL!M623</f>
        <v>BRE</v>
      </c>
      <c r="F623" s="43">
        <f>IFERROR(VLOOKUP($E623,Table2!$B$1:$C$21,MATCH("MP",Table2!$B$1:$C$1,0),0),"")</f>
        <v>28</v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>
        <f t="shared" si="39"/>
        <v>0</v>
      </c>
      <c r="X623" s="42" t="str">
        <f>API!M623&amp;" "&amp;API!V623</f>
        <v>Callum Hudson-Odoi</v>
      </c>
      <c r="Y623" s="42">
        <f>API!AC623</f>
        <v>67</v>
      </c>
    </row>
    <row r="624" spans="1:25">
      <c r="A624" s="31" t="str">
        <f>IF([1]FINAL!A624=0,"",[1]FINAL!A624)</f>
        <v>Mads Bidstrup</v>
      </c>
      <c r="B624" s="31" t="str">
        <f>IF([1]FINAL!B624=0,"",[1]FINAL!B624)</f>
        <v>Bidstrup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BRE</v>
      </c>
      <c r="F624" s="43">
        <f>IFERROR(VLOOKUP($E624,Table2!$B$1:$C$21,MATCH("MP",Table2!$B$1:$C$1,0),0),"")</f>
        <v>28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0</v>
      </c>
      <c r="X624" s="42" t="str">
        <f>API!M624&amp;" "&amp;API!V624</f>
        <v>Anthony Elanga</v>
      </c>
      <c r="Y624" s="42">
        <f>API!AC624</f>
        <v>97</v>
      </c>
    </row>
    <row r="625" spans="1:25">
      <c r="A625" s="31" t="str">
        <f>IF([1]FINAL!A625=0,"",[1]FINAL!A625)</f>
        <v>Ellery Balcombe</v>
      </c>
      <c r="B625" s="31" t="str">
        <f>IF([1]FINAL!B625=0,"",[1]FINAL!B625)</f>
        <v>Balcombe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BRE</v>
      </c>
      <c r="F625" s="43">
        <f>IFERROR(VLOOKUP($E625,Table2!$B$1:$C$21,MATCH("MP",Table2!$B$1:$C$1,0),0),"")</f>
        <v>28</v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0</v>
      </c>
      <c r="X625" s="42" t="str">
        <f>API!M625&amp;" "&amp;API!V625</f>
        <v>Brandon Aguilera Zamora</v>
      </c>
      <c r="Y625" s="42">
        <f>API!AC625</f>
        <v>1</v>
      </c>
    </row>
    <row r="626" spans="1:25">
      <c r="A626" s="31" t="str">
        <f>IF([1]FINAL!A626=0,"",[1]FINAL!A626)</f>
        <v>Halil Dervişoğlu</v>
      </c>
      <c r="B626" s="31" t="str">
        <f>IF([1]FINAL!B626=0,"",[1]FINAL!B626)</f>
        <v>Dervişoğlu</v>
      </c>
      <c r="C626" s="31" t="str">
        <f>IF([1]FINAL!C626=0,"",[1]FINAL!C626)</f>
        <v>Dervisoglu</v>
      </c>
      <c r="D626" s="31" t="str">
        <f>IF([1]FINAL!D626=0,"",[1]FINAL!D626)</f>
        <v/>
      </c>
      <c r="E626" s="42" t="str">
        <f>[1]FINAL!M626</f>
        <v>BRE</v>
      </c>
      <c r="F626" s="43">
        <f>IFERROR(VLOOKUP($E626,Table2!$B$1:$C$21,MATCH("MP",Table2!$B$1:$C$1,0),0),"")</f>
        <v>28</v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>
        <f t="shared" si="39"/>
        <v>0</v>
      </c>
      <c r="X626" s="42" t="str">
        <f>API!M626&amp;" "&amp;API!V626</f>
        <v>Harry Arter</v>
      </c>
      <c r="Y626" s="42">
        <f>API!AC626</f>
        <v>0</v>
      </c>
    </row>
    <row r="627" spans="1:25">
      <c r="A627" s="31" t="str">
        <f>IF([1]FINAL!A627=0,"",[1]FINAL!A627)</f>
        <v>Mads Bech Sørensen</v>
      </c>
      <c r="B627" s="31" t="str">
        <f>IF([1]FINAL!B627=0,"",[1]FINAL!B627)</f>
        <v>Bech</v>
      </c>
      <c r="C627" s="31" t="str">
        <f>IF([1]FINAL!C627=0,"",[1]FINAL!C627)</f>
        <v>Sorensen</v>
      </c>
      <c r="D627" s="31" t="str">
        <f>IF([1]FINAL!D627=0,"",[1]FINAL!D627)</f>
        <v/>
      </c>
      <c r="E627" s="42" t="str">
        <f>[1]FINAL!M627</f>
        <v>BRE</v>
      </c>
      <c r="F627" s="43">
        <f>IFERROR(VLOOKUP($E627,Table2!$B$1:$C$21,MATCH("MP",Table2!$B$1:$C$1,0),0),"")</f>
        <v>28</v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>
        <f t="shared" si="39"/>
        <v>0</v>
      </c>
      <c r="X627" s="42" t="str">
        <f>API!M627&amp;" "&amp;API!V627</f>
        <v>Serge Aurier</v>
      </c>
      <c r="Y627" s="42">
        <f>API!AC627</f>
        <v>27</v>
      </c>
    </row>
    <row r="628" spans="1:25">
      <c r="A628" s="31" t="str">
        <f>IF([1]FINAL!A628=0,"",[1]FINAL!A628)</f>
        <v>Charlie Goode</v>
      </c>
      <c r="B628" s="31" t="str">
        <f>IF([1]FINAL!B628=0,"",[1]FINAL!B628)</f>
        <v>Goode</v>
      </c>
      <c r="C628" s="31" t="str">
        <f>IF([1]FINAL!C628=0,"",[1]FINAL!C628)</f>
        <v/>
      </c>
      <c r="D628" s="31" t="str">
        <f>IF([1]FINAL!D628=0,"",[1]FINAL!D628)</f>
        <v/>
      </c>
      <c r="E628" s="42" t="str">
        <f>[1]FINAL!M628</f>
        <v>BRE</v>
      </c>
      <c r="F628" s="43">
        <f>IFERROR(VLOOKUP($E628,Table2!$B$1:$C$21,MATCH("MP",Table2!$B$1:$C$1,0),0),"")</f>
        <v>28</v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>
        <f t="shared" si="39"/>
        <v>0</v>
      </c>
      <c r="X628" s="42" t="str">
        <f>API!M628&amp;" "&amp;API!V628</f>
        <v>Taiwo Awoniyi</v>
      </c>
      <c r="Y628" s="42">
        <f>API!AC628</f>
        <v>64</v>
      </c>
    </row>
    <row r="629" spans="1:25">
      <c r="A629" s="31" t="str">
        <f>IF([1]FINAL!A629=0,"",[1]FINAL!A629)</f>
        <v>Ben Pearson</v>
      </c>
      <c r="B629" s="31" t="str">
        <f>IF([1]FINAL!B629=0,"",[1]FINAL!B629)</f>
        <v>Pearson</v>
      </c>
      <c r="C629" s="31" t="str">
        <f>IF([1]FINAL!C629=0,"",[1]FINAL!C629)</f>
        <v/>
      </c>
      <c r="D629" s="31" t="str">
        <f>IF([1]FINAL!D629=0,"",[1]FINAL!D629)</f>
        <v/>
      </c>
      <c r="E629" s="42" t="str">
        <f>[1]FINAL!M629</f>
        <v>BOU</v>
      </c>
      <c r="F629" s="43">
        <f>IFERROR(VLOOKUP($E629,Table2!$B$1:$C$21,MATCH("MP",Table2!$B$1:$C$1,0),0),"")</f>
        <v>28</v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>
        <f t="shared" si="39"/>
        <v>0</v>
      </c>
      <c r="X629" s="42" t="str">
        <f>API!M629&amp;" "&amp;API!V629</f>
        <v>Giulian Biancone</v>
      </c>
      <c r="Y629" s="42">
        <f>API!AC629</f>
        <v>0</v>
      </c>
    </row>
    <row r="630" spans="1:25">
      <c r="A630" s="31" t="str">
        <f>IF([1]FINAL!A630=0,"",[1]FINAL!A630)</f>
        <v>Siriki Dembélé</v>
      </c>
      <c r="B630" s="31" t="str">
        <f>IF([1]FINAL!B630=0,"",[1]FINAL!B630)</f>
        <v>Siriki</v>
      </c>
      <c r="C630" s="31" t="str">
        <f>IF([1]FINAL!C630=0,"",[1]FINAL!C630)</f>
        <v>Dembele</v>
      </c>
      <c r="D630" s="31" t="str">
        <f>IF([1]FINAL!D630=0,"",[1]FINAL!D630)</f>
        <v/>
      </c>
      <c r="E630" s="42" t="str">
        <f>[1]FINAL!M630</f>
        <v>BOU</v>
      </c>
      <c r="F630" s="43">
        <f>IFERROR(VLOOKUP($E630,Table2!$B$1:$C$21,MATCH("MP",Table2!$B$1:$C$1,0),0),"")</f>
        <v>28</v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>
        <f t="shared" si="39"/>
        <v>0</v>
      </c>
      <c r="X630" s="42" t="str">
        <f>API!M630&amp;" "&amp;API!V630</f>
        <v>Willy Boly</v>
      </c>
      <c r="Y630" s="42">
        <f>API!AC630</f>
        <v>37</v>
      </c>
    </row>
    <row r="631" spans="1:25">
      <c r="A631" s="31" t="str">
        <f>IF([1]FINAL!A631=0,"",[1]FINAL!A631)</f>
        <v>Jamal Lowe</v>
      </c>
      <c r="B631" s="31" t="str">
        <f>IF([1]FINAL!B631=0,"",[1]FINAL!B631)</f>
        <v>Lowe</v>
      </c>
      <c r="C631" s="31" t="str">
        <f>IF([1]FINAL!C631=0,"",[1]FINAL!C631)</f>
        <v/>
      </c>
      <c r="D631" s="31" t="str">
        <f>IF([1]FINAL!D631=0,"",[1]FINAL!D631)</f>
        <v/>
      </c>
      <c r="E631" s="42" t="str">
        <f>[1]FINAL!M631</f>
        <v>BOU</v>
      </c>
      <c r="F631" s="43">
        <f>IFERROR(VLOOKUP($E631,Table2!$B$1:$C$21,MATCH("MP",Table2!$B$1:$C$1,0),0),"")</f>
        <v>28</v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>
        <f t="shared" si="39"/>
        <v>0</v>
      </c>
      <c r="X631" s="42" t="str">
        <f>API!M631&amp;" "&amp;API!V631</f>
        <v>Josh Bowler</v>
      </c>
      <c r="Y631" s="42">
        <f>API!AC631</f>
        <v>0</v>
      </c>
    </row>
    <row r="632" spans="1:25">
      <c r="A632" s="31" t="str">
        <f>IF([1]FINAL!A632=0,"",[1]FINAL!A632)</f>
        <v>Emiliano Marcondes</v>
      </c>
      <c r="B632" s="31" t="str">
        <f>IF([1]FINAL!B632=0,"",[1]FINAL!B632)</f>
        <v>Marcondes</v>
      </c>
      <c r="C632" s="31" t="str">
        <f>IF([1]FINAL!C632=0,"",[1]FINAL!C632)</f>
        <v/>
      </c>
      <c r="D632" s="31" t="str">
        <f>IF([1]FINAL!D632=0,"",[1]FINAL!D632)</f>
        <v/>
      </c>
      <c r="E632" s="42" t="str">
        <f>[1]FINAL!M632</f>
        <v>BOU</v>
      </c>
      <c r="F632" s="43">
        <f>IFERROR(VLOOKUP($E632,Table2!$B$1:$C$21,MATCH("MP",Table2!$B$1:$C$1,0),0),"")</f>
        <v>28</v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>
        <f t="shared" si="39"/>
        <v>0</v>
      </c>
      <c r="X632" s="42" t="str">
        <f>API!M632&amp;" "&amp;API!V632</f>
        <v>Steve Cook</v>
      </c>
      <c r="Y632" s="42">
        <f>API!AC632</f>
        <v>0</v>
      </c>
    </row>
    <row r="633" spans="1:25">
      <c r="A633" s="31" t="str">
        <f>IF([1]FINAL!A633=0,"",[1]FINAL!A633)</f>
        <v>Mark Travers</v>
      </c>
      <c r="B633" s="31" t="str">
        <f>IF([1]FINAL!B633=0,"",[1]FINAL!B633)</f>
        <v>Travers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BOU</v>
      </c>
      <c r="F633" s="43">
        <f>IFERROR(VLOOKUP($E633,Table2!$B$1:$C$21,MATCH("MP",Table2!$B$1:$C$1,0),0),"")</f>
        <v>28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Danilo dos Santos de Oliveira</v>
      </c>
      <c r="Y633" s="42">
        <f>API!AC633</f>
        <v>37</v>
      </c>
    </row>
    <row r="634" spans="1:25">
      <c r="A634" s="31" t="str">
        <f>IF([1]FINAL!A634=0,"",[1]FINAL!A634)</f>
        <v>Darren Randolph</v>
      </c>
      <c r="B634" s="31" t="str">
        <f>IF([1]FINAL!B634=0,"",[1]FINAL!B634)</f>
        <v>Randolph</v>
      </c>
      <c r="C634" s="31" t="str">
        <f>IF([1]FINAL!C634=0,"",[1]FINAL!C634)</f>
        <v/>
      </c>
      <c r="D634" s="31" t="str">
        <f>IF([1]FINAL!D634=0,"",[1]FINAL!D634)</f>
        <v/>
      </c>
      <c r="E634" s="42" t="str">
        <f>[1]FINAL!M634</f>
        <v>BOU</v>
      </c>
      <c r="F634" s="43">
        <f>IFERROR(VLOOKUP($E634,Table2!$B$1:$C$21,MATCH("MP",Table2!$B$1:$C$1,0),0),"")</f>
        <v>28</v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>
        <f t="shared" si="39"/>
        <v>0</v>
      </c>
      <c r="X634" s="42" t="str">
        <f>API!M634&amp;" "&amp;API!V634</f>
        <v>Emmanuel Dennis</v>
      </c>
      <c r="Y634" s="42">
        <f>API!AC634</f>
        <v>0</v>
      </c>
    </row>
    <row r="635" spans="1:25">
      <c r="A635" s="31" t="str">
        <f>IF([1]FINAL!A635=0,"",[1]FINAL!A635)</f>
        <v>Ryan Fredericks</v>
      </c>
      <c r="B635" s="31" t="str">
        <f>IF([1]FINAL!B635=0,"",[1]FINAL!B635)</f>
        <v>Fredericks</v>
      </c>
      <c r="C635" s="31" t="str">
        <f>IF([1]FINAL!C635=0,"",[1]FINAL!C635)</f>
        <v/>
      </c>
      <c r="D635" s="31" t="str">
        <f>IF([1]FINAL!D635=0,"",[1]FINAL!D635)</f>
        <v/>
      </c>
      <c r="E635" s="42" t="str">
        <f>[1]FINAL!M635</f>
        <v>BOU</v>
      </c>
      <c r="F635" s="43">
        <f>IFERROR(VLOOKUP($E635,Table2!$B$1:$C$21,MATCH("MP",Table2!$B$1:$C$1,0),0),"")</f>
        <v>28</v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>
        <f t="shared" si="39"/>
        <v>0</v>
      </c>
      <c r="X635" s="42" t="str">
        <f>API!M635&amp;" "&amp;API!V635</f>
        <v>Mohamed Dräger</v>
      </c>
      <c r="Y635" s="42">
        <f>API!AC635</f>
        <v>0</v>
      </c>
    </row>
    <row r="636" spans="1:25">
      <c r="A636" s="31" t="str">
        <f>IF([1]FINAL!A636=0,"",[1]FINAL!A636)</f>
        <v>Jeremy Sarmiento Morante</v>
      </c>
      <c r="B636" s="31" t="str">
        <f>IF([1]FINAL!B636=0,"",[1]FINAL!B636)</f>
        <v>Sarmiento</v>
      </c>
      <c r="C636" s="31" t="str">
        <f>IF([1]FINAL!C636=0,"",[1]FINAL!C636)</f>
        <v/>
      </c>
      <c r="D636" s="31" t="str">
        <f>IF([1]FINAL!D636=0,"",[1]FINAL!D636)</f>
        <v/>
      </c>
      <c r="E636" s="42" t="str">
        <f>[1]FINAL!M636</f>
        <v>BHA</v>
      </c>
      <c r="F636" s="43">
        <f>IFERROR(VLOOKUP($E636,Table2!$B$1:$C$21,MATCH("MP",Table2!$B$1:$C$1,0),0),"")</f>
        <v>28</v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>
        <f t="shared" si="39"/>
        <v>0</v>
      </c>
      <c r="X636" s="42" t="str">
        <f>API!M636&amp;" "&amp;API!V636</f>
        <v>Felipe Augusto de Almeida Monteiro</v>
      </c>
      <c r="Y636" s="42">
        <f>API!AC636</f>
        <v>5</v>
      </c>
    </row>
    <row r="637" spans="1:25">
      <c r="A637" s="31" t="str">
        <f>IF([1]FINAL!A637=0,"",[1]FINAL!A637)</f>
        <v>Steven Alzate</v>
      </c>
      <c r="B637" s="31" t="str">
        <f>IF([1]FINAL!B637=0,"",[1]FINAL!B637)</f>
        <v>Alzate</v>
      </c>
      <c r="C637" s="31" t="str">
        <f>IF([1]FINAL!C637=0,"",[1]FINAL!C637)</f>
        <v/>
      </c>
      <c r="D637" s="31" t="str">
        <f>IF([1]FINAL!D637=0,"",[1]FINAL!D637)</f>
        <v/>
      </c>
      <c r="E637" s="42" t="str">
        <f>[1]FINAL!M637</f>
        <v>BHA</v>
      </c>
      <c r="F637" s="43">
        <f>IFERROR(VLOOKUP($E637,Table2!$B$1:$C$21,MATCH("MP",Table2!$B$1:$C$1,0),0),"")</f>
        <v>28</v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>
        <f t="shared" si="39"/>
        <v>0</v>
      </c>
      <c r="X637" s="42" t="str">
        <f>API!M637&amp;" "&amp;API!V637</f>
        <v>Remo Freuler</v>
      </c>
      <c r="Y637" s="42">
        <f>API!AC637</f>
        <v>0</v>
      </c>
    </row>
    <row r="638" spans="1:25">
      <c r="A638" s="31" t="str">
        <f>IF([1]FINAL!A638=0,"",[1]FINAL!A638)</f>
        <v>Kacper Kozłowski</v>
      </c>
      <c r="B638" s="31" t="str">
        <f>IF([1]FINAL!B638=0,"",[1]FINAL!B638)</f>
        <v>Kozłowski</v>
      </c>
      <c r="C638" s="31" t="str">
        <f>IF([1]FINAL!C638=0,"",[1]FINAL!C638)</f>
        <v>Kozlowski</v>
      </c>
      <c r="D638" s="31" t="str">
        <f>IF([1]FINAL!D638=0,"",[1]FINAL!D638)</f>
        <v/>
      </c>
      <c r="E638" s="42" t="str">
        <f>[1]FINAL!M638</f>
        <v>BHA</v>
      </c>
      <c r="F638" s="43">
        <f>IFERROR(VLOOKUP($E638,Table2!$B$1:$C$21,MATCH("MP",Table2!$B$1:$C$1,0),0),"")</f>
        <v>28</v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>
        <f t="shared" si="39"/>
        <v>0</v>
      </c>
      <c r="X638" s="42" t="str">
        <f>API!M638&amp;" "&amp;API!V638</f>
        <v>Morgan Gibbs-White</v>
      </c>
      <c r="Y638" s="42">
        <f>API!AC638</f>
        <v>86</v>
      </c>
    </row>
    <row r="639" spans="1:25">
      <c r="A639" s="31" t="str">
        <f>IF([1]FINAL!A639=0,"",[1]FINAL!A639)</f>
        <v>Kjell Scherpen</v>
      </c>
      <c r="B639" s="31" t="str">
        <f>IF([1]FINAL!B639=0,"",[1]FINAL!B639)</f>
        <v>Scherpen</v>
      </c>
      <c r="C639" s="31" t="str">
        <f>IF([1]FINAL!C639=0,"",[1]FINAL!C639)</f>
        <v/>
      </c>
      <c r="D639" s="31" t="str">
        <f>IF([1]FINAL!D639=0,"",[1]FINAL!D639)</f>
        <v/>
      </c>
      <c r="E639" s="42" t="str">
        <f>[1]FINAL!M639</f>
        <v>BHA</v>
      </c>
      <c r="F639" s="43">
        <f>IFERROR(VLOOKUP($E639,Table2!$B$1:$C$21,MATCH("MP",Table2!$B$1:$C$1,0),0),"")</f>
        <v>28</v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>
        <f t="shared" si="39"/>
        <v>0</v>
      </c>
      <c r="X639" s="42" t="str">
        <f>API!M639&amp;" "&amp;API!V639</f>
        <v>Wayne Hennessey</v>
      </c>
      <c r="Y639" s="42">
        <f>API!AC639</f>
        <v>0</v>
      </c>
    </row>
    <row r="640" spans="1:25">
      <c r="A640" s="31" t="str">
        <f>IF([1]FINAL!A640=0,"",[1]FINAL!A640)</f>
        <v>Deniz Undav</v>
      </c>
      <c r="B640" s="31" t="str">
        <f>IF([1]FINAL!B640=0,"",[1]FINAL!B640)</f>
        <v>Undav</v>
      </c>
      <c r="C640" s="31" t="str">
        <f>IF([1]FINAL!C640=0,"",[1]FINAL!C640)</f>
        <v/>
      </c>
      <c r="D640" s="31" t="str">
        <f>IF([1]FINAL!D640=0,"",[1]FINAL!D640)</f>
        <v/>
      </c>
      <c r="E640" s="42" t="str">
        <f>[1]FINAL!M640</f>
        <v>BHA</v>
      </c>
      <c r="F640" s="43">
        <f>IFERROR(VLOOKUP($E640,Table2!$B$1:$C$21,MATCH("MP",Table2!$B$1:$C$1,0),0),"")</f>
        <v>28</v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>
        <f t="shared" si="39"/>
        <v>0</v>
      </c>
      <c r="X640" s="42" t="str">
        <f>API!M640&amp;" "&amp;API!V640</f>
        <v>Ethan Horvath</v>
      </c>
      <c r="Y640" s="42">
        <f>API!AC640</f>
        <v>0</v>
      </c>
    </row>
    <row r="641" spans="1:25">
      <c r="A641" s="31" t="str">
        <f>IF([1]FINAL!A641=0,"",[1]FINAL!A641)</f>
        <v>Emiliano Buendía Stati</v>
      </c>
      <c r="B641" s="31" t="str">
        <f>IF([1]FINAL!B641=0,"",[1]FINAL!B641)</f>
        <v>Buendia</v>
      </c>
      <c r="C641" s="31" t="str">
        <f>IF([1]FINAL!C641=0,"",[1]FINAL!C641)</f>
        <v>Emi Buendía</v>
      </c>
      <c r="D641" s="31" t="str">
        <f>IF([1]FINAL!D641=0,"",[1]FINAL!D641)</f>
        <v>Emiliano Buendia</v>
      </c>
      <c r="E641" s="42" t="str">
        <f>[1]FINAL!M641</f>
        <v>AVL</v>
      </c>
      <c r="F641" s="43">
        <f>IFERROR(VLOOKUP($E641,Table2!$B$1:$C$21,MATCH("MP",Table2!$B$1:$C$1,0),0),"")</f>
        <v>28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Cheikhou Kouyaté</v>
      </c>
      <c r="Y641" s="42">
        <f>API!AC641</f>
        <v>11</v>
      </c>
    </row>
    <row r="642" spans="1:25">
      <c r="A642" s="31" t="str">
        <f>IF([1]FINAL!A642=0,"",[1]FINAL!A642)</f>
        <v>Morgan Sanson</v>
      </c>
      <c r="B642" s="31" t="str">
        <f>IF([1]FINAL!B642=0,"",[1]FINAL!B642)</f>
        <v>Sanson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AVL</v>
      </c>
      <c r="F642" s="43">
        <f>IFERROR(VLOOKUP($E642,Table2!$B$1:$C$21,MATCH("MP",Table2!$B$1:$C$1,0),0),"")</f>
        <v>28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Richie Laryea</v>
      </c>
      <c r="Y642" s="42">
        <f>API!AC642</f>
        <v>0</v>
      </c>
    </row>
    <row r="643" spans="1:25">
      <c r="A643" s="31" t="str">
        <f>IF([1]FINAL!A643=0,"",[1]FINAL!A643)</f>
        <v>Keinan Davis</v>
      </c>
      <c r="B643" s="31" t="str">
        <f>IF([1]FINAL!B643=0,"",[1]FINAL!B643)</f>
        <v>Davis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AVL</v>
      </c>
      <c r="F643" s="43">
        <f>IFERROR(VLOOKUP($E643,Table2!$B$1:$C$21,MATCH("MP",Table2!$B$1:$C$1,0),0),"")</f>
        <v>28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Orel Mangala</v>
      </c>
      <c r="Y643" s="42">
        <f>API!AC643</f>
        <v>40</v>
      </c>
    </row>
    <row r="644" spans="1:25">
      <c r="A644" s="31" t="str">
        <f>IF([1]FINAL!A644=0,"",[1]FINAL!A644)</f>
        <v>Calum Chambers</v>
      </c>
      <c r="B644" s="31" t="str">
        <f>IF([1]FINAL!B644=0,"",[1]FINAL!B644)</f>
        <v>Chambers</v>
      </c>
      <c r="C644" s="31" t="str">
        <f>IF([1]FINAL!C644=0,"",[1]FINAL!C644)</f>
        <v>C Chambers</v>
      </c>
      <c r="D644" s="31" t="str">
        <f>IF([1]FINAL!D644=0,"",[1]FINAL!D644)</f>
        <v/>
      </c>
      <c r="E644" s="42" t="str">
        <f>[1]FINAL!M644</f>
        <v>AVL</v>
      </c>
      <c r="F644" s="43">
        <f>IFERROR(VLOOKUP($E644,Table2!$B$1:$C$21,MATCH("MP",Table2!$B$1:$C$1,0),0),"")</f>
        <v>28</v>
      </c>
      <c r="G644" s="32">
        <f>IFERROR(VLOOKUP(A644,PlayingTime!$B$1:$Z$999,MATCH("Min",PlayingTime!$B$2:$Z$2,0),0),0)</f>
        <v>45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45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1</v>
      </c>
      <c r="X644" s="42" t="str">
        <f>API!M644&amp;" "&amp;API!V644</f>
        <v>Loïc Mbe Soh</v>
      </c>
      <c r="Y644" s="42">
        <f>API!AC644</f>
        <v>0</v>
      </c>
    </row>
    <row r="645" spans="1:25">
      <c r="A645" s="31" t="str">
        <f>IF([1]FINAL!A645=0,"",[1]FINAL!A645)</f>
        <v>Kortney Hause</v>
      </c>
      <c r="B645" s="31" t="str">
        <f>IF([1]FINAL!B645=0,"",[1]FINAL!B645)</f>
        <v>Hause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AVL</v>
      </c>
      <c r="F645" s="43">
        <f>IFERROR(VLOOKUP($E645,Table2!$B$1:$C$21,MATCH("MP",Table2!$B$1:$C$1,0),0),"")</f>
        <v>28</v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0</v>
      </c>
      <c r="X645" s="42" t="str">
        <f>API!M645&amp;" "&amp;API!V645</f>
        <v>Scott McKenna</v>
      </c>
      <c r="Y645" s="42">
        <f>API!AC645</f>
        <v>12</v>
      </c>
    </row>
    <row r="646" spans="1:25">
      <c r="A646" s="31" t="str">
        <f>IF([1]FINAL!A646=0,"",[1]FINAL!A646)</f>
        <v>Granit Xhaka</v>
      </c>
      <c r="B646" s="31" t="str">
        <f>IF([1]FINAL!B646=0,"",[1]FINAL!B646)</f>
        <v>Xhaka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ARS</v>
      </c>
      <c r="F646" s="43">
        <f>IFERROR(VLOOKUP($E646,Table2!$B$1:$C$21,MATCH("MP",Table2!$B$1:$C$1,0),0),"")</f>
        <v>28</v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0</v>
      </c>
      <c r="X646" s="42" t="str">
        <f>API!M646&amp;" "&amp;API!V646</f>
        <v>Alex Mighten</v>
      </c>
      <c r="Y646" s="42">
        <f>API!AC646</f>
        <v>0</v>
      </c>
    </row>
    <row r="647" spans="1:25">
      <c r="A647" s="31" t="str">
        <f>IF([1]FINAL!A647=0,"",[1]FINAL!A647)</f>
        <v>Marcus Oliveira Alencar</v>
      </c>
      <c r="B647" s="31" t="str">
        <f>IF([1]FINAL!B647=0,"",[1]FINAL!B647)</f>
        <v>Marquinhos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ARS</v>
      </c>
      <c r="F647" s="43">
        <f>IFERROR(VLOOKUP($E647,Table2!$B$1:$C$21,MATCH("MP",Table2!$B$1:$C$1,0),0),"")</f>
        <v>28</v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0</v>
      </c>
      <c r="X647" s="42" t="str">
        <f>API!M647&amp;" "&amp;API!V647</f>
        <v>Moussa Niakhaté</v>
      </c>
      <c r="Y647" s="42">
        <f>API!AC647</f>
        <v>25</v>
      </c>
    </row>
    <row r="648" spans="1:25">
      <c r="A648" s="31" t="str">
        <f>IF([1]FINAL!A648=0,"",[1]FINAL!A648)</f>
        <v>Nicolas Pépé</v>
      </c>
      <c r="B648" s="31" t="str">
        <f>IF([1]FINAL!B648=0,"",[1]FINAL!B648)</f>
        <v>Pepe</v>
      </c>
      <c r="C648" s="31" t="str">
        <f>IF([1]FINAL!C648=0,"",[1]FINAL!C648)</f>
        <v>Pepe</v>
      </c>
      <c r="D648" s="31" t="str">
        <f>IF([1]FINAL!D648=0,"",[1]FINAL!D648)</f>
        <v/>
      </c>
      <c r="E648" s="42" t="str">
        <f>[1]FINAL!M648</f>
        <v>ARS</v>
      </c>
      <c r="F648" s="43">
        <f>IFERROR(VLOOKUP($E648,Table2!$B$1:$C$21,MATCH("MP",Table2!$B$1:$C$1,0),0),"")</f>
        <v>28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0</v>
      </c>
      <c r="X648" s="42" t="str">
        <f>API!M648&amp;" "&amp;API!V648</f>
        <v>Lewis O'Brien</v>
      </c>
      <c r="Y648" s="42">
        <f>API!AC648</f>
        <v>0</v>
      </c>
    </row>
    <row r="649" spans="1:25">
      <c r="A649" s="31" t="str">
        <f>IF([1]FINAL!A649=0,"",[1]FINAL!A649)</f>
        <v>Kieran Tierney</v>
      </c>
      <c r="B649" s="31" t="str">
        <f>IF([1]FINAL!B649=0,"",[1]FINAL!B649)</f>
        <v>Tierney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ARS</v>
      </c>
      <c r="F649" s="43">
        <f>IFERROR(VLOOKUP($E649,Table2!$B$1:$C$21,MATCH("MP",Table2!$B$1:$C$1,0),0),"")</f>
        <v>28</v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0</v>
      </c>
      <c r="X649" s="42" t="str">
        <f>API!M649&amp;" "&amp;API!V649</f>
        <v>Braian Ojeda Rodríguez</v>
      </c>
      <c r="Y649" s="42">
        <f>API!AC649</f>
        <v>0</v>
      </c>
    </row>
    <row r="650" spans="1:25">
      <c r="A650" s="31" t="str">
        <f>IF([1]FINAL!A650=0,"",[1]FINAL!A650)</f>
        <v>Rúnar Alex Rúnarsson</v>
      </c>
      <c r="B650" s="31" t="str">
        <f>IF([1]FINAL!B650=0,"",[1]FINAL!B650)</f>
        <v>Rúnarsson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ARS</v>
      </c>
      <c r="F650" s="43">
        <f>IFERROR(VLOOKUP($E650,Table2!$B$1:$C$21,MATCH("MP",Table2!$B$1:$C$1,0),0),"")</f>
        <v>28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0</v>
      </c>
      <c r="X650" s="42" t="str">
        <f>API!M650&amp;" "&amp;API!V650</f>
        <v>Jonathan Panzo</v>
      </c>
      <c r="Y650" s="42">
        <f>API!AC650</f>
        <v>0</v>
      </c>
    </row>
    <row r="651" spans="1:25">
      <c r="A651" s="31" t="str">
        <f>IF([1]FINAL!A651=0,"",[1]FINAL!A651)</f>
        <v>Karl Hein</v>
      </c>
      <c r="B651" s="31" t="str">
        <f>IF([1]FINAL!B651=0,"",[1]FINAL!B651)</f>
        <v>Hein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ARS</v>
      </c>
      <c r="F651" s="43">
        <f>IFERROR(VLOOKUP($E651,Table2!$B$1:$C$21,MATCH("MP",Table2!$B$1:$C$1,0),0),"")</f>
        <v>28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Omar Richards</v>
      </c>
      <c r="Y651" s="42">
        <f>API!AC651</f>
        <v>0</v>
      </c>
    </row>
    <row r="652" spans="1:25">
      <c r="A652" s="31" t="str">
        <f>IF([1]FINAL!A652=0,"",[1]FINAL!A652)</f>
        <v>Viljami Sinisalo</v>
      </c>
      <c r="B652" s="31" t="str">
        <f>IF([1]FINAL!B652=0,"",[1]FINAL!B652)</f>
        <v>Sinisalo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AVL</v>
      </c>
      <c r="F652" s="43">
        <f>IFERROR(VLOOKUP($E652,Table2!$B$1:$C$21,MATCH("MP",Table2!$B$1:$C$1,0),0),"")</f>
        <v>28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Gustavo Henrique Furtado Scarpa</v>
      </c>
      <c r="Y652" s="42">
        <f>API!AC652</f>
        <v>0</v>
      </c>
    </row>
    <row r="653" spans="1:25">
      <c r="A653" s="31" t="str">
        <f>IF([1]FINAL!A653=0,"",[1]FINAL!A653)</f>
        <v>Wesley Moraes Ferreira da Silva</v>
      </c>
      <c r="B653" s="31" t="str">
        <f>IF([1]FINAL!B653=0,"",[1]FINAL!B653)</f>
        <v>Wesley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AVL</v>
      </c>
      <c r="F653" s="43">
        <f>IFERROR(VLOOKUP($E653,Table2!$B$1:$C$21,MATCH("MP",Table2!$B$1:$C$1,0),0),"")</f>
        <v>28</v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0</v>
      </c>
      <c r="X653" s="42" t="str">
        <f>API!M653&amp;" "&amp;API!V653</f>
        <v>Jonjo Shelvey</v>
      </c>
      <c r="Y653" s="42">
        <f>API!AC653</f>
        <v>0</v>
      </c>
    </row>
    <row r="654" spans="1:25">
      <c r="A654" s="31" t="str">
        <f>IF([1]FINAL!A654=0,"",[1]FINAL!A654)</f>
        <v>Omari Kellyman</v>
      </c>
      <c r="B654" s="31" t="str">
        <f>IF([1]FINAL!B654=0,"",[1]FINAL!B654)</f>
        <v>Kellyman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AVL</v>
      </c>
      <c r="F654" s="43">
        <f>IFERROR(VLOOKUP($E654,Table2!$B$1:$C$21,MATCH("MP",Table2!$B$1:$C$1,0),0),"")</f>
        <v>28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Sam Surridge</v>
      </c>
      <c r="Y654" s="42">
        <f>API!AC654</f>
        <v>0</v>
      </c>
    </row>
    <row r="655" spans="1:25">
      <c r="A655" s="31" t="str">
        <f>IF([1]FINAL!A655=0,"",[1]FINAL!A655)</f>
        <v>Filip Marschall</v>
      </c>
      <c r="B655" s="31" t="str">
        <f>IF([1]FINAL!B655=0,"",[1]FINAL!B655)</f>
        <v>Marschall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AVL</v>
      </c>
      <c r="F655" s="43">
        <f>IFERROR(VLOOKUP($E655,Table2!$B$1:$C$21,MATCH("MP",Table2!$B$1:$C$1,0),0),"")</f>
        <v>28</v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0</v>
      </c>
      <c r="X655" s="42" t="str">
        <f>API!M655&amp;" "&amp;API!V655</f>
        <v>Harry Toffolo</v>
      </c>
      <c r="Y655" s="42">
        <f>API!AC655</f>
        <v>46</v>
      </c>
    </row>
    <row r="656" spans="1:25">
      <c r="A656" s="31" t="str">
        <f>IF([1]FINAL!A656=0,"",[1]FINAL!A656)</f>
        <v>Oliwier Zych</v>
      </c>
      <c r="B656" s="31" t="str">
        <f>IF([1]FINAL!B656=0,"",[1]FINAL!B656)</f>
        <v>Zych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AVL</v>
      </c>
      <c r="F656" s="43">
        <f>IFERROR(VLOOKUP($E656,Table2!$B$1:$C$21,MATCH("MP",Table2!$B$1:$C$1,0),0),"")</f>
        <v>28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Hwang Ui-jo</v>
      </c>
      <c r="Y656" s="42">
        <f>API!AC656</f>
        <v>0</v>
      </c>
    </row>
    <row r="657" spans="1:25">
      <c r="A657" s="31" t="str">
        <f>IF([1]FINAL!A657=0,"",[1]FINAL!A657)</f>
        <v>Gavin Kilkenny</v>
      </c>
      <c r="B657" s="31" t="str">
        <f>IF([1]FINAL!B657=0,"",[1]FINAL!B657)</f>
        <v>Kilkenny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BOU</v>
      </c>
      <c r="F657" s="43">
        <f>IFERROR(VLOOKUP($E657,Table2!$B$1:$C$21,MATCH("MP",Table2!$B$1:$C$1,0),0),"")</f>
        <v>28</v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0</v>
      </c>
      <c r="X657" s="42" t="str">
        <f>API!M657&amp;" "&amp;API!V657</f>
        <v>Neco Williams</v>
      </c>
      <c r="Y657" s="42">
        <f>API!AC657</f>
        <v>30</v>
      </c>
    </row>
    <row r="658" spans="1:25">
      <c r="A658" s="31" t="str">
        <f>IF([1]FINAL!A658=0,"",[1]FINAL!A658)</f>
        <v>Ben Greenwood</v>
      </c>
      <c r="B658" s="31" t="str">
        <f>IF([1]FINAL!B658=0,"",[1]FINAL!B658)</f>
        <v>Greenwood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BOU</v>
      </c>
      <c r="F658" s="43">
        <f>IFERROR(VLOOKUP($E658,Table2!$B$1:$C$21,MATCH("MP",Table2!$B$1:$C$1,0),0),"")</f>
        <v>28</v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0</v>
      </c>
      <c r="X658" s="42" t="str">
        <f>API!M658&amp;" "&amp;API!V658</f>
        <v>Chris Wood</v>
      </c>
      <c r="Y658" s="42">
        <f>API!AC658</f>
        <v>77</v>
      </c>
    </row>
    <row r="659" spans="1:25">
      <c r="A659" s="31" t="str">
        <f>IF([1]FINAL!A659=0,"",[1]FINAL!A659)</f>
        <v>Tyler Adams</v>
      </c>
      <c r="B659" s="31" t="str">
        <f>IF([1]FINAL!B659=0,"",[1]FINAL!B659)</f>
        <v>Adams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BOU</v>
      </c>
      <c r="F659" s="43">
        <f>IFERROR(VLOOKUP($E659,Table2!$B$1:$C$21,MATCH("MP",Table2!$B$1:$C$1,0),0),"")</f>
        <v>28</v>
      </c>
      <c r="G659" s="32">
        <f>IFERROR(VLOOKUP(A659,PlayingTime!$B$1:$Z$999,MATCH("Min",PlayingTime!$B$2:$Z$2,0),0),0)</f>
        <v>20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20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1</v>
      </c>
      <c r="X659" s="42" t="str">
        <f>API!M659&amp;" "&amp;API!V659</f>
        <v>Joe Worrall</v>
      </c>
      <c r="Y659" s="42">
        <f>API!AC659</f>
        <v>13</v>
      </c>
    </row>
    <row r="660" spans="1:25">
      <c r="A660" s="31" t="str">
        <f>IF([1]FINAL!A660=0,"",[1]FINAL!A660)</f>
        <v>Matthew Cox</v>
      </c>
      <c r="B660" s="31" t="str">
        <f>IF([1]FINAL!B660=0,"",[1]FINAL!B660)</f>
        <v>Cox</v>
      </c>
      <c r="C660" s="31" t="str">
        <f>IF([1]FINAL!C660=0,"",[1]FINAL!C660)</f>
        <v/>
      </c>
      <c r="D660" s="31" t="str">
        <f>IF([1]FINAL!D660=0,"",[1]FINAL!D660)</f>
        <v/>
      </c>
      <c r="E660" s="42" t="str">
        <f>[1]FINAL!M660</f>
        <v>BRE</v>
      </c>
      <c r="F660" s="43">
        <f>IFERROR(VLOOKUP($E660,Table2!$B$1:$C$21,MATCH("MP",Table2!$B$1:$C$1,0),0),"")</f>
        <v>28</v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>
        <f t="shared" si="43"/>
        <v>0</v>
      </c>
      <c r="X660" s="42" t="str">
        <f>API!M660&amp;" "&amp;API!V660</f>
        <v>Ryan Yates</v>
      </c>
      <c r="Y660" s="42">
        <f>API!AC660</f>
        <v>36</v>
      </c>
    </row>
    <row r="661" spans="1:25">
      <c r="A661" s="31" t="str">
        <f>IF([1]FINAL!A661=0,"",[1]FINAL!A661)</f>
        <v>Ryan Trevitt</v>
      </c>
      <c r="B661" s="31" t="str">
        <f>IF([1]FINAL!B661=0,"",[1]FINAL!B661)</f>
        <v>Trevitt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BRE</v>
      </c>
      <c r="F661" s="43">
        <f>IFERROR(VLOOKUP($E661,Table2!$B$1:$C$21,MATCH("MP",Table2!$B$1:$C$1,0),0),"")</f>
        <v>28</v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0</v>
      </c>
      <c r="X661" s="42" t="str">
        <f>API!M661&amp;" "&amp;API!V661</f>
        <v>Olu Aina</v>
      </c>
      <c r="Y661" s="42">
        <f>API!AC661</f>
        <v>34</v>
      </c>
    </row>
    <row r="662" spans="1:25">
      <c r="A662" s="31" t="str">
        <f>IF([1]FINAL!A662=0,"",[1]FINAL!A662)</f>
        <v>Yegor Yarmolyuk</v>
      </c>
      <c r="B662" s="31" t="str">
        <f>IF([1]FINAL!B662=0,"",[1]FINAL!B662)</f>
        <v/>
      </c>
      <c r="C662" s="31" t="str">
        <f>IF([1]FINAL!C662=0,"",[1]FINAL!C662)</f>
        <v/>
      </c>
      <c r="D662" s="31" t="str">
        <f>IF([1]FINAL!D662=0,"",[1]FINAL!D662)</f>
        <v/>
      </c>
      <c r="E662" s="42">
        <f>[1]FINAL!M662</f>
        <v>0</v>
      </c>
      <c r="F662" s="43" t="str">
        <f>IFERROR(VLOOKUP($E662,Table2!$B$1:$C$21,MATCH("MP",Table2!$B$1:$C$1,0),0),"")</f>
        <v/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 t="str">
        <f t="shared" si="43"/>
        <v/>
      </c>
      <c r="X662" s="42" t="str">
        <f>API!M662&amp;" "&amp;API!V662</f>
        <v>George Shelvey</v>
      </c>
      <c r="Y662" s="42">
        <f>API!AC662</f>
        <v>0</v>
      </c>
    </row>
    <row r="663" spans="1:25">
      <c r="A663" s="31" t="str">
        <f>IF([1]FINAL!A663=0,"",[1]FINAL!A663)</f>
        <v>Yasin Ayari</v>
      </c>
      <c r="B663" s="31" t="str">
        <f>IF([1]FINAL!B663=0,"",[1]FINAL!B663)</f>
        <v>Ayari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BHA</v>
      </c>
      <c r="F663" s="43">
        <f>IFERROR(VLOOKUP($E663,Table2!$B$1:$C$21,MATCH("MP",Table2!$B$1:$C$1,0),0),"")</f>
        <v>28</v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0</v>
      </c>
      <c r="X663" s="42" t="str">
        <f>API!M663&amp;" "&amp;API!V663</f>
        <v>Josh Powell</v>
      </c>
      <c r="Y663" s="42">
        <f>API!AC663</f>
        <v>0</v>
      </c>
    </row>
    <row r="664" spans="1:25">
      <c r="A664" s="31" t="str">
        <f>IF([1]FINAL!A664=0,"",[1]FINAL!A664)</f>
        <v>Aaron Connolly</v>
      </c>
      <c r="B664" s="31" t="str">
        <f>IF([1]FINAL!B664=0,"",[1]FINAL!B664)</f>
        <v>Connolly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BHA</v>
      </c>
      <c r="F664" s="43">
        <f>IFERROR(VLOOKUP($E664,Table2!$B$1:$C$21,MATCH("MP",Table2!$B$1:$C$1,0),0),"")</f>
        <v>28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0</v>
      </c>
      <c r="X664" s="42" t="str">
        <f>API!M664&amp;" "&amp;API!V664</f>
        <v>Gonzalo Montiel</v>
      </c>
      <c r="Y664" s="42">
        <f>API!AC664</f>
        <v>20</v>
      </c>
    </row>
    <row r="665" spans="1:25">
      <c r="A665" s="31" t="str">
        <f>IF([1]FINAL!A665=0,"",[1]FINAL!A665)</f>
        <v>Michał Karbownik</v>
      </c>
      <c r="B665" s="31" t="str">
        <f>IF([1]FINAL!B665=0,"",[1]FINAL!B665)</f>
        <v>Karbownik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BHA</v>
      </c>
      <c r="F665" s="43">
        <f>IFERROR(VLOOKUP($E665,Table2!$B$1:$C$21,MATCH("MP",Table2!$B$1:$C$1,0),0),"")</f>
        <v>28</v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0</v>
      </c>
      <c r="X665" s="42" t="str">
        <f>API!M665&amp;" "&amp;API!V665</f>
        <v>Murillo Santiago Costa dos Santos</v>
      </c>
      <c r="Y665" s="42">
        <f>API!AC665</f>
        <v>44</v>
      </c>
    </row>
    <row r="666" spans="1:25">
      <c r="A666" s="31" t="str">
        <f>IF([1]FINAL!A666=0,"",[1]FINAL!A666)</f>
        <v>Mohamed Salah (2nd Half)</v>
      </c>
      <c r="B666" s="31" t="str">
        <f>IF([1]FINAL!B666=0,"",[1]FINAL!B666)</f>
        <v>Salah</v>
      </c>
      <c r="C666" s="31" t="str">
        <f>IF([1]FINAL!C666=0,"",[1]FINAL!C666)</f>
        <v/>
      </c>
      <c r="D666" s="31" t="str">
        <f>IF([1]FINAL!D666=0,"",[1]FINAL!D666)</f>
        <v/>
      </c>
      <c r="E666" s="42">
        <f>[1]FINAL!M666</f>
        <v>0</v>
      </c>
      <c r="F666" s="43" t="str">
        <f>IFERROR(VLOOKUP($E666,Table2!$B$1:$C$21,MATCH("MP",Table2!$B$1:$C$1,0),0),"")</f>
        <v/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 t="str">
        <f t="shared" si="43"/>
        <v/>
      </c>
      <c r="X666" s="42" t="str">
        <f>API!M666&amp;" "&amp;API!V666</f>
        <v>Odysseas Vlachodimos</v>
      </c>
      <c r="Y666" s="42">
        <f>API!AC666</f>
        <v>12</v>
      </c>
    </row>
    <row r="667" spans="1:25">
      <c r="A667" s="31" t="str">
        <f>IF([1]FINAL!A667=0,"",[1]FINAL!A667)</f>
        <v>Erling Haaland (2nd Half (post last Hattrick))</v>
      </c>
      <c r="B667" s="31" t="str">
        <f>IF([1]FINAL!B667=0,"",[1]FINAL!B667)</f>
        <v/>
      </c>
      <c r="C667" s="31" t="str">
        <f>IF([1]FINAL!C667=0,"",[1]FINAL!C667)</f>
        <v/>
      </c>
      <c r="D667" s="31" t="str">
        <f>IF([1]FINAL!D667=0,"",[1]FINAL!D667)</f>
        <v/>
      </c>
      <c r="E667" s="42">
        <f>[1]FINAL!M667</f>
        <v>0</v>
      </c>
      <c r="F667" s="43" t="str">
        <f>IFERROR(VLOOKUP($E667,Table2!$B$1:$C$21,MATCH("MP",Table2!$B$1:$C$1,0),0),"")</f>
        <v/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 t="str">
        <f t="shared" si="43"/>
        <v/>
      </c>
      <c r="X667" s="42" t="str">
        <f>API!M667&amp;" "&amp;API!V667</f>
        <v>Andrew Omobamidele</v>
      </c>
      <c r="Y667" s="42">
        <f>API!AC667</f>
        <v>6</v>
      </c>
    </row>
    <row r="668" spans="1:25">
      <c r="A668" s="31" t="str">
        <f>IF([1]FINAL!A668=0,"",[1]FINAL!A668)</f>
        <v>Eberechi Eze (Post Hodge)</v>
      </c>
      <c r="B668" s="31" t="str">
        <f>IF([1]FINAL!B668=0,"",[1]FINAL!B668)</f>
        <v/>
      </c>
      <c r="C668" s="31" t="str">
        <f>IF([1]FINAL!C668=0,"",[1]FINAL!C668)</f>
        <v/>
      </c>
      <c r="D668" s="31" t="str">
        <f>IF([1]FINAL!D668=0,"",[1]FINAL!D668)</f>
        <v/>
      </c>
      <c r="E668" s="42">
        <f>[1]FINAL!M668</f>
        <v>0</v>
      </c>
      <c r="F668" s="43" t="str">
        <f>IFERROR(VLOOKUP($E668,Table2!$B$1:$C$21,MATCH("MP",Table2!$B$1:$C$1,0),0),"")</f>
        <v/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 t="str">
        <f t="shared" si="43"/>
        <v/>
      </c>
      <c r="X668" s="42" t="str">
        <f>API!M668&amp;" "&amp;API!V668</f>
        <v>Nicolás Domínguez</v>
      </c>
      <c r="Y668" s="42">
        <f>API!AC668</f>
        <v>60</v>
      </c>
    </row>
    <row r="669" spans="1:25">
      <c r="A669" s="31" t="str">
        <f>IF([1]FINAL!A669=0,"",[1]FINAL!A669)</f>
        <v>Ollie Watkins (Post Emery)</v>
      </c>
      <c r="B669" s="31" t="str">
        <f>IF([1]FINAL!B669=0,"",[1]FINAL!B669)</f>
        <v/>
      </c>
      <c r="C669" s="31" t="str">
        <f>IF([1]FINAL!C669=0,"",[1]FINAL!C669)</f>
        <v/>
      </c>
      <c r="D669" s="31" t="str">
        <f>IF([1]FINAL!D669=0,"",[1]FINAL!D669)</f>
        <v/>
      </c>
      <c r="E669" s="42">
        <f>[1]FINAL!M669</f>
        <v>0</v>
      </c>
      <c r="F669" s="43" t="str">
        <f>IFERROR(VLOOKUP($E669,Table2!$B$1:$C$21,MATCH("MP",Table2!$B$1:$C$1,0),0),"")</f>
        <v/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 t="str">
        <f t="shared" si="43"/>
        <v/>
      </c>
      <c r="X669" s="42" t="str">
        <f>API!M669&amp;" "&amp;API!V669</f>
        <v>Ibrahim Sangaré</v>
      </c>
      <c r="Y669" s="42">
        <f>API!AC669</f>
        <v>19</v>
      </c>
    </row>
    <row r="670" spans="1:25">
      <c r="A670" s="31" t="str">
        <f>IF([1]FINAL!A670=0,"",[1]FINAL!A670)</f>
        <v>Trent Alexander-Arnold (2nd Half)</v>
      </c>
      <c r="B670" s="31" t="str">
        <f>IF([1]FINAL!B670=0,"",[1]FINAL!B670)</f>
        <v/>
      </c>
      <c r="C670" s="31" t="str">
        <f>IF([1]FINAL!C670=0,"",[1]FINAL!C670)</f>
        <v/>
      </c>
      <c r="D670" s="31" t="str">
        <f>IF([1]FINAL!D670=0,"",[1]FINAL!D670)</f>
        <v/>
      </c>
      <c r="E670" s="42">
        <f>[1]FINAL!M670</f>
        <v>0</v>
      </c>
      <c r="F670" s="43" t="str">
        <f>IFERROR(VLOOKUP($E670,Table2!$B$1:$C$21,MATCH("MP",Table2!$B$1:$C$1,0),0),"")</f>
        <v/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 t="str">
        <f t="shared" si="43"/>
        <v/>
      </c>
      <c r="X670" s="42" t="str">
        <f>API!M670&amp;" "&amp;API!V670</f>
        <v>Divock Origi</v>
      </c>
      <c r="Y670" s="42">
        <f>API!AC670</f>
        <v>18</v>
      </c>
    </row>
    <row r="671" spans="1:25">
      <c r="A671" s="31" t="str">
        <f>IF([1]FINAL!A671=0,"",[1]FINAL!A671)</f>
        <v>Bryan Mbeumo (More Mins)</v>
      </c>
      <c r="B671" s="31" t="str">
        <f>IF([1]FINAL!B671=0,"",[1]FINAL!B671)</f>
        <v>Mbeumo</v>
      </c>
      <c r="C671" s="31" t="str">
        <f>IF([1]FINAL!C671=0,"",[1]FINAL!C671)</f>
        <v/>
      </c>
      <c r="D671" s="31" t="str">
        <f>IF([1]FINAL!D671=0,"",[1]FINAL!D671)</f>
        <v/>
      </c>
      <c r="E671" s="42">
        <f>[1]FINAL!M671</f>
        <v>0</v>
      </c>
      <c r="F671" s="43" t="str">
        <f>IFERROR(VLOOKUP($E671,Table2!$B$1:$C$21,MATCH("MP",Table2!$B$1:$C$1,0),0),"")</f>
        <v/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 t="str">
        <f t="shared" si="43"/>
        <v/>
      </c>
      <c r="X671" s="42" t="str">
        <f>API!M671&amp;" "&amp;API!V671</f>
        <v>Jamie McDonnell</v>
      </c>
      <c r="Y671" s="42">
        <f>API!AC671</f>
        <v>0</v>
      </c>
    </row>
    <row r="672" spans="1:25">
      <c r="A672" s="31" t="str">
        <f>IF([1]FINAL!A672=0,"",[1]FINAL!A672)</f>
        <v>Yoane Wissa (More mins)</v>
      </c>
      <c r="B672" s="31" t="str">
        <f>IF([1]FINAL!B672=0,"",[1]FINAL!B672)</f>
        <v/>
      </c>
      <c r="C672" s="31" t="str">
        <f>IF([1]FINAL!C672=0,"",[1]FINAL!C672)</f>
        <v/>
      </c>
      <c r="D672" s="31" t="str">
        <f>IF([1]FINAL!D672=0,"",[1]FINAL!D672)</f>
        <v/>
      </c>
      <c r="E672" s="42">
        <f>[1]FINAL!M672</f>
        <v>0</v>
      </c>
      <c r="F672" s="43" t="str">
        <f>IFERROR(VLOOKUP($E672,Table2!$B$1:$C$21,MATCH("MP",Table2!$B$1:$C$1,0),0),"")</f>
        <v/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 t="str">
        <f t="shared" si="43"/>
        <v/>
      </c>
      <c r="X672" s="42" t="str">
        <f>API!M672&amp;" "&amp;API!V672</f>
        <v>Detlef Esapa Osong</v>
      </c>
      <c r="Y672" s="42">
        <f>API!AC672</f>
        <v>0</v>
      </c>
    </row>
    <row r="673" spans="1:25">
      <c r="A673" s="31" t="str">
        <f>IF([1]FINAL!A673=0,"",[1]FINAL!A673)</f>
        <v>Ethan Brierley</v>
      </c>
      <c r="B673" s="31" t="str">
        <f>IF([1]FINAL!B673=0,"",[1]FINAL!B673)</f>
        <v>Brierley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BRE</v>
      </c>
      <c r="F673" s="43">
        <f>IFERROR(VLOOKUP($E673,Table2!$B$1:$C$21,MATCH("MP",Table2!$B$1:$C$1,0),0),"")</f>
        <v>28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Joe Gardner</v>
      </c>
      <c r="Y673" s="42">
        <f>API!AC673</f>
        <v>0</v>
      </c>
    </row>
    <row r="674" spans="1:25">
      <c r="A674" s="31" t="str">
        <f>IF([1]FINAL!A674=0,"",[1]FINAL!A674)</f>
        <v>Ji-Soo Kim</v>
      </c>
      <c r="B674" s="31" t="str">
        <f>IF([1]FINAL!B674=0,"",[1]FINAL!B674)</f>
        <v>Kim Ji-Soo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BRE</v>
      </c>
      <c r="F674" s="43">
        <f>IFERROR(VLOOKUP($E674,Table2!$B$1:$C$21,MATCH("MP",Table2!$B$1:$C$1,0),0),"")</f>
        <v>28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Giovanni Reyna</v>
      </c>
      <c r="Y674" s="42">
        <f>API!AC674</f>
        <v>3</v>
      </c>
    </row>
    <row r="675" spans="1:25">
      <c r="A675" s="31" t="str">
        <f>IF([1]FINAL!A675=0,"",[1]FINAL!A675)</f>
        <v>Tom McGill</v>
      </c>
      <c r="B675" s="31" t="str">
        <f>IF([1]FINAL!B675=0,"",[1]FINAL!B675)</f>
        <v>McGill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BHA</v>
      </c>
      <c r="F675" s="43">
        <f>IFERROR(VLOOKUP($E675,Table2!$B$1:$C$21,MATCH("MP",Table2!$B$1:$C$1,0),0),"")</f>
        <v>28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0</v>
      </c>
      <c r="X675" s="42" t="str">
        <f>API!M675&amp;" "&amp;API!V675</f>
        <v>Matz Sels</v>
      </c>
      <c r="Y675" s="42">
        <f>API!AC675</f>
        <v>16</v>
      </c>
    </row>
    <row r="676" spans="1:25">
      <c r="A676" s="31" t="str">
        <f>IF([1]FINAL!A676=0,"",[1]FINAL!A676)</f>
        <v>Andi Zeqiri</v>
      </c>
      <c r="B676" s="31" t="str">
        <f>IF([1]FINAL!B676=0,"",[1]FINAL!B676)</f>
        <v>Zeqiri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BHA</v>
      </c>
      <c r="F676" s="43">
        <f>IFERROR(VLOOKUP($E676,Table2!$B$1:$C$21,MATCH("MP",Table2!$B$1:$C$1,0),0),"")</f>
        <v>28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0</v>
      </c>
      <c r="X676" s="42" t="str">
        <f>API!M676&amp;" "&amp;API!V676</f>
        <v>Rodrigo Duarte Ribeiro</v>
      </c>
      <c r="Y676" s="42">
        <f>API!AC676</f>
        <v>1</v>
      </c>
    </row>
    <row r="677" spans="1:25">
      <c r="A677" s="31" t="str">
        <f>IF([1]FINAL!A677=0,"",[1]FINAL!A677)</f>
        <v>Owen Dodgson</v>
      </c>
      <c r="B677" s="31" t="str">
        <f>IF([1]FINAL!B677=0,"",[1]FINAL!B677)</f>
        <v>Dodgson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BUR</v>
      </c>
      <c r="F677" s="43">
        <f>IFERROR(VLOOKUP($E677,Table2!$B$1:$C$21,MATCH("MP",Table2!$B$1:$C$1,0),0),"")</f>
        <v>28</v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0</v>
      </c>
      <c r="X677" s="42" t="str">
        <f>API!M677&amp;" "&amp;API!V677</f>
        <v>Auston Trusty</v>
      </c>
      <c r="Y677" s="42">
        <f>API!AC677</f>
        <v>21</v>
      </c>
    </row>
    <row r="678" spans="1:25">
      <c r="A678" s="31" t="str">
        <f>IF([1]FINAL!A678=0,"",[1]FINAL!A678)</f>
        <v>Abdul Rahman Baba</v>
      </c>
      <c r="B678" s="31" t="str">
        <f>IF([1]FINAL!B678=0,"",[1]FINAL!B678)</f>
        <v>Baba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CHE</v>
      </c>
      <c r="F678" s="43">
        <f>IFERROR(VLOOKUP($E678,Table2!$B$1:$C$21,MATCH("MP",Table2!$B$1:$C$1,0),0),"")</f>
        <v>27</v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0</v>
      </c>
      <c r="X678" s="42" t="str">
        <f>API!M678&amp;" "&amp;API!V678</f>
        <v>Cameron Archer</v>
      </c>
      <c r="Y678" s="42">
        <f>API!AC678</f>
        <v>66</v>
      </c>
    </row>
    <row r="679" spans="1:25">
      <c r="A679" s="31" t="str">
        <f>IF([1]FINAL!A679=0,"",[1]FINAL!A679)</f>
        <v>Marcus Bettinelli</v>
      </c>
      <c r="B679" s="31" t="str">
        <f>IF([1]FINAL!B679=0,"",[1]FINAL!B679)</f>
        <v>Bettinelli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CHE</v>
      </c>
      <c r="F679" s="43">
        <f>IFERROR(VLOOKUP($E679,Table2!$B$1:$C$21,MATCH("MP",Table2!$B$1:$C$1,0),0),"")</f>
        <v>27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-1</v>
      </c>
      <c r="X679" s="42" t="str">
        <f>API!M679&amp;" "&amp;API!V679</f>
        <v>Mason Holgate</v>
      </c>
      <c r="Y679" s="42">
        <f>API!AC679</f>
        <v>-3</v>
      </c>
    </row>
    <row r="680" spans="1:25">
      <c r="A680" s="31" t="str">
        <f>IF([1]FINAL!A680=0,"",[1]FINAL!A680)</f>
        <v>Romelu Lukaku Bolingoli</v>
      </c>
      <c r="B680" s="31" t="str">
        <f>IF([1]FINAL!B680=0,"",[1]FINAL!B680)</f>
        <v>Lukaku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CHE</v>
      </c>
      <c r="F680" s="43">
        <f>IFERROR(VLOOKUP($E680,Table2!$B$1:$C$21,MATCH("MP",Table2!$B$1:$C$1,0),0),"")</f>
        <v>27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0</v>
      </c>
      <c r="X680" s="42" t="str">
        <f>API!M680&amp;" "&amp;API!V680</f>
        <v>James McAtee</v>
      </c>
      <c r="Y680" s="42">
        <f>API!AC680</f>
        <v>65</v>
      </c>
    </row>
    <row r="681" spans="1:25">
      <c r="A681" s="31" t="str">
        <f>IF([1]FINAL!A681=0,"",[1]FINAL!A681)</f>
        <v>Gabriel Słonina</v>
      </c>
      <c r="B681" s="31" t="str">
        <f>IF([1]FINAL!B681=0,"",[1]FINAL!B681)</f>
        <v>Slonina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CHE</v>
      </c>
      <c r="F681" s="43">
        <f>IFERROR(VLOOKUP($E681,Table2!$B$1:$C$21,MATCH("MP",Table2!$B$1:$C$1,0),0),"")</f>
        <v>27</v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0</v>
      </c>
      <c r="X681" s="42" t="str">
        <f>API!M681&amp;" "&amp;API!V681</f>
        <v>Anel Ahmedhodžić</v>
      </c>
      <c r="Y681" s="42">
        <f>API!AC681</f>
        <v>23</v>
      </c>
    </row>
    <row r="682" spans="1:25">
      <c r="A682" s="31" t="str">
        <f>IF([1]FINAL!A682=0,"",[1]FINAL!A682)</f>
        <v>Ângelo Gabriel Borges Damaceno</v>
      </c>
      <c r="B682" s="31" t="str">
        <f>IF([1]FINAL!B682=0,"",[1]FINAL!B682)</f>
        <v>Ângelo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CHE</v>
      </c>
      <c r="F682" s="43">
        <f>IFERROR(VLOOKUP($E682,Table2!$B$1:$C$21,MATCH("MP",Table2!$B$1:$C$1,0),0),"")</f>
        <v>27</v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0</v>
      </c>
      <c r="X682" s="42" t="str">
        <f>API!M682&amp;" "&amp;API!V682</f>
        <v>Jordan Amissah</v>
      </c>
      <c r="Y682" s="42">
        <f>API!AC682</f>
        <v>0</v>
      </c>
    </row>
    <row r="683" spans="1:25">
      <c r="A683" s="31" t="str">
        <f>IF([1]FINAL!A683=0,"",[1]FINAL!A683)</f>
        <v>Lucas Bergström</v>
      </c>
      <c r="B683" s="31" t="str">
        <f>IF([1]FINAL!B683=0,"",[1]FINAL!B683)</f>
        <v>Bergström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CHE</v>
      </c>
      <c r="F683" s="43">
        <f>IFERROR(VLOOKUP($E683,Table2!$B$1:$C$21,MATCH("MP",Table2!$B$1:$C$1,0),0),"")</f>
        <v>27</v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0</v>
      </c>
      <c r="X683" s="42" t="str">
        <f>API!M683&amp;" "&amp;API!V683</f>
        <v>George Baldock</v>
      </c>
      <c r="Y683" s="42">
        <f>API!AC683</f>
        <v>21</v>
      </c>
    </row>
    <row r="684" spans="1:25">
      <c r="A684" s="31" t="str">
        <f>IF([1]FINAL!A684=0,"",[1]FINAL!A684)</f>
        <v>Bashir Humphreys</v>
      </c>
      <c r="B684" s="31" t="str">
        <f>IF([1]FINAL!B684=0,"",[1]FINAL!B684)</f>
        <v>Humphreys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CHE</v>
      </c>
      <c r="F684" s="43">
        <f>IFERROR(VLOOKUP($E684,Table2!$B$1:$C$21,MATCH("MP",Table2!$B$1:$C$1,0),0),"")</f>
        <v>27</v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0</v>
      </c>
      <c r="X684" s="42" t="str">
        <f>API!M684&amp;" "&amp;API!V684</f>
        <v>Chris Basham</v>
      </c>
      <c r="Y684" s="42">
        <f>API!AC684</f>
        <v>8</v>
      </c>
    </row>
    <row r="685" spans="1:25">
      <c r="A685" s="31" t="str">
        <f>IF([1]FINAL!A685=0,"",[1]FINAL!A685)</f>
        <v>Eddie Beach</v>
      </c>
      <c r="B685" s="31" t="str">
        <f>IF([1]FINAL!B685=0,"",[1]FINAL!B685)</f>
        <v>Beach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CHE</v>
      </c>
      <c r="F685" s="43">
        <f>IFERROR(VLOOKUP($E685,Table2!$B$1:$C$21,MATCH("MP",Table2!$B$1:$C$1,0),0),"")</f>
        <v>27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Jayden Bogle</v>
      </c>
      <c r="Y685" s="42">
        <f>API!AC685</f>
        <v>42</v>
      </c>
    </row>
    <row r="686" spans="1:25">
      <c r="A686" s="31" t="str">
        <f>IF([1]FINAL!A686=0,"",[1]FINAL!A686)</f>
        <v>Diego Manuel Jadon da Silva Moreira</v>
      </c>
      <c r="B686" s="31" t="str">
        <f>IF([1]FINAL!B686=0,"",[1]FINAL!B686)</f>
        <v>Diego Moreira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CHE</v>
      </c>
      <c r="F686" s="43">
        <f>IFERROR(VLOOKUP($E686,Table2!$B$1:$C$21,MATCH("MP",Table2!$B$1:$C$1,0),0),"")</f>
        <v>27</v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0</v>
      </c>
      <c r="X686" s="42" t="str">
        <f>API!M686&amp;" "&amp;API!V686</f>
        <v>Rhian Brewster</v>
      </c>
      <c r="Y686" s="42">
        <f>API!AC686</f>
        <v>9</v>
      </c>
    </row>
    <row r="687" spans="1:25">
      <c r="A687" s="31" t="str">
        <f>IF([1]FINAL!A687=0,"",[1]FINAL!A687)</f>
        <v>Djordje Petrovic</v>
      </c>
      <c r="B687" s="31" t="str">
        <f>IF([1]FINAL!B687=0,"",[1]FINAL!B687)</f>
        <v/>
      </c>
      <c r="C687" s="31" t="str">
        <f>IF([1]FINAL!C687=0,"",[1]FINAL!C687)</f>
        <v/>
      </c>
      <c r="D687" s="31" t="str">
        <f>IF([1]FINAL!D687=0,"",[1]FINAL!D687)</f>
        <v/>
      </c>
      <c r="E687" s="42">
        <f>[1]FINAL!M687</f>
        <v>0</v>
      </c>
      <c r="F687" s="43" t="str">
        <f>IFERROR(VLOOKUP($E687,Table2!$B$1:$C$21,MATCH("MP",Table2!$B$1:$C$1,0),0),"")</f>
        <v/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 t="str">
        <f t="shared" si="43"/>
        <v/>
      </c>
      <c r="X687" s="42" t="str">
        <f>API!M687&amp;" "&amp;API!V687</f>
        <v>Ismaila Coulibaly</v>
      </c>
      <c r="Y687" s="42">
        <f>API!AC687</f>
        <v>0</v>
      </c>
    </row>
    <row r="688" spans="1:25">
      <c r="A688" s="31" t="str">
        <f>IF([1]FINAL!A688=0,"",[1]FINAL!A688)</f>
        <v>Ronnie Stutter</v>
      </c>
      <c r="B688" s="31" t="str">
        <f>IF([1]FINAL!B688=0,"",[1]FINAL!B688)</f>
        <v>Stutter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CHE</v>
      </c>
      <c r="F688" s="43">
        <f>IFERROR(VLOOKUP($E688,Table2!$B$1:$C$21,MATCH("MP",Table2!$B$1:$C$1,0),0),"")</f>
        <v>27</v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0</v>
      </c>
      <c r="X688" s="42" t="str">
        <f>API!M688&amp;" "&amp;API!V688</f>
        <v>Adam Davies</v>
      </c>
      <c r="Y688" s="42">
        <f>API!AC688</f>
        <v>0</v>
      </c>
    </row>
    <row r="689" spans="1:25">
      <c r="A689" s="31" t="str">
        <f>IF([1]FINAL!A689=0,"",[1]FINAL!A689)</f>
        <v>Josh Brooking</v>
      </c>
      <c r="B689" s="31" t="str">
        <f>IF([1]FINAL!B689=0,"",[1]FINAL!B689)</f>
        <v>Brooking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CHE</v>
      </c>
      <c r="F689" s="43">
        <f>IFERROR(VLOOKUP($E689,Table2!$B$1:$C$21,MATCH("MP",Table2!$B$1:$C$1,0),0),"")</f>
        <v>27</v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0</v>
      </c>
      <c r="X689" s="42" t="str">
        <f>API!M689&amp;" "&amp;API!V689</f>
        <v>John Egan</v>
      </c>
      <c r="Y689" s="42">
        <f>API!AC689</f>
        <v>1</v>
      </c>
    </row>
    <row r="690" spans="1:25">
      <c r="A690" s="31" t="str">
        <f>IF([1]FINAL!A690=0,"",[1]FINAL!A690)</f>
        <v>Jake O'Brien</v>
      </c>
      <c r="B690" s="31" t="str">
        <f>IF([1]FINAL!B690=0,"",[1]FINAL!B690)</f>
        <v>O'Brien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CRY</v>
      </c>
      <c r="F690" s="43">
        <f>IFERROR(VLOOKUP($E690,Table2!$B$1:$C$21,MATCH("MP",Table2!$B$1:$C$1,0),0),"")</f>
        <v>28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John Fleck</v>
      </c>
      <c r="Y690" s="42">
        <f>API!AC690</f>
        <v>3</v>
      </c>
    </row>
    <row r="691" spans="1:25">
      <c r="A691" s="31" t="str">
        <f>IF([1]FINAL!A691=0,"",[1]FINAL!A691)</f>
        <v>Joe Whitworth</v>
      </c>
      <c r="B691" s="31" t="str">
        <f>IF([1]FINAL!B691=0,"",[1]FINAL!B691)</f>
        <v>Whitworth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CRY</v>
      </c>
      <c r="F691" s="43">
        <f>IFERROR(VLOOKUP($E691,Table2!$B$1:$C$21,MATCH("MP",Table2!$B$1:$C$1,0),0),"")</f>
        <v>28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Wes Foderingham</v>
      </c>
      <c r="Y691" s="42">
        <f>API!AC691</f>
        <v>58</v>
      </c>
    </row>
    <row r="692" spans="1:25">
      <c r="A692" s="31" t="str">
        <f>IF([1]FINAL!A692=0,"",[1]FINAL!A692)</f>
        <v>John-Kymani Gordon</v>
      </c>
      <c r="B692" s="31" t="str">
        <f>IF([1]FINAL!B692=0,"",[1]FINAL!B692)</f>
        <v>Gordon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CRY</v>
      </c>
      <c r="F692" s="43">
        <f>IFERROR(VLOOKUP($E692,Table2!$B$1:$C$21,MATCH("MP",Table2!$B$1:$C$1,0),0),"")</f>
        <v>28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Daniel Jebbison</v>
      </c>
      <c r="Y692" s="42">
        <f>API!AC692</f>
        <v>0</v>
      </c>
    </row>
    <row r="693" spans="1:25">
      <c r="A693" s="31" t="str">
        <f>IF([1]FINAL!A693=0,"",[1]FINAL!A693)</f>
        <v>Ademola Ola-Adebomi</v>
      </c>
      <c r="B693" s="31" t="str">
        <f>IF([1]FINAL!B693=0,"",[1]FINAL!B693)</f>
        <v>Ola-Adebomi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CRY</v>
      </c>
      <c r="F693" s="43">
        <f>IFERROR(VLOOKUP($E693,Table2!$B$1:$C$21,MATCH("MP",Table2!$B$1:$C$1,0),0),"")</f>
        <v>28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Max Lowe</v>
      </c>
      <c r="Y693" s="42">
        <f>API!AC693</f>
        <v>11</v>
      </c>
    </row>
    <row r="694" spans="1:25">
      <c r="A694" s="31" t="str">
        <f>IF([1]FINAL!A694=0,"",[1]FINAL!A694)</f>
        <v>Jadan Raymond</v>
      </c>
      <c r="B694" s="31" t="str">
        <f>IF([1]FINAL!B694=0,"",[1]FINAL!B694)</f>
        <v>Raymond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CRY</v>
      </c>
      <c r="F694" s="43">
        <f>IFERROR(VLOOKUP($E694,Table2!$B$1:$C$21,MATCH("MP",Table2!$B$1:$C$1,0),0),"")</f>
        <v>28</v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0</v>
      </c>
      <c r="X694" s="42" t="str">
        <f>API!M694&amp;" "&amp;API!V694</f>
        <v>Oliver McBurnie</v>
      </c>
      <c r="Y694" s="42">
        <f>API!AC694</f>
        <v>43</v>
      </c>
    </row>
    <row r="695" spans="1:25">
      <c r="A695" s="31" t="str">
        <f>IF([1]FINAL!A695=0,"",[1]FINAL!A695)</f>
        <v>Ellis Simms</v>
      </c>
      <c r="B695" s="31" t="str">
        <f>IF([1]FINAL!B695=0,"",[1]FINAL!B695)</f>
        <v>Simms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EVE</v>
      </c>
      <c r="F695" s="43">
        <f>IFERROR(VLOOKUP($E695,Table2!$B$1:$C$21,MATCH("MP",Table2!$B$1:$C$1,0),0),"")</f>
        <v>28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Iliman Ndiaye</v>
      </c>
      <c r="Y695" s="42">
        <f>API!AC695</f>
        <v>0</v>
      </c>
    </row>
    <row r="696" spans="1:25">
      <c r="A696" s="31" t="str">
        <f>IF([1]FINAL!A696=0,"",[1]FINAL!A696)</f>
        <v>João Neves Virgínia</v>
      </c>
      <c r="B696" s="31" t="str">
        <f>IF([1]FINAL!B696=0,"",[1]FINAL!B696)</f>
        <v>J.Virginia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EVE</v>
      </c>
      <c r="F696" s="43">
        <f>IFERROR(VLOOKUP($E696,Table2!$B$1:$C$21,MATCH("MP",Table2!$B$1:$C$1,0),0),"")</f>
        <v>28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Rhys Norrington-Davies</v>
      </c>
      <c r="Y696" s="42">
        <f>API!AC696</f>
        <v>2</v>
      </c>
    </row>
    <row r="697" spans="1:25">
      <c r="A697" s="31" t="str">
        <f>IF([1]FINAL!A697=0,"",[1]FINAL!A697)</f>
        <v>Andy Lonergan</v>
      </c>
      <c r="B697" s="31" t="str">
        <f>IF([1]FINAL!B697=0,"",[1]FINAL!B697)</f>
        <v>Lonergan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EVE</v>
      </c>
      <c r="F697" s="43">
        <f>IFERROR(VLOOKUP($E697,Table2!$B$1:$C$21,MATCH("MP",Table2!$B$1:$C$1,0),0),"")</f>
        <v>28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Oliver Norwood</v>
      </c>
      <c r="Y697" s="42">
        <f>API!AC697</f>
        <v>40</v>
      </c>
    </row>
    <row r="698" spans="1:25">
      <c r="A698" s="31" t="str">
        <f>IF([1]FINAL!A698=0,"",[1]FINAL!A698)</f>
        <v>Mackenzie Hunt</v>
      </c>
      <c r="B698" s="31" t="str">
        <f>IF([1]FINAL!B698=0,"",[1]FINAL!B698)</f>
        <v>Hunt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EVE</v>
      </c>
      <c r="F698" s="43">
        <f>IFERROR(VLOOKUP($E698,Table2!$B$1:$C$21,MATCH("MP",Table2!$B$1:$C$1,0),0),"")</f>
        <v>28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Ben Osborn</v>
      </c>
      <c r="Y698" s="42">
        <f>API!AC698</f>
        <v>22</v>
      </c>
    </row>
    <row r="699" spans="1:25">
      <c r="A699" s="31" t="str">
        <f>IF([1]FINAL!A699=0,"",[1]FINAL!A699)</f>
        <v>Luc De Fougerolles</v>
      </c>
      <c r="B699" s="31" t="str">
        <f>IF([1]FINAL!B699=0,"",[1]FINAL!B699)</f>
        <v>De Fougerolles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FUL</v>
      </c>
      <c r="F699" s="43">
        <f>IFERROR(VLOOKUP($E699,Table2!$B$1:$C$21,MATCH("MP",Table2!$B$1:$C$1,0),0),"")</f>
        <v>28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William Osula</v>
      </c>
      <c r="Y699" s="42">
        <f>API!AC699</f>
        <v>22</v>
      </c>
    </row>
    <row r="700" spans="1:25">
      <c r="A700" s="31" t="str">
        <f>IF([1]FINAL!A700=0,"",[1]FINAL!A700)</f>
        <v>Jay Stansfield</v>
      </c>
      <c r="B700" s="31" t="str">
        <f>IF([1]FINAL!B700=0,"",[1]FINAL!B700)</f>
        <v>Stansfield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FUL</v>
      </c>
      <c r="F700" s="43">
        <f>IFERROR(VLOOKUP($E700,Table2!$B$1:$C$21,MATCH("MP",Table2!$B$1:$C$1,0),0),"")</f>
        <v>28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0</v>
      </c>
      <c r="X700" s="42" t="str">
        <f>API!M700&amp;" "&amp;API!V700</f>
        <v>Jack Robinson</v>
      </c>
      <c r="Y700" s="42">
        <f>API!AC700</f>
        <v>28</v>
      </c>
    </row>
    <row r="701" spans="1:25">
      <c r="A701" s="31" t="str">
        <f>IF([1]FINAL!A701=0,"",[1]FINAL!A701)</f>
        <v>Matthew Dibley-Dias</v>
      </c>
      <c r="B701" s="31" t="str">
        <f>IF([1]FINAL!B701=0,"",[1]FINAL!B701)</f>
        <v>Dibley-Dias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FUL</v>
      </c>
      <c r="F701" s="43">
        <f>IFERROR(VLOOKUP($E701,Table2!$B$1:$C$21,MATCH("MP",Table2!$B$1:$C$1,0),0),"")</f>
        <v>28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Anis Slimane</v>
      </c>
      <c r="Y701" s="42">
        <f>API!AC701</f>
        <v>10</v>
      </c>
    </row>
    <row r="702" spans="1:25">
      <c r="A702" s="31" t="str">
        <f>IF([1]FINAL!A702=0,"",[1]FINAL!A702)</f>
        <v>Steven Benda</v>
      </c>
      <c r="B702" s="31" t="str">
        <f>IF([1]FINAL!B702=0,"",[1]FINAL!B702)</f>
        <v>Benda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FUL</v>
      </c>
      <c r="F702" s="43">
        <f>IFERROR(VLOOKUP($E702,Table2!$B$1:$C$21,MATCH("MP",Table2!$B$1:$C$1,0),0),"")</f>
        <v>28</v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0</v>
      </c>
      <c r="X702" s="42" t="str">
        <f>API!M702&amp;" "&amp;API!V702</f>
        <v>Yasser Larouci</v>
      </c>
      <c r="Y702" s="42">
        <f>API!AC702</f>
        <v>8</v>
      </c>
    </row>
    <row r="703" spans="1:25">
      <c r="A703" s="31" t="str">
        <f>IF([1]FINAL!A703=0,"",[1]FINAL!A703)</f>
        <v>Devan Tanton</v>
      </c>
      <c r="B703" s="31" t="str">
        <f>IF([1]FINAL!B703=0,"",[1]FINAL!B703)</f>
        <v>Tanton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FUL</v>
      </c>
      <c r="F703" s="43">
        <f>IFERROR(VLOOKUP($E703,Table2!$B$1:$C$21,MATCH("MP",Table2!$B$1:$C$1,0),0),"")</f>
        <v>28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Bénie Traoré</v>
      </c>
      <c r="Y703" s="42">
        <f>API!AC703</f>
        <v>11</v>
      </c>
    </row>
    <row r="704" spans="1:25">
      <c r="A704" s="31" t="str">
        <f>IF([1]FINAL!A704=0,"",[1]FINAL!A704)</f>
        <v>Luke Chambers</v>
      </c>
      <c r="B704" s="31" t="str">
        <f>IF([1]FINAL!B704=0,"",[1]FINAL!B704)</f>
        <v>Chambers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LIV</v>
      </c>
      <c r="F704" s="43">
        <f>IFERROR(VLOOKUP($E704,Table2!$B$1:$C$21,MATCH("MP",Table2!$B$1:$C$1,0),0),"")</f>
        <v>28</v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0</v>
      </c>
      <c r="X704" s="42" t="str">
        <f>API!M704&amp;" "&amp;API!V704</f>
        <v>Vini de Souza Costa</v>
      </c>
      <c r="Y704" s="42">
        <f>API!AC704</f>
        <v>60</v>
      </c>
    </row>
    <row r="705" spans="1:25">
      <c r="A705" s="31" t="str">
        <f>IF([1]FINAL!A705=0,"",[1]FINAL!A705)</f>
        <v>Callum Scanlon</v>
      </c>
      <c r="B705" s="31" t="str">
        <f>IF([1]FINAL!B705=0,"",[1]FINAL!B705)</f>
        <v>Scanlon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LIV</v>
      </c>
      <c r="F705" s="43">
        <f>IFERROR(VLOOKUP($E705,Table2!$B$1:$C$21,MATCH("MP",Table2!$B$1:$C$1,0),0),"")</f>
        <v>28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0</v>
      </c>
      <c r="X705" s="42" t="str">
        <f>API!M705&amp;" "&amp;API!V705</f>
        <v>Femi Seriki</v>
      </c>
      <c r="Y705" s="42">
        <f>API!AC705</f>
        <v>0</v>
      </c>
    </row>
    <row r="706" spans="1:25">
      <c r="A706" s="31" t="str">
        <f>IF([1]FINAL!A706=0,"",[1]FINAL!A706)</f>
        <v>Aidan Francis-Clarke</v>
      </c>
      <c r="B706" s="31" t="str">
        <f>IF([1]FINAL!B706=0,"",[1]FINAL!B706)</f>
        <v>Francis-Clarke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LUT</v>
      </c>
      <c r="F706" s="43">
        <f>IFERROR(VLOOKUP($E706,Table2!$B$1:$C$21,MATCH("MP",Table2!$B$1:$C$1,0),0),"")</f>
        <v>28</v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0</v>
      </c>
      <c r="X706" s="42" t="str">
        <f>API!M706&amp;" "&amp;API!V706</f>
        <v>Louie Marsh</v>
      </c>
      <c r="Y706" s="42">
        <f>API!AC706</f>
        <v>0</v>
      </c>
    </row>
    <row r="707" spans="1:25">
      <c r="A707" s="31" t="str">
        <f>IF([1]FINAL!A707=0,"",[1]FINAL!A707)</f>
        <v>Tim Krul</v>
      </c>
      <c r="B707" s="31" t="str">
        <f>IF([1]FINAL!B707=0,"",[1]FINAL!B707)</f>
        <v>Krul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LUT</v>
      </c>
      <c r="F707" s="43">
        <f>IFERROR(VLOOKUP($E707,Table2!$B$1:$C$21,MATCH("MP",Table2!$B$1:$C$1,0),0),"")</f>
        <v>28</v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>
        <f t="shared" ref="V707:V770" si="47">IFERROR(VLOOKUP(A707,$X$1:$Y$1000,MATCH("total_points",$X$1:$Y$1,0),0),"")</f>
        <v>0</v>
      </c>
      <c r="X707" s="42" t="str">
        <f>API!M707&amp;" "&amp;API!V707</f>
        <v>Andre Brooks</v>
      </c>
      <c r="Y707" s="42">
        <f>API!AC707</f>
        <v>17</v>
      </c>
    </row>
    <row r="708" spans="1:25">
      <c r="A708" s="31" t="str">
        <f>IF([1]FINAL!A708=0,"",[1]FINAL!A708)</f>
        <v>Joseph Johnson</v>
      </c>
      <c r="B708" s="31" t="str">
        <f>IF([1]FINAL!B708=0,"",[1]FINAL!B708)</f>
        <v>Johnson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LUT</v>
      </c>
      <c r="F708" s="43">
        <f>IFERROR(VLOOKUP($E708,Table2!$B$1:$C$21,MATCH("MP",Table2!$B$1:$C$1,0),0),"")</f>
        <v>28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0</v>
      </c>
      <c r="X708" s="42" t="str">
        <f>API!M708&amp;" "&amp;API!V708</f>
        <v>Antwoine Hackford</v>
      </c>
      <c r="Y708" s="42">
        <f>API!AC708</f>
        <v>2</v>
      </c>
    </row>
    <row r="709" spans="1:25">
      <c r="A709" s="31" t="str">
        <f>IF([1]FINAL!A709=0,"",[1]FINAL!A709)</f>
        <v>Jayden Luker</v>
      </c>
      <c r="B709" s="31" t="str">
        <f>IF([1]FINAL!B709=0,"",[1]FINAL!B709)</f>
        <v>Luker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LUT</v>
      </c>
      <c r="F709" s="43">
        <f>IFERROR(VLOOKUP($E709,Table2!$B$1:$C$21,MATCH("MP",Table2!$B$1:$C$1,0),0),"")</f>
        <v>28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Gustavo Hamer</v>
      </c>
      <c r="Y709" s="42">
        <f>API!AC709</f>
        <v>71</v>
      </c>
    </row>
    <row r="710" spans="1:25">
      <c r="A710" s="31" t="str">
        <f>IF([1]FINAL!A710=0,"",[1]FINAL!A710)</f>
        <v>Shea Charles</v>
      </c>
      <c r="B710" s="31" t="str">
        <f>IF([1]FINAL!B710=0,"",[1]FINAL!B710)</f>
        <v>Charles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MCI</v>
      </c>
      <c r="F710" s="43">
        <f>IFERROR(VLOOKUP($E710,Table2!$B$1:$C$21,MATCH("MP",Table2!$B$1:$C$1,0),0),"")</f>
        <v>28</v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0</v>
      </c>
      <c r="X710" s="42" t="str">
        <f>API!M710&amp;" "&amp;API!V710</f>
        <v>Tom Davies</v>
      </c>
      <c r="Y710" s="42">
        <f>API!AC710</f>
        <v>7</v>
      </c>
    </row>
    <row r="711" spans="1:25">
      <c r="A711" s="31" t="str">
        <f>IF([1]FINAL!A711=0,"",[1]FINAL!A711)</f>
        <v>Máximo Perrone</v>
      </c>
      <c r="B711" s="31" t="str">
        <f>IF([1]FINAL!B711=0,"",[1]FINAL!B711)</f>
        <v>Perrone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MCI</v>
      </c>
      <c r="F711" s="43">
        <f>IFERROR(VLOOKUP($E711,Table2!$B$1:$C$21,MATCH("MP",Table2!$B$1:$C$1,0),0),"")</f>
        <v>28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0</v>
      </c>
      <c r="X711" s="42" t="str">
        <f>API!M711&amp;" "&amp;API!V711</f>
        <v>Luke Thomas</v>
      </c>
      <c r="Y711" s="42">
        <f>API!AC711</f>
        <v>7</v>
      </c>
    </row>
    <row r="712" spans="1:25">
      <c r="A712" s="31" t="str">
        <f>IF([1]FINAL!A712=0,"",[1]FINAL!A712)</f>
        <v>Álvaro Fernández Carreras</v>
      </c>
      <c r="B712" s="31" t="str">
        <f>IF([1]FINAL!B712=0,"",[1]FINAL!B712)</f>
        <v>Fernandez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MUN</v>
      </c>
      <c r="F712" s="43">
        <f>IFERROR(VLOOKUP($E712,Table2!$B$1:$C$21,MATCH("MP",Table2!$B$1:$C$1,0),0),"")</f>
        <v>28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0</v>
      </c>
      <c r="X712" s="42" t="str">
        <f>API!M712&amp;" "&amp;API!V712</f>
        <v>Ryan Oné</v>
      </c>
      <c r="Y712" s="42">
        <f>API!AC712</f>
        <v>1</v>
      </c>
    </row>
    <row r="713" spans="1:25">
      <c r="A713" s="31" t="str">
        <f>IF([1]FINAL!A713=0,"",[1]FINAL!A713)</f>
        <v>Shola Shoretire</v>
      </c>
      <c r="B713" s="31" t="str">
        <f>IF([1]FINAL!B713=0,"",[1]FINAL!B713)</f>
        <v>Shoretire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MUN</v>
      </c>
      <c r="F713" s="43">
        <f>IFERROR(VLOOKUP($E713,Table2!$B$1:$C$21,MATCH("MP",Table2!$B$1:$C$1,0),0),"")</f>
        <v>28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Jili Buyabu</v>
      </c>
      <c r="Y713" s="42">
        <f>API!AC713</f>
        <v>0</v>
      </c>
    </row>
    <row r="714" spans="1:25">
      <c r="A714" s="31" t="str">
        <f>IF([1]FINAL!A714=0,"",[1]FINAL!A714)</f>
        <v>Radek Vítek</v>
      </c>
      <c r="B714" s="31" t="str">
        <f>IF([1]FINAL!B714=0,"",[1]FINAL!B714)</f>
        <v>Vítek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MUN</v>
      </c>
      <c r="F714" s="43">
        <f>IFERROR(VLOOKUP($E714,Table2!$B$1:$C$21,MATCH("MP",Table2!$B$1:$C$1,0),0),"")</f>
        <v>28</v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0</v>
      </c>
      <c r="X714" s="42" t="str">
        <f>API!M714&amp;" "&amp;API!V714</f>
        <v>Sydie Peck</v>
      </c>
      <c r="Y714" s="42">
        <f>API!AC714</f>
        <v>1</v>
      </c>
    </row>
    <row r="715" spans="1:25">
      <c r="A715" s="31" t="str">
        <f>IF([1]FINAL!A715=0,"",[1]FINAL!A715)</f>
        <v>Altay Bayindir</v>
      </c>
      <c r="B715" s="31" t="str">
        <f>IF([1]FINAL!B715=0,"",[1]FINAL!B715)</f>
        <v>Altay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MUN</v>
      </c>
      <c r="F715" s="43">
        <f>IFERROR(VLOOKUP($E715,Table2!$B$1:$C$21,MATCH("MP",Table2!$B$1:$C$1,0),0),"")</f>
        <v>28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Ben Brereton</v>
      </c>
      <c r="Y715" s="42">
        <f>API!AC715</f>
        <v>17</v>
      </c>
    </row>
    <row r="716" spans="1:25">
      <c r="A716" s="31" t="str">
        <f>IF([1]FINAL!A716=0,"",[1]FINAL!A716)</f>
        <v>Mark Gillespie</v>
      </c>
      <c r="B716" s="31" t="str">
        <f>IF([1]FINAL!B716=0,"",[1]FINAL!B716)</f>
        <v>Gillespie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NEW</v>
      </c>
      <c r="F716" s="43">
        <f>IFERROR(VLOOKUP($E716,Table2!$B$1:$C$21,MATCH("MP",Table2!$B$1:$C$1,0),0),"")</f>
        <v>28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Ivo Grbic</v>
      </c>
      <c r="Y716" s="42">
        <f>API!AC716</f>
        <v>5</v>
      </c>
    </row>
    <row r="717" spans="1:25">
      <c r="A717" s="31" t="str">
        <f>IF([1]FINAL!A717=0,"",[1]FINAL!A717)</f>
        <v>Isaac Hayden</v>
      </c>
      <c r="B717" s="31" t="str">
        <f>IF([1]FINAL!B717=0,"",[1]FINAL!B717)</f>
        <v>Hayden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NEW</v>
      </c>
      <c r="F717" s="43">
        <f>IFERROR(VLOOKUP($E717,Table2!$B$1:$C$21,MATCH("MP",Table2!$B$1:$C$1,0),0),"")</f>
        <v>28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Billy Blacker</v>
      </c>
      <c r="Y717" s="42">
        <f>API!AC717</f>
        <v>0</v>
      </c>
    </row>
    <row r="718" spans="1:25">
      <c r="A718" s="31" t="str">
        <f>IF([1]FINAL!A718=0,"",[1]FINAL!A718)</f>
        <v>Garang Kuol</v>
      </c>
      <c r="B718" s="31" t="str">
        <f>IF([1]FINAL!B718=0,"",[1]FINAL!B718)</f>
        <v>Kuol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NEW</v>
      </c>
      <c r="F718" s="43">
        <f>IFERROR(VLOOKUP($E718,Table2!$B$1:$C$21,MATCH("MP",Table2!$B$1:$C$1,0),0),"")</f>
        <v>28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Oliver Arblaster</v>
      </c>
      <c r="Y718" s="42">
        <f>API!AC718</f>
        <v>3</v>
      </c>
    </row>
    <row r="719" spans="1:25">
      <c r="A719" s="31" t="str">
        <f>IF([1]FINAL!A719=0,"",[1]FINAL!A719)</f>
        <v>Kell Watts</v>
      </c>
      <c r="B719" s="31" t="str">
        <f>IF([1]FINAL!B719=0,"",[1]FINAL!B719)</f>
        <v>Watts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NEW</v>
      </c>
      <c r="F719" s="43">
        <f>IFERROR(VLOOKUP($E719,Table2!$B$1:$C$21,MATCH("MP",Table2!$B$1:$C$1,0),0),"")</f>
        <v>28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Dovydas Sasnauskas</v>
      </c>
      <c r="Y719" s="42">
        <f>API!AC719</f>
        <v>0</v>
      </c>
    </row>
    <row r="720" spans="1:25">
      <c r="A720" s="31" t="str">
        <f>IF([1]FINAL!A720=0,"",[1]FINAL!A720)</f>
        <v>Loris Karius</v>
      </c>
      <c r="B720" s="31" t="str">
        <f>IF([1]FINAL!B720=0,"",[1]FINAL!B720)</f>
        <v>Karius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NEW</v>
      </c>
      <c r="F720" s="43">
        <f>IFERROR(VLOOKUP($E720,Table2!$B$1:$C$21,MATCH("MP",Table2!$B$1:$C$1,0),0),"")</f>
        <v>28</v>
      </c>
      <c r="G720" s="32">
        <f>IFERROR(VLOOKUP(A720,PlayingTime!$B$1:$Z$999,MATCH("Min",PlayingTime!$B$2:$Z$2,0),0),0)</f>
        <v>90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90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1</v>
      </c>
      <c r="X720" s="42" t="str">
        <f>API!M720&amp;" "&amp;API!V720</f>
        <v>Sam Curtis</v>
      </c>
      <c r="Y720" s="42">
        <f>API!AC720</f>
        <v>0</v>
      </c>
    </row>
    <row r="721" spans="1:25">
      <c r="A721" s="31" t="str">
        <f>IF([1]FINAL!A721=0,"",[1]FINAL!A721)</f>
        <v>Josh Bowler</v>
      </c>
      <c r="B721" s="31" t="str">
        <f>IF([1]FINAL!B721=0,"",[1]FINAL!B721)</f>
        <v>Bowler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NFO</v>
      </c>
      <c r="F721" s="43">
        <f>IFERROR(VLOOKUP($E721,Table2!$B$1:$C$21,MATCH("MP",Table2!$B$1:$C$1,0),0),"")</f>
        <v>28</v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0</v>
      </c>
      <c r="X721" s="42" t="str">
        <f>API!M721&amp;" "&amp;API!V721</f>
        <v>Brennan Johnson</v>
      </c>
      <c r="Y721" s="42">
        <f>API!AC721</f>
        <v>88</v>
      </c>
    </row>
    <row r="722" spans="1:25">
      <c r="A722" s="31" t="str">
        <f>IF([1]FINAL!A722=0,"",[1]FINAL!A722)</f>
        <v>Ethan Horvath</v>
      </c>
      <c r="B722" s="31" t="str">
        <f>IF([1]FINAL!B722=0,"",[1]FINAL!B722)</f>
        <v>Horvath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NFO</v>
      </c>
      <c r="F722" s="43">
        <f>IFERROR(VLOOKUP($E722,Table2!$B$1:$C$21,MATCH("MP",Table2!$B$1:$C$1,0),0),"")</f>
        <v>28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0</v>
      </c>
      <c r="X722" s="42" t="str">
        <f>API!M722&amp;" "&amp;API!V722</f>
        <v>Brandon Austin</v>
      </c>
      <c r="Y722" s="42">
        <f>API!AC722</f>
        <v>0</v>
      </c>
    </row>
    <row r="723" spans="1:25">
      <c r="A723" s="31" t="str">
        <f>IF([1]FINAL!A723=0,"",[1]FINAL!A723)</f>
        <v>Gustavo Henrique Furtado Scarpa</v>
      </c>
      <c r="B723" s="31" t="str">
        <f>IF([1]FINAL!B723=0,"",[1]FINAL!B723)</f>
        <v>G.Scarpa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NFO</v>
      </c>
      <c r="F723" s="43">
        <f>IFERROR(VLOOKUP($E723,Table2!$B$1:$C$21,MATCH("MP",Table2!$B$1:$C$1,0),0),"")</f>
        <v>28</v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0</v>
      </c>
      <c r="X723" s="42" t="str">
        <f>API!M723&amp;" "&amp;API!V723</f>
        <v>Rodrigo Bentancur</v>
      </c>
      <c r="Y723" s="42">
        <f>API!AC723</f>
        <v>18</v>
      </c>
    </row>
    <row r="724" spans="1:25">
      <c r="A724" s="31" t="str">
        <f>IF([1]FINAL!A724=0,"",[1]FINAL!A724)</f>
        <v>Hwang Ui-jo</v>
      </c>
      <c r="B724" s="31" t="str">
        <f>IF([1]FINAL!B724=0,"",[1]FINAL!B724)</f>
        <v>Ui-jo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NFO</v>
      </c>
      <c r="F724" s="43">
        <f>IFERROR(VLOOKUP($E724,Table2!$B$1:$C$21,MATCH("MP",Table2!$B$1:$C$1,0),0),"")</f>
        <v>28</v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>
        <f t="shared" si="47"/>
        <v>0</v>
      </c>
      <c r="X724" s="42" t="str">
        <f>API!M724&amp;" "&amp;API!V724</f>
        <v>Yves Bissouma</v>
      </c>
      <c r="Y724" s="42">
        <f>API!AC724</f>
        <v>32</v>
      </c>
    </row>
    <row r="725" spans="1:25">
      <c r="A725" s="31" t="str">
        <f>IF([1]FINAL!A725=0,"",[1]FINAL!A725)</f>
        <v>George Shelvey</v>
      </c>
      <c r="B725" s="31" t="str">
        <f>IF([1]FINAL!B725=0,"",[1]FINAL!B725)</f>
        <v>G.Shelvey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NFO</v>
      </c>
      <c r="F725" s="43">
        <f>IFERROR(VLOOKUP($E725,Table2!$B$1:$C$21,MATCH("MP",Table2!$B$1:$C$1,0),0),"")</f>
        <v>28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Bryan Gil Salvatierra</v>
      </c>
      <c r="Y725" s="42">
        <f>API!AC725</f>
        <v>11</v>
      </c>
    </row>
    <row r="726" spans="1:25">
      <c r="A726" s="31" t="str">
        <f>IF([1]FINAL!A726=0,"",[1]FINAL!A726)</f>
        <v>Josh Powell</v>
      </c>
      <c r="B726" s="31" t="str">
        <f>IF([1]FINAL!B726=0,"",[1]FINAL!B726)</f>
        <v>Powell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NFO</v>
      </c>
      <c r="F726" s="43">
        <f>IFERROR(VLOOKUP($E726,Table2!$B$1:$C$21,MATCH("MP",Table2!$B$1:$C$1,0),0),"")</f>
        <v>28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Ben Davies</v>
      </c>
      <c r="Y726" s="42">
        <f>API!AC726</f>
        <v>31</v>
      </c>
    </row>
    <row r="727" spans="1:25">
      <c r="A727" s="31" t="str">
        <f>IF([1]FINAL!A727=0,"",[1]FINAL!A727)</f>
        <v>Femi Seriki</v>
      </c>
      <c r="B727" s="31" t="str">
        <f>IF([1]FINAL!B727=0,"",[1]FINAL!B727)</f>
        <v>Seriki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SHU</v>
      </c>
      <c r="F727" s="43">
        <f>IFERROR(VLOOKUP($E727,Table2!$B$1:$C$21,MATCH("MP",Table2!$B$1:$C$1,0),0),"")</f>
        <v>28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Eric Dier</v>
      </c>
      <c r="Y727" s="42">
        <f>API!AC727</f>
        <v>2</v>
      </c>
    </row>
    <row r="728" spans="1:25">
      <c r="A728" s="31" t="str">
        <f>IF([1]FINAL!A728=0,"",[1]FINAL!A728)</f>
        <v>Louie Marsh</v>
      </c>
      <c r="B728" s="31" t="str">
        <f>IF([1]FINAL!B728=0,"",[1]FINAL!B728)</f>
        <v>Marsh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SHU</v>
      </c>
      <c r="F728" s="43">
        <f>IFERROR(VLOOKUP($E728,Table2!$B$1:$C$21,MATCH("MP",Table2!$B$1:$C$1,0),0),"")</f>
        <v>28</v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0</v>
      </c>
      <c r="X728" s="42" t="str">
        <f>API!M728&amp;" "&amp;API!V728</f>
        <v>Emerson Leite de Souza Junior</v>
      </c>
      <c r="Y728" s="42">
        <f>API!AC728</f>
        <v>26</v>
      </c>
    </row>
    <row r="729" spans="1:25">
      <c r="A729" s="31" t="str">
        <f>IF([1]FINAL!A729=0,"",[1]FINAL!A729)</f>
        <v>Jili Buyabu</v>
      </c>
      <c r="B729" s="31" t="str">
        <f>IF([1]FINAL!B729=0,"",[1]FINAL!B729)</f>
        <v>Buyabu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SHU</v>
      </c>
      <c r="F729" s="43">
        <f>IFERROR(VLOOKUP($E729,Table2!$B$1:$C$21,MATCH("MP",Table2!$B$1:$C$1,0),0),"")</f>
        <v>28</v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0</v>
      </c>
      <c r="X729" s="42" t="str">
        <f>API!M729&amp;" "&amp;API!V729</f>
        <v>Fraser Forster</v>
      </c>
      <c r="Y729" s="42">
        <f>API!AC729</f>
        <v>0</v>
      </c>
    </row>
    <row r="730" spans="1:25">
      <c r="A730" s="31" t="str">
        <f>IF([1]FINAL!A730=0,"",[1]FINAL!A730)</f>
        <v>Tanguy Ndombélé Alvaro</v>
      </c>
      <c r="B730" s="31" t="str">
        <f>IF([1]FINAL!B730=0,"",[1]FINAL!B730)</f>
        <v>Ndombele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27</v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0</v>
      </c>
      <c r="X730" s="42" t="str">
        <f>API!M730&amp;" "&amp;API!V730</f>
        <v>Pierre-Emile Højbjerg</v>
      </c>
      <c r="Y730" s="42">
        <f>API!AC730</f>
        <v>30</v>
      </c>
    </row>
    <row r="731" spans="1:25">
      <c r="A731" s="31" t="str">
        <f>IF([1]FINAL!A731=0,"",[1]FINAL!A731)</f>
        <v>Alfie Whiteman</v>
      </c>
      <c r="B731" s="31" t="str">
        <f>IF([1]FINAL!B731=0,"",[1]FINAL!B731)</f>
        <v>Whiteman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TOT</v>
      </c>
      <c r="F731" s="43">
        <f>IFERROR(VLOOKUP($E731,Table2!$B$1:$C$21,MATCH("MP",Table2!$B$1:$C$1,0),0),"")</f>
        <v>27</v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0</v>
      </c>
      <c r="X731" s="42" t="str">
        <f>API!M731&amp;" "&amp;API!V731</f>
        <v>Harry Kane</v>
      </c>
      <c r="Y731" s="42">
        <f>API!AC731</f>
        <v>0</v>
      </c>
    </row>
    <row r="732" spans="1:25">
      <c r="A732" s="31" t="str">
        <f>IF([1]FINAL!A732=0,"",[1]FINAL!A732)</f>
        <v>Dane Scarlett</v>
      </c>
      <c r="B732" s="31" t="str">
        <f>IF([1]FINAL!B732=0,"",[1]FINAL!B732)</f>
        <v>Scarlett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TOT</v>
      </c>
      <c r="F732" s="43">
        <f>IFERROR(VLOOKUP($E732,Table2!$B$1:$C$21,MATCH("MP",Table2!$B$1:$C$1,0),0),"")</f>
        <v>27</v>
      </c>
      <c r="G732" s="32">
        <f>IFERROR(VLOOKUP(A732,PlayingTime!$B$1:$Z$999,MATCH("Min",PlayingTime!$B$2:$Z$2,0),0),0)</f>
        <v>1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1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1</v>
      </c>
      <c r="X732" s="42" t="str">
        <f>API!M732&amp;" "&amp;API!V732</f>
        <v>Dejan Kulusevski</v>
      </c>
      <c r="Y732" s="42">
        <f>API!AC732</f>
        <v>100</v>
      </c>
    </row>
    <row r="733" spans="1:25">
      <c r="A733" s="31" t="str">
        <f>IF([1]FINAL!A733=0,"",[1]FINAL!A733)</f>
        <v>Ashley Phillips</v>
      </c>
      <c r="B733" s="31" t="str">
        <f>IF([1]FINAL!B733=0,"",[1]FINAL!B733)</f>
        <v>Phillips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TOT</v>
      </c>
      <c r="F733" s="43">
        <f>IFERROR(VLOOKUP($E733,Table2!$B$1:$C$21,MATCH("MP",Table2!$B$1:$C$1,0),0),"")</f>
        <v>27</v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0</v>
      </c>
      <c r="X733" s="42" t="str">
        <f>API!M733&amp;" "&amp;API!V733</f>
        <v>Hugo Lloris</v>
      </c>
      <c r="Y733" s="42">
        <f>API!AC733</f>
        <v>0</v>
      </c>
    </row>
    <row r="734" spans="1:25">
      <c r="A734" s="31" t="str">
        <f>IF([1]FINAL!A734=0,"",[1]FINAL!A734)</f>
        <v>Nikola Vlašić</v>
      </c>
      <c r="B734" s="31" t="str">
        <f>IF([1]FINAL!B734=0,"",[1]FINAL!B734)</f>
        <v>Vlašić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WHU</v>
      </c>
      <c r="F734" s="43">
        <f>IFERROR(VLOOKUP($E734,Table2!$B$1:$C$21,MATCH("MP",Table2!$B$1:$C$1,0),0),"")</f>
        <v>28</v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0</v>
      </c>
      <c r="X734" s="42" t="str">
        <f>API!M734&amp;" "&amp;API!V734</f>
        <v>Giovani Lo Celso</v>
      </c>
      <c r="Y734" s="42">
        <f>API!AC734</f>
        <v>38</v>
      </c>
    </row>
    <row r="735" spans="1:25">
      <c r="A735" s="31" t="str">
        <f>IF([1]FINAL!A735=0,"",[1]FINAL!A735)</f>
        <v>Joseph Anang</v>
      </c>
      <c r="B735" s="31" t="str">
        <f>IF([1]FINAL!B735=0,"",[1]FINAL!B735)</f>
        <v>Anang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WHU</v>
      </c>
      <c r="F735" s="43">
        <f>IFERROR(VLOOKUP($E735,Table2!$B$1:$C$21,MATCH("MP",Table2!$B$1:$C$1,0),0),"")</f>
        <v>28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James Maddison</v>
      </c>
      <c r="Y735" s="42">
        <f>API!AC735</f>
        <v>92</v>
      </c>
    </row>
    <row r="736" spans="1:25">
      <c r="A736" s="31" t="str">
        <f>IF([1]FINAL!A736=0,"",[1]FINAL!A736)</f>
        <v>Bendegúz Bolla</v>
      </c>
      <c r="B736" s="31" t="str">
        <f>IF([1]FINAL!B736=0,"",[1]FINAL!B736)</f>
        <v>Bolla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28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Tanguy Ndombélé Alvaro</v>
      </c>
      <c r="Y736" s="42">
        <f>API!AC736</f>
        <v>0</v>
      </c>
    </row>
    <row r="737" spans="1:25">
      <c r="A737" s="31" t="str">
        <f>IF([1]FINAL!A737=0,"",[1]FINAL!A737)</f>
        <v>Joe Hodge</v>
      </c>
      <c r="B737" s="31" t="str">
        <f>IF([1]FINAL!B737=0,"",[1]FINAL!B737)</f>
        <v/>
      </c>
      <c r="C737" s="31" t="str">
        <f>IF([1]FINAL!C737=0,"",[1]FINAL!C737)</f>
        <v/>
      </c>
      <c r="D737" s="31" t="str">
        <f>IF([1]FINAL!D737=0,"",[1]FINAL!D737)</f>
        <v/>
      </c>
      <c r="E737" s="42">
        <f>[1]FINAL!M737</f>
        <v>0</v>
      </c>
      <c r="F737" s="43" t="str">
        <f>IFERROR(VLOOKUP($E737,Table2!$B$1:$C$21,MATCH("MP",Table2!$B$1:$C$1,0),0),"")</f>
        <v/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Pedro Porro</v>
      </c>
      <c r="Y737" s="42">
        <f>API!AC737</f>
        <v>94</v>
      </c>
    </row>
    <row r="738" spans="1:25">
      <c r="A738" s="31" t="str">
        <f>IF([1]FINAL!A738=0,"",[1]FINAL!A738)</f>
        <v>Ki-Jana Hoever</v>
      </c>
      <c r="B738" s="31" t="str">
        <f>IF([1]FINAL!B738=0,"",[1]FINAL!B738)</f>
        <v/>
      </c>
      <c r="C738" s="31" t="str">
        <f>IF([1]FINAL!C738=0,"",[1]FINAL!C738)</f>
        <v/>
      </c>
      <c r="D738" s="31" t="str">
        <f>IF([1]FINAL!D738=0,"",[1]FINAL!D738)</f>
        <v/>
      </c>
      <c r="E738" s="42">
        <f>[1]FINAL!M738</f>
        <v>0</v>
      </c>
      <c r="F738" s="43" t="str">
        <f>IFERROR(VLOOKUP($E738,Table2!$B$1:$C$21,MATCH("MP",Table2!$B$1:$C$1,0),0),"")</f>
        <v/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Ivan Perišić</v>
      </c>
      <c r="Y738" s="42">
        <f>API!AC738</f>
        <v>6</v>
      </c>
    </row>
    <row r="739" spans="1:25">
      <c r="A739" s="31" t="str">
        <f>IF([1]FINAL!A739=0,"",[1]FINAL!A739)</f>
        <v>Bruno Cavaco Jordão</v>
      </c>
      <c r="B739" s="31" t="str">
        <f>IF([1]FINAL!B739=0,"",[1]FINAL!B739)</f>
        <v/>
      </c>
      <c r="C739" s="31" t="str">
        <f>IF([1]FINAL!C739=0,"",[1]FINAL!C739)</f>
        <v/>
      </c>
      <c r="D739" s="31" t="str">
        <f>IF([1]FINAL!D739=0,"",[1]FINAL!D739)</f>
        <v/>
      </c>
      <c r="E739" s="42">
        <f>[1]FINAL!M739</f>
        <v>0</v>
      </c>
      <c r="F739" s="43" t="str">
        <f>IFERROR(VLOOKUP($E739,Table2!$B$1:$C$21,MATCH("MP",Table2!$B$1:$C$1,0),0),"")</f>
        <v/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Richarlison de Andrade</v>
      </c>
      <c r="Y739" s="42">
        <f>API!AC739</f>
        <v>107</v>
      </c>
    </row>
    <row r="740" spans="1:25">
      <c r="A740" s="31" t="str">
        <f>IF([1]FINAL!A740=0,"",[1]FINAL!A740)</f>
        <v>Tom King</v>
      </c>
      <c r="B740" s="31" t="str">
        <f>IF([1]FINAL!B740=0,"",[1]FINAL!B740)</f>
        <v/>
      </c>
      <c r="C740" s="31" t="str">
        <f>IF([1]FINAL!C740=0,"",[1]FINAL!C740)</f>
        <v/>
      </c>
      <c r="D740" s="31" t="str">
        <f>IF([1]FINAL!D740=0,"",[1]FINAL!D740)</f>
        <v/>
      </c>
      <c r="E740" s="42">
        <f>[1]FINAL!M740</f>
        <v>0</v>
      </c>
      <c r="F740" s="43" t="str">
        <f>IFERROR(VLOOKUP($E740,Table2!$B$1:$C$21,MATCH("MP",Table2!$B$1:$C$1,0),0),"")</f>
        <v/>
      </c>
      <c r="G740" s="32">
        <f>IFERROR(VLOOKUP(A740,PlayingTime!$B$1:$Z$999,MATCH("Min",PlayingTime!$B$2:$Z$2,0),0),0)</f>
        <v>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0</v>
      </c>
      <c r="X740" s="42" t="str">
        <f>API!M740&amp;" "&amp;API!V740</f>
        <v>Joe Rodon</v>
      </c>
      <c r="Y740" s="42">
        <f>API!AC740</f>
        <v>0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/>
      </c>
      <c r="C741" s="31" t="str">
        <f>IF([1]FINAL!C741=0,"",[1]FINAL!C741)</f>
        <v/>
      </c>
      <c r="D741" s="31" t="str">
        <f>IF([1]FINAL!D741=0,"",[1]FINAL!D741)</f>
        <v/>
      </c>
      <c r="E741" s="42">
        <f>[1]FINAL!M741</f>
        <v>0</v>
      </c>
      <c r="F741" s="43" t="str">
        <f>IFERROR(VLOOKUP($E741,Table2!$B$1:$C$21,MATCH("MP",Table2!$B$1:$C$1,0),0),"")</f>
        <v/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Cristian Romero</v>
      </c>
      <c r="Y741" s="42">
        <f>API!AC741</f>
        <v>86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/>
      </c>
      <c r="C742" s="31" t="str">
        <f>IF([1]FINAL!C742=0,"",[1]FINAL!C742)</f>
        <v/>
      </c>
      <c r="D742" s="31" t="str">
        <f>IF([1]FINAL!D742=0,"",[1]FINAL!D742)</f>
        <v/>
      </c>
      <c r="E742" s="42">
        <f>[1]FINAL!M742</f>
        <v>0</v>
      </c>
      <c r="F742" s="43" t="str">
        <f>IFERROR(VLOOKUP($E742,Table2!$B$1:$C$21,MATCH("MP",Table2!$B$1:$C$1,0),0),"")</f>
        <v/>
      </c>
      <c r="G742" s="32">
        <f>IFERROR(VLOOKUP(A742,PlayingTime!$B$1:$Z$999,MATCH("Min",PlayingTime!$B$2:$Z$2,0),0),0)</f>
        <v>175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175</v>
      </c>
      <c r="L742" s="31">
        <f>IFERROR(VLOOKUP(A742,PlayerStats!$B$1:$Z$999,MATCH("xG",PlayerStats!$B$2:$Z$2,0),0),0)</f>
        <v>0.3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0.3</v>
      </c>
      <c r="Q742" s="31">
        <f>IFERROR(VLOOKUP(A742,PlayerStats!$B$1:$Z$999,MATCH("xAG",PlayerStats!$B$2:$Z$2,0),0),0)</f>
        <v>0.1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0.1</v>
      </c>
      <c r="V742" s="41">
        <f t="shared" si="47"/>
        <v>4</v>
      </c>
      <c r="X742" s="42" t="str">
        <f>API!M742&amp;" "&amp;API!V742</f>
        <v>Davinson Sánchez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Pape Matar Sarr</v>
      </c>
      <c r="Y743" s="42">
        <f>API!AC743</f>
        <v>70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Ryan Sessegnon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Oliver Skipp</v>
      </c>
      <c r="Y745" s="42">
        <f>API!AC745</f>
        <v>18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Son Heung-min</v>
      </c>
      <c r="Y746" s="42">
        <f>API!AC746</f>
        <v>166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Djed Spence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Japhet Tanganga</v>
      </c>
      <c r="Y748" s="42">
        <f>API!AC748</f>
        <v>0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>Destiny Udogie</v>
      </c>
      <c r="Y749" s="42">
        <f>API!AC749</f>
        <v>72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>Guglielmo Vicario</v>
      </c>
      <c r="Y750" s="42">
        <f>API!AC750</f>
        <v>87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>Alfie Whiteman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>Manor Solomon</v>
      </c>
      <c r="Y752" s="42">
        <f>API!AC752</f>
        <v>14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>Micky van de Ven</v>
      </c>
      <c r="Y753" s="42">
        <f>API!AC753</f>
        <v>52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>Dane Scarlett</v>
      </c>
      <c r="Y754" s="42">
        <f>API!AC754</f>
        <v>1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>Alejo Véliz</v>
      </c>
      <c r="Y755" s="42">
        <f>API!AC755</f>
        <v>11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>Ashley Phillips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>Jamie Donley</v>
      </c>
      <c r="Y757" s="42">
        <f>API!AC757</f>
        <v>2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>Alfie Dorrington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>Yago de Santiago Alonso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>Timo Werner</v>
      </c>
      <c r="Y760" s="42">
        <f>API!AC760</f>
        <v>29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>Radu Dragusin</v>
      </c>
      <c r="Y761" s="42">
        <f>API!AC761</f>
        <v>3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>Kalvin Phillips</v>
      </c>
      <c r="Y762" s="42">
        <f>API!AC762</f>
        <v>8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>Nayef Aguerd</v>
      </c>
      <c r="Y763" s="42">
        <f>API!AC763</f>
        <v>35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>Michail Antonio</v>
      </c>
      <c r="Y764" s="42">
        <f>API!AC764</f>
        <v>41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>Alphonse Areola</v>
      </c>
      <c r="Y765" s="42">
        <f>API!AC765</f>
        <v>101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>Saïd Benrahma</v>
      </c>
      <c r="Y766" s="42">
        <f>API!AC766</f>
        <v>20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>Jarrod Bowen</v>
      </c>
      <c r="Y767" s="42">
        <f>API!AC767</f>
        <v>147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>Maxwel Cornet</v>
      </c>
      <c r="Y768" s="42">
        <f>API!AC768</f>
        <v>11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>Vladimír Coufal</v>
      </c>
      <c r="Y769" s="42">
        <f>API!AC769</f>
        <v>69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>Conor Coventry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>Aaron Cresswell</v>
      </c>
      <c r="Y771" s="42">
        <f>API!AC771</f>
        <v>4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>Flynn Downes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>Emerson Palmieri dos Santos</v>
      </c>
      <c r="Y773" s="42">
        <f>API!AC773</f>
        <v>73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>Lukasz Fabianski</v>
      </c>
      <c r="Y774" s="42">
        <f>API!AC774</f>
        <v>13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>Pablo Fornals Malla</v>
      </c>
      <c r="Y775" s="42">
        <f>API!AC775</f>
        <v>19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>Danny Ings</v>
      </c>
      <c r="Y776" s="42">
        <f>API!AC776</f>
        <v>29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>Ben Johnson</v>
      </c>
      <c r="Y777" s="42">
        <f>API!AC777</f>
        <v>12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>Thilo Kehrer</v>
      </c>
      <c r="Y778" s="42">
        <f>API!AC778</f>
        <v>2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>Divin Mubama</v>
      </c>
      <c r="Y779" s="42">
        <f>API!AC779</f>
        <v>5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>Lucas Tolentino Coelho de Lima</v>
      </c>
      <c r="Y780" s="42">
        <f>API!AC780</f>
        <v>73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>Gianluca Scamacca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>Tomáš Souček</v>
      </c>
      <c r="Y782" s="42">
        <f>API!AC782</f>
        <v>90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>Nikola Vlašić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>Kurt Zouma</v>
      </c>
      <c r="Y784" s="42">
        <f>API!AC784</f>
        <v>57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>Angelo Ogbonna</v>
      </c>
      <c r="Y785" s="42">
        <f>API!AC785</f>
        <v>18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>Edson Álvarez Velázquez</v>
      </c>
      <c r="Y786" s="42">
        <f>API!AC786</f>
        <v>52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>Joseph Anang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>James Ward-Prowse</v>
      </c>
      <c r="Y788" s="42">
        <f>API!AC788</f>
        <v>115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>Konstantinos Mavropanos</v>
      </c>
      <c r="Y789" s="42">
        <f>API!AC789</f>
        <v>33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>Mohammed Kudus</v>
      </c>
      <c r="Y790" s="42">
        <f>API!AC790</f>
        <v>97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>Lewis Orford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>Kaelan Casey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>Oliver Scarles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>Callum Marshall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>George Earthy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>Tommy Doyle</v>
      </c>
      <c r="Y796" s="42">
        <f>API!AC796</f>
        <v>27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>Rayan Aït-Nouri</v>
      </c>
      <c r="Y797" s="42">
        <f>API!AC797</f>
        <v>57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>Daniel Bentley</v>
      </c>
      <c r="Y798" s="42">
        <f>API!AC798</f>
        <v>17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>Bendegúz Bolla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>Hugo Bueno López</v>
      </c>
      <c r="Y800" s="42">
        <f>API!AC800</f>
        <v>21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>Francisco Jorge Tomás Oliveira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>Luke Cundle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>Craig Dawson</v>
      </c>
      <c r="Y803" s="42">
        <f>API!AC803</f>
        <v>69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>Fábio Silva</v>
      </c>
      <c r="Y804" s="42">
        <f>API!AC804</f>
        <v>8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>Gonçalo Manuel Ganchinho Guedes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>Joe Hodge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>Ki-Jana Hoever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>Hwang Hee-chan</v>
      </c>
      <c r="Y808" s="42">
        <f>API!AC808</f>
        <v>105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>João Victor Gomes da Silva</v>
      </c>
      <c r="Y809" s="42">
        <f>API!AC809</f>
        <v>61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>Jonathan Castro Otto</v>
      </c>
      <c r="Y810" s="42">
        <f>API!AC810</f>
        <v>1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>Bruno Cavaco Jordão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>Sasa Kalajdzic</v>
      </c>
      <c r="Y812" s="42">
        <f>API!AC812</f>
        <v>24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>Max Kilman</v>
      </c>
      <c r="Y813" s="42">
        <f>API!AC813</f>
        <v>72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>Tom King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>Mario Lemina</v>
      </c>
      <c r="Y815" s="42">
        <f>API!AC815</f>
        <v>73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>Pedro Lomba Neto</v>
      </c>
      <c r="Y816" s="42">
        <f>API!AC816</f>
        <v>85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>Daniel Castelo Podence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>José Malheiro de Sá</v>
      </c>
      <c r="Y818" s="42">
        <f>API!AC818</f>
        <v>77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>Pablo Sarabia</v>
      </c>
      <c r="Y819" s="42">
        <f>API!AC819</f>
        <v>79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>Matija Šarkić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>Nélson Cabral Semedo</v>
      </c>
      <c r="Y821" s="42">
        <f>API!AC821</f>
        <v>59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>Toti António Gomes</v>
      </c>
      <c r="Y822" s="42">
        <f>API!AC822</f>
        <v>62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>Boubacar Traoré</v>
      </c>
      <c r="Y823" s="42">
        <f>API!AC823</f>
        <v>15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>Matheus Santos Carneiro Da Cunha</v>
      </c>
      <c r="Y824" s="42">
        <f>API!AC824</f>
        <v>108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>Matt Doherty</v>
      </c>
      <c r="Y825" s="42">
        <f>API!AC825</f>
        <v>31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>Santiago Bueno</v>
      </c>
      <c r="Y826" s="42">
        <f>API!AC826</f>
        <v>5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>Enso González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>Nathan Fraser</v>
      </c>
      <c r="Y828" s="42">
        <f>API!AC828</f>
        <v>4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>Jean-Ricner Bellegarde</v>
      </c>
      <c r="Y829" s="42">
        <f>API!AC829</f>
        <v>38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>Matthew Whittingham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>Tawanda Chirewa</v>
      </c>
      <c r="Y831" s="42">
        <f>API!AC831</f>
        <v>2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>Justin Hubner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>Owen Hesketh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>Ty Barnett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>Harvey Griffiths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>Yerson Mosquera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>Noha Lemina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>Wesley Okoduwa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>Leon Chiwome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2024-03-14T11:15:59Z</dcterms:modified>
</cp:coreProperties>
</file>